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863f7b0dd3f037/Documentos/"/>
    </mc:Choice>
  </mc:AlternateContent>
  <xr:revisionPtr revIDLastSave="0" documentId="8_{CE1EBC26-5413-44AC-BD24-56BA095F3760}" xr6:coauthVersionLast="47" xr6:coauthVersionMax="47" xr10:uidLastSave="{00000000-0000-0000-0000-000000000000}"/>
  <bookViews>
    <workbookView xWindow="-108" yWindow="-108" windowWidth="23256" windowHeight="12456" activeTab="5" xr2:uid="{A905DC8A-EC51-4B81-9510-DB4F7B4E3BDC}"/>
  </bookViews>
  <sheets>
    <sheet name="Dashboard_ventas" sheetId="3" r:id="rId1"/>
    <sheet name="Dashboard_fidelity" sheetId="7" r:id="rId2"/>
    <sheet name="Sales_by_date" sheetId="2" r:id="rId3"/>
    <sheet name="sales_by_coffee_type" sheetId="4" r:id="rId4"/>
    <sheet name="fidelity" sheetId="6" r:id="rId5"/>
    <sheet name="Data_base" sheetId="1" r:id="rId6"/>
  </sheets>
  <definedNames>
    <definedName name="NativeTimeline_datetime">#N/A</definedName>
    <definedName name="SegmentaciónDeDatos_client_type">#N/A</definedName>
    <definedName name="SegmentaciónDeDatos_coffee_name">#N/A</definedName>
    <definedName name="SegmentaciónDeDatos_month">#N/A</definedName>
  </definedNames>
  <calcPr calcId="0"/>
  <pivotCaches>
    <pivotCache cacheId="2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calcChain.xml><?xml version="1.0" encoding="utf-8"?>
<calcChain xmlns="http://schemas.openxmlformats.org/spreadsheetml/2006/main">
  <c r="I25" i="6" l="1"/>
  <c r="I24" i="6"/>
  <c r="I23" i="6"/>
  <c r="I22" i="6"/>
  <c r="I21" i="6"/>
  <c r="I18" i="6"/>
  <c r="I17" i="6"/>
  <c r="I16" i="6"/>
  <c r="I15" i="6"/>
  <c r="I11" i="6"/>
  <c r="K4" i="6"/>
  <c r="K5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4" i="6"/>
  <c r="H3" i="1"/>
  <c r="L4" i="1"/>
  <c r="H14" i="1"/>
  <c r="H20" i="1"/>
  <c r="H43" i="1"/>
  <c r="H48" i="1"/>
  <c r="H51" i="1"/>
  <c r="H62" i="1"/>
  <c r="H76" i="1"/>
  <c r="H77" i="1"/>
  <c r="H78" i="1"/>
  <c r="H80" i="1"/>
  <c r="H83" i="1"/>
  <c r="H84" i="1"/>
  <c r="H85" i="1"/>
  <c r="H86" i="1"/>
  <c r="H91" i="1"/>
  <c r="H102" i="1"/>
  <c r="H107" i="1"/>
  <c r="H119" i="1"/>
  <c r="H133" i="1"/>
  <c r="H138" i="1"/>
  <c r="H140" i="1"/>
  <c r="H145" i="1"/>
  <c r="H148" i="1"/>
  <c r="H153" i="1"/>
  <c r="H165" i="1"/>
  <c r="H168" i="1"/>
  <c r="H191" i="1"/>
  <c r="H199" i="1"/>
  <c r="H201" i="1"/>
  <c r="H206" i="1"/>
  <c r="H211" i="1"/>
  <c r="H217" i="1"/>
  <c r="H221" i="1"/>
  <c r="H226" i="1"/>
  <c r="H233" i="1"/>
  <c r="H234" i="1"/>
  <c r="H235" i="1"/>
  <c r="H236" i="1"/>
  <c r="H253" i="1"/>
  <c r="H254" i="1"/>
  <c r="H259" i="1"/>
  <c r="H260" i="1"/>
  <c r="H264" i="1"/>
  <c r="H265" i="1"/>
  <c r="H278" i="1"/>
  <c r="H279" i="1"/>
  <c r="H284" i="1"/>
  <c r="H286" i="1"/>
  <c r="H287" i="1"/>
  <c r="H288" i="1"/>
  <c r="H301" i="1"/>
  <c r="H302" i="1"/>
  <c r="H312" i="1"/>
  <c r="H333" i="1"/>
  <c r="H343" i="1"/>
  <c r="H349" i="1"/>
  <c r="H352" i="1"/>
  <c r="H354" i="1"/>
  <c r="H404" i="1"/>
  <c r="H410" i="1"/>
  <c r="H418" i="1"/>
  <c r="H430" i="1"/>
  <c r="H443" i="1"/>
  <c r="H446" i="1"/>
  <c r="H448" i="1"/>
  <c r="H464" i="1"/>
  <c r="H484" i="1"/>
  <c r="H491" i="1"/>
  <c r="H492" i="1"/>
  <c r="H499" i="1"/>
  <c r="H513" i="1"/>
  <c r="H517" i="1"/>
  <c r="H535" i="1"/>
  <c r="H544" i="1"/>
  <c r="H545" i="1"/>
  <c r="H546" i="1"/>
  <c r="H547" i="1"/>
  <c r="H578" i="1"/>
  <c r="H586" i="1"/>
  <c r="H588" i="1"/>
  <c r="H625" i="1"/>
  <c r="H631" i="1"/>
  <c r="H654" i="1"/>
  <c r="H674" i="1"/>
  <c r="H682" i="1"/>
  <c r="H688" i="1"/>
  <c r="H68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D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G21" i="2"/>
  <c r="I5" i="4"/>
  <c r="H5" i="4"/>
  <c r="H3603" i="1" l="1"/>
  <c r="H3595" i="1"/>
  <c r="H3587" i="1"/>
  <c r="H3579" i="1"/>
  <c r="H3571" i="1"/>
  <c r="H3555" i="1"/>
  <c r="H3611" i="1"/>
  <c r="H3563" i="1"/>
  <c r="H3539" i="1"/>
  <c r="H3523" i="1"/>
  <c r="H3507" i="1"/>
  <c r="H3491" i="1"/>
  <c r="H3475" i="1"/>
  <c r="H3459" i="1"/>
  <c r="H3443" i="1"/>
  <c r="H3427" i="1"/>
  <c r="H3411" i="1"/>
  <c r="H3395" i="1"/>
  <c r="H3379" i="1"/>
  <c r="H3363" i="1"/>
  <c r="H3347" i="1"/>
  <c r="H3331" i="1"/>
  <c r="H3315" i="1"/>
  <c r="H3299" i="1"/>
  <c r="H3283" i="1"/>
  <c r="H3268" i="1"/>
  <c r="H3244" i="1"/>
  <c r="H3228" i="1"/>
  <c r="H3212" i="1"/>
  <c r="H3196" i="1"/>
  <c r="H3180" i="1"/>
  <c r="H3165" i="1"/>
  <c r="H3149" i="1"/>
  <c r="H3125" i="1"/>
  <c r="H3109" i="1"/>
  <c r="H3093" i="1"/>
  <c r="H3077" i="1"/>
  <c r="H3061" i="1"/>
  <c r="H3045" i="1"/>
  <c r="H3029" i="1"/>
  <c r="H3013" i="1"/>
  <c r="H2997" i="1"/>
  <c r="H2973" i="1"/>
  <c r="H2957" i="1"/>
  <c r="H2941" i="1"/>
  <c r="H2925" i="1"/>
  <c r="H2909" i="1"/>
  <c r="H2893" i="1"/>
  <c r="H2877" i="1"/>
  <c r="H2861" i="1"/>
  <c r="H2845" i="1"/>
  <c r="H2829" i="1"/>
  <c r="H2813" i="1"/>
  <c r="H2797" i="1"/>
  <c r="H2781" i="1"/>
  <c r="H2766" i="1"/>
  <c r="H2750" i="1"/>
  <c r="H2734" i="1"/>
  <c r="H2718" i="1"/>
  <c r="H2702" i="1"/>
  <c r="H2686" i="1"/>
  <c r="H2670" i="1"/>
  <c r="H2646" i="1"/>
  <c r="H2614" i="1"/>
  <c r="H8" i="1"/>
  <c r="H7" i="1"/>
  <c r="H5" i="1"/>
  <c r="H3547" i="1"/>
  <c r="H3531" i="1"/>
  <c r="H3515" i="1"/>
  <c r="H3499" i="1"/>
  <c r="H3483" i="1"/>
  <c r="H3467" i="1"/>
  <c r="H3451" i="1"/>
  <c r="H3435" i="1"/>
  <c r="H3419" i="1"/>
  <c r="H3403" i="1"/>
  <c r="H3387" i="1"/>
  <c r="H3371" i="1"/>
  <c r="H3355" i="1"/>
  <c r="H3339" i="1"/>
  <c r="H3323" i="1"/>
  <c r="H3307" i="1"/>
  <c r="H3291" i="1"/>
  <c r="H3276" i="1"/>
  <c r="H3260" i="1"/>
  <c r="H3252" i="1"/>
  <c r="H3236" i="1"/>
  <c r="H3220" i="1"/>
  <c r="H3204" i="1"/>
  <c r="H3188" i="1"/>
  <c r="H3172" i="1"/>
  <c r="H3157" i="1"/>
  <c r="H3141" i="1"/>
  <c r="H3133" i="1"/>
  <c r="H3117" i="1"/>
  <c r="H3101" i="1"/>
  <c r="H3085" i="1"/>
  <c r="H3069" i="1"/>
  <c r="H3053" i="1"/>
  <c r="H3037" i="1"/>
  <c r="H3021" i="1"/>
  <c r="H3005" i="1"/>
  <c r="H2989" i="1"/>
  <c r="H2981" i="1"/>
  <c r="H2965" i="1"/>
  <c r="H2949" i="1"/>
  <c r="H2933" i="1"/>
  <c r="H2917" i="1"/>
  <c r="H2901" i="1"/>
  <c r="H2885" i="1"/>
  <c r="H2869" i="1"/>
  <c r="H2853" i="1"/>
  <c r="H2837" i="1"/>
  <c r="H2821" i="1"/>
  <c r="H2805" i="1"/>
  <c r="H2789" i="1"/>
  <c r="H2774" i="1"/>
  <c r="H2758" i="1"/>
  <c r="H2742" i="1"/>
  <c r="H2726" i="1"/>
  <c r="H2710" i="1"/>
  <c r="H2694" i="1"/>
  <c r="H2678" i="1"/>
  <c r="H2662" i="1"/>
  <c r="H2654" i="1"/>
  <c r="H2638" i="1"/>
  <c r="H2630" i="1"/>
  <c r="H2622" i="1"/>
  <c r="H2606" i="1"/>
  <c r="H2598" i="1"/>
  <c r="H2590" i="1"/>
  <c r="H2582" i="1"/>
  <c r="H2574" i="1"/>
  <c r="H2566" i="1"/>
  <c r="H2558" i="1"/>
  <c r="H2550" i="1"/>
  <c r="H2542" i="1"/>
  <c r="H2534" i="1"/>
  <c r="H2526" i="1"/>
  <c r="H2518" i="1"/>
  <c r="H2504" i="1"/>
  <c r="H2496" i="1"/>
  <c r="H2488" i="1"/>
  <c r="H2480" i="1"/>
  <c r="H2472" i="1"/>
  <c r="H2464" i="1"/>
  <c r="H2456" i="1"/>
  <c r="H17" i="1"/>
  <c r="H9" i="1"/>
  <c r="H2385" i="1"/>
  <c r="H2314" i="1"/>
  <c r="H2250" i="1"/>
  <c r="H2188" i="1"/>
  <c r="H2125" i="1"/>
  <c r="H2061" i="1"/>
  <c r="H1997" i="1"/>
  <c r="H1933" i="1"/>
  <c r="H1869" i="1"/>
  <c r="H1806" i="1"/>
  <c r="H1743" i="1"/>
  <c r="H1679" i="1"/>
  <c r="H1617" i="1"/>
  <c r="H1553" i="1"/>
  <c r="H1489" i="1"/>
  <c r="H1425" i="1"/>
  <c r="H1362" i="1"/>
  <c r="H1299" i="1"/>
  <c r="H1235" i="1"/>
  <c r="H1171" i="1"/>
  <c r="H1107" i="1"/>
  <c r="H1043" i="1"/>
  <c r="H979" i="1"/>
  <c r="H931" i="1"/>
  <c r="H868" i="1"/>
  <c r="H820" i="1"/>
  <c r="H804" i="1"/>
  <c r="H2409" i="1"/>
  <c r="H2345" i="1"/>
  <c r="H2282" i="1"/>
  <c r="H2227" i="1"/>
  <c r="H2172" i="1"/>
  <c r="H2109" i="1"/>
  <c r="H2045" i="1"/>
  <c r="H1981" i="1"/>
  <c r="H1909" i="1"/>
  <c r="H1837" i="1"/>
  <c r="H1774" i="1"/>
  <c r="H1727" i="1"/>
  <c r="H1656" i="1"/>
  <c r="H1593" i="1"/>
  <c r="H1537" i="1"/>
  <c r="H1481" i="1"/>
  <c r="H1409" i="1"/>
  <c r="H1338" i="1"/>
  <c r="H1275" i="1"/>
  <c r="H1219" i="1"/>
  <c r="H1155" i="1"/>
  <c r="H1091" i="1"/>
  <c r="H1027" i="1"/>
  <c r="H955" i="1"/>
  <c r="H900" i="1"/>
  <c r="H860" i="1"/>
  <c r="H812" i="1"/>
  <c r="H2417" i="1"/>
  <c r="H2353" i="1"/>
  <c r="H2274" i="1"/>
  <c r="H2211" i="1"/>
  <c r="H2148" i="1"/>
  <c r="H2077" i="1"/>
  <c r="H2013" i="1"/>
  <c r="H1949" i="1"/>
  <c r="H1893" i="1"/>
  <c r="H1829" i="1"/>
  <c r="H1759" i="1"/>
  <c r="H1695" i="1"/>
  <c r="H1625" i="1"/>
  <c r="H1577" i="1"/>
  <c r="H1505" i="1"/>
  <c r="H1457" i="1"/>
  <c r="H1377" i="1"/>
  <c r="H1346" i="1"/>
  <c r="H1283" i="1"/>
  <c r="H1211" i="1"/>
  <c r="H1139" i="1"/>
  <c r="H1075" i="1"/>
  <c r="H1011" i="1"/>
  <c r="H947" i="1"/>
  <c r="H884" i="1"/>
  <c r="H828" i="1"/>
  <c r="H2448" i="1"/>
  <c r="H2377" i="1"/>
  <c r="H2322" i="1"/>
  <c r="H2258" i="1"/>
  <c r="H2196" i="1"/>
  <c r="H2133" i="1"/>
  <c r="H2069" i="1"/>
  <c r="H2005" i="1"/>
  <c r="H1941" i="1"/>
  <c r="H1877" i="1"/>
  <c r="H1814" i="1"/>
  <c r="H1751" i="1"/>
  <c r="H1687" i="1"/>
  <c r="H1633" i="1"/>
  <c r="H1561" i="1"/>
  <c r="H1497" i="1"/>
  <c r="H1433" i="1"/>
  <c r="H1369" i="1"/>
  <c r="H1307" i="1"/>
  <c r="H1251" i="1"/>
  <c r="H1203" i="1"/>
  <c r="H1147" i="1"/>
  <c r="H1083" i="1"/>
  <c r="H1019" i="1"/>
  <c r="H963" i="1"/>
  <c r="H876" i="1"/>
  <c r="H836" i="1"/>
  <c r="H2432" i="1"/>
  <c r="H2361" i="1"/>
  <c r="H2298" i="1"/>
  <c r="H2235" i="1"/>
  <c r="H2164" i="1"/>
  <c r="H2093" i="1"/>
  <c r="H2029" i="1"/>
  <c r="H1973" i="1"/>
  <c r="H1917" i="1"/>
  <c r="H1845" i="1"/>
  <c r="H1782" i="1"/>
  <c r="H1703" i="1"/>
  <c r="H1641" i="1"/>
  <c r="H1569" i="1"/>
  <c r="H1513" i="1"/>
  <c r="H1449" i="1"/>
  <c r="H1393" i="1"/>
  <c r="H1330" i="1"/>
  <c r="H1267" i="1"/>
  <c r="H1179" i="1"/>
  <c r="H1115" i="1"/>
  <c r="H1059" i="1"/>
  <c r="H995" i="1"/>
  <c r="H939" i="1"/>
  <c r="H892" i="1"/>
  <c r="H844" i="1"/>
  <c r="H2401" i="1"/>
  <c r="H2338" i="1"/>
  <c r="H2290" i="1"/>
  <c r="H2219" i="1"/>
  <c r="H2156" i="1"/>
  <c r="H2085" i="1"/>
  <c r="H2021" i="1"/>
  <c r="H1957" i="1"/>
  <c r="H1885" i="1"/>
  <c r="H1822" i="1"/>
  <c r="H1767" i="1"/>
  <c r="H1711" i="1"/>
  <c r="H1648" i="1"/>
  <c r="H1585" i="1"/>
  <c r="H1521" i="1"/>
  <c r="H1441" i="1"/>
  <c r="H1385" i="1"/>
  <c r="H1315" i="1"/>
  <c r="H1243" i="1"/>
  <c r="H1187" i="1"/>
  <c r="H1123" i="1"/>
  <c r="H1051" i="1"/>
  <c r="H987" i="1"/>
  <c r="H923" i="1"/>
  <c r="H2393" i="1"/>
  <c r="H2330" i="1"/>
  <c r="H2266" i="1"/>
  <c r="H2203" i="1"/>
  <c r="H2140" i="1"/>
  <c r="H2101" i="1"/>
  <c r="H2037" i="1"/>
  <c r="H1965" i="1"/>
  <c r="H1925" i="1"/>
  <c r="H1861" i="1"/>
  <c r="H1798" i="1"/>
  <c r="H1735" i="1"/>
  <c r="H1671" i="1"/>
  <c r="H1601" i="1"/>
  <c r="H1529" i="1"/>
  <c r="H1465" i="1"/>
  <c r="H1401" i="1"/>
  <c r="H1323" i="1"/>
  <c r="H1259" i="1"/>
  <c r="H1195" i="1"/>
  <c r="H1131" i="1"/>
  <c r="H1067" i="1"/>
  <c r="H1003" i="1"/>
  <c r="H916" i="1"/>
  <c r="H2440" i="1"/>
  <c r="H2369" i="1"/>
  <c r="H2306" i="1"/>
  <c r="H2243" i="1"/>
  <c r="H2180" i="1"/>
  <c r="H2117" i="1"/>
  <c r="H2053" i="1"/>
  <c r="H1989" i="1"/>
  <c r="H1901" i="1"/>
  <c r="H1853" i="1"/>
  <c r="H1790" i="1"/>
  <c r="H1719" i="1"/>
  <c r="H1664" i="1"/>
  <c r="H1609" i="1"/>
  <c r="H1545" i="1"/>
  <c r="H1473" i="1"/>
  <c r="H1417" i="1"/>
  <c r="H1354" i="1"/>
  <c r="H1291" i="1"/>
  <c r="H1227" i="1"/>
  <c r="H1163" i="1"/>
  <c r="H1099" i="1"/>
  <c r="H1035" i="1"/>
  <c r="H971" i="1"/>
  <c r="H908" i="1"/>
  <c r="H852" i="1"/>
  <c r="H796" i="1"/>
  <c r="H780" i="1"/>
  <c r="H764" i="1"/>
  <c r="H740" i="1"/>
  <c r="H788" i="1"/>
  <c r="H756" i="1"/>
  <c r="H772" i="1"/>
  <c r="H748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9" i="1"/>
  <c r="H581" i="1"/>
  <c r="H573" i="1"/>
  <c r="H565" i="1"/>
  <c r="H557" i="1"/>
  <c r="H549" i="1"/>
  <c r="H541" i="1"/>
  <c r="H533" i="1"/>
  <c r="H526" i="1"/>
  <c r="H518" i="1"/>
  <c r="H510" i="1"/>
  <c r="H502" i="1"/>
  <c r="H487" i="1"/>
  <c r="H479" i="1"/>
  <c r="H471" i="1"/>
  <c r="H456" i="1"/>
  <c r="H440" i="1"/>
  <c r="H432" i="1"/>
  <c r="H424" i="1"/>
  <c r="H416" i="1"/>
  <c r="H408" i="1"/>
  <c r="H400" i="1"/>
  <c r="H392" i="1"/>
  <c r="H384" i="1"/>
  <c r="H376" i="1"/>
  <c r="H368" i="1"/>
  <c r="H360" i="1"/>
  <c r="H344" i="1"/>
  <c r="H336" i="1"/>
  <c r="H328" i="1"/>
  <c r="H320" i="1"/>
  <c r="H304" i="1"/>
  <c r="H296" i="1"/>
  <c r="H280" i="1"/>
  <c r="H272" i="1"/>
  <c r="H256" i="1"/>
  <c r="H248" i="1"/>
  <c r="H240" i="1"/>
  <c r="H232" i="1"/>
  <c r="H224" i="1"/>
  <c r="H216" i="1"/>
  <c r="H208" i="1"/>
  <c r="H200" i="1"/>
  <c r="H192" i="1"/>
  <c r="H184" i="1"/>
  <c r="H176" i="1"/>
  <c r="H160" i="1"/>
  <c r="H152" i="1"/>
  <c r="H144" i="1"/>
  <c r="H136" i="1"/>
  <c r="H128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3578" i="1"/>
  <c r="H3522" i="1"/>
  <c r="H3466" i="1"/>
  <c r="H3410" i="1"/>
  <c r="H3354" i="1"/>
  <c r="H3219" i="1"/>
  <c r="H3156" i="1"/>
  <c r="H3100" i="1"/>
  <c r="H3044" i="1"/>
  <c r="H2988" i="1"/>
  <c r="H2940" i="1"/>
  <c r="H2876" i="1"/>
  <c r="H2828" i="1"/>
  <c r="H2773" i="1"/>
  <c r="H2717" i="1"/>
  <c r="H2661" i="1"/>
  <c r="H2605" i="1"/>
  <c r="H2549" i="1"/>
  <c r="H2495" i="1"/>
  <c r="H2439" i="1"/>
  <c r="H2344" i="1"/>
  <c r="H2297" i="1"/>
  <c r="H2242" i="1"/>
  <c r="H2202" i="1"/>
  <c r="H2195" i="1"/>
  <c r="H2187" i="1"/>
  <c r="H2179" i="1"/>
  <c r="H2171" i="1"/>
  <c r="H2163" i="1"/>
  <c r="H2155" i="1"/>
  <c r="H2147" i="1"/>
  <c r="H2139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1" i="1"/>
  <c r="H1813" i="1"/>
  <c r="H1805" i="1"/>
  <c r="H1797" i="1"/>
  <c r="H1789" i="1"/>
  <c r="H1781" i="1"/>
  <c r="H1773" i="1"/>
  <c r="H1766" i="1"/>
  <c r="H1758" i="1"/>
  <c r="H1750" i="1"/>
  <c r="H3610" i="1"/>
  <c r="H3554" i="1"/>
  <c r="H3498" i="1"/>
  <c r="H3442" i="1"/>
  <c r="H3386" i="1"/>
  <c r="H3330" i="1"/>
  <c r="H3275" i="1"/>
  <c r="H3227" i="1"/>
  <c r="H3171" i="1"/>
  <c r="H3116" i="1"/>
  <c r="H3060" i="1"/>
  <c r="H3004" i="1"/>
  <c r="H2948" i="1"/>
  <c r="H2892" i="1"/>
  <c r="H2836" i="1"/>
  <c r="H2725" i="1"/>
  <c r="H2669" i="1"/>
  <c r="H2613" i="1"/>
  <c r="H2557" i="1"/>
  <c r="H2503" i="1"/>
  <c r="H2447" i="1"/>
  <c r="H2392" i="1"/>
  <c r="H2337" i="1"/>
  <c r="H2281" i="1"/>
  <c r="H2226" i="1"/>
  <c r="H3585" i="1"/>
  <c r="H3537" i="1"/>
  <c r="H3489" i="1"/>
  <c r="H3441" i="1"/>
  <c r="H3393" i="1"/>
  <c r="H3353" i="1"/>
  <c r="H3313" i="1"/>
  <c r="H3274" i="1"/>
  <c r="H3234" i="1"/>
  <c r="H3202" i="1"/>
  <c r="H3163" i="1"/>
  <c r="H3115" i="1"/>
  <c r="H3075" i="1"/>
  <c r="H3027" i="1"/>
  <c r="H2979" i="1"/>
  <c r="H2931" i="1"/>
  <c r="H2883" i="1"/>
  <c r="H2835" i="1"/>
  <c r="H2795" i="1"/>
  <c r="H2756" i="1"/>
  <c r="H2716" i="1"/>
  <c r="H2684" i="1"/>
  <c r="H2668" i="1"/>
  <c r="H2652" i="1"/>
  <c r="H2636" i="1"/>
  <c r="H2620" i="1"/>
  <c r="H2604" i="1"/>
  <c r="H2588" i="1"/>
  <c r="H2572" i="1"/>
  <c r="H2556" i="1"/>
  <c r="H2540" i="1"/>
  <c r="H2524" i="1"/>
  <c r="H2510" i="1"/>
  <c r="H2494" i="1"/>
  <c r="H2478" i="1"/>
  <c r="H2462" i="1"/>
  <c r="H2454" i="1"/>
  <c r="H2446" i="1"/>
  <c r="H2438" i="1"/>
  <c r="H2430" i="1"/>
  <c r="H2423" i="1"/>
  <c r="H2415" i="1"/>
  <c r="H2407" i="1"/>
  <c r="H2399" i="1"/>
  <c r="H2391" i="1"/>
  <c r="H2383" i="1"/>
  <c r="H2375" i="1"/>
  <c r="H2367" i="1"/>
  <c r="H2359" i="1"/>
  <c r="H2351" i="1"/>
  <c r="H2343" i="1"/>
  <c r="H2336" i="1"/>
  <c r="H2328" i="1"/>
  <c r="H2320" i="1"/>
  <c r="H2312" i="1"/>
  <c r="H2304" i="1"/>
  <c r="H2296" i="1"/>
  <c r="H2288" i="1"/>
  <c r="H3562" i="1"/>
  <c r="H3506" i="1"/>
  <c r="H3450" i="1"/>
  <c r="H3402" i="1"/>
  <c r="H3346" i="1"/>
  <c r="H3290" i="1"/>
  <c r="H3243" i="1"/>
  <c r="H3187" i="1"/>
  <c r="H3132" i="1"/>
  <c r="H3084" i="1"/>
  <c r="H3028" i="1"/>
  <c r="H2972" i="1"/>
  <c r="H2916" i="1"/>
  <c r="H2860" i="1"/>
  <c r="H2804" i="1"/>
  <c r="H2749" i="1"/>
  <c r="H2685" i="1"/>
  <c r="H2637" i="1"/>
  <c r="H2573" i="1"/>
  <c r="H2525" i="1"/>
  <c r="H2471" i="1"/>
  <c r="H2416" i="1"/>
  <c r="H2368" i="1"/>
  <c r="H2313" i="1"/>
  <c r="H2257" i="1"/>
  <c r="H3609" i="1"/>
  <c r="H3553" i="1"/>
  <c r="H3513" i="1"/>
  <c r="H3465" i="1"/>
  <c r="H3417" i="1"/>
  <c r="H3369" i="1"/>
  <c r="H3329" i="1"/>
  <c r="H3289" i="1"/>
  <c r="H3250" i="1"/>
  <c r="H3210" i="1"/>
  <c r="H3170" i="1"/>
  <c r="H3131" i="1"/>
  <c r="H3091" i="1"/>
  <c r="H3059" i="1"/>
  <c r="H2995" i="1"/>
  <c r="H2955" i="1"/>
  <c r="H2907" i="1"/>
  <c r="H2859" i="1"/>
  <c r="H2819" i="1"/>
  <c r="H2780" i="1"/>
  <c r="H2740" i="1"/>
  <c r="H2700" i="1"/>
  <c r="H2676" i="1"/>
  <c r="H2660" i="1"/>
  <c r="H2644" i="1"/>
  <c r="H2628" i="1"/>
  <c r="H2612" i="1"/>
  <c r="H2596" i="1"/>
  <c r="H2580" i="1"/>
  <c r="H2564" i="1"/>
  <c r="H2548" i="1"/>
  <c r="H2532" i="1"/>
  <c r="H2516" i="1"/>
  <c r="H2502" i="1"/>
  <c r="H2486" i="1"/>
  <c r="H2470" i="1"/>
  <c r="H3608" i="1"/>
  <c r="H3600" i="1"/>
  <c r="H3592" i="1"/>
  <c r="H3584" i="1"/>
  <c r="H3576" i="1"/>
  <c r="H3568" i="1"/>
  <c r="H3560" i="1"/>
  <c r="H3552" i="1"/>
  <c r="H3544" i="1"/>
  <c r="H3536" i="1"/>
  <c r="H3528" i="1"/>
  <c r="H3520" i="1"/>
  <c r="H3512" i="1"/>
  <c r="H3504" i="1"/>
  <c r="H3496" i="1"/>
  <c r="H3488" i="1"/>
  <c r="H3480" i="1"/>
  <c r="H3472" i="1"/>
  <c r="H3464" i="1"/>
  <c r="H3456" i="1"/>
  <c r="H3448" i="1"/>
  <c r="H3440" i="1"/>
  <c r="H3432" i="1"/>
  <c r="H3424" i="1"/>
  <c r="H3586" i="1"/>
  <c r="H3530" i="1"/>
  <c r="H3474" i="1"/>
  <c r="H3418" i="1"/>
  <c r="H3362" i="1"/>
  <c r="H3306" i="1"/>
  <c r="H3259" i="1"/>
  <c r="H3203" i="1"/>
  <c r="H3148" i="1"/>
  <c r="H3092" i="1"/>
  <c r="H3036" i="1"/>
  <c r="H2980" i="1"/>
  <c r="H2924" i="1"/>
  <c r="H2868" i="1"/>
  <c r="H2812" i="1"/>
  <c r="H2757" i="1"/>
  <c r="H2701" i="1"/>
  <c r="H2645" i="1"/>
  <c r="H2589" i="1"/>
  <c r="H2533" i="1"/>
  <c r="H2479" i="1"/>
  <c r="H2424" i="1"/>
  <c r="H2376" i="1"/>
  <c r="H2321" i="1"/>
  <c r="H2265" i="1"/>
  <c r="H2210" i="1"/>
  <c r="H3569" i="1"/>
  <c r="H3521" i="1"/>
  <c r="H3473" i="1"/>
  <c r="H3425" i="1"/>
  <c r="H3377" i="1"/>
  <c r="H3337" i="1"/>
  <c r="H3297" i="1"/>
  <c r="H3258" i="1"/>
  <c r="H3218" i="1"/>
  <c r="H3178" i="1"/>
  <c r="H3139" i="1"/>
  <c r="H3099" i="1"/>
  <c r="H3051" i="1"/>
  <c r="H3003" i="1"/>
  <c r="H2947" i="1"/>
  <c r="H2899" i="1"/>
  <c r="H2851" i="1"/>
  <c r="H2811" i="1"/>
  <c r="H2772" i="1"/>
  <c r="H2732" i="1"/>
  <c r="H2692" i="1"/>
  <c r="H3599" i="1"/>
  <c r="H3575" i="1"/>
  <c r="H3551" i="1"/>
  <c r="H3527" i="1"/>
  <c r="H3511" i="1"/>
  <c r="H3503" i="1"/>
  <c r="H3495" i="1"/>
  <c r="H3487" i="1"/>
  <c r="H3479" i="1"/>
  <c r="H3471" i="1"/>
  <c r="H3463" i="1"/>
  <c r="H3455" i="1"/>
  <c r="H3447" i="1"/>
  <c r="H3439" i="1"/>
  <c r="H3431" i="1"/>
  <c r="H3423" i="1"/>
  <c r="H3415" i="1"/>
  <c r="H3407" i="1"/>
  <c r="H3399" i="1"/>
  <c r="H3391" i="1"/>
  <c r="H3383" i="1"/>
  <c r="H3375" i="1"/>
  <c r="H3367" i="1"/>
  <c r="H3359" i="1"/>
  <c r="H3351" i="1"/>
  <c r="H3343" i="1"/>
  <c r="H3335" i="1"/>
  <c r="H3327" i="1"/>
  <c r="H3319" i="1"/>
  <c r="H3311" i="1"/>
  <c r="H3303" i="1"/>
  <c r="H3295" i="1"/>
  <c r="H3287" i="1"/>
  <c r="H3279" i="1"/>
  <c r="H3272" i="1"/>
  <c r="H3264" i="1"/>
  <c r="H3256" i="1"/>
  <c r="H3602" i="1"/>
  <c r="H3546" i="1"/>
  <c r="H3490" i="1"/>
  <c r="H3434" i="1"/>
  <c r="H3378" i="1"/>
  <c r="H3322" i="1"/>
  <c r="H3282" i="1"/>
  <c r="H3235" i="1"/>
  <c r="H3179" i="1"/>
  <c r="H3124" i="1"/>
  <c r="H3068" i="1"/>
  <c r="H3012" i="1"/>
  <c r="H2956" i="1"/>
  <c r="H2900" i="1"/>
  <c r="H2844" i="1"/>
  <c r="H2788" i="1"/>
  <c r="H2733" i="1"/>
  <c r="H2677" i="1"/>
  <c r="H2621" i="1"/>
  <c r="H2565" i="1"/>
  <c r="H2511" i="1"/>
  <c r="H2455" i="1"/>
  <c r="H2400" i="1"/>
  <c r="H2360" i="1"/>
  <c r="H2305" i="1"/>
  <c r="H2249" i="1"/>
  <c r="H3601" i="1"/>
  <c r="H3561" i="1"/>
  <c r="H3505" i="1"/>
  <c r="H3457" i="1"/>
  <c r="H3409" i="1"/>
  <c r="H3361" i="1"/>
  <c r="H3321" i="1"/>
  <c r="H3281" i="1"/>
  <c r="H3242" i="1"/>
  <c r="H3035" i="1"/>
  <c r="H2987" i="1"/>
  <c r="H2939" i="1"/>
  <c r="H2891" i="1"/>
  <c r="H2843" i="1"/>
  <c r="H2803" i="1"/>
  <c r="H2764" i="1"/>
  <c r="H2724" i="1"/>
  <c r="H3615" i="1"/>
  <c r="H3591" i="1"/>
  <c r="H3567" i="1"/>
  <c r="H3543" i="1"/>
  <c r="H3519" i="1"/>
  <c r="H3606" i="1"/>
  <c r="H3590" i="1"/>
  <c r="H3582" i="1"/>
  <c r="H3574" i="1"/>
  <c r="H3566" i="1"/>
  <c r="H3558" i="1"/>
  <c r="H3550" i="1"/>
  <c r="H3542" i="1"/>
  <c r="H3534" i="1"/>
  <c r="H3526" i="1"/>
  <c r="H3518" i="1"/>
  <c r="H3510" i="1"/>
  <c r="H3502" i="1"/>
  <c r="H3494" i="1"/>
  <c r="H3486" i="1"/>
  <c r="H3478" i="1"/>
  <c r="H3470" i="1"/>
  <c r="H3462" i="1"/>
  <c r="H3454" i="1"/>
  <c r="H3446" i="1"/>
  <c r="H3438" i="1"/>
  <c r="H3430" i="1"/>
  <c r="H3422" i="1"/>
  <c r="H3414" i="1"/>
  <c r="H3406" i="1"/>
  <c r="H3398" i="1"/>
  <c r="H3390" i="1"/>
  <c r="H3382" i="1"/>
  <c r="H3374" i="1"/>
  <c r="H3366" i="1"/>
  <c r="H3358" i="1"/>
  <c r="H3350" i="1"/>
  <c r="H3342" i="1"/>
  <c r="H3334" i="1"/>
  <c r="H3570" i="1"/>
  <c r="H3514" i="1"/>
  <c r="H3458" i="1"/>
  <c r="H3394" i="1"/>
  <c r="H3338" i="1"/>
  <c r="H3298" i="1"/>
  <c r="H3251" i="1"/>
  <c r="H3195" i="1"/>
  <c r="H3140" i="1"/>
  <c r="H3076" i="1"/>
  <c r="H3020" i="1"/>
  <c r="H2964" i="1"/>
  <c r="H2908" i="1"/>
  <c r="H2852" i="1"/>
  <c r="H2796" i="1"/>
  <c r="H2741" i="1"/>
  <c r="H2693" i="1"/>
  <c r="H2629" i="1"/>
  <c r="H2581" i="1"/>
  <c r="H2517" i="1"/>
  <c r="H2463" i="1"/>
  <c r="H2408" i="1"/>
  <c r="H2352" i="1"/>
  <c r="H2289" i="1"/>
  <c r="H2234" i="1"/>
  <c r="H3593" i="1"/>
  <c r="H3545" i="1"/>
  <c r="H3497" i="1"/>
  <c r="H3449" i="1"/>
  <c r="H3401" i="1"/>
  <c r="H3194" i="1"/>
  <c r="H3155" i="1"/>
  <c r="H3123" i="1"/>
  <c r="H3083" i="1"/>
  <c r="H3043" i="1"/>
  <c r="H3011" i="1"/>
  <c r="H2963" i="1"/>
  <c r="H2923" i="1"/>
  <c r="H2875" i="1"/>
  <c r="H2827" i="1"/>
  <c r="H2787" i="1"/>
  <c r="H2748" i="1"/>
  <c r="H2708" i="1"/>
  <c r="H3607" i="1"/>
  <c r="H3583" i="1"/>
  <c r="H3559" i="1"/>
  <c r="H3535" i="1"/>
  <c r="H3614" i="1"/>
  <c r="H3598" i="1"/>
  <c r="H3613" i="1"/>
  <c r="H3605" i="1"/>
  <c r="H3597" i="1"/>
  <c r="H3589" i="1"/>
  <c r="H3581" i="1"/>
  <c r="H3573" i="1"/>
  <c r="H3565" i="1"/>
  <c r="H3557" i="1"/>
  <c r="H3549" i="1"/>
  <c r="H3541" i="1"/>
  <c r="H3533" i="1"/>
  <c r="H3525" i="1"/>
  <c r="H3517" i="1"/>
  <c r="H3509" i="1"/>
  <c r="H3501" i="1"/>
  <c r="H3493" i="1"/>
  <c r="H3485" i="1"/>
  <c r="H3477" i="1"/>
  <c r="H3469" i="1"/>
  <c r="H3461" i="1"/>
  <c r="H3453" i="1"/>
  <c r="H3445" i="1"/>
  <c r="H3437" i="1"/>
  <c r="H3429" i="1"/>
  <c r="H3421" i="1"/>
  <c r="H3413" i="1"/>
  <c r="H3405" i="1"/>
  <c r="H3397" i="1"/>
  <c r="H3389" i="1"/>
  <c r="H3381" i="1"/>
  <c r="H3373" i="1"/>
  <c r="H3365" i="1"/>
  <c r="H3357" i="1"/>
  <c r="H3594" i="1"/>
  <c r="H3538" i="1"/>
  <c r="H3482" i="1"/>
  <c r="H3426" i="1"/>
  <c r="H3370" i="1"/>
  <c r="H3314" i="1"/>
  <c r="H3267" i="1"/>
  <c r="H3211" i="1"/>
  <c r="H3164" i="1"/>
  <c r="H3108" i="1"/>
  <c r="H3052" i="1"/>
  <c r="H2996" i="1"/>
  <c r="H2932" i="1"/>
  <c r="H2884" i="1"/>
  <c r="H2820" i="1"/>
  <c r="H2765" i="1"/>
  <c r="H2709" i="1"/>
  <c r="H2653" i="1"/>
  <c r="H2597" i="1"/>
  <c r="H2541" i="1"/>
  <c r="H2487" i="1"/>
  <c r="H2431" i="1"/>
  <c r="H2384" i="1"/>
  <c r="H2329" i="1"/>
  <c r="H2273" i="1"/>
  <c r="H2218" i="1"/>
  <c r="H3577" i="1"/>
  <c r="H3529" i="1"/>
  <c r="H3481" i="1"/>
  <c r="H3433" i="1"/>
  <c r="H3385" i="1"/>
  <c r="H3345" i="1"/>
  <c r="H3305" i="1"/>
  <c r="H3266" i="1"/>
  <c r="H3226" i="1"/>
  <c r="H3186" i="1"/>
  <c r="H3147" i="1"/>
  <c r="H3107" i="1"/>
  <c r="H3067" i="1"/>
  <c r="H3019" i="1"/>
  <c r="H2971" i="1"/>
  <c r="H2915" i="1"/>
  <c r="H2867" i="1"/>
  <c r="H3612" i="1"/>
  <c r="H3604" i="1"/>
  <c r="H3596" i="1"/>
  <c r="H3588" i="1"/>
  <c r="H3580" i="1"/>
  <c r="H3572" i="1"/>
  <c r="H3564" i="1"/>
  <c r="H3556" i="1"/>
  <c r="H3548" i="1"/>
  <c r="H3540" i="1"/>
  <c r="H3532" i="1"/>
  <c r="H3524" i="1"/>
  <c r="H3516" i="1"/>
  <c r="H3508" i="1"/>
  <c r="H3500" i="1"/>
  <c r="H3492" i="1"/>
  <c r="H3484" i="1"/>
  <c r="H3476" i="1"/>
  <c r="H3468" i="1"/>
  <c r="H3460" i="1"/>
  <c r="H3452" i="1"/>
  <c r="H3444" i="1"/>
  <c r="H3436" i="1"/>
  <c r="H3428" i="1"/>
  <c r="H3420" i="1"/>
  <c r="H3412" i="1"/>
  <c r="H3404" i="1"/>
  <c r="H3396" i="1"/>
  <c r="H3388" i="1"/>
  <c r="H3380" i="1"/>
  <c r="H3372" i="1"/>
  <c r="H3364" i="1"/>
  <c r="H3356" i="1"/>
  <c r="H3348" i="1"/>
  <c r="H3340" i="1"/>
  <c r="H3332" i="1"/>
  <c r="H3324" i="1"/>
  <c r="H3316" i="1"/>
  <c r="H3308" i="1"/>
  <c r="H3300" i="1"/>
  <c r="H3292" i="1"/>
  <c r="H3284" i="1"/>
  <c r="H1742" i="1"/>
  <c r="H1734" i="1"/>
  <c r="H1726" i="1"/>
  <c r="H1718" i="1"/>
  <c r="H1710" i="1"/>
  <c r="H1702" i="1"/>
  <c r="H1694" i="1"/>
  <c r="H1686" i="1"/>
  <c r="H1678" i="1"/>
  <c r="H1670" i="1"/>
  <c r="H1663" i="1"/>
  <c r="H1655" i="1"/>
  <c r="H1647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1" i="1"/>
  <c r="H1353" i="1"/>
  <c r="H1345" i="1"/>
  <c r="H1337" i="1"/>
  <c r="H1329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0" i="1"/>
  <c r="H572" i="1"/>
  <c r="H564" i="1"/>
  <c r="H556" i="1"/>
  <c r="H548" i="1"/>
  <c r="H540" i="1"/>
  <c r="H532" i="1"/>
  <c r="H525" i="1"/>
  <c r="H509" i="1"/>
  <c r="H501" i="1"/>
  <c r="H494" i="1"/>
  <c r="H486" i="1"/>
  <c r="H478" i="1"/>
  <c r="H470" i="1"/>
  <c r="H463" i="1"/>
  <c r="H455" i="1"/>
  <c r="H447" i="1"/>
  <c r="H2280" i="1"/>
  <c r="H2272" i="1"/>
  <c r="H2264" i="1"/>
  <c r="H2256" i="1"/>
  <c r="H2248" i="1"/>
  <c r="H2241" i="1"/>
  <c r="H2233" i="1"/>
  <c r="H2225" i="1"/>
  <c r="H2217" i="1"/>
  <c r="H2209" i="1"/>
  <c r="H2201" i="1"/>
  <c r="H2194" i="1"/>
  <c r="H2186" i="1"/>
  <c r="H2178" i="1"/>
  <c r="H2170" i="1"/>
  <c r="H2162" i="1"/>
  <c r="H2154" i="1"/>
  <c r="H2146" i="1"/>
  <c r="H2138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8" i="1"/>
  <c r="H1820" i="1"/>
  <c r="H1812" i="1"/>
  <c r="H1804" i="1"/>
  <c r="H1796" i="1"/>
  <c r="H1788" i="1"/>
  <c r="H1780" i="1"/>
  <c r="H1772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2" i="1"/>
  <c r="H1654" i="1"/>
  <c r="H1646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60" i="1"/>
  <c r="H1352" i="1"/>
  <c r="H1344" i="1"/>
  <c r="H1336" i="1"/>
  <c r="H1328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3416" i="1"/>
  <c r="H3408" i="1"/>
  <c r="H3400" i="1"/>
  <c r="H3392" i="1"/>
  <c r="H3384" i="1"/>
  <c r="H3376" i="1"/>
  <c r="H3368" i="1"/>
  <c r="H3360" i="1"/>
  <c r="H3352" i="1"/>
  <c r="H3344" i="1"/>
  <c r="H3336" i="1"/>
  <c r="H3328" i="1"/>
  <c r="H3320" i="1"/>
  <c r="H3312" i="1"/>
  <c r="H3304" i="1"/>
  <c r="H3296" i="1"/>
  <c r="H3288" i="1"/>
  <c r="H3280" i="1"/>
  <c r="H3273" i="1"/>
  <c r="H3265" i="1"/>
  <c r="H3257" i="1"/>
  <c r="H3249" i="1"/>
  <c r="H3241" i="1"/>
  <c r="H3233" i="1"/>
  <c r="H3225" i="1"/>
  <c r="H3217" i="1"/>
  <c r="H3209" i="1"/>
  <c r="H3201" i="1"/>
  <c r="H3193" i="1"/>
  <c r="H3185" i="1"/>
  <c r="H3177" i="1"/>
  <c r="H3169" i="1"/>
  <c r="H3162" i="1"/>
  <c r="H3154" i="1"/>
  <c r="H3146" i="1"/>
  <c r="H3138" i="1"/>
  <c r="H3130" i="1"/>
  <c r="H3122" i="1"/>
  <c r="H3114" i="1"/>
  <c r="H3106" i="1"/>
  <c r="H3098" i="1"/>
  <c r="H3090" i="1"/>
  <c r="H3082" i="1"/>
  <c r="H3074" i="1"/>
  <c r="H3066" i="1"/>
  <c r="H3058" i="1"/>
  <c r="H3050" i="1"/>
  <c r="H3042" i="1"/>
  <c r="H3034" i="1"/>
  <c r="H3026" i="1"/>
  <c r="H3018" i="1"/>
  <c r="H3010" i="1"/>
  <c r="H3002" i="1"/>
  <c r="H2994" i="1"/>
  <c r="H2986" i="1"/>
  <c r="H2978" i="1"/>
  <c r="H2970" i="1"/>
  <c r="H2962" i="1"/>
  <c r="H2954" i="1"/>
  <c r="H2946" i="1"/>
  <c r="H2938" i="1"/>
  <c r="H2930" i="1"/>
  <c r="H2922" i="1"/>
  <c r="H2914" i="1"/>
  <c r="H2906" i="1"/>
  <c r="H2898" i="1"/>
  <c r="H2890" i="1"/>
  <c r="H2882" i="1"/>
  <c r="H2874" i="1"/>
  <c r="H2866" i="1"/>
  <c r="H2858" i="1"/>
  <c r="H2850" i="1"/>
  <c r="H2842" i="1"/>
  <c r="H2834" i="1"/>
  <c r="H2826" i="1"/>
  <c r="H2818" i="1"/>
  <c r="H2810" i="1"/>
  <c r="H2802" i="1"/>
  <c r="H2794" i="1"/>
  <c r="H2786" i="1"/>
  <c r="H2779" i="1"/>
  <c r="H2771" i="1"/>
  <c r="H2763" i="1"/>
  <c r="H2755" i="1"/>
  <c r="H2747" i="1"/>
  <c r="H2739" i="1"/>
  <c r="H2731" i="1"/>
  <c r="H2723" i="1"/>
  <c r="H2715" i="1"/>
  <c r="H2707" i="1"/>
  <c r="H2699" i="1"/>
  <c r="H2691" i="1"/>
  <c r="H2683" i="1"/>
  <c r="H2675" i="1"/>
  <c r="H2667" i="1"/>
  <c r="H2659" i="1"/>
  <c r="H2651" i="1"/>
  <c r="H2643" i="1"/>
  <c r="H2635" i="1"/>
  <c r="H2627" i="1"/>
  <c r="H2619" i="1"/>
  <c r="H2611" i="1"/>
  <c r="H2603" i="1"/>
  <c r="H2595" i="1"/>
  <c r="H2587" i="1"/>
  <c r="H2579" i="1"/>
  <c r="H2571" i="1"/>
  <c r="H2563" i="1"/>
  <c r="H2555" i="1"/>
  <c r="H2547" i="1"/>
  <c r="H2539" i="1"/>
  <c r="H2531" i="1"/>
  <c r="H2523" i="1"/>
  <c r="H2515" i="1"/>
  <c r="H2509" i="1"/>
  <c r="H2501" i="1"/>
  <c r="H2493" i="1"/>
  <c r="H2485" i="1"/>
  <c r="H2477" i="1"/>
  <c r="H2469" i="1"/>
  <c r="H2461" i="1"/>
  <c r="H2453" i="1"/>
  <c r="H2445" i="1"/>
  <c r="H2437" i="1"/>
  <c r="H2429" i="1"/>
  <c r="H2422" i="1"/>
  <c r="H2414" i="1"/>
  <c r="H2406" i="1"/>
  <c r="H2398" i="1"/>
  <c r="H2390" i="1"/>
  <c r="H2382" i="1"/>
  <c r="H2374" i="1"/>
  <c r="H2366" i="1"/>
  <c r="H2358" i="1"/>
  <c r="H2350" i="1"/>
  <c r="H2335" i="1"/>
  <c r="H2327" i="1"/>
  <c r="H2319" i="1"/>
  <c r="H2311" i="1"/>
  <c r="H2303" i="1"/>
  <c r="H2295" i="1"/>
  <c r="H2287" i="1"/>
  <c r="H2279" i="1"/>
  <c r="H2271" i="1"/>
  <c r="H2263" i="1"/>
  <c r="H2255" i="1"/>
  <c r="H2240" i="1"/>
  <c r="H2232" i="1"/>
  <c r="H2224" i="1"/>
  <c r="H2216" i="1"/>
  <c r="H2208" i="1"/>
  <c r="H2193" i="1"/>
  <c r="H2185" i="1"/>
  <c r="H2177" i="1"/>
  <c r="H2169" i="1"/>
  <c r="H2161" i="1"/>
  <c r="H2153" i="1"/>
  <c r="H2145" i="1"/>
  <c r="H2130" i="1"/>
  <c r="H2122" i="1"/>
  <c r="H2114" i="1"/>
  <c r="H2106" i="1"/>
  <c r="H2098" i="1"/>
  <c r="H2090" i="1"/>
  <c r="H2082" i="1"/>
  <c r="H2074" i="1"/>
  <c r="H3248" i="1"/>
  <c r="H3240" i="1"/>
  <c r="H3232" i="1"/>
  <c r="H3224" i="1"/>
  <c r="H3216" i="1"/>
  <c r="H3208" i="1"/>
  <c r="H3200" i="1"/>
  <c r="H3192" i="1"/>
  <c r="H3184" i="1"/>
  <c r="H3176" i="1"/>
  <c r="H3168" i="1"/>
  <c r="H3161" i="1"/>
  <c r="H3153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033" i="1"/>
  <c r="H3025" i="1"/>
  <c r="H3017" i="1"/>
  <c r="H3009" i="1"/>
  <c r="H3001" i="1"/>
  <c r="H2993" i="1"/>
  <c r="H2985" i="1"/>
  <c r="H2977" i="1"/>
  <c r="H2969" i="1"/>
  <c r="H2961" i="1"/>
  <c r="H2953" i="1"/>
  <c r="H2945" i="1"/>
  <c r="H2937" i="1"/>
  <c r="H2929" i="1"/>
  <c r="H2921" i="1"/>
  <c r="H2913" i="1"/>
  <c r="H2905" i="1"/>
  <c r="H2897" i="1"/>
  <c r="H2889" i="1"/>
  <c r="H2881" i="1"/>
  <c r="H2873" i="1"/>
  <c r="H2865" i="1"/>
  <c r="H2857" i="1"/>
  <c r="H2849" i="1"/>
  <c r="H2841" i="1"/>
  <c r="H2833" i="1"/>
  <c r="H2825" i="1"/>
  <c r="H2817" i="1"/>
  <c r="H2809" i="1"/>
  <c r="H2801" i="1"/>
  <c r="H2793" i="1"/>
  <c r="H2785" i="1"/>
  <c r="H2778" i="1"/>
  <c r="H2770" i="1"/>
  <c r="H2762" i="1"/>
  <c r="H2754" i="1"/>
  <c r="H2746" i="1"/>
  <c r="H2738" i="1"/>
  <c r="H2730" i="1"/>
  <c r="H2722" i="1"/>
  <c r="H2714" i="1"/>
  <c r="H2706" i="1"/>
  <c r="H2698" i="1"/>
  <c r="H2690" i="1"/>
  <c r="H2682" i="1"/>
  <c r="H2674" i="1"/>
  <c r="H2666" i="1"/>
  <c r="H2658" i="1"/>
  <c r="H2650" i="1"/>
  <c r="H2642" i="1"/>
  <c r="H2634" i="1"/>
  <c r="H2626" i="1"/>
  <c r="H2618" i="1"/>
  <c r="H2610" i="1"/>
  <c r="H2602" i="1"/>
  <c r="H2594" i="1"/>
  <c r="H2586" i="1"/>
  <c r="H2578" i="1"/>
  <c r="H2570" i="1"/>
  <c r="H2562" i="1"/>
  <c r="H2554" i="1"/>
  <c r="H2546" i="1"/>
  <c r="H2538" i="1"/>
  <c r="H2530" i="1"/>
  <c r="H2522" i="1"/>
  <c r="H2514" i="1"/>
  <c r="H2508" i="1"/>
  <c r="H2500" i="1"/>
  <c r="H2492" i="1"/>
  <c r="H2484" i="1"/>
  <c r="H2476" i="1"/>
  <c r="H2468" i="1"/>
  <c r="H2460" i="1"/>
  <c r="H2452" i="1"/>
  <c r="H2444" i="1"/>
  <c r="H2436" i="1"/>
  <c r="H2428" i="1"/>
  <c r="H2421" i="1"/>
  <c r="H2413" i="1"/>
  <c r="H2405" i="1"/>
  <c r="H2397" i="1"/>
  <c r="H2389" i="1"/>
  <c r="H2381" i="1"/>
  <c r="H2373" i="1"/>
  <c r="H2365" i="1"/>
  <c r="H2357" i="1"/>
  <c r="H2349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7" i="1"/>
  <c r="H2239" i="1"/>
  <c r="H2231" i="1"/>
  <c r="H2223" i="1"/>
  <c r="H2215" i="1"/>
  <c r="H2207" i="1"/>
  <c r="H2200" i="1"/>
  <c r="H2192" i="1"/>
  <c r="H2184" i="1"/>
  <c r="H2176" i="1"/>
  <c r="H2168" i="1"/>
  <c r="H2160" i="1"/>
  <c r="H2152" i="1"/>
  <c r="H2144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3326" i="1"/>
  <c r="H3318" i="1"/>
  <c r="H3310" i="1"/>
  <c r="H3302" i="1"/>
  <c r="H3294" i="1"/>
  <c r="H3286" i="1"/>
  <c r="H3278" i="1"/>
  <c r="H3271" i="1"/>
  <c r="H3263" i="1"/>
  <c r="H3255" i="1"/>
  <c r="H3247" i="1"/>
  <c r="H3239" i="1"/>
  <c r="H3231" i="1"/>
  <c r="H3223" i="1"/>
  <c r="H3215" i="1"/>
  <c r="H3207" i="1"/>
  <c r="H3199" i="1"/>
  <c r="H3191" i="1"/>
  <c r="H3183" i="1"/>
  <c r="H3175" i="1"/>
  <c r="H3167" i="1"/>
  <c r="H3160" i="1"/>
  <c r="H3152" i="1"/>
  <c r="H3144" i="1"/>
  <c r="H3136" i="1"/>
  <c r="H3128" i="1"/>
  <c r="H3120" i="1"/>
  <c r="H3112" i="1"/>
  <c r="H3104" i="1"/>
  <c r="H3096" i="1"/>
  <c r="H3088" i="1"/>
  <c r="H3080" i="1"/>
  <c r="H3072" i="1"/>
  <c r="H3064" i="1"/>
  <c r="H3056" i="1"/>
  <c r="H3048" i="1"/>
  <c r="H3040" i="1"/>
  <c r="H3032" i="1"/>
  <c r="H3024" i="1"/>
  <c r="H3016" i="1"/>
  <c r="H3008" i="1"/>
  <c r="H3000" i="1"/>
  <c r="H2992" i="1"/>
  <c r="H2984" i="1"/>
  <c r="H2976" i="1"/>
  <c r="H2968" i="1"/>
  <c r="H2960" i="1"/>
  <c r="H2952" i="1"/>
  <c r="H2944" i="1"/>
  <c r="H2936" i="1"/>
  <c r="H2928" i="1"/>
  <c r="H2920" i="1"/>
  <c r="H2912" i="1"/>
  <c r="H2904" i="1"/>
  <c r="H2896" i="1"/>
  <c r="H2888" i="1"/>
  <c r="H2880" i="1"/>
  <c r="H2872" i="1"/>
  <c r="H2864" i="1"/>
  <c r="H2856" i="1"/>
  <c r="H2848" i="1"/>
  <c r="H2840" i="1"/>
  <c r="H2832" i="1"/>
  <c r="H2824" i="1"/>
  <c r="H2816" i="1"/>
  <c r="H2808" i="1"/>
  <c r="H2800" i="1"/>
  <c r="H2792" i="1"/>
  <c r="H2784" i="1"/>
  <c r="H2777" i="1"/>
  <c r="H2769" i="1"/>
  <c r="H2761" i="1"/>
  <c r="H2753" i="1"/>
  <c r="H2745" i="1"/>
  <c r="H2737" i="1"/>
  <c r="H2729" i="1"/>
  <c r="H2721" i="1"/>
  <c r="H2713" i="1"/>
  <c r="H2705" i="1"/>
  <c r="H2697" i="1"/>
  <c r="H2689" i="1"/>
  <c r="H2681" i="1"/>
  <c r="H2673" i="1"/>
  <c r="H2665" i="1"/>
  <c r="H2657" i="1"/>
  <c r="H2649" i="1"/>
  <c r="H2641" i="1"/>
  <c r="H2633" i="1"/>
  <c r="H2625" i="1"/>
  <c r="H2617" i="1"/>
  <c r="H2609" i="1"/>
  <c r="H2601" i="1"/>
  <c r="H2593" i="1"/>
  <c r="H2585" i="1"/>
  <c r="H2577" i="1"/>
  <c r="H2569" i="1"/>
  <c r="H2561" i="1"/>
  <c r="H2553" i="1"/>
  <c r="H2545" i="1"/>
  <c r="H2537" i="1"/>
  <c r="H2529" i="1"/>
  <c r="H2521" i="1"/>
  <c r="H2507" i="1"/>
  <c r="H2499" i="1"/>
  <c r="H2491" i="1"/>
  <c r="H2483" i="1"/>
  <c r="H2475" i="1"/>
  <c r="H2467" i="1"/>
  <c r="H2459" i="1"/>
  <c r="H2451" i="1"/>
  <c r="H2443" i="1"/>
  <c r="H2435" i="1"/>
  <c r="H2427" i="1"/>
  <c r="H2420" i="1"/>
  <c r="H2412" i="1"/>
  <c r="H2404" i="1"/>
  <c r="H2396" i="1"/>
  <c r="H2388" i="1"/>
  <c r="H2380" i="1"/>
  <c r="H2372" i="1"/>
  <c r="H2364" i="1"/>
  <c r="H2356" i="1"/>
  <c r="H2348" i="1"/>
  <c r="H2341" i="1"/>
  <c r="H2333" i="1"/>
  <c r="H2325" i="1"/>
  <c r="H2317" i="1"/>
  <c r="H2309" i="1"/>
  <c r="H2301" i="1"/>
  <c r="H2293" i="1"/>
  <c r="H2285" i="1"/>
  <c r="H2277" i="1"/>
  <c r="H2269" i="1"/>
  <c r="H2261" i="1"/>
  <c r="H2253" i="1"/>
  <c r="H2246" i="1"/>
  <c r="H2238" i="1"/>
  <c r="H2230" i="1"/>
  <c r="H2222" i="1"/>
  <c r="H2214" i="1"/>
  <c r="H2206" i="1"/>
  <c r="H2199" i="1"/>
  <c r="H2191" i="1"/>
  <c r="H2183" i="1"/>
  <c r="H2175" i="1"/>
  <c r="H2167" i="1"/>
  <c r="H2159" i="1"/>
  <c r="H2151" i="1"/>
  <c r="H2143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3349" i="1"/>
  <c r="H3341" i="1"/>
  <c r="H3333" i="1"/>
  <c r="H3325" i="1"/>
  <c r="H3317" i="1"/>
  <c r="H3309" i="1"/>
  <c r="H3301" i="1"/>
  <c r="H3293" i="1"/>
  <c r="H3285" i="1"/>
  <c r="H3270" i="1"/>
  <c r="H3262" i="1"/>
  <c r="H3254" i="1"/>
  <c r="H3246" i="1"/>
  <c r="H3238" i="1"/>
  <c r="H3230" i="1"/>
  <c r="H3222" i="1"/>
  <c r="H3214" i="1"/>
  <c r="H3206" i="1"/>
  <c r="H3198" i="1"/>
  <c r="H3190" i="1"/>
  <c r="H3182" i="1"/>
  <c r="H3174" i="1"/>
  <c r="H3159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  <c r="H3031" i="1"/>
  <c r="H3023" i="1"/>
  <c r="H3015" i="1"/>
  <c r="H3007" i="1"/>
  <c r="H2999" i="1"/>
  <c r="H2991" i="1"/>
  <c r="H2983" i="1"/>
  <c r="H2975" i="1"/>
  <c r="H2967" i="1"/>
  <c r="H2959" i="1"/>
  <c r="H2951" i="1"/>
  <c r="H2943" i="1"/>
  <c r="H2935" i="1"/>
  <c r="H2927" i="1"/>
  <c r="H2919" i="1"/>
  <c r="H2911" i="1"/>
  <c r="H2903" i="1"/>
  <c r="H2895" i="1"/>
  <c r="H2887" i="1"/>
  <c r="H2879" i="1"/>
  <c r="H2871" i="1"/>
  <c r="H2863" i="1"/>
  <c r="H2855" i="1"/>
  <c r="H2847" i="1"/>
  <c r="H2839" i="1"/>
  <c r="H2831" i="1"/>
  <c r="H2823" i="1"/>
  <c r="H2815" i="1"/>
  <c r="H2807" i="1"/>
  <c r="H2799" i="1"/>
  <c r="H2791" i="1"/>
  <c r="H2783" i="1"/>
  <c r="H2776" i="1"/>
  <c r="H2768" i="1"/>
  <c r="H2760" i="1"/>
  <c r="H2752" i="1"/>
  <c r="H2744" i="1"/>
  <c r="H2736" i="1"/>
  <c r="H2728" i="1"/>
  <c r="H2720" i="1"/>
  <c r="H2712" i="1"/>
  <c r="H2704" i="1"/>
  <c r="H2696" i="1"/>
  <c r="H2688" i="1"/>
  <c r="H2680" i="1"/>
  <c r="H2672" i="1"/>
  <c r="H2664" i="1"/>
  <c r="H2656" i="1"/>
  <c r="H2648" i="1"/>
  <c r="H2640" i="1"/>
  <c r="H2632" i="1"/>
  <c r="H2624" i="1"/>
  <c r="H2616" i="1"/>
  <c r="H2608" i="1"/>
  <c r="H2600" i="1"/>
  <c r="H2592" i="1"/>
  <c r="H2584" i="1"/>
  <c r="H2576" i="1"/>
  <c r="H2568" i="1"/>
  <c r="H2560" i="1"/>
  <c r="H2552" i="1"/>
  <c r="H2544" i="1"/>
  <c r="H2536" i="1"/>
  <c r="H2528" i="1"/>
  <c r="H2520" i="1"/>
  <c r="H2513" i="1"/>
  <c r="H2506" i="1"/>
  <c r="H2498" i="1"/>
  <c r="H2490" i="1"/>
  <c r="H2482" i="1"/>
  <c r="H2474" i="1"/>
  <c r="H2466" i="1"/>
  <c r="H2458" i="1"/>
  <c r="H2450" i="1"/>
  <c r="H2442" i="1"/>
  <c r="H2434" i="1"/>
  <c r="H2426" i="1"/>
  <c r="H2419" i="1"/>
  <c r="H2411" i="1"/>
  <c r="H2403" i="1"/>
  <c r="H2395" i="1"/>
  <c r="H2387" i="1"/>
  <c r="H2379" i="1"/>
  <c r="H2371" i="1"/>
  <c r="H2363" i="1"/>
  <c r="H2355" i="1"/>
  <c r="H2347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5" i="1"/>
  <c r="H2237" i="1"/>
  <c r="H2229" i="1"/>
  <c r="H2221" i="1"/>
  <c r="H2213" i="1"/>
  <c r="H2205" i="1"/>
  <c r="H2198" i="1"/>
  <c r="H2190" i="1"/>
  <c r="H2182" i="1"/>
  <c r="H2174" i="1"/>
  <c r="H2166" i="1"/>
  <c r="H2158" i="1"/>
  <c r="H2150" i="1"/>
  <c r="H2142" i="1"/>
  <c r="H2135" i="1"/>
  <c r="H2127" i="1"/>
  <c r="H2119" i="1"/>
  <c r="H2111" i="1"/>
  <c r="H2103" i="1"/>
  <c r="H2095" i="1"/>
  <c r="H2087" i="1"/>
  <c r="H3277" i="1"/>
  <c r="H3269" i="1"/>
  <c r="H3261" i="1"/>
  <c r="H3253" i="1"/>
  <c r="H3245" i="1"/>
  <c r="H3237" i="1"/>
  <c r="H3229" i="1"/>
  <c r="H3221" i="1"/>
  <c r="H3213" i="1"/>
  <c r="H3205" i="1"/>
  <c r="H3197" i="1"/>
  <c r="H3189" i="1"/>
  <c r="H3181" i="1"/>
  <c r="H3173" i="1"/>
  <c r="H3166" i="1"/>
  <c r="H3158" i="1"/>
  <c r="H3150" i="1"/>
  <c r="H3142" i="1"/>
  <c r="H3134" i="1"/>
  <c r="H3126" i="1"/>
  <c r="H3118" i="1"/>
  <c r="H3110" i="1"/>
  <c r="H3102" i="1"/>
  <c r="H3094" i="1"/>
  <c r="H3086" i="1"/>
  <c r="H3078" i="1"/>
  <c r="H3070" i="1"/>
  <c r="H3062" i="1"/>
  <c r="H3054" i="1"/>
  <c r="H3046" i="1"/>
  <c r="H3038" i="1"/>
  <c r="H3030" i="1"/>
  <c r="H3022" i="1"/>
  <c r="H3014" i="1"/>
  <c r="H3006" i="1"/>
  <c r="H2998" i="1"/>
  <c r="H2990" i="1"/>
  <c r="H2982" i="1"/>
  <c r="H2974" i="1"/>
  <c r="H2966" i="1"/>
  <c r="H2958" i="1"/>
  <c r="H2950" i="1"/>
  <c r="H2942" i="1"/>
  <c r="H2934" i="1"/>
  <c r="H2926" i="1"/>
  <c r="H2918" i="1"/>
  <c r="H2910" i="1"/>
  <c r="H2902" i="1"/>
  <c r="H2894" i="1"/>
  <c r="H2886" i="1"/>
  <c r="H2878" i="1"/>
  <c r="H2870" i="1"/>
  <c r="H2862" i="1"/>
  <c r="H2854" i="1"/>
  <c r="H2846" i="1"/>
  <c r="H2838" i="1"/>
  <c r="H2830" i="1"/>
  <c r="H2822" i="1"/>
  <c r="H2814" i="1"/>
  <c r="H2806" i="1"/>
  <c r="H2798" i="1"/>
  <c r="H2790" i="1"/>
  <c r="H2782" i="1"/>
  <c r="H2775" i="1"/>
  <c r="H2767" i="1"/>
  <c r="H2759" i="1"/>
  <c r="H2751" i="1"/>
  <c r="H2743" i="1"/>
  <c r="H2735" i="1"/>
  <c r="H2727" i="1"/>
  <c r="H2719" i="1"/>
  <c r="H2711" i="1"/>
  <c r="H2703" i="1"/>
  <c r="H2695" i="1"/>
  <c r="H2687" i="1"/>
  <c r="H2679" i="1"/>
  <c r="H2671" i="1"/>
  <c r="H2663" i="1"/>
  <c r="H2655" i="1"/>
  <c r="H2647" i="1"/>
  <c r="H2639" i="1"/>
  <c r="H2631" i="1"/>
  <c r="H2623" i="1"/>
  <c r="H2615" i="1"/>
  <c r="H2607" i="1"/>
  <c r="H2599" i="1"/>
  <c r="H2591" i="1"/>
  <c r="H2583" i="1"/>
  <c r="H2575" i="1"/>
  <c r="H2567" i="1"/>
  <c r="H2559" i="1"/>
  <c r="H2551" i="1"/>
  <c r="H2543" i="1"/>
  <c r="H2535" i="1"/>
  <c r="H2527" i="1"/>
  <c r="H2519" i="1"/>
  <c r="H2512" i="1"/>
  <c r="H2505" i="1"/>
  <c r="H2497" i="1"/>
  <c r="H2489" i="1"/>
  <c r="H2481" i="1"/>
  <c r="H2473" i="1"/>
  <c r="H2465" i="1"/>
  <c r="H2457" i="1"/>
  <c r="H2449" i="1"/>
  <c r="H2441" i="1"/>
  <c r="H2433" i="1"/>
  <c r="H2425" i="1"/>
  <c r="H2418" i="1"/>
  <c r="H2410" i="1"/>
  <c r="H2402" i="1"/>
  <c r="H2394" i="1"/>
  <c r="H2386" i="1"/>
  <c r="H2378" i="1"/>
  <c r="H2370" i="1"/>
  <c r="H2362" i="1"/>
  <c r="H2354" i="1"/>
  <c r="H2346" i="1"/>
  <c r="H2339" i="1"/>
  <c r="H2331" i="1"/>
  <c r="H2323" i="1"/>
  <c r="H2315" i="1"/>
  <c r="H2307" i="1"/>
  <c r="H2299" i="1"/>
  <c r="H2291" i="1"/>
  <c r="H2283" i="1"/>
  <c r="H2275" i="1"/>
  <c r="H2267" i="1"/>
  <c r="H2259" i="1"/>
  <c r="H2251" i="1"/>
  <c r="H2244" i="1"/>
  <c r="H2236" i="1"/>
  <c r="H2228" i="1"/>
  <c r="H2220" i="1"/>
  <c r="H2212" i="1"/>
  <c r="H2204" i="1"/>
  <c r="H2197" i="1"/>
  <c r="H2189" i="1"/>
  <c r="H2181" i="1"/>
  <c r="H2173" i="1"/>
  <c r="H2165" i="1"/>
  <c r="H2157" i="1"/>
  <c r="H2149" i="1"/>
  <c r="H2141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35" i="1"/>
  <c r="H327" i="1"/>
  <c r="H319" i="1"/>
  <c r="H311" i="1"/>
  <c r="H303" i="1"/>
  <c r="H295" i="1"/>
  <c r="H271" i="1"/>
  <c r="H263" i="1"/>
  <c r="H255" i="1"/>
  <c r="H247" i="1"/>
  <c r="H239" i="1"/>
  <c r="H231" i="1"/>
  <c r="H223" i="1"/>
  <c r="H215" i="1"/>
  <c r="H207" i="1"/>
  <c r="H183" i="1"/>
  <c r="H175" i="1"/>
  <c r="H167" i="1"/>
  <c r="H159" i="1"/>
  <c r="H151" i="1"/>
  <c r="H143" i="1"/>
  <c r="H135" i="1"/>
  <c r="H120" i="1"/>
  <c r="H112" i="1"/>
  <c r="H104" i="1"/>
  <c r="H96" i="1"/>
  <c r="H88" i="1"/>
  <c r="H72" i="1"/>
  <c r="H64" i="1"/>
  <c r="H56" i="1"/>
  <c r="H40" i="1"/>
  <c r="H32" i="1"/>
  <c r="H24" i="1"/>
  <c r="H16" i="1"/>
  <c r="H929" i="1"/>
  <c r="H921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66" i="1"/>
  <c r="H658" i="1"/>
  <c r="H650" i="1"/>
  <c r="H642" i="1"/>
  <c r="H634" i="1"/>
  <c r="H626" i="1"/>
  <c r="H618" i="1"/>
  <c r="H610" i="1"/>
  <c r="H602" i="1"/>
  <c r="H594" i="1"/>
  <c r="H587" i="1"/>
  <c r="H579" i="1"/>
  <c r="H571" i="1"/>
  <c r="H563" i="1"/>
  <c r="H555" i="1"/>
  <c r="H539" i="1"/>
  <c r="H524" i="1"/>
  <c r="H516" i="1"/>
  <c r="H508" i="1"/>
  <c r="H500" i="1"/>
  <c r="H493" i="1"/>
  <c r="H485" i="1"/>
  <c r="H477" i="1"/>
  <c r="H469" i="1"/>
  <c r="H462" i="1"/>
  <c r="H454" i="1"/>
  <c r="H438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294" i="1"/>
  <c r="H270" i="1"/>
  <c r="H262" i="1"/>
  <c r="H246" i="1"/>
  <c r="H238" i="1"/>
  <c r="H230" i="1"/>
  <c r="H222" i="1"/>
  <c r="H214" i="1"/>
  <c r="H198" i="1"/>
  <c r="H190" i="1"/>
  <c r="H182" i="1"/>
  <c r="H174" i="1"/>
  <c r="H166" i="1"/>
  <c r="H158" i="1"/>
  <c r="H150" i="1"/>
  <c r="H142" i="1"/>
  <c r="H134" i="1"/>
  <c r="H127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7" i="1"/>
  <c r="H1819" i="1"/>
  <c r="H1811" i="1"/>
  <c r="H1803" i="1"/>
  <c r="H1795" i="1"/>
  <c r="H1787" i="1"/>
  <c r="H1779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1" i="1"/>
  <c r="H1653" i="1"/>
  <c r="H1645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9" i="1"/>
  <c r="H1351" i="1"/>
  <c r="H1343" i="1"/>
  <c r="H1335" i="1"/>
  <c r="H1327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476" i="1"/>
  <c r="H1881" i="1"/>
  <c r="H1873" i="1"/>
  <c r="H1865" i="1"/>
  <c r="H1857" i="1"/>
  <c r="H1849" i="1"/>
  <c r="H1841" i="1"/>
  <c r="H1833" i="1"/>
  <c r="H1826" i="1"/>
  <c r="H1818" i="1"/>
  <c r="H1810" i="1"/>
  <c r="H1802" i="1"/>
  <c r="H1794" i="1"/>
  <c r="H1786" i="1"/>
  <c r="H1778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60" i="1"/>
  <c r="H1652" i="1"/>
  <c r="H1644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58" i="1"/>
  <c r="H1350" i="1"/>
  <c r="H1342" i="1"/>
  <c r="H1334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0" i="1"/>
  <c r="H672" i="1"/>
  <c r="H664" i="1"/>
  <c r="H656" i="1"/>
  <c r="H648" i="1"/>
  <c r="H640" i="1"/>
  <c r="H632" i="1"/>
  <c r="H624" i="1"/>
  <c r="H616" i="1"/>
  <c r="H608" i="1"/>
  <c r="H600" i="1"/>
  <c r="H593" i="1"/>
  <c r="H585" i="1"/>
  <c r="H577" i="1"/>
  <c r="H569" i="1"/>
  <c r="H561" i="1"/>
  <c r="H553" i="1"/>
  <c r="H537" i="1"/>
  <c r="H530" i="1"/>
  <c r="H522" i="1"/>
  <c r="H53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5" i="1"/>
  <c r="H1817" i="1"/>
  <c r="H1809" i="1"/>
  <c r="H1801" i="1"/>
  <c r="H1793" i="1"/>
  <c r="H1785" i="1"/>
  <c r="H1777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9" i="1"/>
  <c r="H1651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5" i="1"/>
  <c r="H1357" i="1"/>
  <c r="H1349" i="1"/>
  <c r="H1341" i="1"/>
  <c r="H1333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4" i="1"/>
  <c r="H1816" i="1"/>
  <c r="H1808" i="1"/>
  <c r="H1800" i="1"/>
  <c r="H1792" i="1"/>
  <c r="H1784" i="1"/>
  <c r="H1776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58" i="1"/>
  <c r="H1650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4" i="1"/>
  <c r="H1356" i="1"/>
  <c r="H1348" i="1"/>
  <c r="H1340" i="1"/>
  <c r="H1332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3" i="1"/>
  <c r="H1815" i="1"/>
  <c r="H1807" i="1"/>
  <c r="H1799" i="1"/>
  <c r="H1791" i="1"/>
  <c r="H1783" i="1"/>
  <c r="H1775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5" i="1"/>
  <c r="H1657" i="1"/>
  <c r="H1649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3" i="1"/>
  <c r="H1355" i="1"/>
  <c r="H1347" i="1"/>
  <c r="H1339" i="1"/>
  <c r="H1331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90" i="1"/>
  <c r="H582" i="1"/>
  <c r="H721" i="1"/>
  <c r="H713" i="1"/>
  <c r="H705" i="1"/>
  <c r="H697" i="1"/>
  <c r="H681" i="1"/>
  <c r="H673" i="1"/>
  <c r="H665" i="1"/>
  <c r="H657" i="1"/>
  <c r="H649" i="1"/>
  <c r="H641" i="1"/>
  <c r="H633" i="1"/>
  <c r="H617" i="1"/>
  <c r="H609" i="1"/>
  <c r="H601" i="1"/>
  <c r="H570" i="1"/>
  <c r="H562" i="1"/>
  <c r="H554" i="1"/>
  <c r="H538" i="1"/>
  <c r="H531" i="1"/>
  <c r="H523" i="1"/>
  <c r="H515" i="1"/>
  <c r="H507" i="1"/>
  <c r="H468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1" i="1"/>
  <c r="H325" i="1"/>
  <c r="H317" i="1"/>
  <c r="H309" i="1"/>
  <c r="H293" i="1"/>
  <c r="H285" i="1"/>
  <c r="H277" i="1"/>
  <c r="H269" i="1"/>
  <c r="H261" i="1"/>
  <c r="H245" i="1"/>
  <c r="H237" i="1"/>
  <c r="H229" i="1"/>
  <c r="H213" i="1"/>
  <c r="H205" i="1"/>
  <c r="H197" i="1"/>
  <c r="H189" i="1"/>
  <c r="H181" i="1"/>
  <c r="H173" i="1"/>
  <c r="H157" i="1"/>
  <c r="H149" i="1"/>
  <c r="H141" i="1"/>
  <c r="H126" i="1"/>
  <c r="H118" i="1"/>
  <c r="H110" i="1"/>
  <c r="H94" i="1"/>
  <c r="H70" i="1"/>
  <c r="H54" i="1"/>
  <c r="H46" i="1"/>
  <c r="H38" i="1"/>
  <c r="H30" i="1"/>
  <c r="H22" i="1"/>
  <c r="H6" i="1"/>
  <c r="H514" i="1"/>
  <c r="H506" i="1"/>
  <c r="H498" i="1"/>
  <c r="H483" i="1"/>
  <c r="H475" i="1"/>
  <c r="H467" i="1"/>
  <c r="H460" i="1"/>
  <c r="H452" i="1"/>
  <c r="H444" i="1"/>
  <c r="H436" i="1"/>
  <c r="H428" i="1"/>
  <c r="H420" i="1"/>
  <c r="H412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76" i="1"/>
  <c r="H268" i="1"/>
  <c r="H252" i="1"/>
  <c r="H244" i="1"/>
  <c r="H228" i="1"/>
  <c r="H220" i="1"/>
  <c r="H212" i="1"/>
  <c r="H204" i="1"/>
  <c r="H196" i="1"/>
  <c r="H188" i="1"/>
  <c r="H180" i="1"/>
  <c r="H172" i="1"/>
  <c r="H164" i="1"/>
  <c r="H156" i="1"/>
  <c r="H132" i="1"/>
  <c r="H125" i="1"/>
  <c r="H117" i="1"/>
  <c r="H109" i="1"/>
  <c r="H101" i="1"/>
  <c r="H93" i="1"/>
  <c r="H69" i="1"/>
  <c r="H61" i="1"/>
  <c r="H45" i="1"/>
  <c r="H37" i="1"/>
  <c r="H29" i="1"/>
  <c r="H21" i="1"/>
  <c r="H13" i="1"/>
  <c r="H623" i="1"/>
  <c r="H615" i="1"/>
  <c r="H607" i="1"/>
  <c r="H599" i="1"/>
  <c r="H592" i="1"/>
  <c r="H584" i="1"/>
  <c r="H576" i="1"/>
  <c r="H568" i="1"/>
  <c r="H560" i="1"/>
  <c r="H552" i="1"/>
  <c r="H536" i="1"/>
  <c r="H529" i="1"/>
  <c r="H521" i="1"/>
  <c r="H505" i="1"/>
  <c r="H497" i="1"/>
  <c r="H490" i="1"/>
  <c r="H482" i="1"/>
  <c r="H474" i="1"/>
  <c r="H466" i="1"/>
  <c r="H459" i="1"/>
  <c r="H451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1" i="1"/>
  <c r="H243" i="1"/>
  <c r="H227" i="1"/>
  <c r="H219" i="1"/>
  <c r="H203" i="1"/>
  <c r="H195" i="1"/>
  <c r="H187" i="1"/>
  <c r="H179" i="1"/>
  <c r="H171" i="1"/>
  <c r="H163" i="1"/>
  <c r="H155" i="1"/>
  <c r="H147" i="1"/>
  <c r="H139" i="1"/>
  <c r="H131" i="1"/>
  <c r="H124" i="1"/>
  <c r="H116" i="1"/>
  <c r="H108" i="1"/>
  <c r="H100" i="1"/>
  <c r="H92" i="1"/>
  <c r="H68" i="1"/>
  <c r="H60" i="1"/>
  <c r="H52" i="1"/>
  <c r="H44" i="1"/>
  <c r="H36" i="1"/>
  <c r="H28" i="1"/>
  <c r="H12" i="1"/>
  <c r="H4" i="1"/>
  <c r="H718" i="1"/>
  <c r="H710" i="1"/>
  <c r="H702" i="1"/>
  <c r="H694" i="1"/>
  <c r="H686" i="1"/>
  <c r="H678" i="1"/>
  <c r="H670" i="1"/>
  <c r="H662" i="1"/>
  <c r="H646" i="1"/>
  <c r="H638" i="1"/>
  <c r="H630" i="1"/>
  <c r="H622" i="1"/>
  <c r="H614" i="1"/>
  <c r="H606" i="1"/>
  <c r="H598" i="1"/>
  <c r="H591" i="1"/>
  <c r="H583" i="1"/>
  <c r="H575" i="1"/>
  <c r="H567" i="1"/>
  <c r="H559" i="1"/>
  <c r="H551" i="1"/>
  <c r="H543" i="1"/>
  <c r="H528" i="1"/>
  <c r="H520" i="1"/>
  <c r="H512" i="1"/>
  <c r="H504" i="1"/>
  <c r="H496" i="1"/>
  <c r="H489" i="1"/>
  <c r="H481" i="1"/>
  <c r="H473" i="1"/>
  <c r="H465" i="1"/>
  <c r="H458" i="1"/>
  <c r="H450" i="1"/>
  <c r="H442" i="1"/>
  <c r="H434" i="1"/>
  <c r="H426" i="1"/>
  <c r="H402" i="1"/>
  <c r="H394" i="1"/>
  <c r="H386" i="1"/>
  <c r="H378" i="1"/>
  <c r="H370" i="1"/>
  <c r="H362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18" i="1"/>
  <c r="H210" i="1"/>
  <c r="H202" i="1"/>
  <c r="H194" i="1"/>
  <c r="H186" i="1"/>
  <c r="H178" i="1"/>
  <c r="H170" i="1"/>
  <c r="H162" i="1"/>
  <c r="H154" i="1"/>
  <c r="H146" i="1"/>
  <c r="H130" i="1"/>
  <c r="H123" i="1"/>
  <c r="H115" i="1"/>
  <c r="H99" i="1"/>
  <c r="H75" i="1"/>
  <c r="H67" i="1"/>
  <c r="H59" i="1"/>
  <c r="H35" i="1"/>
  <c r="H27" i="1"/>
  <c r="H19" i="1"/>
  <c r="H11" i="1"/>
  <c r="H574" i="1"/>
  <c r="H566" i="1"/>
  <c r="H558" i="1"/>
  <c r="H550" i="1"/>
  <c r="H542" i="1"/>
  <c r="H534" i="1"/>
  <c r="H527" i="1"/>
  <c r="H519" i="1"/>
  <c r="H511" i="1"/>
  <c r="H503" i="1"/>
  <c r="H495" i="1"/>
  <c r="H488" i="1"/>
  <c r="H480" i="1"/>
  <c r="H472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57" i="1"/>
  <c r="H249" i="1"/>
  <c r="H241" i="1"/>
  <c r="H225" i="1"/>
  <c r="H209" i="1"/>
  <c r="H193" i="1"/>
  <c r="H185" i="1"/>
  <c r="H177" i="1"/>
  <c r="H169" i="1"/>
  <c r="H161" i="1"/>
  <c r="H137" i="1"/>
  <c r="H129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K3609" i="1"/>
  <c r="K3601" i="1"/>
  <c r="K3593" i="1"/>
  <c r="K3585" i="1"/>
  <c r="K3577" i="1"/>
  <c r="K3569" i="1"/>
  <c r="K3561" i="1"/>
  <c r="K3553" i="1"/>
  <c r="K3545" i="1"/>
  <c r="K3537" i="1"/>
  <c r="K3529" i="1"/>
  <c r="K3521" i="1"/>
  <c r="K3513" i="1"/>
  <c r="K3505" i="1"/>
  <c r="K3497" i="1"/>
  <c r="K3489" i="1"/>
  <c r="K3481" i="1"/>
  <c r="K3473" i="1"/>
  <c r="K3465" i="1"/>
  <c r="K3457" i="1"/>
  <c r="K3449" i="1"/>
  <c r="K3441" i="1"/>
  <c r="K3433" i="1"/>
  <c r="K3425" i="1"/>
  <c r="K3417" i="1"/>
  <c r="K3409" i="1"/>
  <c r="K3401" i="1"/>
  <c r="K3393" i="1"/>
  <c r="K3385" i="1"/>
  <c r="K3377" i="1"/>
  <c r="K3369" i="1"/>
  <c r="K3361" i="1"/>
  <c r="K3353" i="1"/>
  <c r="K3345" i="1"/>
  <c r="K3337" i="1"/>
  <c r="K3329" i="1"/>
  <c r="K3321" i="1"/>
  <c r="K3313" i="1"/>
  <c r="K3305" i="1"/>
  <c r="K3297" i="1"/>
  <c r="K3289" i="1"/>
  <c r="K3281" i="1"/>
  <c r="K3274" i="1"/>
  <c r="K3266" i="1"/>
  <c r="K3258" i="1"/>
  <c r="K3250" i="1"/>
  <c r="K3242" i="1"/>
  <c r="K3234" i="1"/>
  <c r="K3226" i="1"/>
  <c r="K3218" i="1"/>
  <c r="K3210" i="1"/>
  <c r="K3202" i="1"/>
  <c r="K3194" i="1"/>
  <c r="K3186" i="1"/>
  <c r="K3178" i="1"/>
  <c r="K3170" i="1"/>
  <c r="K3163" i="1"/>
  <c r="K3155" i="1"/>
  <c r="K3147" i="1"/>
  <c r="K3139" i="1"/>
  <c r="K3131" i="1"/>
  <c r="K3123" i="1"/>
  <c r="K3115" i="1"/>
  <c r="K3107" i="1"/>
  <c r="K3099" i="1"/>
  <c r="K3091" i="1"/>
  <c r="K3083" i="1"/>
  <c r="K3075" i="1"/>
  <c r="K3067" i="1"/>
  <c r="K3059" i="1"/>
  <c r="K3051" i="1"/>
  <c r="K3043" i="1"/>
  <c r="K3035" i="1"/>
  <c r="K3027" i="1"/>
  <c r="K3019" i="1"/>
  <c r="K3011" i="1"/>
  <c r="K3003" i="1"/>
  <c r="K2995" i="1"/>
  <c r="K2987" i="1"/>
  <c r="K2979" i="1"/>
  <c r="K2971" i="1"/>
  <c r="K2963" i="1"/>
  <c r="K2955" i="1"/>
  <c r="K2947" i="1"/>
  <c r="K2939" i="1"/>
  <c r="K2931" i="1"/>
  <c r="K2923" i="1"/>
  <c r="K2915" i="1"/>
  <c r="K2907" i="1"/>
  <c r="K2899" i="1"/>
  <c r="K2891" i="1"/>
  <c r="K2883" i="1"/>
  <c r="K2875" i="1"/>
  <c r="K3615" i="1"/>
  <c r="K3607" i="1"/>
  <c r="K3599" i="1"/>
  <c r="K3591" i="1"/>
  <c r="K3583" i="1"/>
  <c r="K3575" i="1"/>
  <c r="K3567" i="1"/>
  <c r="K3559" i="1"/>
  <c r="K3551" i="1"/>
  <c r="K3543" i="1"/>
  <c r="K3535" i="1"/>
  <c r="K3527" i="1"/>
  <c r="K3519" i="1"/>
  <c r="K3511" i="1"/>
  <c r="K3503" i="1"/>
  <c r="K3495" i="1"/>
  <c r="K3487" i="1"/>
  <c r="K3479" i="1"/>
  <c r="K3471" i="1"/>
  <c r="K3463" i="1"/>
  <c r="K3455" i="1"/>
  <c r="K3447" i="1"/>
  <c r="K3439" i="1"/>
  <c r="K3431" i="1"/>
  <c r="K3423" i="1"/>
  <c r="K3415" i="1"/>
  <c r="K3407" i="1"/>
  <c r="K3399" i="1"/>
  <c r="K3391" i="1"/>
  <c r="K3383" i="1"/>
  <c r="K3375" i="1"/>
  <c r="K3367" i="1"/>
  <c r="K3359" i="1"/>
  <c r="K3351" i="1"/>
  <c r="K3343" i="1"/>
  <c r="K3335" i="1"/>
  <c r="K3327" i="1"/>
  <c r="K3319" i="1"/>
  <c r="K3311" i="1"/>
  <c r="K3303" i="1"/>
  <c r="K3295" i="1"/>
  <c r="K3287" i="1"/>
  <c r="K3279" i="1"/>
  <c r="K3272" i="1"/>
  <c r="K3264" i="1"/>
  <c r="K3256" i="1"/>
  <c r="K3248" i="1"/>
  <c r="K3240" i="1"/>
  <c r="K3232" i="1"/>
  <c r="K3224" i="1"/>
  <c r="K3216" i="1"/>
  <c r="K3208" i="1"/>
  <c r="K3200" i="1"/>
  <c r="K3192" i="1"/>
  <c r="K3184" i="1"/>
  <c r="K3176" i="1"/>
  <c r="K3168" i="1"/>
  <c r="K3161" i="1"/>
  <c r="K3153" i="1"/>
  <c r="K3145" i="1"/>
  <c r="K3137" i="1"/>
  <c r="K3129" i="1"/>
  <c r="K3121" i="1"/>
  <c r="K3113" i="1"/>
  <c r="K3105" i="1"/>
  <c r="K3097" i="1"/>
  <c r="K3089" i="1"/>
  <c r="K3081" i="1"/>
  <c r="K3073" i="1"/>
  <c r="K3065" i="1"/>
  <c r="K3057" i="1"/>
  <c r="K3049" i="1"/>
  <c r="K3041" i="1"/>
  <c r="K3033" i="1"/>
  <c r="K3025" i="1"/>
  <c r="K3017" i="1"/>
  <c r="K3009" i="1"/>
  <c r="K3001" i="1"/>
  <c r="K2993" i="1"/>
  <c r="K2985" i="1"/>
  <c r="K2977" i="1"/>
  <c r="K2969" i="1"/>
  <c r="K2961" i="1"/>
  <c r="K2953" i="1"/>
  <c r="K2945" i="1"/>
  <c r="K2937" i="1"/>
  <c r="K2929" i="1"/>
  <c r="K2921" i="1"/>
  <c r="K2913" i="1"/>
  <c r="K2905" i="1"/>
  <c r="K2897" i="1"/>
  <c r="K2889" i="1"/>
  <c r="K2881" i="1"/>
  <c r="K2873" i="1"/>
  <c r="K2865" i="1"/>
  <c r="K2857" i="1"/>
  <c r="K2849" i="1"/>
  <c r="K2841" i="1"/>
  <c r="K2833" i="1"/>
  <c r="K2825" i="1"/>
  <c r="K2817" i="1"/>
  <c r="K2809" i="1"/>
  <c r="K2801" i="1"/>
  <c r="K2793" i="1"/>
  <c r="K2785" i="1"/>
  <c r="K2778" i="1"/>
  <c r="K2770" i="1"/>
  <c r="K2762" i="1"/>
  <c r="K2754" i="1"/>
  <c r="K2746" i="1"/>
  <c r="K2738" i="1"/>
  <c r="K2730" i="1"/>
  <c r="K2722" i="1"/>
  <c r="K2714" i="1"/>
  <c r="K2706" i="1"/>
  <c r="K2698" i="1"/>
  <c r="K2690" i="1"/>
  <c r="K2682" i="1"/>
  <c r="K2674" i="1"/>
  <c r="K2666" i="1"/>
  <c r="K2658" i="1"/>
  <c r="K2650" i="1"/>
  <c r="K2642" i="1"/>
  <c r="K2634" i="1"/>
  <c r="K2626" i="1"/>
  <c r="K2618" i="1"/>
  <c r="K2610" i="1"/>
  <c r="K2602" i="1"/>
  <c r="K2594" i="1"/>
  <c r="K2586" i="1"/>
  <c r="K2578" i="1"/>
  <c r="K2570" i="1"/>
  <c r="K2562" i="1"/>
  <c r="K2554" i="1"/>
  <c r="K2546" i="1"/>
  <c r="K2538" i="1"/>
  <c r="K2530" i="1"/>
  <c r="K2522" i="1"/>
  <c r="K2514" i="1"/>
  <c r="K2508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3" i="1"/>
  <c r="K3405" i="1"/>
  <c r="K3397" i="1"/>
  <c r="K3389" i="1"/>
  <c r="K3381" i="1"/>
  <c r="K3373" i="1"/>
  <c r="K3365" i="1"/>
  <c r="K3357" i="1"/>
  <c r="K3349" i="1"/>
  <c r="K3341" i="1"/>
  <c r="K3333" i="1"/>
  <c r="K3325" i="1"/>
  <c r="K3317" i="1"/>
  <c r="K3309" i="1"/>
  <c r="K3301" i="1"/>
  <c r="K3293" i="1"/>
  <c r="K3285" i="1"/>
  <c r="K3270" i="1"/>
  <c r="K3262" i="1"/>
  <c r="K3254" i="1"/>
  <c r="K3246" i="1"/>
  <c r="K3238" i="1"/>
  <c r="K3230" i="1"/>
  <c r="K3222" i="1"/>
  <c r="K3214" i="1"/>
  <c r="K3206" i="1"/>
  <c r="K3198" i="1"/>
  <c r="K3190" i="1"/>
  <c r="K3182" i="1"/>
  <c r="K3174" i="1"/>
  <c r="K3159" i="1"/>
  <c r="K3151" i="1"/>
  <c r="K3143" i="1"/>
  <c r="K3135" i="1"/>
  <c r="K3127" i="1"/>
  <c r="K3119" i="1"/>
  <c r="K3111" i="1"/>
  <c r="K3103" i="1"/>
  <c r="K3095" i="1"/>
  <c r="K3087" i="1"/>
  <c r="K3079" i="1"/>
  <c r="K3071" i="1"/>
  <c r="K3063" i="1"/>
  <c r="K3055" i="1"/>
  <c r="K3047" i="1"/>
  <c r="K3039" i="1"/>
  <c r="K3031" i="1"/>
  <c r="K3023" i="1"/>
  <c r="K3015" i="1"/>
  <c r="K3007" i="1"/>
  <c r="K2999" i="1"/>
  <c r="K2991" i="1"/>
  <c r="K2983" i="1"/>
  <c r="K2975" i="1"/>
  <c r="K2967" i="1"/>
  <c r="K2959" i="1"/>
  <c r="K2951" i="1"/>
  <c r="K2943" i="1"/>
  <c r="K2935" i="1"/>
  <c r="K2927" i="1"/>
  <c r="K2919" i="1"/>
  <c r="K2911" i="1"/>
  <c r="K2903" i="1"/>
  <c r="K2895" i="1"/>
  <c r="K2887" i="1"/>
  <c r="K2879" i="1"/>
  <c r="K2871" i="1"/>
  <c r="K2863" i="1"/>
  <c r="K2855" i="1"/>
  <c r="K2847" i="1"/>
  <c r="K3612" i="1"/>
  <c r="K3604" i="1"/>
  <c r="K3596" i="1"/>
  <c r="K3588" i="1"/>
  <c r="K3580" i="1"/>
  <c r="K3572" i="1"/>
  <c r="K3564" i="1"/>
  <c r="K3556" i="1"/>
  <c r="K3548" i="1"/>
  <c r="K3540" i="1"/>
  <c r="K3532" i="1"/>
  <c r="K3524" i="1"/>
  <c r="K3516" i="1"/>
  <c r="K3508" i="1"/>
  <c r="K3500" i="1"/>
  <c r="K3492" i="1"/>
  <c r="K3484" i="1"/>
  <c r="K3476" i="1"/>
  <c r="K3468" i="1"/>
  <c r="K3460" i="1"/>
  <c r="K3452" i="1"/>
  <c r="K3444" i="1"/>
  <c r="K3436" i="1"/>
  <c r="K3428" i="1"/>
  <c r="K3420" i="1"/>
  <c r="K3412" i="1"/>
  <c r="K3404" i="1"/>
  <c r="K3396" i="1"/>
  <c r="K3388" i="1"/>
  <c r="K3380" i="1"/>
  <c r="K3372" i="1"/>
  <c r="K3364" i="1"/>
  <c r="K3356" i="1"/>
  <c r="K3348" i="1"/>
  <c r="K3340" i="1"/>
  <c r="K3332" i="1"/>
  <c r="K3324" i="1"/>
  <c r="K3316" i="1"/>
  <c r="K3308" i="1"/>
  <c r="K3300" i="1"/>
  <c r="K3292" i="1"/>
  <c r="K3284" i="1"/>
  <c r="K3277" i="1"/>
  <c r="K3269" i="1"/>
  <c r="K3261" i="1"/>
  <c r="K3253" i="1"/>
  <c r="K3245" i="1"/>
  <c r="K3237" i="1"/>
  <c r="K3229" i="1"/>
  <c r="K3221" i="1"/>
  <c r="K3213" i="1"/>
  <c r="K3205" i="1"/>
  <c r="K3197" i="1"/>
  <c r="K3189" i="1"/>
  <c r="K3181" i="1"/>
  <c r="K3173" i="1"/>
  <c r="K3166" i="1"/>
  <c r="K3158" i="1"/>
  <c r="K3150" i="1"/>
  <c r="K3142" i="1"/>
  <c r="K3134" i="1"/>
  <c r="K3126" i="1"/>
  <c r="K3118" i="1"/>
  <c r="K3110" i="1"/>
  <c r="K3102" i="1"/>
  <c r="K3094" i="1"/>
  <c r="K3086" i="1"/>
  <c r="K3078" i="1"/>
  <c r="K3070" i="1"/>
  <c r="K3062" i="1"/>
  <c r="K3054" i="1"/>
  <c r="K3046" i="1"/>
  <c r="K3038" i="1"/>
  <c r="K3030" i="1"/>
  <c r="K3022" i="1"/>
  <c r="K3014" i="1"/>
  <c r="K3006" i="1"/>
  <c r="K2998" i="1"/>
  <c r="K2990" i="1"/>
  <c r="K2982" i="1"/>
  <c r="K2974" i="1"/>
  <c r="K2966" i="1"/>
  <c r="K2958" i="1"/>
  <c r="K2950" i="1"/>
  <c r="K2942" i="1"/>
  <c r="K2934" i="1"/>
  <c r="K2926" i="1"/>
  <c r="K2918" i="1"/>
  <c r="K2910" i="1"/>
  <c r="K2902" i="1"/>
  <c r="K2894" i="1"/>
  <c r="K2886" i="1"/>
  <c r="K2878" i="1"/>
  <c r="K2870" i="1"/>
  <c r="K2862" i="1"/>
  <c r="K2854" i="1"/>
  <c r="K2846" i="1"/>
  <c r="K2838" i="1"/>
  <c r="K2830" i="1"/>
  <c r="K2822" i="1"/>
  <c r="K2814" i="1"/>
  <c r="K2806" i="1"/>
  <c r="K2798" i="1"/>
  <c r="K2790" i="1"/>
  <c r="K2782" i="1"/>
  <c r="K2775" i="1"/>
  <c r="K2767" i="1"/>
  <c r="K2759" i="1"/>
  <c r="K2867" i="1"/>
  <c r="K2859" i="1"/>
  <c r="K2851" i="1"/>
  <c r="K2843" i="1"/>
  <c r="K2835" i="1"/>
  <c r="K2827" i="1"/>
  <c r="K2819" i="1"/>
  <c r="K2811" i="1"/>
  <c r="K2803" i="1"/>
  <c r="K2795" i="1"/>
  <c r="K2787" i="1"/>
  <c r="K2780" i="1"/>
  <c r="K2772" i="1"/>
  <c r="K2764" i="1"/>
  <c r="K2756" i="1"/>
  <c r="K2748" i="1"/>
  <c r="K2740" i="1"/>
  <c r="K2732" i="1"/>
  <c r="K2724" i="1"/>
  <c r="K2716" i="1"/>
  <c r="K2708" i="1"/>
  <c r="K2700" i="1"/>
  <c r="K2692" i="1"/>
  <c r="K2684" i="1"/>
  <c r="K2676" i="1"/>
  <c r="K2668" i="1"/>
  <c r="K2660" i="1"/>
  <c r="K2652" i="1"/>
  <c r="K2644" i="1"/>
  <c r="K2636" i="1"/>
  <c r="K2628" i="1"/>
  <c r="K2620" i="1"/>
  <c r="K2612" i="1"/>
  <c r="K2604" i="1"/>
  <c r="K2596" i="1"/>
  <c r="K2588" i="1"/>
  <c r="K2580" i="1"/>
  <c r="K2572" i="1"/>
  <c r="K2564" i="1"/>
  <c r="K2556" i="1"/>
  <c r="K2548" i="1"/>
  <c r="K2540" i="1"/>
  <c r="K2532" i="1"/>
  <c r="K2524" i="1"/>
  <c r="K2516" i="1"/>
  <c r="K2510" i="1"/>
  <c r="K2502" i="1"/>
  <c r="K2494" i="1"/>
  <c r="K2486" i="1"/>
  <c r="K2478" i="1"/>
  <c r="K2470" i="1"/>
  <c r="K2462" i="1"/>
  <c r="K2454" i="1"/>
  <c r="K2446" i="1"/>
  <c r="K2438" i="1"/>
  <c r="K2430" i="1"/>
  <c r="K2423" i="1"/>
  <c r="K2415" i="1"/>
  <c r="K2407" i="1"/>
  <c r="K2399" i="1"/>
  <c r="K2391" i="1"/>
  <c r="K2383" i="1"/>
  <c r="K2375" i="1"/>
  <c r="K2367" i="1"/>
  <c r="K2359" i="1"/>
  <c r="K2351" i="1"/>
  <c r="K2343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1" i="1"/>
  <c r="K2233" i="1"/>
  <c r="K2225" i="1"/>
  <c r="K2217" i="1"/>
  <c r="K2209" i="1"/>
  <c r="K2201" i="1"/>
  <c r="K2194" i="1"/>
  <c r="K2186" i="1"/>
  <c r="K2178" i="1"/>
  <c r="K2170" i="1"/>
  <c r="K2162" i="1"/>
  <c r="K2154" i="1"/>
  <c r="K2146" i="1"/>
  <c r="K2138" i="1"/>
  <c r="K2131" i="1"/>
  <c r="K2123" i="1"/>
  <c r="K2115" i="1"/>
  <c r="K2107" i="1"/>
  <c r="K2099" i="1"/>
  <c r="K2091" i="1"/>
  <c r="K2083" i="1"/>
  <c r="K2075" i="1"/>
  <c r="K2067" i="1"/>
  <c r="K2059" i="1"/>
  <c r="K2051" i="1"/>
  <c r="K2043" i="1"/>
  <c r="K2035" i="1"/>
  <c r="K2027" i="1"/>
  <c r="K2019" i="1"/>
  <c r="K2011" i="1"/>
  <c r="K2003" i="1"/>
  <c r="K1995" i="1"/>
  <c r="K1987" i="1"/>
  <c r="K1979" i="1"/>
  <c r="K1971" i="1"/>
  <c r="K1963" i="1"/>
  <c r="K1955" i="1"/>
  <c r="K1947" i="1"/>
  <c r="K1939" i="1"/>
  <c r="K1931" i="1"/>
  <c r="K1923" i="1"/>
  <c r="K1915" i="1"/>
  <c r="K1907" i="1"/>
  <c r="K1899" i="1"/>
  <c r="K1891" i="1"/>
  <c r="K1883" i="1"/>
  <c r="K1875" i="1"/>
  <c r="K1867" i="1"/>
  <c r="K1859" i="1"/>
  <c r="K1851" i="1"/>
  <c r="K1843" i="1"/>
  <c r="K1835" i="1"/>
  <c r="K1828" i="1"/>
  <c r="K1820" i="1"/>
  <c r="K1812" i="1"/>
  <c r="K1804" i="1"/>
  <c r="K1796" i="1"/>
  <c r="K1788" i="1"/>
  <c r="K1780" i="1"/>
  <c r="K1772" i="1"/>
  <c r="K1765" i="1"/>
  <c r="K1757" i="1"/>
  <c r="K1749" i="1"/>
  <c r="K1741" i="1"/>
  <c r="K1733" i="1"/>
  <c r="K1725" i="1"/>
  <c r="K1717" i="1"/>
  <c r="K1709" i="1"/>
  <c r="K1701" i="1"/>
  <c r="K1693" i="1"/>
  <c r="K1685" i="1"/>
  <c r="K1677" i="1"/>
  <c r="K1669" i="1"/>
  <c r="K1662" i="1"/>
  <c r="K1654" i="1"/>
  <c r="K1646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35" i="1"/>
  <c r="K1527" i="1"/>
  <c r="K1519" i="1"/>
  <c r="K1511" i="1"/>
  <c r="K1503" i="1"/>
  <c r="K1495" i="1"/>
  <c r="K1487" i="1"/>
  <c r="K1479" i="1"/>
  <c r="K1471" i="1"/>
  <c r="K1463" i="1"/>
  <c r="K1455" i="1"/>
  <c r="K1447" i="1"/>
  <c r="K1439" i="1"/>
  <c r="K1431" i="1"/>
  <c r="K1423" i="1"/>
  <c r="K1415" i="1"/>
  <c r="K1407" i="1"/>
  <c r="K1399" i="1"/>
  <c r="K1391" i="1"/>
  <c r="K1383" i="1"/>
  <c r="K1375" i="1"/>
  <c r="K1367" i="1"/>
  <c r="K1360" i="1"/>
  <c r="K1352" i="1"/>
  <c r="K1344" i="1"/>
  <c r="K1336" i="1"/>
  <c r="K1328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4" i="1"/>
  <c r="K906" i="1"/>
  <c r="K898" i="1"/>
  <c r="K890" i="1"/>
  <c r="K882" i="1"/>
  <c r="K874" i="1"/>
  <c r="K866" i="1"/>
  <c r="K858" i="1"/>
  <c r="K2500" i="1"/>
  <c r="K2492" i="1"/>
  <c r="K2484" i="1"/>
  <c r="K2476" i="1"/>
  <c r="K2468" i="1"/>
  <c r="K2460" i="1"/>
  <c r="K2452" i="1"/>
  <c r="K2444" i="1"/>
  <c r="K2436" i="1"/>
  <c r="K2428" i="1"/>
  <c r="K2421" i="1"/>
  <c r="K2413" i="1"/>
  <c r="K2405" i="1"/>
  <c r="K2397" i="1"/>
  <c r="K2389" i="1"/>
  <c r="K2381" i="1"/>
  <c r="K2373" i="1"/>
  <c r="K2365" i="1"/>
  <c r="K2357" i="1"/>
  <c r="K2349" i="1"/>
  <c r="K2342" i="1"/>
  <c r="K2334" i="1"/>
  <c r="K2326" i="1"/>
  <c r="K2318" i="1"/>
  <c r="K2310" i="1"/>
  <c r="K2302" i="1"/>
  <c r="K2294" i="1"/>
  <c r="K2286" i="1"/>
  <c r="K2278" i="1"/>
  <c r="K2270" i="1"/>
  <c r="K2262" i="1"/>
  <c r="K2254" i="1"/>
  <c r="K2247" i="1"/>
  <c r="K2239" i="1"/>
  <c r="K2231" i="1"/>
  <c r="K2223" i="1"/>
  <c r="K2215" i="1"/>
  <c r="K2207" i="1"/>
  <c r="K2200" i="1"/>
  <c r="K2192" i="1"/>
  <c r="K2184" i="1"/>
  <c r="K2176" i="1"/>
  <c r="K2168" i="1"/>
  <c r="K2160" i="1"/>
  <c r="K2152" i="1"/>
  <c r="K2144" i="1"/>
  <c r="K2137" i="1"/>
  <c r="K2129" i="1"/>
  <c r="K2121" i="1"/>
  <c r="K2113" i="1"/>
  <c r="K2105" i="1"/>
  <c r="K2097" i="1"/>
  <c r="K2089" i="1"/>
  <c r="K2081" i="1"/>
  <c r="K2073" i="1"/>
  <c r="K2065" i="1"/>
  <c r="K2057" i="1"/>
  <c r="K2049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5" i="1"/>
  <c r="K1897" i="1"/>
  <c r="K1889" i="1"/>
  <c r="K1881" i="1"/>
  <c r="K1873" i="1"/>
  <c r="K1865" i="1"/>
  <c r="K1857" i="1"/>
  <c r="K1849" i="1"/>
  <c r="K1841" i="1"/>
  <c r="K1833" i="1"/>
  <c r="K1826" i="1"/>
  <c r="K1818" i="1"/>
  <c r="K1810" i="1"/>
  <c r="K1802" i="1"/>
  <c r="K1794" i="1"/>
  <c r="K1786" i="1"/>
  <c r="K1778" i="1"/>
  <c r="K1771" i="1"/>
  <c r="K1763" i="1"/>
  <c r="K1755" i="1"/>
  <c r="K1747" i="1"/>
  <c r="K1739" i="1"/>
  <c r="K1731" i="1"/>
  <c r="K1723" i="1"/>
  <c r="K1715" i="1"/>
  <c r="K1707" i="1"/>
  <c r="K1699" i="1"/>
  <c r="K1691" i="1"/>
  <c r="K1683" i="1"/>
  <c r="K1675" i="1"/>
  <c r="K1667" i="1"/>
  <c r="K1660" i="1"/>
  <c r="K1652" i="1"/>
  <c r="K1644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9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58" i="1"/>
  <c r="K1350" i="1"/>
  <c r="K1342" i="1"/>
  <c r="K1334" i="1"/>
  <c r="K1319" i="1"/>
  <c r="K1311" i="1"/>
  <c r="K1303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75" i="1"/>
  <c r="K1167" i="1"/>
  <c r="K1159" i="1"/>
  <c r="K1151" i="1"/>
  <c r="K1143" i="1"/>
  <c r="K1135" i="1"/>
  <c r="K1127" i="1"/>
  <c r="K1119" i="1"/>
  <c r="K1111" i="1"/>
  <c r="K1103" i="1"/>
  <c r="K1095" i="1"/>
  <c r="K1087" i="1"/>
  <c r="K1079" i="1"/>
  <c r="K1071" i="1"/>
  <c r="K1063" i="1"/>
  <c r="K1055" i="1"/>
  <c r="K1047" i="1"/>
  <c r="K1039" i="1"/>
  <c r="K1031" i="1"/>
  <c r="K1023" i="1"/>
  <c r="K1015" i="1"/>
  <c r="K1007" i="1"/>
  <c r="K999" i="1"/>
  <c r="K991" i="1"/>
  <c r="K983" i="1"/>
  <c r="K975" i="1"/>
  <c r="K967" i="1"/>
  <c r="K959" i="1"/>
  <c r="K951" i="1"/>
  <c r="K943" i="1"/>
  <c r="K935" i="1"/>
  <c r="K927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3" i="1"/>
  <c r="K585" i="1"/>
  <c r="K577" i="1"/>
  <c r="K569" i="1"/>
  <c r="K561" i="1"/>
  <c r="K553" i="1"/>
  <c r="K545" i="1"/>
  <c r="K2839" i="1"/>
  <c r="K2831" i="1"/>
  <c r="K2823" i="1"/>
  <c r="K2815" i="1"/>
  <c r="K2807" i="1"/>
  <c r="K2799" i="1"/>
  <c r="K2791" i="1"/>
  <c r="K2783" i="1"/>
  <c r="K2776" i="1"/>
  <c r="K2768" i="1"/>
  <c r="K2760" i="1"/>
  <c r="K2752" i="1"/>
  <c r="K2744" i="1"/>
  <c r="K2736" i="1"/>
  <c r="K2728" i="1"/>
  <c r="K2720" i="1"/>
  <c r="K2712" i="1"/>
  <c r="K2704" i="1"/>
  <c r="K2696" i="1"/>
  <c r="K2688" i="1"/>
  <c r="K2680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3" i="1"/>
  <c r="K2506" i="1"/>
  <c r="K2498" i="1"/>
  <c r="K2490" i="1"/>
  <c r="K2482" i="1"/>
  <c r="K2474" i="1"/>
  <c r="K2466" i="1"/>
  <c r="K2458" i="1"/>
  <c r="K2450" i="1"/>
  <c r="K2442" i="1"/>
  <c r="K2434" i="1"/>
  <c r="K2426" i="1"/>
  <c r="K2419" i="1"/>
  <c r="K2411" i="1"/>
  <c r="K2403" i="1"/>
  <c r="K2395" i="1"/>
  <c r="K2387" i="1"/>
  <c r="K2379" i="1"/>
  <c r="K2371" i="1"/>
  <c r="K2363" i="1"/>
  <c r="K2355" i="1"/>
  <c r="K2347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5" i="1"/>
  <c r="K2237" i="1"/>
  <c r="K2229" i="1"/>
  <c r="K2221" i="1"/>
  <c r="K2213" i="1"/>
  <c r="K2205" i="1"/>
  <c r="K2198" i="1"/>
  <c r="K2190" i="1"/>
  <c r="K2182" i="1"/>
  <c r="K2174" i="1"/>
  <c r="K2166" i="1"/>
  <c r="K2158" i="1"/>
  <c r="K2150" i="1"/>
  <c r="K2142" i="1"/>
  <c r="K2135" i="1"/>
  <c r="K2127" i="1"/>
  <c r="K2119" i="1"/>
  <c r="K2111" i="1"/>
  <c r="K2103" i="1"/>
  <c r="K2095" i="1"/>
  <c r="K2087" i="1"/>
  <c r="K2079" i="1"/>
  <c r="K2071" i="1"/>
  <c r="K2063" i="1"/>
  <c r="K2055" i="1"/>
  <c r="K2047" i="1"/>
  <c r="K2039" i="1"/>
  <c r="K2031" i="1"/>
  <c r="K2023" i="1"/>
  <c r="K2015" i="1"/>
  <c r="K2007" i="1"/>
  <c r="K1999" i="1"/>
  <c r="K1991" i="1"/>
  <c r="K1983" i="1"/>
  <c r="K1975" i="1"/>
  <c r="K1967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4" i="1"/>
  <c r="K1816" i="1"/>
  <c r="K1808" i="1"/>
  <c r="K1800" i="1"/>
  <c r="K1792" i="1"/>
  <c r="K1784" i="1"/>
  <c r="K1776" i="1"/>
  <c r="K1769" i="1"/>
  <c r="K1761" i="1"/>
  <c r="K1753" i="1"/>
  <c r="K1745" i="1"/>
  <c r="K1737" i="1"/>
  <c r="K1729" i="1"/>
  <c r="K1721" i="1"/>
  <c r="K1713" i="1"/>
  <c r="K1705" i="1"/>
  <c r="K1697" i="1"/>
  <c r="K1689" i="1"/>
  <c r="K1681" i="1"/>
  <c r="K1673" i="1"/>
  <c r="K1658" i="1"/>
  <c r="K1650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411" i="1"/>
  <c r="K1403" i="1"/>
  <c r="K1395" i="1"/>
  <c r="K1387" i="1"/>
  <c r="K1379" i="1"/>
  <c r="K1371" i="1"/>
  <c r="K1364" i="1"/>
  <c r="K1356" i="1"/>
  <c r="K1348" i="1"/>
  <c r="K1340" i="1"/>
  <c r="K1332" i="1"/>
  <c r="K1325" i="1"/>
  <c r="K1317" i="1"/>
  <c r="K1309" i="1"/>
  <c r="K1301" i="1"/>
  <c r="K1293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41" i="1"/>
  <c r="K1133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8" i="1"/>
  <c r="K910" i="1"/>
  <c r="K2751" i="1"/>
  <c r="K2743" i="1"/>
  <c r="K2735" i="1"/>
  <c r="K2727" i="1"/>
  <c r="K2719" i="1"/>
  <c r="K2711" i="1"/>
  <c r="K2703" i="1"/>
  <c r="K2695" i="1"/>
  <c r="K2687" i="1"/>
  <c r="K2679" i="1"/>
  <c r="K2671" i="1"/>
  <c r="K2663" i="1"/>
  <c r="K2655" i="1"/>
  <c r="K2647" i="1"/>
  <c r="K2639" i="1"/>
  <c r="K2631" i="1"/>
  <c r="K2623" i="1"/>
  <c r="K2615" i="1"/>
  <c r="K2607" i="1"/>
  <c r="K2599" i="1"/>
  <c r="K2591" i="1"/>
  <c r="K2583" i="1"/>
  <c r="K2575" i="1"/>
  <c r="K2567" i="1"/>
  <c r="K2559" i="1"/>
  <c r="K2551" i="1"/>
  <c r="K2543" i="1"/>
  <c r="K2535" i="1"/>
  <c r="K2527" i="1"/>
  <c r="K2519" i="1"/>
  <c r="K2512" i="1"/>
  <c r="K2505" i="1"/>
  <c r="K2497" i="1"/>
  <c r="K2489" i="1"/>
  <c r="K2481" i="1"/>
  <c r="K2473" i="1"/>
  <c r="K2465" i="1"/>
  <c r="K2457" i="1"/>
  <c r="K2449" i="1"/>
  <c r="K2441" i="1"/>
  <c r="K2433" i="1"/>
  <c r="K2425" i="1"/>
  <c r="K2418" i="1"/>
  <c r="K2410" i="1"/>
  <c r="K2402" i="1"/>
  <c r="K2394" i="1"/>
  <c r="K2386" i="1"/>
  <c r="K2378" i="1"/>
  <c r="K2370" i="1"/>
  <c r="K2362" i="1"/>
  <c r="K2354" i="1"/>
  <c r="K2346" i="1"/>
  <c r="K2339" i="1"/>
  <c r="K2331" i="1"/>
  <c r="K2323" i="1"/>
  <c r="K2315" i="1"/>
  <c r="K2307" i="1"/>
  <c r="K2299" i="1"/>
  <c r="K2291" i="1"/>
  <c r="K2283" i="1"/>
  <c r="K2275" i="1"/>
  <c r="K2267" i="1"/>
  <c r="K2259" i="1"/>
  <c r="K2251" i="1"/>
  <c r="K2244" i="1"/>
  <c r="K2236" i="1"/>
  <c r="K2228" i="1"/>
  <c r="K2220" i="1"/>
  <c r="K2212" i="1"/>
  <c r="K2204" i="1"/>
  <c r="K2197" i="1"/>
  <c r="K2189" i="1"/>
  <c r="K2181" i="1"/>
  <c r="K2173" i="1"/>
  <c r="K2165" i="1"/>
  <c r="K2157" i="1"/>
  <c r="K2149" i="1"/>
  <c r="K2141" i="1"/>
  <c r="K2134" i="1"/>
  <c r="K2126" i="1"/>
  <c r="K2118" i="1"/>
  <c r="K2110" i="1"/>
  <c r="K2102" i="1"/>
  <c r="K2094" i="1"/>
  <c r="K2086" i="1"/>
  <c r="K2078" i="1"/>
  <c r="K2070" i="1"/>
  <c r="K2062" i="1"/>
  <c r="K2054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3" i="1"/>
  <c r="K1815" i="1"/>
  <c r="K1807" i="1"/>
  <c r="K1799" i="1"/>
  <c r="K1791" i="1"/>
  <c r="K1783" i="1"/>
  <c r="K1775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5" i="1"/>
  <c r="K1657" i="1"/>
  <c r="K1649" i="1"/>
  <c r="K1642" i="1"/>
  <c r="K1634" i="1"/>
  <c r="K1626" i="1"/>
  <c r="K1618" i="1"/>
  <c r="K1610" i="1"/>
  <c r="K1602" i="1"/>
  <c r="K1594" i="1"/>
  <c r="K1586" i="1"/>
  <c r="K1578" i="1"/>
  <c r="K1570" i="1"/>
  <c r="K1562" i="1"/>
  <c r="K1554" i="1"/>
  <c r="K1546" i="1"/>
  <c r="K1538" i="1"/>
  <c r="K1530" i="1"/>
  <c r="K1522" i="1"/>
  <c r="K1514" i="1"/>
  <c r="K1506" i="1"/>
  <c r="K1498" i="1"/>
  <c r="K1490" i="1"/>
  <c r="K1482" i="1"/>
  <c r="K1474" i="1"/>
  <c r="K1466" i="1"/>
  <c r="K1458" i="1"/>
  <c r="K1450" i="1"/>
  <c r="K1442" i="1"/>
  <c r="K1434" i="1"/>
  <c r="K1426" i="1"/>
  <c r="K1418" i="1"/>
  <c r="K1410" i="1"/>
  <c r="K1402" i="1"/>
  <c r="K1394" i="1"/>
  <c r="K1386" i="1"/>
  <c r="K1378" i="1"/>
  <c r="K1370" i="1"/>
  <c r="K1363" i="1"/>
  <c r="K1355" i="1"/>
  <c r="K1347" i="1"/>
  <c r="K1339" i="1"/>
  <c r="K1331" i="1"/>
  <c r="K1324" i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7" i="1"/>
  <c r="K579" i="1"/>
  <c r="K571" i="1"/>
  <c r="K563" i="1"/>
  <c r="K555" i="1"/>
  <c r="K547" i="1"/>
  <c r="K539" i="1"/>
  <c r="K524" i="1"/>
  <c r="K516" i="1"/>
  <c r="K508" i="1"/>
  <c r="K500" i="1"/>
  <c r="K493" i="1"/>
  <c r="K485" i="1"/>
  <c r="K477" i="1"/>
  <c r="K469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537" i="1"/>
  <c r="K530" i="1"/>
  <c r="K522" i="1"/>
  <c r="K514" i="1"/>
  <c r="K506" i="1"/>
  <c r="K498" i="1"/>
  <c r="K491" i="1"/>
  <c r="K483" i="1"/>
  <c r="K475" i="1"/>
  <c r="K467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1" i="1"/>
  <c r="K583" i="1"/>
  <c r="K575" i="1"/>
  <c r="K567" i="1"/>
  <c r="K559" i="1"/>
  <c r="K551" i="1"/>
  <c r="K543" i="1"/>
  <c r="K535" i="1"/>
  <c r="K528" i="1"/>
  <c r="K520" i="1"/>
  <c r="K512" i="1"/>
  <c r="K504" i="1"/>
  <c r="K496" i="1"/>
  <c r="K489" i="1"/>
  <c r="K481" i="1"/>
  <c r="K473" i="1"/>
  <c r="K465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90" i="1"/>
  <c r="K582" i="1"/>
  <c r="K574" i="1"/>
  <c r="K566" i="1"/>
  <c r="K558" i="1"/>
  <c r="K550" i="1"/>
  <c r="K542" i="1"/>
  <c r="K534" i="1"/>
  <c r="K527" i="1"/>
  <c r="K519" i="1"/>
  <c r="K511" i="1"/>
  <c r="K503" i="1"/>
  <c r="K495" i="1"/>
  <c r="K488" i="1"/>
  <c r="K480" i="1"/>
  <c r="K472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L2" i="1" s="1"/>
  <c r="K3614" i="1"/>
  <c r="K3606" i="1"/>
  <c r="K3598" i="1"/>
  <c r="K3590" i="1"/>
  <c r="K3582" i="1"/>
  <c r="K3574" i="1"/>
  <c r="K3566" i="1"/>
  <c r="K3558" i="1"/>
  <c r="K3550" i="1"/>
  <c r="K3542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430" i="1"/>
  <c r="K3422" i="1"/>
  <c r="K3414" i="1"/>
  <c r="K3406" i="1"/>
  <c r="K3398" i="1"/>
  <c r="K3390" i="1"/>
  <c r="K3382" i="1"/>
  <c r="K3374" i="1"/>
  <c r="K3366" i="1"/>
  <c r="K3358" i="1"/>
  <c r="K3350" i="1"/>
  <c r="K3342" i="1"/>
  <c r="K3334" i="1"/>
  <c r="K3326" i="1"/>
  <c r="K3318" i="1"/>
  <c r="K3310" i="1"/>
  <c r="K3302" i="1"/>
  <c r="K3294" i="1"/>
  <c r="K3286" i="1"/>
  <c r="K3278" i="1"/>
  <c r="K3271" i="1"/>
  <c r="K3263" i="1"/>
  <c r="K3255" i="1"/>
  <c r="K3247" i="1"/>
  <c r="K3239" i="1"/>
  <c r="K3231" i="1"/>
  <c r="K3223" i="1"/>
  <c r="K3215" i="1"/>
  <c r="K3207" i="1"/>
  <c r="K3199" i="1"/>
  <c r="K3191" i="1"/>
  <c r="K3183" i="1"/>
  <c r="K3175" i="1"/>
  <c r="K3167" i="1"/>
  <c r="K3160" i="1"/>
  <c r="K3152" i="1"/>
  <c r="K3144" i="1"/>
  <c r="K3136" i="1"/>
  <c r="K3128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36" i="1"/>
  <c r="K2928" i="1"/>
  <c r="K2920" i="1"/>
  <c r="K2912" i="1"/>
  <c r="K2904" i="1"/>
  <c r="K2896" i="1"/>
  <c r="K2888" i="1"/>
  <c r="K2880" i="1"/>
  <c r="K2872" i="1"/>
  <c r="K2864" i="1"/>
  <c r="K2856" i="1"/>
  <c r="K2848" i="1"/>
  <c r="K2840" i="1"/>
  <c r="K2832" i="1"/>
  <c r="K2824" i="1"/>
  <c r="K2816" i="1"/>
  <c r="K2808" i="1"/>
  <c r="K2800" i="1"/>
  <c r="K2792" i="1"/>
  <c r="K2784" i="1"/>
  <c r="K2777" i="1"/>
  <c r="K2769" i="1"/>
  <c r="K2761" i="1"/>
  <c r="K2753" i="1"/>
  <c r="K2745" i="1"/>
  <c r="K2737" i="1"/>
  <c r="K2729" i="1"/>
  <c r="K2721" i="1"/>
  <c r="K2713" i="1"/>
  <c r="K2705" i="1"/>
  <c r="K2697" i="1"/>
  <c r="K2689" i="1"/>
  <c r="K2681" i="1"/>
  <c r="K2673" i="1"/>
  <c r="K2665" i="1"/>
  <c r="K2657" i="1"/>
  <c r="K2649" i="1"/>
  <c r="K2641" i="1"/>
  <c r="K2633" i="1"/>
  <c r="K2625" i="1"/>
  <c r="K2617" i="1"/>
  <c r="K2609" i="1"/>
  <c r="K2601" i="1"/>
  <c r="K2593" i="1"/>
  <c r="K2585" i="1"/>
  <c r="K2577" i="1"/>
  <c r="K2569" i="1"/>
  <c r="K2561" i="1"/>
  <c r="K2553" i="1"/>
  <c r="K2545" i="1"/>
  <c r="K2537" i="1"/>
  <c r="K2529" i="1"/>
  <c r="K2521" i="1"/>
  <c r="K2507" i="1"/>
  <c r="K2499" i="1"/>
  <c r="K2491" i="1"/>
  <c r="K2483" i="1"/>
  <c r="K2475" i="1"/>
  <c r="K2467" i="1"/>
  <c r="K2459" i="1"/>
  <c r="K2451" i="1"/>
  <c r="K2443" i="1"/>
  <c r="K2435" i="1"/>
  <c r="K2427" i="1"/>
  <c r="K2420" i="1"/>
  <c r="K2412" i="1"/>
  <c r="K2404" i="1"/>
  <c r="K2396" i="1"/>
  <c r="K2388" i="1"/>
  <c r="K2380" i="1"/>
  <c r="K2372" i="1"/>
  <c r="K2364" i="1"/>
  <c r="K2356" i="1"/>
  <c r="K2348" i="1"/>
  <c r="K2341" i="1"/>
  <c r="K2333" i="1"/>
  <c r="K2325" i="1"/>
  <c r="K2317" i="1"/>
  <c r="K2309" i="1"/>
  <c r="K2301" i="1"/>
  <c r="K2293" i="1"/>
  <c r="K2285" i="1"/>
  <c r="K2277" i="1"/>
  <c r="K2269" i="1"/>
  <c r="K2261" i="1"/>
  <c r="K2253" i="1"/>
  <c r="K2246" i="1"/>
  <c r="K2238" i="1"/>
  <c r="K2230" i="1"/>
  <c r="K2222" i="1"/>
  <c r="K2214" i="1"/>
  <c r="K2206" i="1"/>
  <c r="K2199" i="1"/>
  <c r="K2191" i="1"/>
  <c r="K2183" i="1"/>
  <c r="K2175" i="1"/>
  <c r="K2167" i="1"/>
  <c r="K2159" i="1"/>
  <c r="K2151" i="1"/>
  <c r="K2143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5" i="1"/>
  <c r="K1817" i="1"/>
  <c r="K1809" i="1"/>
  <c r="K1801" i="1"/>
  <c r="K1793" i="1"/>
  <c r="K1785" i="1"/>
  <c r="K1777" i="1"/>
  <c r="K1770" i="1"/>
  <c r="K1762" i="1"/>
  <c r="K1754" i="1"/>
  <c r="K1746" i="1"/>
  <c r="K1738" i="1"/>
  <c r="K1730" i="1"/>
  <c r="K1722" i="1"/>
  <c r="K1714" i="1"/>
  <c r="K1706" i="1"/>
  <c r="K1698" i="1"/>
  <c r="K1690" i="1"/>
  <c r="K1682" i="1"/>
  <c r="K1674" i="1"/>
  <c r="K1666" i="1"/>
  <c r="K1659" i="1"/>
  <c r="K1651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60" i="1"/>
  <c r="K1452" i="1"/>
  <c r="K1444" i="1"/>
  <c r="K1436" i="1"/>
  <c r="K1428" i="1"/>
  <c r="K1420" i="1"/>
  <c r="K1412" i="1"/>
  <c r="K1404" i="1"/>
  <c r="K1396" i="1"/>
  <c r="K1388" i="1"/>
  <c r="K1380" i="1"/>
  <c r="K1372" i="1"/>
  <c r="K1365" i="1"/>
  <c r="K1357" i="1"/>
  <c r="K1349" i="1"/>
  <c r="K1341" i="1"/>
  <c r="K1333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2" i="1"/>
  <c r="K584" i="1"/>
  <c r="K576" i="1"/>
  <c r="K568" i="1"/>
  <c r="K560" i="1"/>
  <c r="K552" i="1"/>
  <c r="K544" i="1"/>
  <c r="K536" i="1"/>
  <c r="K529" i="1"/>
  <c r="K521" i="1"/>
  <c r="K513" i="1"/>
  <c r="K505" i="1"/>
  <c r="K497" i="1"/>
  <c r="K490" i="1"/>
  <c r="K482" i="1"/>
  <c r="K474" i="1"/>
  <c r="K466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7" i="1"/>
  <c r="K9" i="1"/>
  <c r="K3587" i="1"/>
  <c r="K3555" i="1"/>
  <c r="K3523" i="1"/>
  <c r="K3491" i="1"/>
  <c r="K3459" i="1"/>
  <c r="K3435" i="1"/>
  <c r="K3403" i="1"/>
  <c r="K3371" i="1"/>
  <c r="K3339" i="1"/>
  <c r="K3307" i="1"/>
  <c r="K3276" i="1"/>
  <c r="K3260" i="1"/>
  <c r="K3228" i="1"/>
  <c r="K3188" i="1"/>
  <c r="K3157" i="1"/>
  <c r="K3125" i="1"/>
  <c r="K3093" i="1"/>
  <c r="K3061" i="1"/>
  <c r="K3021" i="1"/>
  <c r="K2989" i="1"/>
  <c r="K2957" i="1"/>
  <c r="K2925" i="1"/>
  <c r="K2893" i="1"/>
  <c r="K2869" i="1"/>
  <c r="K2845" i="1"/>
  <c r="K2813" i="1"/>
  <c r="K2781" i="1"/>
  <c r="K2750" i="1"/>
  <c r="K2718" i="1"/>
  <c r="K2694" i="1"/>
  <c r="K2662" i="1"/>
  <c r="K2630" i="1"/>
  <c r="K2598" i="1"/>
  <c r="K2566" i="1"/>
  <c r="K2542" i="1"/>
  <c r="K2518" i="1"/>
  <c r="K2496" i="1"/>
  <c r="K2464" i="1"/>
  <c r="K2432" i="1"/>
  <c r="K2401" i="1"/>
  <c r="K2369" i="1"/>
  <c r="K2338" i="1"/>
  <c r="K2306" i="1"/>
  <c r="K2274" i="1"/>
  <c r="K2243" i="1"/>
  <c r="K2211" i="1"/>
  <c r="K2188" i="1"/>
  <c r="K2164" i="1"/>
  <c r="K2133" i="1"/>
  <c r="K2101" i="1"/>
  <c r="K2069" i="1"/>
  <c r="K2037" i="1"/>
  <c r="K2005" i="1"/>
  <c r="K1973" i="1"/>
  <c r="K1941" i="1"/>
  <c r="K1909" i="1"/>
  <c r="K1877" i="1"/>
  <c r="K1853" i="1"/>
  <c r="K1822" i="1"/>
  <c r="K1798" i="1"/>
  <c r="K1774" i="1"/>
  <c r="K1743" i="1"/>
  <c r="K1687" i="1"/>
  <c r="K3603" i="1"/>
  <c r="K3571" i="1"/>
  <c r="K3531" i="1"/>
  <c r="K3499" i="1"/>
  <c r="K3467" i="1"/>
  <c r="K3443" i="1"/>
  <c r="K3411" i="1"/>
  <c r="K3379" i="1"/>
  <c r="K3347" i="1"/>
  <c r="K3315" i="1"/>
  <c r="K3283" i="1"/>
  <c r="K3252" i="1"/>
  <c r="K3220" i="1"/>
  <c r="K3196" i="1"/>
  <c r="K3165" i="1"/>
  <c r="K3133" i="1"/>
  <c r="K3101" i="1"/>
  <c r="K3069" i="1"/>
  <c r="K3037" i="1"/>
  <c r="K3005" i="1"/>
  <c r="K2973" i="1"/>
  <c r="K2941" i="1"/>
  <c r="K2909" i="1"/>
  <c r="K2885" i="1"/>
  <c r="K2853" i="1"/>
  <c r="K2821" i="1"/>
  <c r="K2789" i="1"/>
  <c r="K2758" i="1"/>
  <c r="K2726" i="1"/>
  <c r="K2686" i="1"/>
  <c r="K2654" i="1"/>
  <c r="K2606" i="1"/>
  <c r="K2574" i="1"/>
  <c r="K2534" i="1"/>
  <c r="K2472" i="1"/>
  <c r="K2440" i="1"/>
  <c r="K2409" i="1"/>
  <c r="K2377" i="1"/>
  <c r="K2345" i="1"/>
  <c r="K2314" i="1"/>
  <c r="K2282" i="1"/>
  <c r="K2250" i="1"/>
  <c r="K2219" i="1"/>
  <c r="K2196" i="1"/>
  <c r="K2156" i="1"/>
  <c r="K2117" i="1"/>
  <c r="K2093" i="1"/>
  <c r="K2061" i="1"/>
  <c r="K2029" i="1"/>
  <c r="K1997" i="1"/>
  <c r="K1965" i="1"/>
  <c r="K1933" i="1"/>
  <c r="K1901" i="1"/>
  <c r="K1837" i="1"/>
  <c r="K1806" i="1"/>
  <c r="K1767" i="1"/>
  <c r="K1727" i="1"/>
  <c r="K1695" i="1"/>
  <c r="K1664" i="1"/>
  <c r="K3595" i="1"/>
  <c r="K3563" i="1"/>
  <c r="K3539" i="1"/>
  <c r="K3515" i="1"/>
  <c r="K3483" i="1"/>
  <c r="K3451" i="1"/>
  <c r="K3419" i="1"/>
  <c r="K3395" i="1"/>
  <c r="K3363" i="1"/>
  <c r="K3331" i="1"/>
  <c r="K3299" i="1"/>
  <c r="K3268" i="1"/>
  <c r="K3236" i="1"/>
  <c r="K3204" i="1"/>
  <c r="K3172" i="1"/>
  <c r="K3141" i="1"/>
  <c r="K3109" i="1"/>
  <c r="K3077" i="1"/>
  <c r="K3045" i="1"/>
  <c r="K3013" i="1"/>
  <c r="K2981" i="1"/>
  <c r="K2949" i="1"/>
  <c r="K2917" i="1"/>
  <c r="K2877" i="1"/>
  <c r="K2837" i="1"/>
  <c r="K2805" i="1"/>
  <c r="K2774" i="1"/>
  <c r="K2742" i="1"/>
  <c r="K2710" i="1"/>
  <c r="K2678" i="1"/>
  <c r="K2646" i="1"/>
  <c r="K2622" i="1"/>
  <c r="K2590" i="1"/>
  <c r="K2558" i="1"/>
  <c r="K2526" i="1"/>
  <c r="K2488" i="1"/>
  <c r="K2456" i="1"/>
  <c r="K2393" i="1"/>
  <c r="K2353" i="1"/>
  <c r="K2322" i="1"/>
  <c r="K2290" i="1"/>
  <c r="K2266" i="1"/>
  <c r="K2235" i="1"/>
  <c r="K2203" i="1"/>
  <c r="K2172" i="1"/>
  <c r="K2140" i="1"/>
  <c r="K2109" i="1"/>
  <c r="K2077" i="1"/>
  <c r="K2045" i="1"/>
  <c r="K2013" i="1"/>
  <c r="K1989" i="1"/>
  <c r="K1957" i="1"/>
  <c r="K1925" i="1"/>
  <c r="K1893" i="1"/>
  <c r="K1869" i="1"/>
  <c r="K1845" i="1"/>
  <c r="K1814" i="1"/>
  <c r="K1782" i="1"/>
  <c r="K1751" i="1"/>
  <c r="K1719" i="1"/>
  <c r="K1703" i="1"/>
  <c r="K1679" i="1"/>
  <c r="K3611" i="1"/>
  <c r="K3579" i="1"/>
  <c r="K3547" i="1"/>
  <c r="K3507" i="1"/>
  <c r="K3475" i="1"/>
  <c r="K3427" i="1"/>
  <c r="K3387" i="1"/>
  <c r="K3355" i="1"/>
  <c r="K3323" i="1"/>
  <c r="K3291" i="1"/>
  <c r="K3244" i="1"/>
  <c r="K3212" i="1"/>
  <c r="K3180" i="1"/>
  <c r="K3149" i="1"/>
  <c r="K3117" i="1"/>
  <c r="K3085" i="1"/>
  <c r="K3053" i="1"/>
  <c r="K3029" i="1"/>
  <c r="K2997" i="1"/>
  <c r="K2965" i="1"/>
  <c r="K2933" i="1"/>
  <c r="K2901" i="1"/>
  <c r="K2861" i="1"/>
  <c r="K2829" i="1"/>
  <c r="K2797" i="1"/>
  <c r="K2766" i="1"/>
  <c r="K2734" i="1"/>
  <c r="K2702" i="1"/>
  <c r="K2670" i="1"/>
  <c r="K2638" i="1"/>
  <c r="K2614" i="1"/>
  <c r="K2582" i="1"/>
  <c r="K2550" i="1"/>
  <c r="K2504" i="1"/>
  <c r="K2480" i="1"/>
  <c r="K2448" i="1"/>
  <c r="K2417" i="1"/>
  <c r="K2385" i="1"/>
  <c r="K2361" i="1"/>
  <c r="K2330" i="1"/>
  <c r="K2298" i="1"/>
  <c r="K2258" i="1"/>
  <c r="K2227" i="1"/>
  <c r="K2180" i="1"/>
  <c r="K2148" i="1"/>
  <c r="K2125" i="1"/>
  <c r="K2085" i="1"/>
  <c r="K2053" i="1"/>
  <c r="K2021" i="1"/>
  <c r="K1981" i="1"/>
  <c r="K1949" i="1"/>
  <c r="K1917" i="1"/>
  <c r="K1885" i="1"/>
  <c r="K1861" i="1"/>
  <c r="K1829" i="1"/>
  <c r="K1790" i="1"/>
  <c r="K1759" i="1"/>
  <c r="K1735" i="1"/>
  <c r="K1711" i="1"/>
  <c r="K1671" i="1"/>
  <c r="K1656" i="1"/>
  <c r="K1625" i="1"/>
  <c r="K1593" i="1"/>
  <c r="K1561" i="1"/>
  <c r="K1529" i="1"/>
  <c r="K1497" i="1"/>
  <c r="K1465" i="1"/>
  <c r="K1441" i="1"/>
  <c r="K1409" i="1"/>
  <c r="K1377" i="1"/>
  <c r="K1346" i="1"/>
  <c r="K1315" i="1"/>
  <c r="K1283" i="1"/>
  <c r="K1251" i="1"/>
  <c r="K1219" i="1"/>
  <c r="K1187" i="1"/>
  <c r="K1163" i="1"/>
  <c r="K1131" i="1"/>
  <c r="K1099" i="1"/>
  <c r="K1067" i="1"/>
  <c r="K1035" i="1"/>
  <c r="K1003" i="1"/>
  <c r="K971" i="1"/>
  <c r="K939" i="1"/>
  <c r="K916" i="1"/>
  <c r="K884" i="1"/>
  <c r="K852" i="1"/>
  <c r="K820" i="1"/>
  <c r="K788" i="1"/>
  <c r="K740" i="1"/>
  <c r="K716" i="1"/>
  <c r="K684" i="1"/>
  <c r="K652" i="1"/>
  <c r="K620" i="1"/>
  <c r="K589" i="1"/>
  <c r="K549" i="1"/>
  <c r="K518" i="1"/>
  <c r="K487" i="1"/>
  <c r="K456" i="1"/>
  <c r="K424" i="1"/>
  <c r="K392" i="1"/>
  <c r="K360" i="1"/>
  <c r="K328" i="1"/>
  <c r="K312" i="1"/>
  <c r="K296" i="1"/>
  <c r="K280" i="1"/>
  <c r="K248" i="1"/>
  <c r="K216" i="1"/>
  <c r="K200" i="1"/>
  <c r="K184" i="1"/>
  <c r="K168" i="1"/>
  <c r="K152" i="1"/>
  <c r="K136" i="1"/>
  <c r="K121" i="1"/>
  <c r="K105" i="1"/>
  <c r="K89" i="1"/>
  <c r="K73" i="1"/>
  <c r="K49" i="1"/>
  <c r="K33" i="1"/>
  <c r="K1633" i="1"/>
  <c r="K1601" i="1"/>
  <c r="K1569" i="1"/>
  <c r="K1537" i="1"/>
  <c r="K1505" i="1"/>
  <c r="K1473" i="1"/>
  <c r="K1433" i="1"/>
  <c r="K1401" i="1"/>
  <c r="K1369" i="1"/>
  <c r="K1338" i="1"/>
  <c r="K1291" i="1"/>
  <c r="K1259" i="1"/>
  <c r="K1227" i="1"/>
  <c r="K1195" i="1"/>
  <c r="K1155" i="1"/>
  <c r="K1123" i="1"/>
  <c r="K1091" i="1"/>
  <c r="K1059" i="1"/>
  <c r="K1019" i="1"/>
  <c r="K987" i="1"/>
  <c r="K963" i="1"/>
  <c r="K931" i="1"/>
  <c r="K908" i="1"/>
  <c r="K876" i="1"/>
  <c r="K844" i="1"/>
  <c r="K812" i="1"/>
  <c r="K780" i="1"/>
  <c r="K756" i="1"/>
  <c r="K724" i="1"/>
  <c r="K692" i="1"/>
  <c r="K660" i="1"/>
  <c r="K628" i="1"/>
  <c r="K596" i="1"/>
  <c r="K573" i="1"/>
  <c r="K541" i="1"/>
  <c r="K510" i="1"/>
  <c r="K479" i="1"/>
  <c r="K448" i="1"/>
  <c r="K416" i="1"/>
  <c r="K384" i="1"/>
  <c r="K368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3" i="1"/>
  <c r="K97" i="1"/>
  <c r="K81" i="1"/>
  <c r="K65" i="1"/>
  <c r="K57" i="1"/>
  <c r="K41" i="1"/>
  <c r="K25" i="1"/>
  <c r="K3610" i="1"/>
  <c r="K3602" i="1"/>
  <c r="K3594" i="1"/>
  <c r="K3586" i="1"/>
  <c r="K3578" i="1"/>
  <c r="K3570" i="1"/>
  <c r="K3562" i="1"/>
  <c r="K3554" i="1"/>
  <c r="K3546" i="1"/>
  <c r="K3538" i="1"/>
  <c r="K3530" i="1"/>
  <c r="K3522" i="1"/>
  <c r="K3514" i="1"/>
  <c r="K3506" i="1"/>
  <c r="K3498" i="1"/>
  <c r="K3490" i="1"/>
  <c r="K3482" i="1"/>
  <c r="K3474" i="1"/>
  <c r="K3466" i="1"/>
  <c r="K3458" i="1"/>
  <c r="K3450" i="1"/>
  <c r="K3442" i="1"/>
  <c r="K3434" i="1"/>
  <c r="K3426" i="1"/>
  <c r="K3418" i="1"/>
  <c r="K3410" i="1"/>
  <c r="K3402" i="1"/>
  <c r="K3394" i="1"/>
  <c r="K3386" i="1"/>
  <c r="K3378" i="1"/>
  <c r="K3370" i="1"/>
  <c r="K3362" i="1"/>
  <c r="K3354" i="1"/>
  <c r="K3346" i="1"/>
  <c r="K3338" i="1"/>
  <c r="K3330" i="1"/>
  <c r="K3322" i="1"/>
  <c r="K3314" i="1"/>
  <c r="K3306" i="1"/>
  <c r="K3298" i="1"/>
  <c r="K3290" i="1"/>
  <c r="K3282" i="1"/>
  <c r="K3275" i="1"/>
  <c r="K3267" i="1"/>
  <c r="K3259" i="1"/>
  <c r="K3251" i="1"/>
  <c r="K3243" i="1"/>
  <c r="K3235" i="1"/>
  <c r="K3227" i="1"/>
  <c r="K3219" i="1"/>
  <c r="K3211" i="1"/>
  <c r="K3203" i="1"/>
  <c r="K3195" i="1"/>
  <c r="K3187" i="1"/>
  <c r="K3179" i="1"/>
  <c r="K3171" i="1"/>
  <c r="K3164" i="1"/>
  <c r="K3156" i="1"/>
  <c r="K3148" i="1"/>
  <c r="K3140" i="1"/>
  <c r="K3132" i="1"/>
  <c r="K3124" i="1"/>
  <c r="K3116" i="1"/>
  <c r="K3108" i="1"/>
  <c r="K3100" i="1"/>
  <c r="K3092" i="1"/>
  <c r="K3084" i="1"/>
  <c r="K3076" i="1"/>
  <c r="K3068" i="1"/>
  <c r="K3060" i="1"/>
  <c r="K3052" i="1"/>
  <c r="K3044" i="1"/>
  <c r="K3036" i="1"/>
  <c r="K3028" i="1"/>
  <c r="K3020" i="1"/>
  <c r="K3012" i="1"/>
  <c r="K3004" i="1"/>
  <c r="K2996" i="1"/>
  <c r="K2988" i="1"/>
  <c r="K2980" i="1"/>
  <c r="K2972" i="1"/>
  <c r="K2964" i="1"/>
  <c r="K2956" i="1"/>
  <c r="K2948" i="1"/>
  <c r="K2940" i="1"/>
  <c r="K2932" i="1"/>
  <c r="K2924" i="1"/>
  <c r="K2916" i="1"/>
  <c r="K2908" i="1"/>
  <c r="K2900" i="1"/>
  <c r="K2892" i="1"/>
  <c r="K2884" i="1"/>
  <c r="K2876" i="1"/>
  <c r="K2868" i="1"/>
  <c r="K2860" i="1"/>
  <c r="K2852" i="1"/>
  <c r="K2844" i="1"/>
  <c r="K2836" i="1"/>
  <c r="K2828" i="1"/>
  <c r="K2820" i="1"/>
  <c r="K2812" i="1"/>
  <c r="K2804" i="1"/>
  <c r="K2796" i="1"/>
  <c r="K2788" i="1"/>
  <c r="K2773" i="1"/>
  <c r="K2765" i="1"/>
  <c r="K2757" i="1"/>
  <c r="K2749" i="1"/>
  <c r="K2741" i="1"/>
  <c r="K2733" i="1"/>
  <c r="K2725" i="1"/>
  <c r="K2717" i="1"/>
  <c r="K2709" i="1"/>
  <c r="K2701" i="1"/>
  <c r="K2693" i="1"/>
  <c r="K2685" i="1"/>
  <c r="K2677" i="1"/>
  <c r="K2669" i="1"/>
  <c r="K2661" i="1"/>
  <c r="K2653" i="1"/>
  <c r="K2645" i="1"/>
  <c r="K2637" i="1"/>
  <c r="K2629" i="1"/>
  <c r="K2621" i="1"/>
  <c r="K2613" i="1"/>
  <c r="K2605" i="1"/>
  <c r="K2597" i="1"/>
  <c r="K2589" i="1"/>
  <c r="K2581" i="1"/>
  <c r="K2573" i="1"/>
  <c r="K2565" i="1"/>
  <c r="K2557" i="1"/>
  <c r="K2549" i="1"/>
  <c r="K1648" i="1"/>
  <c r="K1617" i="1"/>
  <c r="K1577" i="1"/>
  <c r="K1545" i="1"/>
  <c r="K1513" i="1"/>
  <c r="K1481" i="1"/>
  <c r="K1449" i="1"/>
  <c r="K1417" i="1"/>
  <c r="K1385" i="1"/>
  <c r="K1354" i="1"/>
  <c r="K1323" i="1"/>
  <c r="K1299" i="1"/>
  <c r="K1267" i="1"/>
  <c r="K1235" i="1"/>
  <c r="K1203" i="1"/>
  <c r="K1171" i="1"/>
  <c r="K1139" i="1"/>
  <c r="K1107" i="1"/>
  <c r="K1075" i="1"/>
  <c r="K1043" i="1"/>
  <c r="K1011" i="1"/>
  <c r="K979" i="1"/>
  <c r="K947" i="1"/>
  <c r="K900" i="1"/>
  <c r="K860" i="1"/>
  <c r="K828" i="1"/>
  <c r="K796" i="1"/>
  <c r="K764" i="1"/>
  <c r="K732" i="1"/>
  <c r="K700" i="1"/>
  <c r="K668" i="1"/>
  <c r="K636" i="1"/>
  <c r="K604" i="1"/>
  <c r="K565" i="1"/>
  <c r="K533" i="1"/>
  <c r="K502" i="1"/>
  <c r="K471" i="1"/>
  <c r="K440" i="1"/>
  <c r="K408" i="1"/>
  <c r="K376" i="1"/>
  <c r="K352" i="1"/>
  <c r="K264" i="1"/>
  <c r="K1641" i="1"/>
  <c r="K1609" i="1"/>
  <c r="K1585" i="1"/>
  <c r="K1553" i="1"/>
  <c r="K1521" i="1"/>
  <c r="K1489" i="1"/>
  <c r="K1457" i="1"/>
  <c r="K1425" i="1"/>
  <c r="K1393" i="1"/>
  <c r="K1362" i="1"/>
  <c r="K1330" i="1"/>
  <c r="K1307" i="1"/>
  <c r="K1275" i="1"/>
  <c r="K1243" i="1"/>
  <c r="K1211" i="1"/>
  <c r="K1179" i="1"/>
  <c r="K1147" i="1"/>
  <c r="K1115" i="1"/>
  <c r="K1083" i="1"/>
  <c r="K1051" i="1"/>
  <c r="K1027" i="1"/>
  <c r="K995" i="1"/>
  <c r="K955" i="1"/>
  <c r="K923" i="1"/>
  <c r="K892" i="1"/>
  <c r="K868" i="1"/>
  <c r="K836" i="1"/>
  <c r="K804" i="1"/>
  <c r="K772" i="1"/>
  <c r="K748" i="1"/>
  <c r="K708" i="1"/>
  <c r="K676" i="1"/>
  <c r="K644" i="1"/>
  <c r="K612" i="1"/>
  <c r="K581" i="1"/>
  <c r="K557" i="1"/>
  <c r="K526" i="1"/>
  <c r="K464" i="1"/>
  <c r="K432" i="1"/>
  <c r="K400" i="1"/>
  <c r="K344" i="1"/>
  <c r="K232" i="1"/>
  <c r="K3608" i="1"/>
  <c r="K3600" i="1"/>
  <c r="K3592" i="1"/>
  <c r="K3584" i="1"/>
  <c r="K3576" i="1"/>
  <c r="K3568" i="1"/>
  <c r="K3560" i="1"/>
  <c r="K3552" i="1"/>
  <c r="K3544" i="1"/>
  <c r="K3536" i="1"/>
  <c r="K3528" i="1"/>
  <c r="K3520" i="1"/>
  <c r="K3512" i="1"/>
  <c r="K3504" i="1"/>
  <c r="K3496" i="1"/>
  <c r="K3488" i="1"/>
  <c r="K3480" i="1"/>
  <c r="K3472" i="1"/>
  <c r="K3464" i="1"/>
  <c r="K3456" i="1"/>
  <c r="K3448" i="1"/>
  <c r="K3440" i="1"/>
  <c r="K3432" i="1"/>
  <c r="K3424" i="1"/>
  <c r="K3416" i="1"/>
  <c r="K3408" i="1"/>
  <c r="K3400" i="1"/>
  <c r="K3392" i="1"/>
  <c r="K3384" i="1"/>
  <c r="K3376" i="1"/>
  <c r="K3368" i="1"/>
  <c r="K3360" i="1"/>
  <c r="K3352" i="1"/>
  <c r="K3344" i="1"/>
  <c r="K3336" i="1"/>
  <c r="K3328" i="1"/>
  <c r="K3320" i="1"/>
  <c r="K3312" i="1"/>
  <c r="K3304" i="1"/>
  <c r="K3296" i="1"/>
  <c r="K3288" i="1"/>
  <c r="K3280" i="1"/>
  <c r="K3273" i="1"/>
  <c r="K3265" i="1"/>
  <c r="K3257" i="1"/>
  <c r="K3249" i="1"/>
  <c r="K3241" i="1"/>
  <c r="K3233" i="1"/>
  <c r="K3225" i="1"/>
  <c r="K3217" i="1"/>
  <c r="K3209" i="1"/>
  <c r="K3201" i="1"/>
  <c r="K3193" i="1"/>
  <c r="K3185" i="1"/>
  <c r="K3177" i="1"/>
  <c r="K3169" i="1"/>
  <c r="K3162" i="1"/>
  <c r="K3154" i="1"/>
  <c r="K3146" i="1"/>
  <c r="K3138" i="1"/>
  <c r="K3130" i="1"/>
  <c r="K3122" i="1"/>
  <c r="K3114" i="1"/>
  <c r="K3106" i="1"/>
  <c r="K3098" i="1"/>
  <c r="K3090" i="1"/>
  <c r="K3082" i="1"/>
  <c r="K3074" i="1"/>
  <c r="K3066" i="1"/>
  <c r="K3058" i="1"/>
  <c r="K3050" i="1"/>
  <c r="K3042" i="1"/>
  <c r="K3034" i="1"/>
  <c r="K3026" i="1"/>
  <c r="K3018" i="1"/>
  <c r="K3010" i="1"/>
  <c r="K3002" i="1"/>
  <c r="K2994" i="1"/>
  <c r="K2986" i="1"/>
  <c r="K2978" i="1"/>
  <c r="K2970" i="1"/>
  <c r="K2962" i="1"/>
  <c r="K2954" i="1"/>
  <c r="K2946" i="1"/>
  <c r="K2938" i="1"/>
  <c r="K2930" i="1"/>
  <c r="K2922" i="1"/>
  <c r="K2914" i="1"/>
  <c r="K2906" i="1"/>
  <c r="K2898" i="1"/>
  <c r="K2890" i="1"/>
  <c r="K2882" i="1"/>
  <c r="K2874" i="1"/>
  <c r="K2866" i="1"/>
  <c r="K2858" i="1"/>
  <c r="K2850" i="1"/>
  <c r="K2842" i="1"/>
  <c r="K2834" i="1"/>
  <c r="K2826" i="1"/>
  <c r="K2818" i="1"/>
  <c r="K2810" i="1"/>
  <c r="K2802" i="1"/>
  <c r="K2794" i="1"/>
  <c r="K2786" i="1"/>
  <c r="K2779" i="1"/>
  <c r="K2771" i="1"/>
  <c r="K2763" i="1"/>
  <c r="K2755" i="1"/>
  <c r="K2747" i="1"/>
  <c r="K2739" i="1"/>
  <c r="K2731" i="1"/>
  <c r="K2723" i="1"/>
  <c r="K2715" i="1"/>
  <c r="K2707" i="1"/>
  <c r="K2699" i="1"/>
  <c r="K2691" i="1"/>
  <c r="K2683" i="1"/>
  <c r="K2675" i="1"/>
  <c r="K2667" i="1"/>
  <c r="K2659" i="1"/>
  <c r="K2651" i="1"/>
  <c r="K2643" i="1"/>
  <c r="K2635" i="1"/>
  <c r="K2627" i="1"/>
  <c r="K2619" i="1"/>
  <c r="K2611" i="1"/>
  <c r="K2603" i="1"/>
  <c r="K2541" i="1"/>
  <c r="K2533" i="1"/>
  <c r="K2525" i="1"/>
  <c r="K2517" i="1"/>
  <c r="K2511" i="1"/>
  <c r="K2503" i="1"/>
  <c r="K2495" i="1"/>
  <c r="K2487" i="1"/>
  <c r="K2479" i="1"/>
  <c r="K2471" i="1"/>
  <c r="K2463" i="1"/>
  <c r="K2455" i="1"/>
  <c r="K2447" i="1"/>
  <c r="K2439" i="1"/>
  <c r="K2431" i="1"/>
  <c r="K2424" i="1"/>
  <c r="K2416" i="1"/>
  <c r="K2408" i="1"/>
  <c r="K2400" i="1"/>
  <c r="K2392" i="1"/>
  <c r="K2384" i="1"/>
  <c r="K2376" i="1"/>
  <c r="K2368" i="1"/>
  <c r="K2360" i="1"/>
  <c r="K2352" i="1"/>
  <c r="K2344" i="1"/>
  <c r="K2337" i="1"/>
  <c r="K2329" i="1"/>
  <c r="K2321" i="1"/>
  <c r="K2313" i="1"/>
  <c r="K2305" i="1"/>
  <c r="K2297" i="1"/>
  <c r="K2289" i="1"/>
  <c r="K2281" i="1"/>
  <c r="K2273" i="1"/>
  <c r="K2265" i="1"/>
  <c r="K2257" i="1"/>
  <c r="K2249" i="1"/>
  <c r="K2242" i="1"/>
  <c r="K2234" i="1"/>
  <c r="K2226" i="1"/>
  <c r="K2218" i="1"/>
  <c r="K2210" i="1"/>
  <c r="K2202" i="1"/>
  <c r="K2195" i="1"/>
  <c r="K2187" i="1"/>
  <c r="K2179" i="1"/>
  <c r="K2171" i="1"/>
  <c r="K2163" i="1"/>
  <c r="K2155" i="1"/>
  <c r="K2147" i="1"/>
  <c r="K2139" i="1"/>
  <c r="K2132" i="1"/>
  <c r="K2124" i="1"/>
  <c r="K2116" i="1"/>
  <c r="K2108" i="1"/>
  <c r="K2100" i="1"/>
  <c r="K2092" i="1"/>
  <c r="K2084" i="1"/>
  <c r="K2076" i="1"/>
  <c r="K2068" i="1"/>
  <c r="K2060" i="1"/>
  <c r="K2052" i="1"/>
  <c r="K2044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1" i="1"/>
  <c r="K1813" i="1"/>
  <c r="K1805" i="1"/>
  <c r="K1797" i="1"/>
  <c r="K1789" i="1"/>
  <c r="K1781" i="1"/>
  <c r="K1773" i="1"/>
  <c r="K1766" i="1"/>
  <c r="K1758" i="1"/>
  <c r="K1750" i="1"/>
  <c r="K1742" i="1"/>
  <c r="K1734" i="1"/>
  <c r="K1726" i="1"/>
  <c r="K1718" i="1"/>
  <c r="K1710" i="1"/>
  <c r="K1702" i="1"/>
  <c r="K1694" i="1"/>
  <c r="K1686" i="1"/>
  <c r="K1678" i="1"/>
  <c r="K1670" i="1"/>
  <c r="K1663" i="1"/>
  <c r="K1655" i="1"/>
  <c r="K1647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1" i="1"/>
  <c r="K1353" i="1"/>
  <c r="K1345" i="1"/>
  <c r="K1337" i="1"/>
  <c r="K1329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2595" i="1"/>
  <c r="K2587" i="1"/>
  <c r="K2579" i="1"/>
  <c r="K2571" i="1"/>
  <c r="K2563" i="1"/>
  <c r="K2555" i="1"/>
  <c r="K2547" i="1"/>
  <c r="K2539" i="1"/>
  <c r="K2531" i="1"/>
  <c r="K2523" i="1"/>
  <c r="K2515" i="1"/>
  <c r="K2509" i="1"/>
  <c r="K2501" i="1"/>
  <c r="K2493" i="1"/>
  <c r="K2485" i="1"/>
  <c r="K2477" i="1"/>
  <c r="K2469" i="1"/>
  <c r="K2461" i="1"/>
  <c r="K2453" i="1"/>
  <c r="K2445" i="1"/>
  <c r="K2437" i="1"/>
  <c r="K2429" i="1"/>
  <c r="K2422" i="1"/>
  <c r="K2414" i="1"/>
  <c r="K2406" i="1"/>
  <c r="K2398" i="1"/>
  <c r="K2390" i="1"/>
  <c r="K2382" i="1"/>
  <c r="K2374" i="1"/>
  <c r="K2366" i="1"/>
  <c r="K2358" i="1"/>
  <c r="K2350" i="1"/>
  <c r="K2335" i="1"/>
  <c r="K2327" i="1"/>
  <c r="K2319" i="1"/>
  <c r="K2311" i="1"/>
  <c r="K2303" i="1"/>
  <c r="K2295" i="1"/>
  <c r="K2287" i="1"/>
  <c r="K2279" i="1"/>
  <c r="K2271" i="1"/>
  <c r="K2263" i="1"/>
  <c r="K2255" i="1"/>
  <c r="K2240" i="1"/>
  <c r="K2232" i="1"/>
  <c r="K2224" i="1"/>
  <c r="K2216" i="1"/>
  <c r="K2208" i="1"/>
  <c r="K2193" i="1"/>
  <c r="K2185" i="1"/>
  <c r="K2177" i="1"/>
  <c r="K2169" i="1"/>
  <c r="K2161" i="1"/>
  <c r="K2153" i="1"/>
  <c r="K2145" i="1"/>
  <c r="K2130" i="1"/>
  <c r="K2122" i="1"/>
  <c r="K2114" i="1"/>
  <c r="K2106" i="1"/>
  <c r="K2098" i="1"/>
  <c r="K2090" i="1"/>
  <c r="K2082" i="1"/>
  <c r="K2074" i="1"/>
  <c r="K2066" i="1"/>
  <c r="K2058" i="1"/>
  <c r="K2050" i="1"/>
  <c r="K2042" i="1"/>
  <c r="K2034" i="1"/>
  <c r="K2026" i="1"/>
  <c r="K2018" i="1"/>
  <c r="K2010" i="1"/>
  <c r="K2002" i="1"/>
  <c r="K1994" i="1"/>
  <c r="K1986" i="1"/>
  <c r="K1978" i="1"/>
  <c r="K1970" i="1"/>
  <c r="K1962" i="1"/>
  <c r="K1954" i="1"/>
  <c r="K1946" i="1"/>
  <c r="K1938" i="1"/>
  <c r="K1930" i="1"/>
  <c r="K1922" i="1"/>
  <c r="K1914" i="1"/>
  <c r="K1906" i="1"/>
  <c r="K1898" i="1"/>
  <c r="K1890" i="1"/>
  <c r="K1882" i="1"/>
  <c r="K1874" i="1"/>
  <c r="K1866" i="1"/>
  <c r="K1858" i="1"/>
  <c r="K1850" i="1"/>
  <c r="K1842" i="1"/>
  <c r="K1834" i="1"/>
  <c r="K1827" i="1"/>
  <c r="K1819" i="1"/>
  <c r="K1811" i="1"/>
  <c r="K1803" i="1"/>
  <c r="K1795" i="1"/>
  <c r="K1787" i="1"/>
  <c r="K1779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1" i="1"/>
  <c r="K1653" i="1"/>
  <c r="K1645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9" i="1"/>
  <c r="K1351" i="1"/>
  <c r="K1343" i="1"/>
  <c r="K1335" i="1"/>
  <c r="K1327" i="1"/>
  <c r="K1320" i="1"/>
  <c r="K1312" i="1"/>
  <c r="K1304" i="1"/>
  <c r="K1296" i="1"/>
  <c r="K1288" i="1"/>
  <c r="K1280" i="1"/>
  <c r="K1194" i="1"/>
  <c r="K1186" i="1"/>
  <c r="K1178" i="1"/>
  <c r="K1170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8" i="1"/>
  <c r="K580" i="1"/>
  <c r="K572" i="1"/>
  <c r="K564" i="1"/>
  <c r="K556" i="1"/>
  <c r="K548" i="1"/>
  <c r="K540" i="1"/>
  <c r="K532" i="1"/>
  <c r="K525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517" i="1"/>
  <c r="K509" i="1"/>
  <c r="K501" i="1"/>
  <c r="K494" i="1"/>
  <c r="K486" i="1"/>
  <c r="K478" i="1"/>
  <c r="K470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673" i="1"/>
  <c r="K665" i="1"/>
  <c r="K657" i="1"/>
  <c r="K649" i="1"/>
  <c r="K641" i="1"/>
  <c r="K633" i="1"/>
  <c r="K625" i="1"/>
  <c r="K617" i="1"/>
  <c r="K609" i="1"/>
  <c r="K601" i="1"/>
  <c r="K586" i="1"/>
  <c r="K578" i="1"/>
  <c r="K570" i="1"/>
  <c r="K562" i="1"/>
  <c r="K554" i="1"/>
  <c r="K546" i="1"/>
  <c r="K538" i="1"/>
  <c r="K531" i="1"/>
  <c r="K523" i="1"/>
  <c r="K515" i="1"/>
  <c r="K507" i="1"/>
  <c r="K499" i="1"/>
  <c r="K492" i="1"/>
  <c r="K484" i="1"/>
  <c r="K476" i="1"/>
  <c r="K468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L22" i="1" l="1"/>
  <c r="L86" i="1"/>
  <c r="L149" i="1"/>
  <c r="L213" i="1"/>
  <c r="L277" i="1"/>
  <c r="L341" i="1"/>
  <c r="L405" i="1"/>
  <c r="L468" i="1"/>
  <c r="L303" i="1"/>
  <c r="L968" i="1"/>
  <c r="L787" i="1"/>
  <c r="L1312" i="1"/>
  <c r="L1882" i="1"/>
  <c r="L2390" i="1"/>
  <c r="L1496" i="1"/>
  <c r="L2068" i="1"/>
  <c r="L2447" i="1"/>
  <c r="L2946" i="1"/>
  <c r="L3584" i="1"/>
  <c r="L352" i="1"/>
  <c r="L2733" i="1"/>
  <c r="L3116" i="1"/>
  <c r="L160" i="1"/>
  <c r="L89" i="1"/>
  <c r="L1917" i="1"/>
  <c r="L2013" i="1"/>
  <c r="L2377" i="1"/>
  <c r="L2464" i="1"/>
  <c r="L293" i="1"/>
  <c r="L609" i="1"/>
  <c r="L319" i="1"/>
  <c r="L920" i="1"/>
  <c r="L611" i="1"/>
  <c r="L994" i="1"/>
  <c r="L1518" i="1"/>
  <c r="L1962" i="1"/>
  <c r="L1322" i="1"/>
  <c r="L1640" i="1"/>
  <c r="L2084" i="1"/>
  <c r="L2463" i="1"/>
  <c r="L2898" i="1"/>
  <c r="L3217" i="1"/>
  <c r="L3600" i="1"/>
  <c r="L668" i="1"/>
  <c r="L2621" i="1"/>
  <c r="L3004" i="1"/>
  <c r="L3450" i="1"/>
  <c r="L541" i="1"/>
  <c r="L280" i="1"/>
  <c r="L1735" i="1"/>
  <c r="L3291" i="1"/>
  <c r="L2837" i="1"/>
  <c r="L2440" i="1"/>
  <c r="L2037" i="1"/>
  <c r="L3491" i="1"/>
  <c r="L339" i="1"/>
  <c r="L719" i="1"/>
  <c r="L1102" i="1"/>
  <c r="L1484" i="1"/>
  <c r="L1928" i="1"/>
  <c r="L2309" i="1"/>
  <c r="L2689" i="1"/>
  <c r="L3072" i="1"/>
  <c r="L3263" i="1"/>
  <c r="L26" i="1"/>
  <c r="L597" i="1"/>
  <c r="L282" i="1"/>
  <c r="L535" i="1"/>
  <c r="L140" i="1"/>
  <c r="L522" i="1"/>
  <c r="L366" i="1"/>
  <c r="L746" i="1"/>
  <c r="L972" i="1"/>
  <c r="L1292" i="1"/>
  <c r="L1736" i="1"/>
  <c r="L2118" i="1"/>
  <c r="L2433" i="1"/>
  <c r="L965" i="1"/>
  <c r="L1348" i="1"/>
  <c r="L1729" i="1"/>
  <c r="L2174" i="1"/>
  <c r="L2552" i="1"/>
  <c r="L760" i="1"/>
  <c r="L1079" i="1"/>
  <c r="L1461" i="1"/>
  <c r="L1841" i="1"/>
  <c r="L2286" i="1"/>
  <c r="L1017" i="1"/>
  <c r="L1399" i="1"/>
  <c r="L1780" i="1"/>
  <c r="L2099" i="1"/>
  <c r="L2478" i="1"/>
  <c r="L2795" i="1"/>
  <c r="L2870" i="1"/>
  <c r="L3126" i="1"/>
  <c r="L3380" i="1"/>
  <c r="L3246" i="1"/>
  <c r="L3565" i="1"/>
  <c r="L2770" i="1"/>
  <c r="L3089" i="1"/>
  <c r="L3343" i="1"/>
  <c r="L3043" i="1"/>
  <c r="L3297" i="1"/>
  <c r="L3489" i="1"/>
  <c r="L112" i="1"/>
  <c r="L431" i="1"/>
  <c r="L1160" i="1"/>
  <c r="L1042" i="1"/>
  <c r="L1566" i="1"/>
  <c r="L2074" i="1"/>
  <c r="L2579" i="1"/>
  <c r="L1686" i="1"/>
  <c r="L2257" i="1"/>
  <c r="L2818" i="1"/>
  <c r="L3328" i="1"/>
  <c r="L1211" i="1"/>
  <c r="L2605" i="1"/>
  <c r="L3562" i="1"/>
  <c r="L1505" i="1"/>
  <c r="L1441" i="1"/>
  <c r="L3212" i="1"/>
  <c r="L3045" i="1"/>
  <c r="L1743" i="1"/>
  <c r="L165" i="1"/>
  <c r="L357" i="1"/>
  <c r="L64" i="1"/>
  <c r="L509" i="1"/>
  <c r="L984" i="1"/>
  <c r="L739" i="1"/>
  <c r="L1058" i="1"/>
  <c r="L1454" i="1"/>
  <c r="L1834" i="1"/>
  <c r="L2216" i="1"/>
  <c r="L2595" i="1"/>
  <c r="L1448" i="1"/>
  <c r="L2337" i="1"/>
  <c r="L2771" i="1"/>
  <c r="L3154" i="1"/>
  <c r="L3536" i="1"/>
  <c r="L1521" i="1"/>
  <c r="L2557" i="1"/>
  <c r="L2940" i="1"/>
  <c r="L3322" i="1"/>
  <c r="L192" i="1"/>
  <c r="L1569" i="1"/>
  <c r="L1251" i="1"/>
  <c r="L2766" i="1"/>
  <c r="L2322" i="1"/>
  <c r="L1933" i="1"/>
  <c r="L3467" i="1"/>
  <c r="L2989" i="1"/>
  <c r="L147" i="1"/>
  <c r="L466" i="1"/>
  <c r="L847" i="1"/>
  <c r="L1230" i="1"/>
  <c r="L1612" i="1"/>
  <c r="L1992" i="1"/>
  <c r="L2372" i="1"/>
  <c r="L2753" i="1"/>
  <c r="L3136" i="1"/>
  <c r="L3518" i="1"/>
  <c r="L281" i="1"/>
  <c r="L472" i="1"/>
  <c r="L91" i="1"/>
  <c r="L473" i="1"/>
  <c r="L854" i="1"/>
  <c r="L268" i="1"/>
  <c r="L111" i="1"/>
  <c r="L618" i="1"/>
  <c r="L845" i="1"/>
  <c r="L1164" i="1"/>
  <c r="L1482" i="1"/>
  <c r="L1990" i="1"/>
  <c r="L2370" i="1"/>
  <c r="L2751" i="1"/>
  <c r="L1157" i="1"/>
  <c r="L1539" i="1"/>
  <c r="L1919" i="1"/>
  <c r="L2300" i="1"/>
  <c r="L2616" i="1"/>
  <c r="L632" i="1"/>
  <c r="L1015" i="1"/>
  <c r="L1397" i="1"/>
  <c r="L1778" i="1"/>
  <c r="L2160" i="1"/>
  <c r="L890" i="1"/>
  <c r="L1273" i="1"/>
  <c r="L1654" i="1"/>
  <c r="L2035" i="1"/>
  <c r="L2415" i="1"/>
  <c r="L2668" i="1"/>
  <c r="L3189" i="1"/>
  <c r="L3508" i="1"/>
  <c r="L2991" i="1"/>
  <c r="L3309" i="1"/>
  <c r="L2514" i="1"/>
  <c r="L2833" i="1"/>
  <c r="L2915" i="1"/>
  <c r="L3234" i="1"/>
  <c r="L3425" i="1"/>
  <c r="L110" i="1"/>
  <c r="L429" i="1"/>
  <c r="L8" i="1"/>
  <c r="L263" i="1"/>
  <c r="L737" i="1"/>
  <c r="L992" i="1"/>
  <c r="L1248" i="1"/>
  <c r="L747" i="1"/>
  <c r="L1002" i="1"/>
  <c r="L1335" i="1"/>
  <c r="L1590" i="1"/>
  <c r="L1842" i="1"/>
  <c r="L2098" i="1"/>
  <c r="L2350" i="1"/>
  <c r="L2414" i="1"/>
  <c r="L2477" i="1"/>
  <c r="L2539" i="1"/>
  <c r="L1202" i="1"/>
  <c r="L1266" i="1"/>
  <c r="L1329" i="1"/>
  <c r="L1392" i="1"/>
  <c r="L1456" i="1"/>
  <c r="L1520" i="1"/>
  <c r="L1584" i="1"/>
  <c r="L1647" i="1"/>
  <c r="L1710" i="1"/>
  <c r="L1773" i="1"/>
  <c r="L1836" i="1"/>
  <c r="L1900" i="1"/>
  <c r="L1964" i="1"/>
  <c r="L2028" i="1"/>
  <c r="L2092" i="1"/>
  <c r="L2155" i="1"/>
  <c r="L2218" i="1"/>
  <c r="L2281" i="1"/>
  <c r="L2344" i="1"/>
  <c r="L2408" i="1"/>
  <c r="L2471" i="1"/>
  <c r="L2533" i="1"/>
  <c r="L2651" i="1"/>
  <c r="L2715" i="1"/>
  <c r="L2779" i="1"/>
  <c r="L2842" i="1"/>
  <c r="L2906" i="1"/>
  <c r="L2970" i="1"/>
  <c r="L3034" i="1"/>
  <c r="L3098" i="1"/>
  <c r="L3162" i="1"/>
  <c r="L3225" i="1"/>
  <c r="L3288" i="1"/>
  <c r="L3352" i="1"/>
  <c r="L3416" i="1"/>
  <c r="L3480" i="1"/>
  <c r="L3544" i="1"/>
  <c r="L3608" i="1"/>
  <c r="L557" i="1"/>
  <c r="L804" i="1"/>
  <c r="L1051" i="1"/>
  <c r="L1307" i="1"/>
  <c r="L1553" i="1"/>
  <c r="L440" i="1"/>
  <c r="L700" i="1"/>
  <c r="L979" i="1"/>
  <c r="L1235" i="1"/>
  <c r="L1481" i="1"/>
  <c r="L2565" i="1"/>
  <c r="L2629" i="1"/>
  <c r="L2693" i="1"/>
  <c r="L2757" i="1"/>
  <c r="L2820" i="1"/>
  <c r="L2884" i="1"/>
  <c r="L2948" i="1"/>
  <c r="L3012" i="1"/>
  <c r="L3076" i="1"/>
  <c r="L3140" i="1"/>
  <c r="L3203" i="1"/>
  <c r="L3267" i="1"/>
  <c r="L3330" i="1"/>
  <c r="L3394" i="1"/>
  <c r="L3458" i="1"/>
  <c r="L3522" i="1"/>
  <c r="L3586" i="1"/>
  <c r="L81" i="1"/>
  <c r="L208" i="1"/>
  <c r="L336" i="1"/>
  <c r="L573" i="1"/>
  <c r="L812" i="1"/>
  <c r="L1059" i="1"/>
  <c r="L1338" i="1"/>
  <c r="L1601" i="1"/>
  <c r="L136" i="1"/>
  <c r="L296" i="1"/>
  <c r="L518" i="1"/>
  <c r="L788" i="1"/>
  <c r="L1035" i="1"/>
  <c r="L1283" i="1"/>
  <c r="L1529" i="1"/>
  <c r="L1759" i="1"/>
  <c r="L2021" i="1"/>
  <c r="L2298" i="1"/>
  <c r="L2550" i="1"/>
  <c r="L2797" i="1"/>
  <c r="L3053" i="1"/>
  <c r="L3323" i="1"/>
  <c r="L3611" i="1"/>
  <c r="L1869" i="1"/>
  <c r="L2109" i="1"/>
  <c r="L2353" i="1"/>
  <c r="L2622" i="1"/>
  <c r="L2877" i="1"/>
  <c r="L3141" i="1"/>
  <c r="L3395" i="1"/>
  <c r="L1664" i="1"/>
  <c r="L1965" i="1"/>
  <c r="L2219" i="1"/>
  <c r="L2472" i="1"/>
  <c r="L2758" i="1"/>
  <c r="L3005" i="1"/>
  <c r="L3252" i="1"/>
  <c r="L3499" i="1"/>
  <c r="L1822" i="1"/>
  <c r="L2069" i="1"/>
  <c r="L2306" i="1"/>
  <c r="L2542" i="1"/>
  <c r="L2781" i="1"/>
  <c r="L3021" i="1"/>
  <c r="L3276" i="1"/>
  <c r="L3523" i="1"/>
  <c r="L28" i="1"/>
  <c r="L92" i="1"/>
  <c r="L155" i="1"/>
  <c r="L219" i="1"/>
  <c r="L283" i="1"/>
  <c r="L347" i="1"/>
  <c r="L411" i="1"/>
  <c r="L474" i="1"/>
  <c r="L536" i="1"/>
  <c r="L599" i="1"/>
  <c r="L663" i="1"/>
  <c r="L727" i="1"/>
  <c r="L791" i="1"/>
  <c r="L855" i="1"/>
  <c r="L919" i="1"/>
  <c r="L982" i="1"/>
  <c r="L1046" i="1"/>
  <c r="L1110" i="1"/>
  <c r="L1174" i="1"/>
  <c r="L1238" i="1"/>
  <c r="L1302" i="1"/>
  <c r="L1365" i="1"/>
  <c r="L1428" i="1"/>
  <c r="L1492" i="1"/>
  <c r="L1556" i="1"/>
  <c r="L1620" i="1"/>
  <c r="L1682" i="1"/>
  <c r="L1746" i="1"/>
  <c r="L1809" i="1"/>
  <c r="L1872" i="1"/>
  <c r="L1936" i="1"/>
  <c r="L2000" i="1"/>
  <c r="L2064" i="1"/>
  <c r="L2128" i="1"/>
  <c r="L2191" i="1"/>
  <c r="L2253" i="1"/>
  <c r="L2317" i="1"/>
  <c r="L2380" i="1"/>
  <c r="L2443" i="1"/>
  <c r="L2507" i="1"/>
  <c r="L2569" i="1"/>
  <c r="L2633" i="1"/>
  <c r="L2697" i="1"/>
  <c r="L2761" i="1"/>
  <c r="L2824" i="1"/>
  <c r="L2888" i="1"/>
  <c r="L2952" i="1"/>
  <c r="L3016" i="1"/>
  <c r="L3080" i="1"/>
  <c r="L3144" i="1"/>
  <c r="L3207" i="1"/>
  <c r="L3271" i="1"/>
  <c r="L3334" i="1"/>
  <c r="L3398" i="1"/>
  <c r="L3462" i="1"/>
  <c r="L3526" i="1"/>
  <c r="L3590" i="1"/>
  <c r="L34" i="1"/>
  <c r="L98" i="1"/>
  <c r="L161" i="1"/>
  <c r="L225" i="1"/>
  <c r="L289" i="1"/>
  <c r="L353" i="1"/>
  <c r="L417" i="1"/>
  <c r="L480" i="1"/>
  <c r="L542" i="1"/>
  <c r="L605" i="1"/>
  <c r="L669" i="1"/>
  <c r="L35" i="1"/>
  <c r="L99" i="1"/>
  <c r="L162" i="1"/>
  <c r="L657" i="1"/>
  <c r="L841" i="1"/>
  <c r="L595" i="1"/>
  <c r="L1106" i="1"/>
  <c r="L1630" i="1"/>
  <c r="L2263" i="1"/>
  <c r="L1368" i="1"/>
  <c r="L1813" i="1"/>
  <c r="L2321" i="1"/>
  <c r="L2882" i="1"/>
  <c r="L3392" i="1"/>
  <c r="L1457" i="1"/>
  <c r="L2669" i="1"/>
  <c r="L3179" i="1"/>
  <c r="L41" i="1"/>
  <c r="L1671" i="1"/>
  <c r="L3507" i="1"/>
  <c r="L1837" i="1"/>
  <c r="L1973" i="1"/>
  <c r="L102" i="1"/>
  <c r="L546" i="1"/>
  <c r="L255" i="1"/>
  <c r="L793" i="1"/>
  <c r="L1176" i="1"/>
  <c r="L803" i="1"/>
  <c r="L1186" i="1"/>
  <c r="L1645" i="1"/>
  <c r="L2026" i="1"/>
  <c r="L2406" i="1"/>
  <c r="L1576" i="1"/>
  <c r="L1956" i="1"/>
  <c r="L2147" i="1"/>
  <c r="L2525" i="1"/>
  <c r="L3026" i="1"/>
  <c r="L3408" i="1"/>
  <c r="L1027" i="1"/>
  <c r="L1203" i="1"/>
  <c r="L2812" i="1"/>
  <c r="L3195" i="1"/>
  <c r="L3514" i="1"/>
  <c r="L1291" i="1"/>
  <c r="L487" i="1"/>
  <c r="L1981" i="1"/>
  <c r="L3579" i="1"/>
  <c r="L3109" i="1"/>
  <c r="L2726" i="1"/>
  <c r="L2274" i="1"/>
  <c r="L84" i="1"/>
  <c r="L403" i="1"/>
  <c r="L783" i="1"/>
  <c r="L1166" i="1"/>
  <c r="L1420" i="1"/>
  <c r="L1801" i="1"/>
  <c r="L2183" i="1"/>
  <c r="L2561" i="1"/>
  <c r="L2944" i="1"/>
  <c r="L3454" i="1"/>
  <c r="L153" i="1"/>
  <c r="L409" i="1"/>
  <c r="L154" i="1"/>
  <c r="L662" i="1"/>
  <c r="L77" i="1"/>
  <c r="L460" i="1"/>
  <c r="L302" i="1"/>
  <c r="L682" i="1"/>
  <c r="L909" i="1"/>
  <c r="L1355" i="1"/>
  <c r="L1672" i="1"/>
  <c r="L2054" i="1"/>
  <c r="L2497" i="1"/>
  <c r="L1029" i="1"/>
  <c r="L1411" i="1"/>
  <c r="L1792" i="1"/>
  <c r="L2111" i="1"/>
  <c r="L2490" i="1"/>
  <c r="L569" i="1"/>
  <c r="L951" i="1"/>
  <c r="L1334" i="1"/>
  <c r="L1715" i="1"/>
  <c r="L2097" i="1"/>
  <c r="L2476" i="1"/>
  <c r="L1209" i="1"/>
  <c r="L1591" i="1"/>
  <c r="L1971" i="1"/>
  <c r="L2351" i="1"/>
  <c r="L2604" i="1"/>
  <c r="L2806" i="1"/>
  <c r="L2998" i="1"/>
  <c r="L3253" i="1"/>
  <c r="L3572" i="1"/>
  <c r="L3055" i="1"/>
  <c r="L3373" i="1"/>
  <c r="L2578" i="1"/>
  <c r="L2897" i="1"/>
  <c r="L3216" i="1"/>
  <c r="L3471" i="1"/>
  <c r="L3535" i="1"/>
  <c r="L3107" i="1"/>
  <c r="L173" i="1"/>
  <c r="L492" i="1"/>
  <c r="L72" i="1"/>
  <c r="L327" i="1"/>
  <c r="L455" i="1"/>
  <c r="L865" i="1"/>
  <c r="L1120" i="1"/>
  <c r="L619" i="1"/>
  <c r="L875" i="1"/>
  <c r="L1130" i="1"/>
  <c r="L1462" i="1"/>
  <c r="L1716" i="1"/>
  <c r="L1970" i="1"/>
  <c r="L2224" i="1"/>
  <c r="L118" i="1"/>
  <c r="L309" i="1"/>
  <c r="L562" i="1"/>
  <c r="L80" i="1"/>
  <c r="L271" i="1"/>
  <c r="L463" i="1"/>
  <c r="L809" i="1"/>
  <c r="L1064" i="1"/>
  <c r="L1256" i="1"/>
  <c r="L691" i="1"/>
  <c r="L819" i="1"/>
  <c r="L1074" i="1"/>
  <c r="L1343" i="1"/>
  <c r="L1598" i="1"/>
  <c r="L1787" i="1"/>
  <c r="L1978" i="1"/>
  <c r="L2169" i="1"/>
  <c r="L2358" i="1"/>
  <c r="L1210" i="1"/>
  <c r="L1400" i="1"/>
  <c r="L1592" i="1"/>
  <c r="L1781" i="1"/>
  <c r="L1972" i="1"/>
  <c r="L2163" i="1"/>
  <c r="L2352" i="1"/>
  <c r="L2541" i="1"/>
  <c r="L2786" i="1"/>
  <c r="L2978" i="1"/>
  <c r="L3169" i="1"/>
  <c r="L3360" i="1"/>
  <c r="L3552" i="1"/>
  <c r="L836" i="1"/>
  <c r="L1585" i="1"/>
  <c r="L1011" i="1"/>
  <c r="L2637" i="1"/>
  <c r="L2701" i="1"/>
  <c r="L2892" i="1"/>
  <c r="L2956" i="1"/>
  <c r="L3020" i="1"/>
  <c r="L3084" i="1"/>
  <c r="L3148" i="1"/>
  <c r="L3211" i="1"/>
  <c r="L3275" i="1"/>
  <c r="L3338" i="1"/>
  <c r="L3402" i="1"/>
  <c r="L3466" i="1"/>
  <c r="L3530" i="1"/>
  <c r="L3594" i="1"/>
  <c r="L97" i="1"/>
  <c r="L224" i="1"/>
  <c r="L368" i="1"/>
  <c r="L596" i="1"/>
  <c r="L844" i="1"/>
  <c r="L1091" i="1"/>
  <c r="L1369" i="1"/>
  <c r="L1633" i="1"/>
  <c r="L152" i="1"/>
  <c r="L312" i="1"/>
  <c r="L549" i="1"/>
  <c r="L820" i="1"/>
  <c r="L1067" i="1"/>
  <c r="L1315" i="1"/>
  <c r="L1561" i="1"/>
  <c r="L1790" i="1"/>
  <c r="L2053" i="1"/>
  <c r="L2330" i="1"/>
  <c r="L2582" i="1"/>
  <c r="L2829" i="1"/>
  <c r="L3085" i="1"/>
  <c r="L3355" i="1"/>
  <c r="L1679" i="1"/>
  <c r="L1893" i="1"/>
  <c r="L2140" i="1"/>
  <c r="L2393" i="1"/>
  <c r="L2646" i="1"/>
  <c r="L2917" i="1"/>
  <c r="L3172" i="1"/>
  <c r="L3419" i="1"/>
  <c r="L1695" i="1"/>
  <c r="L1997" i="1"/>
  <c r="L2250" i="1"/>
  <c r="L2789" i="1"/>
  <c r="L3037" i="1"/>
  <c r="L3283" i="1"/>
  <c r="L3531" i="1"/>
  <c r="L1853" i="1"/>
  <c r="L2101" i="1"/>
  <c r="L2338" i="1"/>
  <c r="L2566" i="1"/>
  <c r="L2813" i="1"/>
  <c r="L3061" i="1"/>
  <c r="L3307" i="1"/>
  <c r="L3555" i="1"/>
  <c r="L36" i="1"/>
  <c r="L100" i="1"/>
  <c r="L163" i="1"/>
  <c r="L227" i="1"/>
  <c r="L291" i="1"/>
  <c r="L355" i="1"/>
  <c r="L419" i="1"/>
  <c r="L482" i="1"/>
  <c r="L544" i="1"/>
  <c r="L607" i="1"/>
  <c r="L671" i="1"/>
  <c r="L735" i="1"/>
  <c r="L799" i="1"/>
  <c r="L863" i="1"/>
  <c r="L926" i="1"/>
  <c r="L990" i="1"/>
  <c r="L1054" i="1"/>
  <c r="L1118" i="1"/>
  <c r="L1182" i="1"/>
  <c r="L1246" i="1"/>
  <c r="L1310" i="1"/>
  <c r="L1372" i="1"/>
  <c r="L1436" i="1"/>
  <c r="L1500" i="1"/>
  <c r="L1564" i="1"/>
  <c r="L1628" i="1"/>
  <c r="L1690" i="1"/>
  <c r="L1754" i="1"/>
  <c r="L1817" i="1"/>
  <c r="L1880" i="1"/>
  <c r="L1944" i="1"/>
  <c r="L2008" i="1"/>
  <c r="L2072" i="1"/>
  <c r="L2136" i="1"/>
  <c r="L2199" i="1"/>
  <c r="L2261" i="1"/>
  <c r="L2325" i="1"/>
  <c r="L2388" i="1"/>
  <c r="L2451" i="1"/>
  <c r="L2577" i="1"/>
  <c r="L2641" i="1"/>
  <c r="L2705" i="1"/>
  <c r="L2769" i="1"/>
  <c r="L2832" i="1"/>
  <c r="L2896" i="1"/>
  <c r="L2960" i="1"/>
  <c r="L3024" i="1"/>
  <c r="L3088" i="1"/>
  <c r="L3152" i="1"/>
  <c r="L3215" i="1"/>
  <c r="L3278" i="1"/>
  <c r="L3342" i="1"/>
  <c r="L3406" i="1"/>
  <c r="L3470" i="1"/>
  <c r="L3534" i="1"/>
  <c r="L3598" i="1"/>
  <c r="L42" i="1"/>
  <c r="L106" i="1"/>
  <c r="L169" i="1"/>
  <c r="L233" i="1"/>
  <c r="L297" i="1"/>
  <c r="L361" i="1"/>
  <c r="L425" i="1"/>
  <c r="L488" i="1"/>
  <c r="L550" i="1"/>
  <c r="L613" i="1"/>
  <c r="L677" i="1"/>
  <c r="L43" i="1"/>
  <c r="L107" i="1"/>
  <c r="L170" i="1"/>
  <c r="L234" i="1"/>
  <c r="L298" i="1"/>
  <c r="L362" i="1"/>
  <c r="L426" i="1"/>
  <c r="L489" i="1"/>
  <c r="L551" i="1"/>
  <c r="L614" i="1"/>
  <c r="L678" i="1"/>
  <c r="L742" i="1"/>
  <c r="L806" i="1"/>
  <c r="L870" i="1"/>
  <c r="L29" i="1"/>
  <c r="L93" i="1"/>
  <c r="L156" i="1"/>
  <c r="L220" i="1"/>
  <c r="L284" i="1"/>
  <c r="L348" i="1"/>
  <c r="L412" i="1"/>
  <c r="L475" i="1"/>
  <c r="L537" i="1"/>
  <c r="L63" i="1"/>
  <c r="L127" i="1"/>
  <c r="L175" i="1"/>
  <c r="L494" i="1"/>
  <c r="L1224" i="1"/>
  <c r="L851" i="1"/>
  <c r="L1502" i="1"/>
  <c r="L2010" i="1"/>
  <c r="L2515" i="1"/>
  <c r="L1624" i="1"/>
  <c r="L2132" i="1"/>
  <c r="L2691" i="1"/>
  <c r="L3201" i="1"/>
  <c r="L708" i="1"/>
  <c r="L1139" i="1"/>
  <c r="L2924" i="1"/>
  <c r="L3306" i="1"/>
  <c r="L288" i="1"/>
  <c r="L216" i="1"/>
  <c r="L2180" i="1"/>
  <c r="L2266" i="1"/>
  <c r="L2117" i="1"/>
  <c r="L2211" i="1"/>
  <c r="L38" i="1"/>
  <c r="L484" i="1"/>
  <c r="L191" i="1"/>
  <c r="L447" i="1"/>
  <c r="L857" i="1"/>
  <c r="L1240" i="1"/>
  <c r="L867" i="1"/>
  <c r="L1390" i="1"/>
  <c r="L2153" i="1"/>
  <c r="L2531" i="1"/>
  <c r="L1512" i="1"/>
  <c r="L1892" i="1"/>
  <c r="L2273" i="1"/>
  <c r="L2707" i="1"/>
  <c r="L3090" i="1"/>
  <c r="L3472" i="1"/>
  <c r="L1275" i="1"/>
  <c r="L1449" i="1"/>
  <c r="L2876" i="1"/>
  <c r="L3259" i="1"/>
  <c r="L65" i="1"/>
  <c r="L1019" i="1"/>
  <c r="L1003" i="1"/>
  <c r="L2504" i="1"/>
  <c r="L2077" i="1"/>
  <c r="L3595" i="1"/>
  <c r="L3220" i="1"/>
  <c r="L2750" i="1"/>
  <c r="L211" i="1"/>
  <c r="L592" i="1"/>
  <c r="L974" i="1"/>
  <c r="L1548" i="1"/>
  <c r="L1864" i="1"/>
  <c r="L2246" i="1"/>
  <c r="L2499" i="1"/>
  <c r="L2880" i="1"/>
  <c r="L3390" i="1"/>
  <c r="L217" i="1"/>
  <c r="L661" i="1"/>
  <c r="L346" i="1"/>
  <c r="L726" i="1"/>
  <c r="L332" i="1"/>
  <c r="L238" i="1"/>
  <c r="L493" i="1"/>
  <c r="L810" i="1"/>
  <c r="L1036" i="1"/>
  <c r="L1418" i="1"/>
  <c r="L1799" i="1"/>
  <c r="L2244" i="1"/>
  <c r="L2687" i="1"/>
  <c r="L1285" i="1"/>
  <c r="L2047" i="1"/>
  <c r="L2426" i="1"/>
  <c r="L2807" i="1"/>
  <c r="L888" i="1"/>
  <c r="L1271" i="1"/>
  <c r="L1589" i="1"/>
  <c r="L1969" i="1"/>
  <c r="L2349" i="1"/>
  <c r="L1081" i="1"/>
  <c r="L1527" i="1"/>
  <c r="L1843" i="1"/>
  <c r="L2225" i="1"/>
  <c r="L2732" i="1"/>
  <c r="L3316" i="1"/>
  <c r="L2863" i="1"/>
  <c r="L3119" i="1"/>
  <c r="L3437" i="1"/>
  <c r="L2642" i="1"/>
  <c r="L3025" i="1"/>
  <c r="L3279" i="1"/>
  <c r="L2979" i="1"/>
  <c r="L3170" i="1"/>
  <c r="L3361" i="1"/>
  <c r="L3553" i="1"/>
  <c r="L46" i="1"/>
  <c r="L365" i="1"/>
  <c r="L617" i="1"/>
  <c r="L199" i="1"/>
  <c r="L391" i="1"/>
  <c r="L801" i="1"/>
  <c r="L1056" i="1"/>
  <c r="L556" i="1"/>
  <c r="L811" i="1"/>
  <c r="L1066" i="1"/>
  <c r="L1398" i="1"/>
  <c r="L1653" i="1"/>
  <c r="L1906" i="1"/>
  <c r="L2161" i="1"/>
  <c r="L54" i="1"/>
  <c r="L245" i="1"/>
  <c r="L437" i="1"/>
  <c r="L625" i="1"/>
  <c r="L143" i="1"/>
  <c r="L335" i="1"/>
  <c r="L681" i="1"/>
  <c r="L873" i="1"/>
  <c r="L1000" i="1"/>
  <c r="L1192" i="1"/>
  <c r="L627" i="1"/>
  <c r="L883" i="1"/>
  <c r="L1010" i="1"/>
  <c r="L1280" i="1"/>
  <c r="L1470" i="1"/>
  <c r="L1661" i="1"/>
  <c r="L1850" i="1"/>
  <c r="L2042" i="1"/>
  <c r="L2232" i="1"/>
  <c r="L2422" i="1"/>
  <c r="L2547" i="1"/>
  <c r="L1337" i="1"/>
  <c r="L1528" i="1"/>
  <c r="L1718" i="1"/>
  <c r="L1908" i="1"/>
  <c r="L2100" i="1"/>
  <c r="L2226" i="1"/>
  <c r="L2479" i="1"/>
  <c r="L2659" i="1"/>
  <c r="L2850" i="1"/>
  <c r="L3042" i="1"/>
  <c r="L3233" i="1"/>
  <c r="L3424" i="1"/>
  <c r="L581" i="1"/>
  <c r="L1083" i="1"/>
  <c r="L471" i="1"/>
  <c r="L1267" i="1"/>
  <c r="L2573" i="1"/>
  <c r="L2828" i="1"/>
  <c r="L126" i="1"/>
  <c r="L253" i="1"/>
  <c r="L381" i="1"/>
  <c r="L507" i="1"/>
  <c r="L633" i="1"/>
  <c r="L88" i="1"/>
  <c r="L215" i="1"/>
  <c r="L343" i="1"/>
  <c r="L689" i="1"/>
  <c r="L817" i="1"/>
  <c r="L944" i="1"/>
  <c r="L1008" i="1"/>
  <c r="L1136" i="1"/>
  <c r="L1264" i="1"/>
  <c r="L635" i="1"/>
  <c r="L763" i="1"/>
  <c r="L891" i="1"/>
  <c r="L1018" i="1"/>
  <c r="L1146" i="1"/>
  <c r="L1351" i="1"/>
  <c r="L1478" i="1"/>
  <c r="L1606" i="1"/>
  <c r="L1732" i="1"/>
  <c r="L1858" i="1"/>
  <c r="L1922" i="1"/>
  <c r="L2050" i="1"/>
  <c r="L2114" i="1"/>
  <c r="L2177" i="1"/>
  <c r="L2240" i="1"/>
  <c r="L2303" i="1"/>
  <c r="L2366" i="1"/>
  <c r="L2429" i="1"/>
  <c r="L2493" i="1"/>
  <c r="L2555" i="1"/>
  <c r="L1218" i="1"/>
  <c r="L1282" i="1"/>
  <c r="L1345" i="1"/>
  <c r="L1408" i="1"/>
  <c r="L1472" i="1"/>
  <c r="L1536" i="1"/>
  <c r="L1600" i="1"/>
  <c r="L1663" i="1"/>
  <c r="L1726" i="1"/>
  <c r="L1789" i="1"/>
  <c r="L1852" i="1"/>
  <c r="L1916" i="1"/>
  <c r="L1980" i="1"/>
  <c r="L2044" i="1"/>
  <c r="L2108" i="1"/>
  <c r="L2171" i="1"/>
  <c r="L2234" i="1"/>
  <c r="L2297" i="1"/>
  <c r="L2360" i="1"/>
  <c r="L2424" i="1"/>
  <c r="L2487" i="1"/>
  <c r="L2603" i="1"/>
  <c r="L2667" i="1"/>
  <c r="L2731" i="1"/>
  <c r="L2794" i="1"/>
  <c r="L2858" i="1"/>
  <c r="L2922" i="1"/>
  <c r="L2986" i="1"/>
  <c r="L3050" i="1"/>
  <c r="L3114" i="1"/>
  <c r="L3177" i="1"/>
  <c r="L3241" i="1"/>
  <c r="L3304" i="1"/>
  <c r="L3368" i="1"/>
  <c r="L3432" i="1"/>
  <c r="L3496" i="1"/>
  <c r="L3560" i="1"/>
  <c r="L344" i="1"/>
  <c r="L612" i="1"/>
  <c r="L868" i="1"/>
  <c r="L1115" i="1"/>
  <c r="L1362" i="1"/>
  <c r="L1609" i="1"/>
  <c r="L502" i="1"/>
  <c r="L764" i="1"/>
  <c r="L1043" i="1"/>
  <c r="L1299" i="1"/>
  <c r="L1545" i="1"/>
  <c r="L2581" i="1"/>
  <c r="L2645" i="1"/>
  <c r="L2709" i="1"/>
  <c r="L2773" i="1"/>
  <c r="L2836" i="1"/>
  <c r="L2900" i="1"/>
  <c r="L2964" i="1"/>
  <c r="L3028" i="1"/>
  <c r="L3092" i="1"/>
  <c r="L3156" i="1"/>
  <c r="L3219" i="1"/>
  <c r="L3282" i="1"/>
  <c r="L3346" i="1"/>
  <c r="L3410" i="1"/>
  <c r="L3474" i="1"/>
  <c r="L3538" i="1"/>
  <c r="L3602" i="1"/>
  <c r="L113" i="1"/>
  <c r="L240" i="1"/>
  <c r="L384" i="1"/>
  <c r="L628" i="1"/>
  <c r="L876" i="1"/>
  <c r="L1123" i="1"/>
  <c r="L1401" i="1"/>
  <c r="L33" i="1"/>
  <c r="L168" i="1"/>
  <c r="L328" i="1"/>
  <c r="L589" i="1"/>
  <c r="L852" i="1"/>
  <c r="L1099" i="1"/>
  <c r="L1346" i="1"/>
  <c r="L1593" i="1"/>
  <c r="L1829" i="1"/>
  <c r="L2085" i="1"/>
  <c r="L2361" i="1"/>
  <c r="L2614" i="1"/>
  <c r="L2861" i="1"/>
  <c r="L3117" i="1"/>
  <c r="L3387" i="1"/>
  <c r="L1703" i="1"/>
  <c r="L1925" i="1"/>
  <c r="L2172" i="1"/>
  <c r="L2678" i="1"/>
  <c r="L2949" i="1"/>
  <c r="L3204" i="1"/>
  <c r="L3451" i="1"/>
  <c r="L1727" i="1"/>
  <c r="L2029" i="1"/>
  <c r="L2282" i="1"/>
  <c r="L2534" i="1"/>
  <c r="L2821" i="1"/>
  <c r="L3069" i="1"/>
  <c r="L3315" i="1"/>
  <c r="L3571" i="1"/>
  <c r="L1877" i="1"/>
  <c r="L2133" i="1"/>
  <c r="L2369" i="1"/>
  <c r="L2598" i="1"/>
  <c r="L2845" i="1"/>
  <c r="L3093" i="1"/>
  <c r="L3339" i="1"/>
  <c r="L3587" i="1"/>
  <c r="L44" i="1"/>
  <c r="L108" i="1"/>
  <c r="L531" i="1"/>
  <c r="L367" i="1"/>
  <c r="L1032" i="1"/>
  <c r="L723" i="1"/>
  <c r="L1374" i="1"/>
  <c r="L1819" i="1"/>
  <c r="L2327" i="1"/>
  <c r="L1560" i="1"/>
  <c r="L1940" i="1"/>
  <c r="L2384" i="1"/>
  <c r="L3074" i="1"/>
  <c r="L3520" i="1"/>
  <c r="L860" i="1"/>
  <c r="L2988" i="1"/>
  <c r="L3498" i="1"/>
  <c r="L479" i="1"/>
  <c r="L684" i="1"/>
  <c r="L2448" i="1"/>
  <c r="L2526" i="1"/>
  <c r="L2654" i="1"/>
  <c r="L2925" i="1"/>
  <c r="L421" i="1"/>
  <c r="L729" i="1"/>
  <c r="L1112" i="1"/>
  <c r="L675" i="1"/>
  <c r="L1122" i="1"/>
  <c r="L1582" i="1"/>
  <c r="L1898" i="1"/>
  <c r="L2279" i="1"/>
  <c r="L1258" i="1"/>
  <c r="L1702" i="1"/>
  <c r="L2020" i="1"/>
  <c r="L2400" i="1"/>
  <c r="L2834" i="1"/>
  <c r="L3280" i="1"/>
  <c r="L772" i="1"/>
  <c r="L947" i="1"/>
  <c r="L2749" i="1"/>
  <c r="L3132" i="1"/>
  <c r="L3578" i="1"/>
  <c r="L320" i="1"/>
  <c r="L121" i="1"/>
  <c r="L1497" i="1"/>
  <c r="L3029" i="1"/>
  <c r="L2590" i="1"/>
  <c r="L2196" i="1"/>
  <c r="L1798" i="1"/>
  <c r="L3260" i="1"/>
  <c r="L275" i="1"/>
  <c r="L655" i="1"/>
  <c r="L1038" i="1"/>
  <c r="L1357" i="1"/>
  <c r="L1738" i="1"/>
  <c r="L2120" i="1"/>
  <c r="L2625" i="1"/>
  <c r="L3008" i="1"/>
  <c r="L3326" i="1"/>
  <c r="L90" i="1"/>
  <c r="L345" i="1"/>
  <c r="L27" i="1"/>
  <c r="L410" i="1"/>
  <c r="L790" i="1"/>
  <c r="L204" i="1"/>
  <c r="L47" i="1"/>
  <c r="L555" i="1"/>
  <c r="L781" i="1"/>
  <c r="L1228" i="1"/>
  <c r="L1610" i="1"/>
  <c r="L1926" i="1"/>
  <c r="L2307" i="1"/>
  <c r="L2623" i="1"/>
  <c r="L1221" i="1"/>
  <c r="L1603" i="1"/>
  <c r="L1983" i="1"/>
  <c r="L2363" i="1"/>
  <c r="L2744" i="1"/>
  <c r="L824" i="1"/>
  <c r="L1207" i="1"/>
  <c r="L1652" i="1"/>
  <c r="L2033" i="1"/>
  <c r="L2413" i="1"/>
  <c r="L1145" i="1"/>
  <c r="L1463" i="1"/>
  <c r="L1907" i="1"/>
  <c r="L2288" i="1"/>
  <c r="L2540" i="1"/>
  <c r="L2859" i="1"/>
  <c r="L2934" i="1"/>
  <c r="L3062" i="1"/>
  <c r="L3444" i="1"/>
  <c r="L2927" i="1"/>
  <c r="L3182" i="1"/>
  <c r="L3501" i="1"/>
  <c r="L2706" i="1"/>
  <c r="L2961" i="1"/>
  <c r="L3153" i="1"/>
  <c r="L3407" i="1"/>
  <c r="L3599" i="1"/>
  <c r="L237" i="1"/>
  <c r="L554" i="1"/>
  <c r="L135" i="1"/>
  <c r="L517" i="1"/>
  <c r="L928" i="1"/>
  <c r="L1184" i="1"/>
  <c r="L683" i="1"/>
  <c r="L938" i="1"/>
  <c r="L1194" i="1"/>
  <c r="L1526" i="1"/>
  <c r="L1779" i="1"/>
  <c r="L2034" i="1"/>
  <c r="L2287" i="1"/>
  <c r="L181" i="1"/>
  <c r="L373" i="1"/>
  <c r="L499" i="1"/>
  <c r="L16" i="1"/>
  <c r="L207" i="1"/>
  <c r="L399" i="1"/>
  <c r="L745" i="1"/>
  <c r="L936" i="1"/>
  <c r="L1128" i="1"/>
  <c r="L564" i="1"/>
  <c r="L755" i="1"/>
  <c r="L946" i="1"/>
  <c r="L1138" i="1"/>
  <c r="L1406" i="1"/>
  <c r="L1534" i="1"/>
  <c r="L1724" i="1"/>
  <c r="L1914" i="1"/>
  <c r="L2106" i="1"/>
  <c r="L2295" i="1"/>
  <c r="L2485" i="1"/>
  <c r="L1274" i="1"/>
  <c r="L1464" i="1"/>
  <c r="L1655" i="1"/>
  <c r="L1844" i="1"/>
  <c r="L2036" i="1"/>
  <c r="L2289" i="1"/>
  <c r="L2416" i="1"/>
  <c r="L2723" i="1"/>
  <c r="L2914" i="1"/>
  <c r="L3106" i="1"/>
  <c r="L3296" i="1"/>
  <c r="L3488" i="1"/>
  <c r="L232" i="1"/>
  <c r="L1330" i="1"/>
  <c r="L732" i="1"/>
  <c r="L1513" i="1"/>
  <c r="L2765" i="1"/>
  <c r="L62" i="1"/>
  <c r="L189" i="1"/>
  <c r="L317" i="1"/>
  <c r="L445" i="1"/>
  <c r="L570" i="1"/>
  <c r="L24" i="1"/>
  <c r="L151" i="1"/>
  <c r="L279" i="1"/>
  <c r="L407" i="1"/>
  <c r="L470" i="1"/>
  <c r="L753" i="1"/>
  <c r="L881" i="1"/>
  <c r="L1072" i="1"/>
  <c r="L1200" i="1"/>
  <c r="L572" i="1"/>
  <c r="L699" i="1"/>
  <c r="L827" i="1"/>
  <c r="L954" i="1"/>
  <c r="L1082" i="1"/>
  <c r="L1288" i="1"/>
  <c r="L1414" i="1"/>
  <c r="L1542" i="1"/>
  <c r="L1668" i="1"/>
  <c r="L1795" i="1"/>
  <c r="L1986" i="1"/>
  <c r="L6" i="1"/>
  <c r="L70" i="1"/>
  <c r="L133" i="1"/>
  <c r="L197" i="1"/>
  <c r="L261" i="1"/>
  <c r="L325" i="1"/>
  <c r="L389" i="1"/>
  <c r="L453" i="1"/>
  <c r="L515" i="1"/>
  <c r="L578" i="1"/>
  <c r="L641" i="1"/>
  <c r="L32" i="1"/>
  <c r="L96" i="1"/>
  <c r="L159" i="1"/>
  <c r="L223" i="1"/>
  <c r="L287" i="1"/>
  <c r="L351" i="1"/>
  <c r="L415" i="1"/>
  <c r="L478" i="1"/>
  <c r="L697" i="1"/>
  <c r="L761" i="1"/>
  <c r="L825" i="1"/>
  <c r="L889" i="1"/>
  <c r="L952" i="1"/>
  <c r="L1016" i="1"/>
  <c r="L1080" i="1"/>
  <c r="L1144" i="1"/>
  <c r="L1208" i="1"/>
  <c r="L1272" i="1"/>
  <c r="L580" i="1"/>
  <c r="L643" i="1"/>
  <c r="L707" i="1"/>
  <c r="L771" i="1"/>
  <c r="L835" i="1"/>
  <c r="L899" i="1"/>
  <c r="L962" i="1"/>
  <c r="L1026" i="1"/>
  <c r="L1090" i="1"/>
  <c r="L1154" i="1"/>
  <c r="L1296" i="1"/>
  <c r="L1359" i="1"/>
  <c r="L1422" i="1"/>
  <c r="L1486" i="1"/>
  <c r="L1550" i="1"/>
  <c r="L1614" i="1"/>
  <c r="L1676" i="1"/>
  <c r="L1740" i="1"/>
  <c r="L1803" i="1"/>
  <c r="L1866" i="1"/>
  <c r="L1930" i="1"/>
  <c r="L1994" i="1"/>
  <c r="L2058" i="1"/>
  <c r="L2122" i="1"/>
  <c r="L2185" i="1"/>
  <c r="L2311" i="1"/>
  <c r="L2374" i="1"/>
  <c r="L2437" i="1"/>
  <c r="L2501" i="1"/>
  <c r="L2563" i="1"/>
  <c r="L1226" i="1"/>
  <c r="L1290" i="1"/>
  <c r="L1353" i="1"/>
  <c r="L1416" i="1"/>
  <c r="L1480" i="1"/>
  <c r="L1544" i="1"/>
  <c r="L1608" i="1"/>
  <c r="L1670" i="1"/>
  <c r="L1734" i="1"/>
  <c r="L1797" i="1"/>
  <c r="L1860" i="1"/>
  <c r="L1924" i="1"/>
  <c r="L1988" i="1"/>
  <c r="L2052" i="1"/>
  <c r="L2116" i="1"/>
  <c r="L2179" i="1"/>
  <c r="L2242" i="1"/>
  <c r="L2305" i="1"/>
  <c r="L2368" i="1"/>
  <c r="L2431" i="1"/>
  <c r="L2495" i="1"/>
  <c r="L2611" i="1"/>
  <c r="L2675" i="1"/>
  <c r="L2739" i="1"/>
  <c r="L2802" i="1"/>
  <c r="L2866" i="1"/>
  <c r="L2930" i="1"/>
  <c r="L2994" i="1"/>
  <c r="L3058" i="1"/>
  <c r="L3122" i="1"/>
  <c r="L3185" i="1"/>
  <c r="L3249" i="1"/>
  <c r="L3312" i="1"/>
  <c r="L3376" i="1"/>
  <c r="L3440" i="1"/>
  <c r="L3504" i="1"/>
  <c r="L3568" i="1"/>
  <c r="L400" i="1"/>
  <c r="L644" i="1"/>
  <c r="L892" i="1"/>
  <c r="L1147" i="1"/>
  <c r="L1393" i="1"/>
  <c r="L1641" i="1"/>
  <c r="L533" i="1"/>
  <c r="L796" i="1"/>
  <c r="L1075" i="1"/>
  <c r="L1323" i="1"/>
  <c r="L1577" i="1"/>
  <c r="L2589" i="1"/>
  <c r="L2653" i="1"/>
  <c r="L2717" i="1"/>
  <c r="L2844" i="1"/>
  <c r="L2908" i="1"/>
  <c r="L2972" i="1"/>
  <c r="L3036" i="1"/>
  <c r="L3100" i="1"/>
  <c r="L3164" i="1"/>
  <c r="L3227" i="1"/>
  <c r="L3290" i="1"/>
  <c r="L3354" i="1"/>
  <c r="L3418" i="1"/>
  <c r="L777" i="1"/>
  <c r="L532" i="1"/>
  <c r="L978" i="1"/>
  <c r="L1692" i="1"/>
  <c r="L1306" i="1"/>
  <c r="L1876" i="1"/>
  <c r="L2627" i="1"/>
  <c r="L3010" i="1"/>
  <c r="L3456" i="1"/>
  <c r="L604" i="1"/>
  <c r="L2796" i="1"/>
  <c r="L3243" i="1"/>
  <c r="L724" i="1"/>
  <c r="L424" i="1"/>
  <c r="L2702" i="1"/>
  <c r="L3299" i="1"/>
  <c r="L3411" i="1"/>
  <c r="L229" i="1"/>
  <c r="L673" i="1"/>
  <c r="L383" i="1"/>
  <c r="L1048" i="1"/>
  <c r="L548" i="1"/>
  <c r="L930" i="1"/>
  <c r="L1327" i="1"/>
  <c r="L1708" i="1"/>
  <c r="L2090" i="1"/>
  <c r="L2469" i="1"/>
  <c r="L1384" i="1"/>
  <c r="L1766" i="1"/>
  <c r="L2210" i="1"/>
  <c r="L2643" i="1"/>
  <c r="L2962" i="1"/>
  <c r="L3344" i="1"/>
  <c r="L526" i="1"/>
  <c r="L408" i="1"/>
  <c r="L2685" i="1"/>
  <c r="L3068" i="1"/>
  <c r="L3386" i="1"/>
  <c r="L780" i="1"/>
  <c r="L740" i="1"/>
  <c r="L2258" i="1"/>
  <c r="L1845" i="1"/>
  <c r="L3363" i="1"/>
  <c r="L2973" i="1"/>
  <c r="L2518" i="1"/>
  <c r="L20" i="1"/>
  <c r="L529" i="1"/>
  <c r="L911" i="1"/>
  <c r="L1294" i="1"/>
  <c r="L1674" i="1"/>
  <c r="L2056" i="1"/>
  <c r="L2435" i="1"/>
  <c r="L2816" i="1"/>
  <c r="L3199" i="1"/>
  <c r="L3582" i="1"/>
  <c r="L534" i="1"/>
  <c r="L218" i="1"/>
  <c r="L598" i="1"/>
  <c r="L13" i="1"/>
  <c r="L396" i="1"/>
  <c r="L174" i="1"/>
  <c r="L430" i="1"/>
  <c r="L717" i="1"/>
  <c r="L1100" i="1"/>
  <c r="L1546" i="1"/>
  <c r="L1862" i="1"/>
  <c r="L2181" i="1"/>
  <c r="L2559" i="1"/>
  <c r="L1093" i="1"/>
  <c r="L1475" i="1"/>
  <c r="L1855" i="1"/>
  <c r="L2237" i="1"/>
  <c r="L2680" i="1"/>
  <c r="L696" i="1"/>
  <c r="L1143" i="1"/>
  <c r="L1525" i="1"/>
  <c r="L1905" i="1"/>
  <c r="L2223" i="1"/>
  <c r="L953" i="1"/>
  <c r="L1336" i="1"/>
  <c r="L1717" i="1"/>
  <c r="L2162" i="1"/>
  <c r="L301" i="1"/>
  <c r="L14" i="1"/>
  <c r="L78" i="1"/>
  <c r="L141" i="1"/>
  <c r="L205" i="1"/>
  <c r="L269" i="1"/>
  <c r="L333" i="1"/>
  <c r="L397" i="1"/>
  <c r="L461" i="1"/>
  <c r="L523" i="1"/>
  <c r="L586" i="1"/>
  <c r="L649" i="1"/>
  <c r="L40" i="1"/>
  <c r="L104" i="1"/>
  <c r="L167" i="1"/>
  <c r="L231" i="1"/>
  <c r="L295" i="1"/>
  <c r="L359" i="1"/>
  <c r="L423" i="1"/>
  <c r="L486" i="1"/>
  <c r="L705" i="1"/>
  <c r="L769" i="1"/>
  <c r="L833" i="1"/>
  <c r="L897" i="1"/>
  <c r="L960" i="1"/>
  <c r="L1024" i="1"/>
  <c r="L1088" i="1"/>
  <c r="L1152" i="1"/>
  <c r="L1216" i="1"/>
  <c r="L525" i="1"/>
  <c r="L588" i="1"/>
  <c r="L651" i="1"/>
  <c r="L715" i="1"/>
  <c r="L779" i="1"/>
  <c r="L843" i="1"/>
  <c r="L907" i="1"/>
  <c r="L970" i="1"/>
  <c r="L1034" i="1"/>
  <c r="L1098" i="1"/>
  <c r="L1162" i="1"/>
  <c r="L1304" i="1"/>
  <c r="L1366" i="1"/>
  <c r="L1430" i="1"/>
  <c r="L1494" i="1"/>
  <c r="L1558" i="1"/>
  <c r="L1622" i="1"/>
  <c r="L1684" i="1"/>
  <c r="L1748" i="1"/>
  <c r="L1811" i="1"/>
  <c r="L1874" i="1"/>
  <c r="L1938" i="1"/>
  <c r="L2002" i="1"/>
  <c r="L2066" i="1"/>
  <c r="L2130" i="1"/>
  <c r="L2193" i="1"/>
  <c r="L2255" i="1"/>
  <c r="L2319" i="1"/>
  <c r="L2382" i="1"/>
  <c r="L2445" i="1"/>
  <c r="L2509" i="1"/>
  <c r="L2571" i="1"/>
  <c r="L1234" i="1"/>
  <c r="L1298" i="1"/>
  <c r="L1361" i="1"/>
  <c r="L1424" i="1"/>
  <c r="L1488" i="1"/>
  <c r="L1552" i="1"/>
  <c r="L1616" i="1"/>
  <c r="L1678" i="1"/>
  <c r="L1742" i="1"/>
  <c r="L1805" i="1"/>
  <c r="L1868" i="1"/>
  <c r="L1932" i="1"/>
  <c r="L1996" i="1"/>
  <c r="L2060" i="1"/>
  <c r="L2124" i="1"/>
  <c r="L2187" i="1"/>
  <c r="L2249" i="1"/>
  <c r="L2313" i="1"/>
  <c r="L2376" i="1"/>
  <c r="L2439" i="1"/>
  <c r="L2503" i="1"/>
  <c r="L2619" i="1"/>
  <c r="L2683" i="1"/>
  <c r="L2747" i="1"/>
  <c r="L2810" i="1"/>
  <c r="L2874" i="1"/>
  <c r="L2938" i="1"/>
  <c r="L3002" i="1"/>
  <c r="L3066" i="1"/>
  <c r="L3130" i="1"/>
  <c r="L3193" i="1"/>
  <c r="L3257" i="1"/>
  <c r="L3320" i="1"/>
  <c r="L3384" i="1"/>
  <c r="L3448" i="1"/>
  <c r="L3512" i="1"/>
  <c r="L3576" i="1"/>
  <c r="L432" i="1"/>
  <c r="L676" i="1"/>
  <c r="L923" i="1"/>
  <c r="L1179" i="1"/>
  <c r="L1425" i="1"/>
  <c r="L264" i="1"/>
  <c r="L565" i="1"/>
  <c r="L828" i="1"/>
  <c r="L1107" i="1"/>
  <c r="L1354" i="1"/>
  <c r="L1617" i="1"/>
  <c r="L2597" i="1"/>
  <c r="L2661" i="1"/>
  <c r="L2725" i="1"/>
  <c r="L2788" i="1"/>
  <c r="L2852" i="1"/>
  <c r="L2916" i="1"/>
  <c r="L2980" i="1"/>
  <c r="L3044" i="1"/>
  <c r="L3108" i="1"/>
  <c r="L3171" i="1"/>
  <c r="L3235" i="1"/>
  <c r="L3298" i="1"/>
  <c r="L3362" i="1"/>
  <c r="L3426" i="1"/>
  <c r="L3490" i="1"/>
  <c r="L3554" i="1"/>
  <c r="L25" i="1"/>
  <c r="L144" i="1"/>
  <c r="L272" i="1"/>
  <c r="L448" i="1"/>
  <c r="L692" i="1"/>
  <c r="L931" i="1"/>
  <c r="L1195" i="1"/>
  <c r="L1473" i="1"/>
  <c r="L73" i="1"/>
  <c r="L200" i="1"/>
  <c r="L392" i="1"/>
  <c r="L652" i="1"/>
  <c r="L916" i="1"/>
  <c r="L1163" i="1"/>
  <c r="L1409" i="1"/>
  <c r="L1656" i="1"/>
  <c r="L1885" i="1"/>
  <c r="L2148" i="1"/>
  <c r="L2417" i="1"/>
  <c r="L2670" i="1"/>
  <c r="L2933" i="1"/>
  <c r="L3180" i="1"/>
  <c r="L3475" i="1"/>
  <c r="L1751" i="1"/>
  <c r="L1989" i="1"/>
  <c r="L2235" i="1"/>
  <c r="L2488" i="1"/>
  <c r="L2742" i="1"/>
  <c r="L3013" i="1"/>
  <c r="L3268" i="1"/>
  <c r="L3515" i="1"/>
  <c r="L1806" i="1"/>
  <c r="L2093" i="1"/>
  <c r="L2345" i="1"/>
  <c r="L2606" i="1"/>
  <c r="L2885" i="1"/>
  <c r="L3133" i="1"/>
  <c r="L3379" i="1"/>
  <c r="L1687" i="1"/>
  <c r="L1941" i="1"/>
  <c r="L2188" i="1"/>
  <c r="L2432" i="1"/>
  <c r="L2662" i="1"/>
  <c r="L2893" i="1"/>
  <c r="L3157" i="1"/>
  <c r="L3403" i="1"/>
  <c r="L17" i="1"/>
  <c r="L60" i="1"/>
  <c r="L124" i="1"/>
  <c r="L187" i="1"/>
  <c r="L251" i="1"/>
  <c r="L315" i="1"/>
  <c r="L379" i="1"/>
  <c r="L443" i="1"/>
  <c r="L505" i="1"/>
  <c r="L568" i="1"/>
  <c r="L631" i="1"/>
  <c r="L695" i="1"/>
  <c r="L759" i="1"/>
  <c r="L823" i="1"/>
  <c r="L887" i="1"/>
  <c r="L950" i="1"/>
  <c r="L1014" i="1"/>
  <c r="L1078" i="1"/>
  <c r="L1142" i="1"/>
  <c r="L1206" i="1"/>
  <c r="L1270" i="1"/>
  <c r="L1333" i="1"/>
  <c r="L1396" i="1"/>
  <c r="L1460" i="1"/>
  <c r="L1524" i="1"/>
  <c r="L1588" i="1"/>
  <c r="L1651" i="1"/>
  <c r="L1714" i="1"/>
  <c r="L1777" i="1"/>
  <c r="L1840" i="1"/>
  <c r="L1904" i="1"/>
  <c r="L239" i="1"/>
  <c r="L905" i="1"/>
  <c r="L659" i="1"/>
  <c r="L1170" i="1"/>
  <c r="L1756" i="1"/>
  <c r="L1242" i="1"/>
  <c r="L1750" i="1"/>
  <c r="L2195" i="1"/>
  <c r="L2755" i="1"/>
  <c r="L3265" i="1"/>
  <c r="L464" i="1"/>
  <c r="L1385" i="1"/>
  <c r="L2860" i="1"/>
  <c r="L3434" i="1"/>
  <c r="L963" i="1"/>
  <c r="L939" i="1"/>
  <c r="L2965" i="1"/>
  <c r="L2774" i="1"/>
  <c r="L2909" i="1"/>
  <c r="L2694" i="1"/>
  <c r="L3435" i="1"/>
  <c r="L131" i="1"/>
  <c r="L259" i="1"/>
  <c r="L387" i="1"/>
  <c r="L451" i="1"/>
  <c r="L576" i="1"/>
  <c r="L703" i="1"/>
  <c r="L831" i="1"/>
  <c r="L958" i="1"/>
  <c r="L1086" i="1"/>
  <c r="L1214" i="1"/>
  <c r="L1341" i="1"/>
  <c r="L1468" i="1"/>
  <c r="L1532" i="1"/>
  <c r="L1659" i="1"/>
  <c r="L1785" i="1"/>
  <c r="L1912" i="1"/>
  <c r="L2040" i="1"/>
  <c r="L2167" i="1"/>
  <c r="L2230" i="1"/>
  <c r="L2293" i="1"/>
  <c r="L2420" i="1"/>
  <c r="L2545" i="1"/>
  <c r="L2673" i="1"/>
  <c r="L2800" i="1"/>
  <c r="L2928" i="1"/>
  <c r="L3056" i="1"/>
  <c r="L3120" i="1"/>
  <c r="L3247" i="1"/>
  <c r="L3374" i="1"/>
  <c r="L3502" i="1"/>
  <c r="L10" i="1"/>
  <c r="L137" i="1"/>
  <c r="L265" i="1"/>
  <c r="L393" i="1"/>
  <c r="L457" i="1"/>
  <c r="L582" i="1"/>
  <c r="L11" i="1"/>
  <c r="L138" i="1"/>
  <c r="L266" i="1"/>
  <c r="L394" i="1"/>
  <c r="L520" i="1"/>
  <c r="L646" i="1"/>
  <c r="L774" i="1"/>
  <c r="L902" i="1"/>
  <c r="L125" i="1"/>
  <c r="L252" i="1"/>
  <c r="L380" i="1"/>
  <c r="L506" i="1"/>
  <c r="L95" i="1"/>
  <c r="L222" i="1"/>
  <c r="L350" i="1"/>
  <c r="L477" i="1"/>
  <c r="L602" i="1"/>
  <c r="L730" i="1"/>
  <c r="L701" i="1"/>
  <c r="L829" i="1"/>
  <c r="L956" i="1"/>
  <c r="L1084" i="1"/>
  <c r="L1212" i="1"/>
  <c r="L1339" i="1"/>
  <c r="L1466" i="1"/>
  <c r="L1594" i="1"/>
  <c r="L1720" i="1"/>
  <c r="L1910" i="1"/>
  <c r="L2038" i="1"/>
  <c r="L2165" i="1"/>
  <c r="L2291" i="1"/>
  <c r="L2481" i="1"/>
  <c r="L2543" i="1"/>
  <c r="L2671" i="1"/>
  <c r="L949" i="1"/>
  <c r="L1077" i="1"/>
  <c r="L1205" i="1"/>
  <c r="L1332" i="1"/>
  <c r="L1459" i="1"/>
  <c r="L1650" i="1"/>
  <c r="L1776" i="1"/>
  <c r="L1903" i="1"/>
  <c r="L2031" i="1"/>
  <c r="L2158" i="1"/>
  <c r="L2221" i="1"/>
  <c r="L2347" i="1"/>
  <c r="L2474" i="1"/>
  <c r="L2600" i="1"/>
  <c r="L2728" i="1"/>
  <c r="L616" i="1"/>
  <c r="L744" i="1"/>
  <c r="L872" i="1"/>
  <c r="L999" i="1"/>
  <c r="L1127" i="1"/>
  <c r="L1255" i="1"/>
  <c r="L1381" i="1"/>
  <c r="L1509" i="1"/>
  <c r="L1573" i="1"/>
  <c r="L1699" i="1"/>
  <c r="L1889" i="1"/>
  <c r="L2017" i="1"/>
  <c r="L2144" i="1"/>
  <c r="L2270" i="1"/>
  <c r="L2397" i="1"/>
  <c r="L874" i="1"/>
  <c r="L1001" i="1"/>
  <c r="L1129" i="1"/>
  <c r="L1257" i="1"/>
  <c r="L1383" i="1"/>
  <c r="L1511" i="1"/>
  <c r="L1639" i="1"/>
  <c r="L1765" i="1"/>
  <c r="L1891" i="1"/>
  <c r="L2083" i="1"/>
  <c r="L2209" i="1"/>
  <c r="L2336" i="1"/>
  <c r="L2462" i="1"/>
  <c r="L2588" i="1"/>
  <c r="L2716" i="1"/>
  <c r="L2843" i="1"/>
  <c r="L2854" i="1"/>
  <c r="L2982" i="1"/>
  <c r="L3110" i="1"/>
  <c r="L3300" i="1"/>
  <c r="L3364" i="1"/>
  <c r="L3492" i="1"/>
  <c r="L2847" i="1"/>
  <c r="L2975" i="1"/>
  <c r="L3103" i="1"/>
  <c r="L3230" i="1"/>
  <c r="L3357" i="1"/>
  <c r="L3485" i="1"/>
  <c r="L3613" i="1"/>
  <c r="L2626" i="1"/>
  <c r="L2754" i="1"/>
  <c r="L2881" i="1"/>
  <c r="L3009" i="1"/>
  <c r="L3137" i="1"/>
  <c r="L3327" i="1"/>
  <c r="L3455" i="1"/>
  <c r="L3583" i="1"/>
  <c r="L2899" i="1"/>
  <c r="L3091" i="1"/>
  <c r="L3218" i="1"/>
  <c r="L3281" i="1"/>
  <c r="L3409" i="1"/>
  <c r="L3601" i="1"/>
  <c r="L48" i="1"/>
  <c r="L713" i="1"/>
  <c r="L1096" i="1"/>
  <c r="L915" i="1"/>
  <c r="L1438" i="1"/>
  <c r="L1946" i="1"/>
  <c r="L2453" i="1"/>
  <c r="L1432" i="1"/>
  <c r="L2004" i="1"/>
  <c r="L2511" i="1"/>
  <c r="L3138" i="1"/>
  <c r="L955" i="1"/>
  <c r="L1648" i="1"/>
  <c r="L3052" i="1"/>
  <c r="L3370" i="1"/>
  <c r="L1227" i="1"/>
  <c r="L1187" i="1"/>
  <c r="L1782" i="1"/>
  <c r="L3539" i="1"/>
  <c r="L3165" i="1"/>
  <c r="L3188" i="1"/>
  <c r="L68" i="1"/>
  <c r="L195" i="1"/>
  <c r="L323" i="1"/>
  <c r="L513" i="1"/>
  <c r="L639" i="1"/>
  <c r="L767" i="1"/>
  <c r="L895" i="1"/>
  <c r="L1022" i="1"/>
  <c r="L1150" i="1"/>
  <c r="L1278" i="1"/>
  <c r="L1404" i="1"/>
  <c r="L1596" i="1"/>
  <c r="L1722" i="1"/>
  <c r="L1848" i="1"/>
  <c r="L1976" i="1"/>
  <c r="L2104" i="1"/>
  <c r="L2356" i="1"/>
  <c r="L2483" i="1"/>
  <c r="L2609" i="1"/>
  <c r="L2737" i="1"/>
  <c r="L2864" i="1"/>
  <c r="L2992" i="1"/>
  <c r="L3183" i="1"/>
  <c r="L3310" i="1"/>
  <c r="L3438" i="1"/>
  <c r="L3566" i="1"/>
  <c r="L74" i="1"/>
  <c r="L201" i="1"/>
  <c r="L329" i="1"/>
  <c r="L519" i="1"/>
  <c r="L645" i="1"/>
  <c r="L75" i="1"/>
  <c r="L202" i="1"/>
  <c r="L330" i="1"/>
  <c r="L458" i="1"/>
  <c r="L583" i="1"/>
  <c r="L710" i="1"/>
  <c r="L838" i="1"/>
  <c r="L61" i="1"/>
  <c r="L188" i="1"/>
  <c r="L316" i="1"/>
  <c r="L444" i="1"/>
  <c r="L31" i="1"/>
  <c r="L158" i="1"/>
  <c r="L286" i="1"/>
  <c r="L414" i="1"/>
  <c r="L539" i="1"/>
  <c r="L666" i="1"/>
  <c r="L794" i="1"/>
  <c r="L765" i="1"/>
  <c r="L893" i="1"/>
  <c r="L1020" i="1"/>
  <c r="L1148" i="1"/>
  <c r="L1276" i="1"/>
  <c r="L1402" i="1"/>
  <c r="L1530" i="1"/>
  <c r="L1657" i="1"/>
  <c r="L1783" i="1"/>
  <c r="L1846" i="1"/>
  <c r="L1974" i="1"/>
  <c r="L2102" i="1"/>
  <c r="L2228" i="1"/>
  <c r="L2354" i="1"/>
  <c r="L2418" i="1"/>
  <c r="L2607" i="1"/>
  <c r="L2735" i="1"/>
  <c r="L1013" i="1"/>
  <c r="L1141" i="1"/>
  <c r="L1269" i="1"/>
  <c r="L1395" i="1"/>
  <c r="L1523" i="1"/>
  <c r="L1587" i="1"/>
  <c r="L1713" i="1"/>
  <c r="L1839" i="1"/>
  <c r="L1967" i="1"/>
  <c r="L2095" i="1"/>
  <c r="L2284" i="1"/>
  <c r="L2411" i="1"/>
  <c r="L2536" i="1"/>
  <c r="L2664" i="1"/>
  <c r="L2791" i="1"/>
  <c r="L553" i="1"/>
  <c r="L680" i="1"/>
  <c r="L808" i="1"/>
  <c r="L935" i="1"/>
  <c r="L1063" i="1"/>
  <c r="L1191" i="1"/>
  <c r="L1319" i="1"/>
  <c r="L1445" i="1"/>
  <c r="L1637" i="1"/>
  <c r="L1763" i="1"/>
  <c r="L1826" i="1"/>
  <c r="L1953" i="1"/>
  <c r="L2081" i="1"/>
  <c r="L2207" i="1"/>
  <c r="L2334" i="1"/>
  <c r="L2460" i="1"/>
  <c r="L937" i="1"/>
  <c r="L1065" i="1"/>
  <c r="L1193" i="1"/>
  <c r="L1321" i="1"/>
  <c r="L1447" i="1"/>
  <c r="L1575" i="1"/>
  <c r="L1701" i="1"/>
  <c r="L1828" i="1"/>
  <c r="L1955" i="1"/>
  <c r="L2019" i="1"/>
  <c r="L2146" i="1"/>
  <c r="L2272" i="1"/>
  <c r="L2399" i="1"/>
  <c r="L2524" i="1"/>
  <c r="L2652" i="1"/>
  <c r="L2780" i="1"/>
  <c r="L2790" i="1"/>
  <c r="L2918" i="1"/>
  <c r="L3046" i="1"/>
  <c r="L3173" i="1"/>
  <c r="L3237" i="1"/>
  <c r="L3428" i="1"/>
  <c r="L3556" i="1"/>
  <c r="L2911" i="1"/>
  <c r="L3039" i="1"/>
  <c r="L3293" i="1"/>
  <c r="L3421" i="1"/>
  <c r="L3549" i="1"/>
  <c r="L2562" i="1"/>
  <c r="L2690" i="1"/>
  <c r="L2817" i="1"/>
  <c r="L2945" i="1"/>
  <c r="L3073" i="1"/>
  <c r="L3200" i="1"/>
  <c r="L3264" i="1"/>
  <c r="L3391" i="1"/>
  <c r="L3519" i="1"/>
  <c r="L2963" i="1"/>
  <c r="L3027" i="1"/>
  <c r="L3155" i="1"/>
  <c r="L3345" i="1"/>
  <c r="L3473" i="1"/>
  <c r="L3537" i="1"/>
  <c r="L30" i="1"/>
  <c r="L94" i="1"/>
  <c r="L157" i="1"/>
  <c r="L221" i="1"/>
  <c r="L285" i="1"/>
  <c r="L349" i="1"/>
  <c r="L413" i="1"/>
  <c r="L476" i="1"/>
  <c r="L538" i="1"/>
  <c r="L601" i="1"/>
  <c r="L665" i="1"/>
  <c r="L56" i="1"/>
  <c r="L120" i="1"/>
  <c r="L183" i="1"/>
  <c r="L247" i="1"/>
  <c r="L311" i="1"/>
  <c r="L375" i="1"/>
  <c r="L439" i="1"/>
  <c r="L501" i="1"/>
  <c r="L721" i="1"/>
  <c r="L785" i="1"/>
  <c r="L849" i="1"/>
  <c r="L913" i="1"/>
  <c r="L976" i="1"/>
  <c r="L1040" i="1"/>
  <c r="L1104" i="1"/>
  <c r="L1168" i="1"/>
  <c r="L1232" i="1"/>
  <c r="L540" i="1"/>
  <c r="L603" i="1"/>
  <c r="L667" i="1"/>
  <c r="L731" i="1"/>
  <c r="L795" i="1"/>
  <c r="L859" i="1"/>
  <c r="L922" i="1"/>
  <c r="L986" i="1"/>
  <c r="L1050" i="1"/>
  <c r="L1114" i="1"/>
  <c r="L1178" i="1"/>
  <c r="L1320" i="1"/>
  <c r="L1382" i="1"/>
  <c r="L1446" i="1"/>
  <c r="L1510" i="1"/>
  <c r="L1574" i="1"/>
  <c r="L1638" i="1"/>
  <c r="L1700" i="1"/>
  <c r="L1764" i="1"/>
  <c r="L1827" i="1"/>
  <c r="L1890" i="1"/>
  <c r="L1954" i="1"/>
  <c r="L2018" i="1"/>
  <c r="L2082" i="1"/>
  <c r="L2145" i="1"/>
  <c r="L2208" i="1"/>
  <c r="L2271" i="1"/>
  <c r="L2335" i="1"/>
  <c r="L2398" i="1"/>
  <c r="L2461" i="1"/>
  <c r="L2523" i="1"/>
  <c r="L2587" i="1"/>
  <c r="L1250" i="1"/>
  <c r="L1314" i="1"/>
  <c r="L1376" i="1"/>
  <c r="L1440" i="1"/>
  <c r="L1504" i="1"/>
  <c r="L1568" i="1"/>
  <c r="L1632" i="1"/>
  <c r="L1694" i="1"/>
  <c r="L1758" i="1"/>
  <c r="L1821" i="1"/>
  <c r="L1884" i="1"/>
  <c r="L1948" i="1"/>
  <c r="L2012" i="1"/>
  <c r="L2076" i="1"/>
  <c r="L2139" i="1"/>
  <c r="L2202" i="1"/>
  <c r="L2265" i="1"/>
  <c r="L2329" i="1"/>
  <c r="L2392" i="1"/>
  <c r="L2455" i="1"/>
  <c r="L2517" i="1"/>
  <c r="L2635" i="1"/>
  <c r="L2699" i="1"/>
  <c r="L2763" i="1"/>
  <c r="L2826" i="1"/>
  <c r="L2890" i="1"/>
  <c r="L2954" i="1"/>
  <c r="L3018" i="1"/>
  <c r="L3082" i="1"/>
  <c r="L3146" i="1"/>
  <c r="L3209" i="1"/>
  <c r="L3273" i="1"/>
  <c r="L3336" i="1"/>
  <c r="L3400" i="1"/>
  <c r="L3464" i="1"/>
  <c r="L3528" i="1"/>
  <c r="L3592" i="1"/>
  <c r="L748" i="1"/>
  <c r="L995" i="1"/>
  <c r="L1243" i="1"/>
  <c r="L1489" i="1"/>
  <c r="L376" i="1"/>
  <c r="L636" i="1"/>
  <c r="L900" i="1"/>
  <c r="L1171" i="1"/>
  <c r="L1417" i="1"/>
  <c r="L2549" i="1"/>
  <c r="L2613" i="1"/>
  <c r="L2677" i="1"/>
  <c r="L2741" i="1"/>
  <c r="L2804" i="1"/>
  <c r="L2868" i="1"/>
  <c r="L2932" i="1"/>
  <c r="L226" i="1"/>
  <c r="L290" i="1"/>
  <c r="L354" i="1"/>
  <c r="L418" i="1"/>
  <c r="L481" i="1"/>
  <c r="L543" i="1"/>
  <c r="L606" i="1"/>
  <c r="L670" i="1"/>
  <c r="L734" i="1"/>
  <c r="L798" i="1"/>
  <c r="L862" i="1"/>
  <c r="L21" i="1"/>
  <c r="L85" i="1"/>
  <c r="L148" i="1"/>
  <c r="L212" i="1"/>
  <c r="L276" i="1"/>
  <c r="L340" i="1"/>
  <c r="L404" i="1"/>
  <c r="L467" i="1"/>
  <c r="L530" i="1"/>
  <c r="L55" i="1"/>
  <c r="L119" i="1"/>
  <c r="L182" i="1"/>
  <c r="L246" i="1"/>
  <c r="L310" i="1"/>
  <c r="L374" i="1"/>
  <c r="L438" i="1"/>
  <c r="L500" i="1"/>
  <c r="L563" i="1"/>
  <c r="L626" i="1"/>
  <c r="L690" i="1"/>
  <c r="L754" i="1"/>
  <c r="L818" i="1"/>
  <c r="L725" i="1"/>
  <c r="L789" i="1"/>
  <c r="L853" i="1"/>
  <c r="L917" i="1"/>
  <c r="L980" i="1"/>
  <c r="L1044" i="1"/>
  <c r="L1108" i="1"/>
  <c r="L1172" i="1"/>
  <c r="L1236" i="1"/>
  <c r="L1300" i="1"/>
  <c r="L1363" i="1"/>
  <c r="L1426" i="1"/>
  <c r="L1490" i="1"/>
  <c r="L1554" i="1"/>
  <c r="L1618" i="1"/>
  <c r="L1680" i="1"/>
  <c r="L1744" i="1"/>
  <c r="L1807" i="1"/>
  <c r="L1870" i="1"/>
  <c r="L1934" i="1"/>
  <c r="L1998" i="1"/>
  <c r="L2062" i="1"/>
  <c r="L2126" i="1"/>
  <c r="L2189" i="1"/>
  <c r="L2251" i="1"/>
  <c r="L2315" i="1"/>
  <c r="L2378" i="1"/>
  <c r="L2441" i="1"/>
  <c r="L2505" i="1"/>
  <c r="L2567" i="1"/>
  <c r="L2631" i="1"/>
  <c r="L2695" i="1"/>
  <c r="L910" i="1"/>
  <c r="L973" i="1"/>
  <c r="L1037" i="1"/>
  <c r="L1101" i="1"/>
  <c r="L1165" i="1"/>
  <c r="L1229" i="1"/>
  <c r="L1293" i="1"/>
  <c r="L1356" i="1"/>
  <c r="L1419" i="1"/>
  <c r="L1483" i="1"/>
  <c r="L1547" i="1"/>
  <c r="L1611" i="1"/>
  <c r="L1673" i="1"/>
  <c r="L1737" i="1"/>
  <c r="L1800" i="1"/>
  <c r="L1863" i="1"/>
  <c r="L1927" i="1"/>
  <c r="L1991" i="1"/>
  <c r="L2055" i="1"/>
  <c r="L2119" i="1"/>
  <c r="L2182" i="1"/>
  <c r="L2245" i="1"/>
  <c r="L2308" i="1"/>
  <c r="L2371" i="1"/>
  <c r="L2434" i="1"/>
  <c r="L2498" i="1"/>
  <c r="L2560" i="1"/>
  <c r="L2624" i="1"/>
  <c r="L2688" i="1"/>
  <c r="L2752" i="1"/>
  <c r="L2815" i="1"/>
  <c r="L577" i="1"/>
  <c r="L640" i="1"/>
  <c r="L704" i="1"/>
  <c r="L768" i="1"/>
  <c r="L832" i="1"/>
  <c r="L896" i="1"/>
  <c r="L959" i="1"/>
  <c r="L1023" i="1"/>
  <c r="L1087" i="1"/>
  <c r="L1151" i="1"/>
  <c r="L1215" i="1"/>
  <c r="L1279" i="1"/>
  <c r="L1342" i="1"/>
  <c r="L1405" i="1"/>
  <c r="L1469" i="1"/>
  <c r="L1533" i="1"/>
  <c r="L1597" i="1"/>
  <c r="L1660" i="1"/>
  <c r="L1723" i="1"/>
  <c r="L1786" i="1"/>
  <c r="L1849" i="1"/>
  <c r="L1913" i="1"/>
  <c r="L1977" i="1"/>
  <c r="L2041" i="1"/>
  <c r="L2105" i="1"/>
  <c r="L2168" i="1"/>
  <c r="L2231" i="1"/>
  <c r="L2294" i="1"/>
  <c r="L2357" i="1"/>
  <c r="L2421" i="1"/>
  <c r="L2484" i="1"/>
  <c r="L898" i="1"/>
  <c r="L961" i="1"/>
  <c r="L1025" i="1"/>
  <c r="L1089" i="1"/>
  <c r="L1153" i="1"/>
  <c r="L1217" i="1"/>
  <c r="L1281" i="1"/>
  <c r="L1344" i="1"/>
  <c r="L1407" i="1"/>
  <c r="L1471" i="1"/>
  <c r="L1535" i="1"/>
  <c r="L1599" i="1"/>
  <c r="L1662" i="1"/>
  <c r="L1725" i="1"/>
  <c r="L1788" i="1"/>
  <c r="L1851" i="1"/>
  <c r="L1915" i="1"/>
  <c r="L1979" i="1"/>
  <c r="L2043" i="1"/>
  <c r="L2107" i="1"/>
  <c r="L2170" i="1"/>
  <c r="L2233" i="1"/>
  <c r="L2296" i="1"/>
  <c r="L2359" i="1"/>
  <c r="L2423" i="1"/>
  <c r="L2486" i="1"/>
  <c r="L2548" i="1"/>
  <c r="L2612" i="1"/>
  <c r="L2676" i="1"/>
  <c r="L2740" i="1"/>
  <c r="L2803" i="1"/>
  <c r="L2867" i="1"/>
  <c r="L2814" i="1"/>
  <c r="L2878" i="1"/>
  <c r="L2942" i="1"/>
  <c r="L3006" i="1"/>
  <c r="L3070" i="1"/>
  <c r="L3134" i="1"/>
  <c r="L3197" i="1"/>
  <c r="L3261" i="1"/>
  <c r="L3324" i="1"/>
  <c r="L3388" i="1"/>
  <c r="L3452" i="1"/>
  <c r="L3516" i="1"/>
  <c r="L3580" i="1"/>
  <c r="L2871" i="1"/>
  <c r="L2935" i="1"/>
  <c r="L2999" i="1"/>
  <c r="L3063" i="1"/>
  <c r="L3127" i="1"/>
  <c r="L3190" i="1"/>
  <c r="L3254" i="1"/>
  <c r="L3317" i="1"/>
  <c r="L3381" i="1"/>
  <c r="L3445" i="1"/>
  <c r="L3509" i="1"/>
  <c r="L3573" i="1"/>
  <c r="L2522" i="1"/>
  <c r="L2586" i="1"/>
  <c r="L2650" i="1"/>
  <c r="L2714" i="1"/>
  <c r="L2778" i="1"/>
  <c r="L2841" i="1"/>
  <c r="L2905" i="1"/>
  <c r="L2969" i="1"/>
  <c r="L3033" i="1"/>
  <c r="L3097" i="1"/>
  <c r="L3161" i="1"/>
  <c r="L3224" i="1"/>
  <c r="L3287" i="1"/>
  <c r="L3351" i="1"/>
  <c r="L3415" i="1"/>
  <c r="L3479" i="1"/>
  <c r="L3543" i="1"/>
  <c r="L3607" i="1"/>
  <c r="L2923" i="1"/>
  <c r="L2987" i="1"/>
  <c r="L3051" i="1"/>
  <c r="L3115" i="1"/>
  <c r="L3178" i="1"/>
  <c r="L3242" i="1"/>
  <c r="L3305" i="1"/>
  <c r="L3369" i="1"/>
  <c r="L3433" i="1"/>
  <c r="L3497" i="1"/>
  <c r="L3561" i="1"/>
  <c r="L190" i="1"/>
  <c r="L254" i="1"/>
  <c r="L318" i="1"/>
  <c r="L382" i="1"/>
  <c r="L446" i="1"/>
  <c r="L508" i="1"/>
  <c r="L571" i="1"/>
  <c r="L634" i="1"/>
  <c r="L698" i="1"/>
  <c r="L762" i="1"/>
  <c r="L826" i="1"/>
  <c r="L733" i="1"/>
  <c r="L797" i="1"/>
  <c r="L861" i="1"/>
  <c r="L924" i="1"/>
  <c r="L988" i="1"/>
  <c r="L1052" i="1"/>
  <c r="L1116" i="1"/>
  <c r="L1180" i="1"/>
  <c r="L1244" i="1"/>
  <c r="L1308" i="1"/>
  <c r="L1370" i="1"/>
  <c r="L1434" i="1"/>
  <c r="L1498" i="1"/>
  <c r="L1562" i="1"/>
  <c r="L1626" i="1"/>
  <c r="L1688" i="1"/>
  <c r="L1752" i="1"/>
  <c r="L1815" i="1"/>
  <c r="L1878" i="1"/>
  <c r="L1942" i="1"/>
  <c r="L2006" i="1"/>
  <c r="L2070" i="1"/>
  <c r="L2134" i="1"/>
  <c r="L2197" i="1"/>
  <c r="L2259" i="1"/>
  <c r="L2323" i="1"/>
  <c r="L2386" i="1"/>
  <c r="L2449" i="1"/>
  <c r="L2512" i="1"/>
  <c r="L2575" i="1"/>
  <c r="L2639" i="1"/>
  <c r="L2703" i="1"/>
  <c r="L918" i="1"/>
  <c r="L981" i="1"/>
  <c r="L1045" i="1"/>
  <c r="L1109" i="1"/>
  <c r="L1173" i="1"/>
  <c r="L1237" i="1"/>
  <c r="L1301" i="1"/>
  <c r="L1364" i="1"/>
  <c r="L1427" i="1"/>
  <c r="L1491" i="1"/>
  <c r="L1555" i="1"/>
  <c r="L1619" i="1"/>
  <c r="L1681" i="1"/>
  <c r="L1745" i="1"/>
  <c r="L1808" i="1"/>
  <c r="L1871" i="1"/>
  <c r="L1935" i="1"/>
  <c r="L1999" i="1"/>
  <c r="L2063" i="1"/>
  <c r="L2127" i="1"/>
  <c r="L2190" i="1"/>
  <c r="L2252" i="1"/>
  <c r="L2316" i="1"/>
  <c r="L2379" i="1"/>
  <c r="L2442" i="1"/>
  <c r="L2506" i="1"/>
  <c r="L2568" i="1"/>
  <c r="L2632" i="1"/>
  <c r="L2696" i="1"/>
  <c r="L2760" i="1"/>
  <c r="L2823" i="1"/>
  <c r="L585" i="1"/>
  <c r="L648" i="1"/>
  <c r="L712" i="1"/>
  <c r="L776" i="1"/>
  <c r="L840" i="1"/>
  <c r="L904" i="1"/>
  <c r="L967" i="1"/>
  <c r="L1031" i="1"/>
  <c r="L1095" i="1"/>
  <c r="L1159" i="1"/>
  <c r="L1223" i="1"/>
  <c r="L1287" i="1"/>
  <c r="L1350" i="1"/>
  <c r="L1413" i="1"/>
  <c r="L1477" i="1"/>
  <c r="L1541" i="1"/>
  <c r="L1605" i="1"/>
  <c r="L1667" i="1"/>
  <c r="L1731" i="1"/>
  <c r="L1794" i="1"/>
  <c r="L1857" i="1"/>
  <c r="L1921" i="1"/>
  <c r="L1985" i="1"/>
  <c r="L2049" i="1"/>
  <c r="L2113" i="1"/>
  <c r="L2176" i="1"/>
  <c r="L2239" i="1"/>
  <c r="L2302" i="1"/>
  <c r="L2365" i="1"/>
  <c r="L2428" i="1"/>
  <c r="L2492" i="1"/>
  <c r="L906" i="1"/>
  <c r="L969" i="1"/>
  <c r="L1033" i="1"/>
  <c r="L1097" i="1"/>
  <c r="L1161" i="1"/>
  <c r="L1225" i="1"/>
  <c r="L1289" i="1"/>
  <c r="L1352" i="1"/>
  <c r="L1415" i="1"/>
  <c r="L1479" i="1"/>
  <c r="L1543" i="1"/>
  <c r="L1607" i="1"/>
  <c r="L1669" i="1"/>
  <c r="L1733" i="1"/>
  <c r="L1796" i="1"/>
  <c r="L1859" i="1"/>
  <c r="L1923" i="1"/>
  <c r="L1987" i="1"/>
  <c r="L2051" i="1"/>
  <c r="L2115" i="1"/>
  <c r="L2178" i="1"/>
  <c r="L2241" i="1"/>
  <c r="L2304" i="1"/>
  <c r="L2367" i="1"/>
  <c r="L2430" i="1"/>
  <c r="L2494" i="1"/>
  <c r="L2556" i="1"/>
  <c r="L2620" i="1"/>
  <c r="L2684" i="1"/>
  <c r="L2748" i="1"/>
  <c r="L2811" i="1"/>
  <c r="L2759" i="1"/>
  <c r="L2822" i="1"/>
  <c r="L2886" i="1"/>
  <c r="L2950" i="1"/>
  <c r="L3014" i="1"/>
  <c r="L3078" i="1"/>
  <c r="L3142" i="1"/>
  <c r="L3205" i="1"/>
  <c r="L3269" i="1"/>
  <c r="L3332" i="1"/>
  <c r="L3396" i="1"/>
  <c r="L3460" i="1"/>
  <c r="L3524" i="1"/>
  <c r="L3588" i="1"/>
  <c r="L2879" i="1"/>
  <c r="L2943" i="1"/>
  <c r="L3007" i="1"/>
  <c r="L3071" i="1"/>
  <c r="L3135" i="1"/>
  <c r="L3198" i="1"/>
  <c r="L3262" i="1"/>
  <c r="L3325" i="1"/>
  <c r="L3389" i="1"/>
  <c r="L3453" i="1"/>
  <c r="L3517" i="1"/>
  <c r="L3581" i="1"/>
  <c r="L2530" i="1"/>
  <c r="L2594" i="1"/>
  <c r="L2658" i="1"/>
  <c r="L2722" i="1"/>
  <c r="L2785" i="1"/>
  <c r="L2849" i="1"/>
  <c r="L2913" i="1"/>
  <c r="L2977" i="1"/>
  <c r="L3041" i="1"/>
  <c r="L3105" i="1"/>
  <c r="L3168" i="1"/>
  <c r="L3232" i="1"/>
  <c r="L3295" i="1"/>
  <c r="L3359" i="1"/>
  <c r="L3423" i="1"/>
  <c r="L3487" i="1"/>
  <c r="L3551" i="1"/>
  <c r="L3615" i="1"/>
  <c r="L2931" i="1"/>
  <c r="L2995" i="1"/>
  <c r="L3059" i="1"/>
  <c r="L3123" i="1"/>
  <c r="L3186" i="1"/>
  <c r="L3250" i="1"/>
  <c r="L3313" i="1"/>
  <c r="L3377" i="1"/>
  <c r="L3441" i="1"/>
  <c r="L3505" i="1"/>
  <c r="L3569" i="1"/>
  <c r="L171" i="1"/>
  <c r="L235" i="1"/>
  <c r="L299" i="1"/>
  <c r="L363" i="1"/>
  <c r="L427" i="1"/>
  <c r="L490" i="1"/>
  <c r="L552" i="1"/>
  <c r="L615" i="1"/>
  <c r="L679" i="1"/>
  <c r="L743" i="1"/>
  <c r="L807" i="1"/>
  <c r="L871" i="1"/>
  <c r="L934" i="1"/>
  <c r="L998" i="1"/>
  <c r="L1062" i="1"/>
  <c r="L1126" i="1"/>
  <c r="L1190" i="1"/>
  <c r="L1254" i="1"/>
  <c r="L1318" i="1"/>
  <c r="L1380" i="1"/>
  <c r="L1444" i="1"/>
  <c r="L1508" i="1"/>
  <c r="L1572" i="1"/>
  <c r="L1636" i="1"/>
  <c r="L1698" i="1"/>
  <c r="L1762" i="1"/>
  <c r="L1825" i="1"/>
  <c r="L1888" i="1"/>
  <c r="L1952" i="1"/>
  <c r="L2016" i="1"/>
  <c r="L2080" i="1"/>
  <c r="L2143" i="1"/>
  <c r="L2206" i="1"/>
  <c r="L2269" i="1"/>
  <c r="L2333" i="1"/>
  <c r="L2396" i="1"/>
  <c r="L2459" i="1"/>
  <c r="L2521" i="1"/>
  <c r="L2585" i="1"/>
  <c r="L2649" i="1"/>
  <c r="L2713" i="1"/>
  <c r="L2777" i="1"/>
  <c r="L2840" i="1"/>
  <c r="L2904" i="1"/>
  <c r="L2968" i="1"/>
  <c r="L3032" i="1"/>
  <c r="L3096" i="1"/>
  <c r="L3160" i="1"/>
  <c r="L3223" i="1"/>
  <c r="L3286" i="1"/>
  <c r="L3350" i="1"/>
  <c r="L3414" i="1"/>
  <c r="L3478" i="1"/>
  <c r="L3542" i="1"/>
  <c r="L3606" i="1"/>
  <c r="L50" i="1"/>
  <c r="L114" i="1"/>
  <c r="L177" i="1"/>
  <c r="L241" i="1"/>
  <c r="L305" i="1"/>
  <c r="L369" i="1"/>
  <c r="L433" i="1"/>
  <c r="L495" i="1"/>
  <c r="L558" i="1"/>
  <c r="L621" i="1"/>
  <c r="L685" i="1"/>
  <c r="L51" i="1"/>
  <c r="L115" i="1"/>
  <c r="L178" i="1"/>
  <c r="L242" i="1"/>
  <c r="L306" i="1"/>
  <c r="L370" i="1"/>
  <c r="L434" i="1"/>
  <c r="L496" i="1"/>
  <c r="L559" i="1"/>
  <c r="L622" i="1"/>
  <c r="L686" i="1"/>
  <c r="L750" i="1"/>
  <c r="L814" i="1"/>
  <c r="L878" i="1"/>
  <c r="L37" i="1"/>
  <c r="L101" i="1"/>
  <c r="L164" i="1"/>
  <c r="L228" i="1"/>
  <c r="L292" i="1"/>
  <c r="L356" i="1"/>
  <c r="L420" i="1"/>
  <c r="L483" i="1"/>
  <c r="L7" i="1"/>
  <c r="L71" i="1"/>
  <c r="L134" i="1"/>
  <c r="L198" i="1"/>
  <c r="L262" i="1"/>
  <c r="L326" i="1"/>
  <c r="L390" i="1"/>
  <c r="L454" i="1"/>
  <c r="L516" i="1"/>
  <c r="L579" i="1"/>
  <c r="L642" i="1"/>
  <c r="L706" i="1"/>
  <c r="L770" i="1"/>
  <c r="L834" i="1"/>
  <c r="L741" i="1"/>
  <c r="L805" i="1"/>
  <c r="L869" i="1"/>
  <c r="L932" i="1"/>
  <c r="L996" i="1"/>
  <c r="L1060" i="1"/>
  <c r="L1124" i="1"/>
  <c r="L1188" i="1"/>
  <c r="L1252" i="1"/>
  <c r="L1316" i="1"/>
  <c r="L1378" i="1"/>
  <c r="L1442" i="1"/>
  <c r="L1506" i="1"/>
  <c r="L1570" i="1"/>
  <c r="L1634" i="1"/>
  <c r="L1696" i="1"/>
  <c r="L1760" i="1"/>
  <c r="L1823" i="1"/>
  <c r="L1886" i="1"/>
  <c r="L1950" i="1"/>
  <c r="L2014" i="1"/>
  <c r="L2078" i="1"/>
  <c r="L2141" i="1"/>
  <c r="L2204" i="1"/>
  <c r="L2267" i="1"/>
  <c r="L2331" i="1"/>
  <c r="L2394" i="1"/>
  <c r="L2457" i="1"/>
  <c r="L2519" i="1"/>
  <c r="L2583" i="1"/>
  <c r="L2647" i="1"/>
  <c r="L2711" i="1"/>
  <c r="L925" i="1"/>
  <c r="L989" i="1"/>
  <c r="L1053" i="1"/>
  <c r="L1117" i="1"/>
  <c r="L1181" i="1"/>
  <c r="L1245" i="1"/>
  <c r="L1309" i="1"/>
  <c r="L1371" i="1"/>
  <c r="L1435" i="1"/>
  <c r="L1499" i="1"/>
  <c r="L1563" i="1"/>
  <c r="L1627" i="1"/>
  <c r="L1689" i="1"/>
  <c r="L1753" i="1"/>
  <c r="L1816" i="1"/>
  <c r="L1879" i="1"/>
  <c r="L1943" i="1"/>
  <c r="L2007" i="1"/>
  <c r="L2071" i="1"/>
  <c r="L2135" i="1"/>
  <c r="L2198" i="1"/>
  <c r="L2260" i="1"/>
  <c r="L2324" i="1"/>
  <c r="L2387" i="1"/>
  <c r="L2450" i="1"/>
  <c r="L2513" i="1"/>
  <c r="L2576" i="1"/>
  <c r="L2640" i="1"/>
  <c r="L2704" i="1"/>
  <c r="L2768" i="1"/>
  <c r="L2831" i="1"/>
  <c r="L593" i="1"/>
  <c r="L656" i="1"/>
  <c r="L720" i="1"/>
  <c r="L784" i="1"/>
  <c r="L848" i="1"/>
  <c r="L912" i="1"/>
  <c r="L975" i="1"/>
  <c r="L1039" i="1"/>
  <c r="L1103" i="1"/>
  <c r="L1167" i="1"/>
  <c r="L1231" i="1"/>
  <c r="L1295" i="1"/>
  <c r="L1358" i="1"/>
  <c r="L1421" i="1"/>
  <c r="L1485" i="1"/>
  <c r="L1549" i="1"/>
  <c r="L1613" i="1"/>
  <c r="L1675" i="1"/>
  <c r="L1739" i="1"/>
  <c r="L1802" i="1"/>
  <c r="L1865" i="1"/>
  <c r="L1929" i="1"/>
  <c r="L1993" i="1"/>
  <c r="L2057" i="1"/>
  <c r="L2121" i="1"/>
  <c r="L2184" i="1"/>
  <c r="L2247" i="1"/>
  <c r="L2310" i="1"/>
  <c r="L2373" i="1"/>
  <c r="L2436" i="1"/>
  <c r="L2500" i="1"/>
  <c r="L914" i="1"/>
  <c r="L977" i="1"/>
  <c r="L1041" i="1"/>
  <c r="L1105" i="1"/>
  <c r="L1169" i="1"/>
  <c r="L1233" i="1"/>
  <c r="L1297" i="1"/>
  <c r="L1360" i="1"/>
  <c r="L1423" i="1"/>
  <c r="L1487" i="1"/>
  <c r="L1551" i="1"/>
  <c r="L1615" i="1"/>
  <c r="L1677" i="1"/>
  <c r="L1741" i="1"/>
  <c r="L1804" i="1"/>
  <c r="L1867" i="1"/>
  <c r="L1931" i="1"/>
  <c r="L1995" i="1"/>
  <c r="L2059" i="1"/>
  <c r="L2123" i="1"/>
  <c r="L2186" i="1"/>
  <c r="L2248" i="1"/>
  <c r="L2312" i="1"/>
  <c r="L2375" i="1"/>
  <c r="L2438" i="1"/>
  <c r="L2502" i="1"/>
  <c r="L2564" i="1"/>
  <c r="L2628" i="1"/>
  <c r="L2692" i="1"/>
  <c r="L2756" i="1"/>
  <c r="L2819" i="1"/>
  <c r="L2767" i="1"/>
  <c r="L2830" i="1"/>
  <c r="L2894" i="1"/>
  <c r="L2958" i="1"/>
  <c r="L3022" i="1"/>
  <c r="L3086" i="1"/>
  <c r="L3150" i="1"/>
  <c r="L3213" i="1"/>
  <c r="L3277" i="1"/>
  <c r="L3340" i="1"/>
  <c r="L3404" i="1"/>
  <c r="L3468" i="1"/>
  <c r="L3532" i="1"/>
  <c r="L3596" i="1"/>
  <c r="L2887" i="1"/>
  <c r="L2951" i="1"/>
  <c r="L3015" i="1"/>
  <c r="L3079" i="1"/>
  <c r="L3143" i="1"/>
  <c r="L3206" i="1"/>
  <c r="L3270" i="1"/>
  <c r="L3333" i="1"/>
  <c r="L3397" i="1"/>
  <c r="L3461" i="1"/>
  <c r="L3525" i="1"/>
  <c r="L3589" i="1"/>
  <c r="L2538" i="1"/>
  <c r="L2602" i="1"/>
  <c r="L2666" i="1"/>
  <c r="L2730" i="1"/>
  <c r="L2793" i="1"/>
  <c r="L2857" i="1"/>
  <c r="L2921" i="1"/>
  <c r="L2985" i="1"/>
  <c r="L3049" i="1"/>
  <c r="L3113" i="1"/>
  <c r="L3176" i="1"/>
  <c r="L3240" i="1"/>
  <c r="L3303" i="1"/>
  <c r="L3367" i="1"/>
  <c r="L3431" i="1"/>
  <c r="L3495" i="1"/>
  <c r="L3559" i="1"/>
  <c r="L2875" i="1"/>
  <c r="L2939" i="1"/>
  <c r="L3003" i="1"/>
  <c r="L3067" i="1"/>
  <c r="L3131" i="1"/>
  <c r="L3194" i="1"/>
  <c r="L3258" i="1"/>
  <c r="L3321" i="1"/>
  <c r="L3385" i="1"/>
  <c r="L3449" i="1"/>
  <c r="L3513" i="1"/>
  <c r="L3577" i="1"/>
  <c r="L3482" i="1"/>
  <c r="L3546" i="1"/>
  <c r="L3610" i="1"/>
  <c r="L128" i="1"/>
  <c r="L256" i="1"/>
  <c r="L416" i="1"/>
  <c r="L660" i="1"/>
  <c r="L908" i="1"/>
  <c r="L1155" i="1"/>
  <c r="L1433" i="1"/>
  <c r="L49" i="1"/>
  <c r="L184" i="1"/>
  <c r="L360" i="1"/>
  <c r="L620" i="1"/>
  <c r="L884" i="1"/>
  <c r="L1131" i="1"/>
  <c r="L1377" i="1"/>
  <c r="L1625" i="1"/>
  <c r="L1861" i="1"/>
  <c r="L2125" i="1"/>
  <c r="L2385" i="1"/>
  <c r="L2638" i="1"/>
  <c r="L2901" i="1"/>
  <c r="L3149" i="1"/>
  <c r="L3427" i="1"/>
  <c r="L1719" i="1"/>
  <c r="L1957" i="1"/>
  <c r="L2203" i="1"/>
  <c r="L2456" i="1"/>
  <c r="L2710" i="1"/>
  <c r="L2981" i="1"/>
  <c r="L3236" i="1"/>
  <c r="L3483" i="1"/>
  <c r="L1767" i="1"/>
  <c r="L2061" i="1"/>
  <c r="L2314" i="1"/>
  <c r="L2574" i="1"/>
  <c r="L2853" i="1"/>
  <c r="L3101" i="1"/>
  <c r="L3347" i="1"/>
  <c r="L3603" i="1"/>
  <c r="L1909" i="1"/>
  <c r="L2164" i="1"/>
  <c r="L2401" i="1"/>
  <c r="L2630" i="1"/>
  <c r="L2869" i="1"/>
  <c r="L3125" i="1"/>
  <c r="L3371" i="1"/>
  <c r="L9" i="1"/>
  <c r="L52" i="1"/>
  <c r="L116" i="1"/>
  <c r="L179" i="1"/>
  <c r="L243" i="1"/>
  <c r="L307" i="1"/>
  <c r="L371" i="1"/>
  <c r="L435" i="1"/>
  <c r="L497" i="1"/>
  <c r="L560" i="1"/>
  <c r="L623" i="1"/>
  <c r="L687" i="1"/>
  <c r="L751" i="1"/>
  <c r="L815" i="1"/>
  <c r="L879" i="1"/>
  <c r="L942" i="1"/>
  <c r="L1006" i="1"/>
  <c r="L1070" i="1"/>
  <c r="L1134" i="1"/>
  <c r="L1198" i="1"/>
  <c r="L1262" i="1"/>
  <c r="L1326" i="1"/>
  <c r="L1388" i="1"/>
  <c r="L1452" i="1"/>
  <c r="L1516" i="1"/>
  <c r="L1580" i="1"/>
  <c r="L1706" i="1"/>
  <c r="L1770" i="1"/>
  <c r="L1832" i="1"/>
  <c r="L1896" i="1"/>
  <c r="L1960" i="1"/>
  <c r="L2024" i="1"/>
  <c r="L2088" i="1"/>
  <c r="L2151" i="1"/>
  <c r="L2214" i="1"/>
  <c r="L2277" i="1"/>
  <c r="L2341" i="1"/>
  <c r="L2404" i="1"/>
  <c r="L2467" i="1"/>
  <c r="L2529" i="1"/>
  <c r="L2593" i="1"/>
  <c r="L2657" i="1"/>
  <c r="L2721" i="1"/>
  <c r="L2784" i="1"/>
  <c r="L2848" i="1"/>
  <c r="L2912" i="1"/>
  <c r="L2976" i="1"/>
  <c r="L3040" i="1"/>
  <c r="L3104" i="1"/>
  <c r="L3167" i="1"/>
  <c r="L3231" i="1"/>
  <c r="L3294" i="1"/>
  <c r="L3358" i="1"/>
  <c r="L3422" i="1"/>
  <c r="L3486" i="1"/>
  <c r="L3550" i="1"/>
  <c r="L3614" i="1"/>
  <c r="L58" i="1"/>
  <c r="L122" i="1"/>
  <c r="L185" i="1"/>
  <c r="L249" i="1"/>
  <c r="L313" i="1"/>
  <c r="L377" i="1"/>
  <c r="L441" i="1"/>
  <c r="L503" i="1"/>
  <c r="L566" i="1"/>
  <c r="L629" i="1"/>
  <c r="L693" i="1"/>
  <c r="L59" i="1"/>
  <c r="L123" i="1"/>
  <c r="L186" i="1"/>
  <c r="L250" i="1"/>
  <c r="L314" i="1"/>
  <c r="L378" i="1"/>
  <c r="L442" i="1"/>
  <c r="L504" i="1"/>
  <c r="L567" i="1"/>
  <c r="L630" i="1"/>
  <c r="L694" i="1"/>
  <c r="L758" i="1"/>
  <c r="L822" i="1"/>
  <c r="L886" i="1"/>
  <c r="L45" i="1"/>
  <c r="L109" i="1"/>
  <c r="L172" i="1"/>
  <c r="L236" i="1"/>
  <c r="L300" i="1"/>
  <c r="L364" i="1"/>
  <c r="L428" i="1"/>
  <c r="L491" i="1"/>
  <c r="L15" i="1"/>
  <c r="L79" i="1"/>
  <c r="L142" i="1"/>
  <c r="L206" i="1"/>
  <c r="L270" i="1"/>
  <c r="L334" i="1"/>
  <c r="L398" i="1"/>
  <c r="L462" i="1"/>
  <c r="L524" i="1"/>
  <c r="L587" i="1"/>
  <c r="L650" i="1"/>
  <c r="L714" i="1"/>
  <c r="L778" i="1"/>
  <c r="L842" i="1"/>
  <c r="L749" i="1"/>
  <c r="L813" i="1"/>
  <c r="L877" i="1"/>
  <c r="L940" i="1"/>
  <c r="L1004" i="1"/>
  <c r="L1068" i="1"/>
  <c r="L1132" i="1"/>
  <c r="L1196" i="1"/>
  <c r="L1260" i="1"/>
  <c r="L1324" i="1"/>
  <c r="L1386" i="1"/>
  <c r="L1450" i="1"/>
  <c r="L1514" i="1"/>
  <c r="L1578" i="1"/>
  <c r="L1642" i="1"/>
  <c r="L1704" i="1"/>
  <c r="L1768" i="1"/>
  <c r="L1830" i="1"/>
  <c r="L1894" i="1"/>
  <c r="L1958" i="1"/>
  <c r="L2022" i="1"/>
  <c r="L2086" i="1"/>
  <c r="L2149" i="1"/>
  <c r="L2212" i="1"/>
  <c r="L2275" i="1"/>
  <c r="L2339" i="1"/>
  <c r="L2402" i="1"/>
  <c r="L2465" i="1"/>
  <c r="L2527" i="1"/>
  <c r="L2591" i="1"/>
  <c r="L2655" i="1"/>
  <c r="L2719" i="1"/>
  <c r="L933" i="1"/>
  <c r="L997" i="1"/>
  <c r="L1061" i="1"/>
  <c r="L1125" i="1"/>
  <c r="L1189" i="1"/>
  <c r="L1253" i="1"/>
  <c r="L1317" i="1"/>
  <c r="L1379" i="1"/>
  <c r="L1443" i="1"/>
  <c r="L1507" i="1"/>
  <c r="L1571" i="1"/>
  <c r="L1635" i="1"/>
  <c r="L1697" i="1"/>
  <c r="L1761" i="1"/>
  <c r="L1824" i="1"/>
  <c r="L1887" i="1"/>
  <c r="L1951" i="1"/>
  <c r="L2015" i="1"/>
  <c r="L2079" i="1"/>
  <c r="L2142" i="1"/>
  <c r="L2205" i="1"/>
  <c r="L2268" i="1"/>
  <c r="L2332" i="1"/>
  <c r="L2395" i="1"/>
  <c r="L2458" i="1"/>
  <c r="L2520" i="1"/>
  <c r="L2584" i="1"/>
  <c r="L2648" i="1"/>
  <c r="L2712" i="1"/>
  <c r="L2776" i="1"/>
  <c r="L2839" i="1"/>
  <c r="L600" i="1"/>
  <c r="L664" i="1"/>
  <c r="L728" i="1"/>
  <c r="L792" i="1"/>
  <c r="L856" i="1"/>
  <c r="L983" i="1"/>
  <c r="L1047" i="1"/>
  <c r="L1111" i="1"/>
  <c r="L1175" i="1"/>
  <c r="L1239" i="1"/>
  <c r="L1303" i="1"/>
  <c r="L1429" i="1"/>
  <c r="L1493" i="1"/>
  <c r="L1557" i="1"/>
  <c r="L1621" i="1"/>
  <c r="L1683" i="1"/>
  <c r="L1747" i="1"/>
  <c r="L1810" i="1"/>
  <c r="L1873" i="1"/>
  <c r="L1937" i="1"/>
  <c r="L2001" i="1"/>
  <c r="L2065" i="1"/>
  <c r="L2129" i="1"/>
  <c r="L2192" i="1"/>
  <c r="L2254" i="1"/>
  <c r="L2318" i="1"/>
  <c r="L2381" i="1"/>
  <c r="L2444" i="1"/>
  <c r="L858" i="1"/>
  <c r="L921" i="1"/>
  <c r="L985" i="1"/>
  <c r="L1049" i="1"/>
  <c r="L1113" i="1"/>
  <c r="L1177" i="1"/>
  <c r="L1241" i="1"/>
  <c r="L1305" i="1"/>
  <c r="L1367" i="1"/>
  <c r="L1431" i="1"/>
  <c r="L1495" i="1"/>
  <c r="L1559" i="1"/>
  <c r="L1623" i="1"/>
  <c r="L1685" i="1"/>
  <c r="L1749" i="1"/>
  <c r="L1812" i="1"/>
  <c r="L1875" i="1"/>
  <c r="L1939" i="1"/>
  <c r="L2003" i="1"/>
  <c r="L2067" i="1"/>
  <c r="L2131" i="1"/>
  <c r="L2194" i="1"/>
  <c r="L2256" i="1"/>
  <c r="L2320" i="1"/>
  <c r="L2383" i="1"/>
  <c r="L2446" i="1"/>
  <c r="L2510" i="1"/>
  <c r="L2572" i="1"/>
  <c r="L2636" i="1"/>
  <c r="L2700" i="1"/>
  <c r="L2764" i="1"/>
  <c r="L2827" i="1"/>
  <c r="L2775" i="1"/>
  <c r="L2838" i="1"/>
  <c r="L2902" i="1"/>
  <c r="L2966" i="1"/>
  <c r="L3030" i="1"/>
  <c r="L3094" i="1"/>
  <c r="L3158" i="1"/>
  <c r="L3221" i="1"/>
  <c r="L3284" i="1"/>
  <c r="L3348" i="1"/>
  <c r="L3412" i="1"/>
  <c r="L3476" i="1"/>
  <c r="L3540" i="1"/>
  <c r="L3604" i="1"/>
  <c r="L2895" i="1"/>
  <c r="L2959" i="1"/>
  <c r="L3023" i="1"/>
  <c r="L3087" i="1"/>
  <c r="L3151" i="1"/>
  <c r="L3214" i="1"/>
  <c r="L3341" i="1"/>
  <c r="L3405" i="1"/>
  <c r="L3469" i="1"/>
  <c r="L3533" i="1"/>
  <c r="L3597" i="1"/>
  <c r="L2546" i="1"/>
  <c r="L2610" i="1"/>
  <c r="L2674" i="1"/>
  <c r="L2738" i="1"/>
  <c r="L2801" i="1"/>
  <c r="L2865" i="1"/>
  <c r="L2929" i="1"/>
  <c r="L2993" i="1"/>
  <c r="L3057" i="1"/>
  <c r="L3121" i="1"/>
  <c r="L3184" i="1"/>
  <c r="L3248" i="1"/>
  <c r="L3311" i="1"/>
  <c r="L3375" i="1"/>
  <c r="L3439" i="1"/>
  <c r="L3503" i="1"/>
  <c r="L3567" i="1"/>
  <c r="L2883" i="1"/>
  <c r="L2947" i="1"/>
  <c r="L3011" i="1"/>
  <c r="L3075" i="1"/>
  <c r="L3139" i="1"/>
  <c r="L3202" i="1"/>
  <c r="L3266" i="1"/>
  <c r="L3329" i="1"/>
  <c r="L3393" i="1"/>
  <c r="L3457" i="1"/>
  <c r="L3521" i="1"/>
  <c r="L3585" i="1"/>
  <c r="L1968" i="1"/>
  <c r="L2032" i="1"/>
  <c r="L2096" i="1"/>
  <c r="L2159" i="1"/>
  <c r="L2222" i="1"/>
  <c r="L2285" i="1"/>
  <c r="L2348" i="1"/>
  <c r="L2412" i="1"/>
  <c r="L2475" i="1"/>
  <c r="L2537" i="1"/>
  <c r="L2601" i="1"/>
  <c r="L2665" i="1"/>
  <c r="L2729" i="1"/>
  <c r="L2792" i="1"/>
  <c r="L2856" i="1"/>
  <c r="L2920" i="1"/>
  <c r="L2984" i="1"/>
  <c r="L3048" i="1"/>
  <c r="L3112" i="1"/>
  <c r="L3175" i="1"/>
  <c r="L3239" i="1"/>
  <c r="L3302" i="1"/>
  <c r="L3366" i="1"/>
  <c r="L3430" i="1"/>
  <c r="L3494" i="1"/>
  <c r="L3558" i="1"/>
  <c r="L66" i="1"/>
  <c r="L129" i="1"/>
  <c r="L193" i="1"/>
  <c r="L257" i="1"/>
  <c r="L321" i="1"/>
  <c r="L385" i="1"/>
  <c r="L449" i="1"/>
  <c r="L511" i="1"/>
  <c r="L574" i="1"/>
  <c r="L637" i="1"/>
  <c r="L3" i="1"/>
  <c r="L67" i="1"/>
  <c r="L130" i="1"/>
  <c r="L194" i="1"/>
  <c r="L258" i="1"/>
  <c r="L322" i="1"/>
  <c r="L386" i="1"/>
  <c r="L450" i="1"/>
  <c r="L512" i="1"/>
  <c r="L575" i="1"/>
  <c r="L638" i="1"/>
  <c r="L702" i="1"/>
  <c r="L766" i="1"/>
  <c r="L830" i="1"/>
  <c r="L894" i="1"/>
  <c r="L53" i="1"/>
  <c r="L117" i="1"/>
  <c r="L180" i="1"/>
  <c r="L244" i="1"/>
  <c r="L308" i="1"/>
  <c r="L372" i="1"/>
  <c r="L436" i="1"/>
  <c r="L498" i="1"/>
  <c r="L23" i="1"/>
  <c r="L87" i="1"/>
  <c r="L150" i="1"/>
  <c r="L214" i="1"/>
  <c r="L278" i="1"/>
  <c r="L342" i="1"/>
  <c r="L406" i="1"/>
  <c r="L469" i="1"/>
  <c r="L594" i="1"/>
  <c r="L658" i="1"/>
  <c r="L722" i="1"/>
  <c r="L786" i="1"/>
  <c r="L850" i="1"/>
  <c r="L757" i="1"/>
  <c r="L821" i="1"/>
  <c r="L885" i="1"/>
  <c r="L948" i="1"/>
  <c r="L1012" i="1"/>
  <c r="L1076" i="1"/>
  <c r="L1140" i="1"/>
  <c r="L1204" i="1"/>
  <c r="L1268" i="1"/>
  <c r="L1331" i="1"/>
  <c r="L1394" i="1"/>
  <c r="L1458" i="1"/>
  <c r="L1522" i="1"/>
  <c r="L1586" i="1"/>
  <c r="L1649" i="1"/>
  <c r="L1712" i="1"/>
  <c r="L1775" i="1"/>
  <c r="L1838" i="1"/>
  <c r="L1902" i="1"/>
  <c r="L1966" i="1"/>
  <c r="L2030" i="1"/>
  <c r="L2094" i="1"/>
  <c r="L2157" i="1"/>
  <c r="L2220" i="1"/>
  <c r="L2283" i="1"/>
  <c r="L2346" i="1"/>
  <c r="L2410" i="1"/>
  <c r="L2473" i="1"/>
  <c r="L2535" i="1"/>
  <c r="L2599" i="1"/>
  <c r="L2663" i="1"/>
  <c r="L2727" i="1"/>
  <c r="L941" i="1"/>
  <c r="L1005" i="1"/>
  <c r="L1069" i="1"/>
  <c r="L1133" i="1"/>
  <c r="L1197" i="1"/>
  <c r="L1261" i="1"/>
  <c r="L1325" i="1"/>
  <c r="L1387" i="1"/>
  <c r="L1451" i="1"/>
  <c r="L1515" i="1"/>
  <c r="L1579" i="1"/>
  <c r="L1643" i="1"/>
  <c r="L1705" i="1"/>
  <c r="L1769" i="1"/>
  <c r="L1831" i="1"/>
  <c r="L1895" i="1"/>
  <c r="L1959" i="1"/>
  <c r="L2023" i="1"/>
  <c r="L2087" i="1"/>
  <c r="L2150" i="1"/>
  <c r="L2213" i="1"/>
  <c r="L2276" i="1"/>
  <c r="L2340" i="1"/>
  <c r="L2403" i="1"/>
  <c r="L2466" i="1"/>
  <c r="L2528" i="1"/>
  <c r="L2592" i="1"/>
  <c r="L2656" i="1"/>
  <c r="L2720" i="1"/>
  <c r="L2783" i="1"/>
  <c r="L545" i="1"/>
  <c r="L608" i="1"/>
  <c r="L672" i="1"/>
  <c r="L736" i="1"/>
  <c r="L800" i="1"/>
  <c r="L864" i="1"/>
  <c r="L927" i="1"/>
  <c r="L991" i="1"/>
  <c r="L1055" i="1"/>
  <c r="L1119" i="1"/>
  <c r="L1183" i="1"/>
  <c r="L1247" i="1"/>
  <c r="L1311" i="1"/>
  <c r="L1373" i="1"/>
  <c r="L1437" i="1"/>
  <c r="L1501" i="1"/>
  <c r="L1565" i="1"/>
  <c r="L1629" i="1"/>
  <c r="L1691" i="1"/>
  <c r="L1755" i="1"/>
  <c r="L1818" i="1"/>
  <c r="L1881" i="1"/>
  <c r="L1945" i="1"/>
  <c r="L2009" i="1"/>
  <c r="L2073" i="1"/>
  <c r="L2137" i="1"/>
  <c r="L2200" i="1"/>
  <c r="L2262" i="1"/>
  <c r="L2326" i="1"/>
  <c r="L2389" i="1"/>
  <c r="L2452" i="1"/>
  <c r="L866" i="1"/>
  <c r="L929" i="1"/>
  <c r="L993" i="1"/>
  <c r="L1057" i="1"/>
  <c r="L1121" i="1"/>
  <c r="L1185" i="1"/>
  <c r="L1249" i="1"/>
  <c r="L1313" i="1"/>
  <c r="L1375" i="1"/>
  <c r="L1439" i="1"/>
  <c r="L1503" i="1"/>
  <c r="L1567" i="1"/>
  <c r="L1631" i="1"/>
  <c r="L1693" i="1"/>
  <c r="L1757" i="1"/>
  <c r="L1820" i="1"/>
  <c r="L1883" i="1"/>
  <c r="L1947" i="1"/>
  <c r="L2011" i="1"/>
  <c r="L2075" i="1"/>
  <c r="L2138" i="1"/>
  <c r="L2201" i="1"/>
  <c r="L2264" i="1"/>
  <c r="L2328" i="1"/>
  <c r="L2391" i="1"/>
  <c r="L2454" i="1"/>
  <c r="L2516" i="1"/>
  <c r="L2580" i="1"/>
  <c r="L2644" i="1"/>
  <c r="L2708" i="1"/>
  <c r="L2772" i="1"/>
  <c r="L2835" i="1"/>
  <c r="L2782" i="1"/>
  <c r="L2846" i="1"/>
  <c r="L2910" i="1"/>
  <c r="L2974" i="1"/>
  <c r="L3038" i="1"/>
  <c r="L3102" i="1"/>
  <c r="L3166" i="1"/>
  <c r="L3229" i="1"/>
  <c r="L3292" i="1"/>
  <c r="L3356" i="1"/>
  <c r="L3420" i="1"/>
  <c r="L3484" i="1"/>
  <c r="L3548" i="1"/>
  <c r="L3612" i="1"/>
  <c r="L2903" i="1"/>
  <c r="L2967" i="1"/>
  <c r="L3031" i="1"/>
  <c r="L3095" i="1"/>
  <c r="L3159" i="1"/>
  <c r="L3222" i="1"/>
  <c r="L3285" i="1"/>
  <c r="L3349" i="1"/>
  <c r="L3413" i="1"/>
  <c r="L3477" i="1"/>
  <c r="L3541" i="1"/>
  <c r="L3605" i="1"/>
  <c r="L2554" i="1"/>
  <c r="L2618" i="1"/>
  <c r="L2682" i="1"/>
  <c r="L2746" i="1"/>
  <c r="L2809" i="1"/>
  <c r="L2873" i="1"/>
  <c r="L2937" i="1"/>
  <c r="L3001" i="1"/>
  <c r="L3065" i="1"/>
  <c r="L3129" i="1"/>
  <c r="L3192" i="1"/>
  <c r="L3256" i="1"/>
  <c r="L3319" i="1"/>
  <c r="L3383" i="1"/>
  <c r="L3447" i="1"/>
  <c r="L3511" i="1"/>
  <c r="L3575" i="1"/>
  <c r="L2891" i="1"/>
  <c r="L2955" i="1"/>
  <c r="L3019" i="1"/>
  <c r="L3083" i="1"/>
  <c r="L3147" i="1"/>
  <c r="L3210" i="1"/>
  <c r="L3274" i="1"/>
  <c r="L3337" i="1"/>
  <c r="L3401" i="1"/>
  <c r="L3465" i="1"/>
  <c r="L3529" i="1"/>
  <c r="L3593" i="1"/>
  <c r="L2996" i="1"/>
  <c r="L3060" i="1"/>
  <c r="L3124" i="1"/>
  <c r="L3187" i="1"/>
  <c r="L3251" i="1"/>
  <c r="L3314" i="1"/>
  <c r="L3378" i="1"/>
  <c r="L3442" i="1"/>
  <c r="L3506" i="1"/>
  <c r="L3570" i="1"/>
  <c r="L57" i="1"/>
  <c r="L176" i="1"/>
  <c r="L304" i="1"/>
  <c r="L510" i="1"/>
  <c r="L756" i="1"/>
  <c r="L987" i="1"/>
  <c r="L1259" i="1"/>
  <c r="L1537" i="1"/>
  <c r="L105" i="1"/>
  <c r="L248" i="1"/>
  <c r="L456" i="1"/>
  <c r="L716" i="1"/>
  <c r="L971" i="1"/>
  <c r="L1219" i="1"/>
  <c r="L1465" i="1"/>
  <c r="L1711" i="1"/>
  <c r="L1949" i="1"/>
  <c r="L2227" i="1"/>
  <c r="L2480" i="1"/>
  <c r="L2734" i="1"/>
  <c r="L2997" i="1"/>
  <c r="L3244" i="1"/>
  <c r="L3547" i="1"/>
  <c r="L1814" i="1"/>
  <c r="L2045" i="1"/>
  <c r="L2290" i="1"/>
  <c r="L2558" i="1"/>
  <c r="L2805" i="1"/>
  <c r="L3077" i="1"/>
  <c r="L3331" i="1"/>
  <c r="L3563" i="1"/>
  <c r="L1901" i="1"/>
  <c r="L2156" i="1"/>
  <c r="L2409" i="1"/>
  <c r="L2686" i="1"/>
  <c r="L2941" i="1"/>
  <c r="L3196" i="1"/>
  <c r="L3443" i="1"/>
  <c r="L1774" i="1"/>
  <c r="L2005" i="1"/>
  <c r="L2243" i="1"/>
  <c r="L2496" i="1"/>
  <c r="L2718" i="1"/>
  <c r="L2957" i="1"/>
  <c r="L3228" i="1"/>
  <c r="L3459" i="1"/>
  <c r="L12" i="1"/>
  <c r="L76" i="1"/>
  <c r="L139" i="1"/>
  <c r="L203" i="1"/>
  <c r="L267" i="1"/>
  <c r="L331" i="1"/>
  <c r="L395" i="1"/>
  <c r="L459" i="1"/>
  <c r="L521" i="1"/>
  <c r="L584" i="1"/>
  <c r="L647" i="1"/>
  <c r="L711" i="1"/>
  <c r="L775" i="1"/>
  <c r="L839" i="1"/>
  <c r="L903" i="1"/>
  <c r="L966" i="1"/>
  <c r="L1030" i="1"/>
  <c r="L1094" i="1"/>
  <c r="L1158" i="1"/>
  <c r="L1222" i="1"/>
  <c r="L1286" i="1"/>
  <c r="L1349" i="1"/>
  <c r="L1412" i="1"/>
  <c r="L1476" i="1"/>
  <c r="L1540" i="1"/>
  <c r="L1604" i="1"/>
  <c r="L1666" i="1"/>
  <c r="L1730" i="1"/>
  <c r="L1793" i="1"/>
  <c r="L1856" i="1"/>
  <c r="L1920" i="1"/>
  <c r="L1984" i="1"/>
  <c r="L2048" i="1"/>
  <c r="L2112" i="1"/>
  <c r="L2175" i="1"/>
  <c r="L2238" i="1"/>
  <c r="L2301" i="1"/>
  <c r="L2364" i="1"/>
  <c r="L2427" i="1"/>
  <c r="L2491" i="1"/>
  <c r="L2553" i="1"/>
  <c r="L2617" i="1"/>
  <c r="L2681" i="1"/>
  <c r="L2745" i="1"/>
  <c r="L2808" i="1"/>
  <c r="L2872" i="1"/>
  <c r="L2936" i="1"/>
  <c r="L3000" i="1"/>
  <c r="L3064" i="1"/>
  <c r="L3128" i="1"/>
  <c r="L3191" i="1"/>
  <c r="L3255" i="1"/>
  <c r="L3318" i="1"/>
  <c r="L3382" i="1"/>
  <c r="L3446" i="1"/>
  <c r="L3510" i="1"/>
  <c r="L3574" i="1"/>
  <c r="L18" i="1"/>
  <c r="L82" i="1"/>
  <c r="L145" i="1"/>
  <c r="L209" i="1"/>
  <c r="L273" i="1"/>
  <c r="L337" i="1"/>
  <c r="L401" i="1"/>
  <c r="L527" i="1"/>
  <c r="L590" i="1"/>
  <c r="L653" i="1"/>
  <c r="L19" i="1"/>
  <c r="L83" i="1"/>
  <c r="L146" i="1"/>
  <c r="L210" i="1"/>
  <c r="L274" i="1"/>
  <c r="L338" i="1"/>
  <c r="L402" i="1"/>
  <c r="L465" i="1"/>
  <c r="L528" i="1"/>
  <c r="L591" i="1"/>
  <c r="L654" i="1"/>
  <c r="L718" i="1"/>
  <c r="L782" i="1"/>
  <c r="L846" i="1"/>
  <c r="L5" i="1"/>
  <c r="L69" i="1"/>
  <c r="L132" i="1"/>
  <c r="L196" i="1"/>
  <c r="L260" i="1"/>
  <c r="L324" i="1"/>
  <c r="L388" i="1"/>
  <c r="L452" i="1"/>
  <c r="L514" i="1"/>
  <c r="L39" i="1"/>
  <c r="L103" i="1"/>
  <c r="L166" i="1"/>
  <c r="L230" i="1"/>
  <c r="L294" i="1"/>
  <c r="L358" i="1"/>
  <c r="L422" i="1"/>
  <c r="L485" i="1"/>
  <c r="L547" i="1"/>
  <c r="L610" i="1"/>
  <c r="L674" i="1"/>
  <c r="L738" i="1"/>
  <c r="L802" i="1"/>
  <c r="L709" i="1"/>
  <c r="L773" i="1"/>
  <c r="L837" i="1"/>
  <c r="L901" i="1"/>
  <c r="L964" i="1"/>
  <c r="L1028" i="1"/>
  <c r="L1092" i="1"/>
  <c r="L1156" i="1"/>
  <c r="L1220" i="1"/>
  <c r="L1284" i="1"/>
  <c r="L1347" i="1"/>
  <c r="L1410" i="1"/>
  <c r="L1474" i="1"/>
  <c r="L1538" i="1"/>
  <c r="L1602" i="1"/>
  <c r="L1665" i="1"/>
  <c r="L1728" i="1"/>
  <c r="L1791" i="1"/>
  <c r="L1854" i="1"/>
  <c r="L1918" i="1"/>
  <c r="L1982" i="1"/>
  <c r="L2046" i="1"/>
  <c r="L2110" i="1"/>
  <c r="L2173" i="1"/>
  <c r="L2236" i="1"/>
  <c r="L2299" i="1"/>
  <c r="L2362" i="1"/>
  <c r="L2425" i="1"/>
  <c r="L2489" i="1"/>
  <c r="L2551" i="1"/>
  <c r="L2615" i="1"/>
  <c r="L2679" i="1"/>
  <c r="L2743" i="1"/>
  <c r="L957" i="1"/>
  <c r="L1021" i="1"/>
  <c r="L1085" i="1"/>
  <c r="L1149" i="1"/>
  <c r="L1213" i="1"/>
  <c r="L1277" i="1"/>
  <c r="L1340" i="1"/>
  <c r="L1403" i="1"/>
  <c r="L1467" i="1"/>
  <c r="L1531" i="1"/>
  <c r="L1595" i="1"/>
  <c r="L1658" i="1"/>
  <c r="L1721" i="1"/>
  <c r="L1784" i="1"/>
  <c r="L1847" i="1"/>
  <c r="L1911" i="1"/>
  <c r="L1975" i="1"/>
  <c r="L2039" i="1"/>
  <c r="L2103" i="1"/>
  <c r="L2166" i="1"/>
  <c r="L2229" i="1"/>
  <c r="L2292" i="1"/>
  <c r="L2355" i="1"/>
  <c r="L2419" i="1"/>
  <c r="L2482" i="1"/>
  <c r="L2544" i="1"/>
  <c r="L2608" i="1"/>
  <c r="L2672" i="1"/>
  <c r="L2736" i="1"/>
  <c r="L2799" i="1"/>
  <c r="L561" i="1"/>
  <c r="L624" i="1"/>
  <c r="L688" i="1"/>
  <c r="L752" i="1"/>
  <c r="L816" i="1"/>
  <c r="L880" i="1"/>
  <c r="L943" i="1"/>
  <c r="L1007" i="1"/>
  <c r="L1071" i="1"/>
  <c r="L1135" i="1"/>
  <c r="L1199" i="1"/>
  <c r="L1263" i="1"/>
  <c r="L1389" i="1"/>
  <c r="L1453" i="1"/>
  <c r="L1517" i="1"/>
  <c r="L1581" i="1"/>
  <c r="L1644" i="1"/>
  <c r="L1707" i="1"/>
  <c r="L1771" i="1"/>
  <c r="L1833" i="1"/>
  <c r="L1897" i="1"/>
  <c r="L1961" i="1"/>
  <c r="L2025" i="1"/>
  <c r="L2089" i="1"/>
  <c r="L2152" i="1"/>
  <c r="L2215" i="1"/>
  <c r="L2278" i="1"/>
  <c r="L2342" i="1"/>
  <c r="L2405" i="1"/>
  <c r="L2468" i="1"/>
  <c r="L882" i="1"/>
  <c r="L945" i="1"/>
  <c r="L1009" i="1"/>
  <c r="L1073" i="1"/>
  <c r="L1137" i="1"/>
  <c r="L1201" i="1"/>
  <c r="L1265" i="1"/>
  <c r="L1328" i="1"/>
  <c r="L1391" i="1"/>
  <c r="L1455" i="1"/>
  <c r="L1519" i="1"/>
  <c r="L1583" i="1"/>
  <c r="L1646" i="1"/>
  <c r="L1709" i="1"/>
  <c r="L1772" i="1"/>
  <c r="L1835" i="1"/>
  <c r="L1899" i="1"/>
  <c r="L1963" i="1"/>
  <c r="L2027" i="1"/>
  <c r="L2091" i="1"/>
  <c r="L2154" i="1"/>
  <c r="L2217" i="1"/>
  <c r="L2280" i="1"/>
  <c r="L2343" i="1"/>
  <c r="L2407" i="1"/>
  <c r="L2470" i="1"/>
  <c r="L2532" i="1"/>
  <c r="L2596" i="1"/>
  <c r="L2660" i="1"/>
  <c r="L2724" i="1"/>
  <c r="L2787" i="1"/>
  <c r="L2851" i="1"/>
  <c r="L2798" i="1"/>
  <c r="L2862" i="1"/>
  <c r="L2926" i="1"/>
  <c r="L2990" i="1"/>
  <c r="L3054" i="1"/>
  <c r="L3118" i="1"/>
  <c r="L3181" i="1"/>
  <c r="L3245" i="1"/>
  <c r="L3308" i="1"/>
  <c r="L3372" i="1"/>
  <c r="L3436" i="1"/>
  <c r="L3500" i="1"/>
  <c r="L3564" i="1"/>
  <c r="L2855" i="1"/>
  <c r="L2919" i="1"/>
  <c r="L2983" i="1"/>
  <c r="L3047" i="1"/>
  <c r="L3111" i="1"/>
  <c r="L3174" i="1"/>
  <c r="L3238" i="1"/>
  <c r="L3301" i="1"/>
  <c r="L3365" i="1"/>
  <c r="L3429" i="1"/>
  <c r="L3493" i="1"/>
  <c r="L3557" i="1"/>
  <c r="L2508" i="1"/>
  <c r="L2570" i="1"/>
  <c r="L2634" i="1"/>
  <c r="L2698" i="1"/>
  <c r="L2762" i="1"/>
  <c r="L2825" i="1"/>
  <c r="L2889" i="1"/>
  <c r="L2953" i="1"/>
  <c r="L3017" i="1"/>
  <c r="L3081" i="1"/>
  <c r="L3145" i="1"/>
  <c r="L3208" i="1"/>
  <c r="L3272" i="1"/>
  <c r="L3335" i="1"/>
  <c r="L3399" i="1"/>
  <c r="L3463" i="1"/>
  <c r="L3527" i="1"/>
  <c r="L3591" i="1"/>
  <c r="L2907" i="1"/>
  <c r="L2971" i="1"/>
  <c r="L3035" i="1"/>
  <c r="L3099" i="1"/>
  <c r="L3163" i="1"/>
  <c r="L3226" i="1"/>
  <c r="L3289" i="1"/>
  <c r="L3353" i="1"/>
  <c r="L3417" i="1"/>
  <c r="L3481" i="1"/>
  <c r="L3545" i="1"/>
  <c r="L3609" i="1"/>
</calcChain>
</file>

<file path=xl/sharedStrings.xml><?xml version="1.0" encoding="utf-8"?>
<sst xmlns="http://schemas.openxmlformats.org/spreadsheetml/2006/main" count="12142" uniqueCount="1379">
  <si>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</si>
  <si>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</si>
  <si>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</si>
  <si>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</si>
  <si>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</si>
  <si>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</si>
  <si>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</si>
  <si>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</si>
  <si>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</si>
  <si>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</si>
  <si>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</si>
  <si>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</si>
  <si>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</si>
  <si>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</si>
  <si>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</si>
  <si>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</si>
  <si>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</si>
  <si>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</si>
  <si>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</si>
  <si>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</si>
  <si>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</si>
  <si>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</si>
  <si>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</si>
  <si>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</si>
  <si>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</si>
  <si>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</si>
  <si>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</si>
  <si>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</si>
  <si>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</si>
  <si>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</si>
  <si>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</si>
  <si>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</si>
  <si>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</si>
  <si>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</si>
  <si>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</si>
  <si>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</si>
  <si>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</si>
  <si>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</si>
  <si>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</si>
  <si>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</si>
  <si>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</si>
  <si>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</si>
  <si>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</si>
  <si>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</si>
  <si>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</si>
  <si>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</si>
  <si>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</si>
  <si>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</si>
  <si>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</si>
  <si>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</si>
  <si>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</si>
  <si>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</si>
  <si>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</si>
  <si>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</si>
  <si>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</si>
  <si>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</si>
  <si>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</si>
  <si>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</si>
  <si>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</si>
  <si>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</si>
  <si>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</si>
  <si>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</si>
  <si>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</si>
  <si>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</si>
  <si>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</si>
  <si>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</si>
  <si>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</si>
  <si>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</si>
  <si>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</si>
  <si>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</si>
  <si>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</si>
  <si>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</si>
  <si>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</si>
  <si>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</si>
  <si>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</si>
  <si>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</si>
  <si>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</si>
  <si>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</si>
  <si>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</si>
  <si>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</si>
  <si>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</si>
  <si>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</si>
  <si>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</si>
  <si>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</si>
  <si>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</si>
  <si>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</si>
  <si>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</si>
  <si>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</si>
  <si>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</si>
  <si>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</si>
  <si>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</si>
  <si>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</si>
  <si>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</si>
  <si>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</si>
  <si>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</si>
  <si>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</si>
  <si>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</si>
  <si>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</si>
  <si>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</si>
  <si>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</si>
  <si>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</si>
  <si>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</si>
  <si>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</si>
  <si>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</si>
  <si>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</si>
  <si>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</si>
  <si>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</si>
  <si>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</si>
  <si>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</si>
  <si>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</si>
  <si>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</si>
  <si>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</si>
  <si>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</si>
  <si>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</si>
  <si>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</si>
  <si>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</si>
  <si>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</si>
  <si>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</si>
  <si>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</si>
  <si>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</si>
  <si>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</si>
  <si>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</si>
  <si>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</si>
  <si>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</si>
  <si>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</si>
  <si>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</si>
  <si>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</si>
  <si>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</si>
  <si>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</si>
  <si>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</si>
  <si>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</si>
  <si>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</si>
  <si>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</si>
  <si>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</si>
  <si>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</si>
  <si>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</si>
  <si>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</si>
  <si>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</si>
  <si>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</si>
  <si>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</si>
  <si>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</si>
  <si>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</si>
  <si>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</si>
  <si>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</si>
  <si>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</si>
  <si>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</si>
  <si>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</si>
  <si>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</si>
  <si>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</si>
  <si>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</si>
  <si>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</si>
  <si>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</si>
  <si>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</si>
  <si>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</si>
  <si>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</si>
  <si>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</si>
  <si>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</si>
  <si>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</si>
  <si>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</si>
  <si>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</si>
  <si>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</si>
  <si>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</si>
  <si>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</si>
  <si>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</si>
  <si>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</si>
  <si>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</si>
  <si>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</si>
  <si>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</si>
  <si>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</si>
  <si>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</si>
  <si>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</si>
  <si>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</si>
  <si>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</si>
  <si>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</si>
  <si>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</si>
  <si>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</si>
  <si>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</si>
  <si>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</si>
  <si>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</si>
  <si>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</si>
  <si>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</si>
  <si>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</si>
  <si>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</si>
  <si>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</si>
  <si>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</si>
  <si>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</si>
  <si>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</si>
  <si>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</si>
  <si>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</si>
  <si>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</si>
  <si>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</si>
  <si>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</si>
  <si>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</si>
  <si>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</si>
  <si>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</si>
  <si>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</si>
  <si>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</si>
  <si>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</si>
  <si>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</si>
  <si>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</si>
  <si>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</si>
  <si>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</si>
  <si>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</si>
  <si>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</si>
  <si>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</si>
  <si>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</si>
  <si>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</si>
  <si>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</si>
  <si>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</si>
  <si>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</si>
  <si>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</si>
  <si>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</si>
  <si>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</si>
  <si>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</si>
  <si>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</si>
  <si>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</si>
  <si>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</si>
  <si>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</si>
  <si>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</si>
  <si>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</si>
  <si>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</si>
  <si>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</si>
  <si>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</si>
  <si>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</si>
  <si>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</si>
  <si>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</si>
  <si>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</si>
  <si>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</si>
  <si>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</si>
  <si>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</si>
  <si>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</si>
  <si>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</si>
  <si>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</si>
  <si>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</si>
  <si>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</si>
  <si>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</si>
  <si>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</si>
  <si>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</si>
  <si>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</si>
  <si>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</si>
  <si>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</si>
  <si>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</si>
  <si>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</si>
  <si>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</si>
  <si>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</si>
  <si>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</si>
  <si>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</si>
  <si>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</si>
  <si>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</si>
  <si>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</si>
  <si>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</si>
  <si>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</si>
  <si>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</si>
  <si>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</si>
  <si>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</si>
  <si>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</si>
  <si>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</si>
  <si>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</si>
  <si>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</si>
  <si>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</si>
  <si>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</si>
  <si>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</si>
  <si>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</si>
  <si>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</si>
  <si>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</si>
  <si>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</si>
  <si>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</si>
  <si>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</si>
  <si>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</si>
  <si>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</si>
  <si>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</si>
  <si>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</si>
  <si>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</si>
  <si>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</si>
  <si>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</si>
  <si>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</si>
  <si>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</si>
  <si>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</si>
  <si>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</si>
  <si>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</si>
  <si>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</si>
  <si>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</si>
  <si>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</si>
  <si>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</si>
  <si>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</si>
  <si>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</si>
  <si>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</si>
  <si>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</si>
  <si>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</si>
  <si>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</si>
  <si>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</si>
  <si>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</si>
  <si>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</si>
  <si>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</si>
  <si>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</si>
  <si>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</si>
  <si>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</si>
  <si>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</si>
  <si>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</si>
  <si>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</si>
  <si>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</si>
  <si>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</si>
  <si>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</si>
  <si>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</si>
  <si>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</si>
  <si>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</si>
  <si>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</si>
  <si>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</si>
  <si>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</si>
  <si>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</si>
  <si>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</si>
  <si>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</si>
  <si>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</si>
  <si>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</si>
  <si>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</si>
  <si>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</si>
  <si>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</si>
  <si>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</si>
  <si>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</si>
  <si>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</si>
  <si>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</si>
  <si>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</si>
  <si>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</si>
  <si>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</si>
  <si>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</si>
  <si>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</si>
  <si>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</si>
  <si>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</si>
  <si>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</si>
  <si>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</si>
  <si>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</si>
  <si>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</si>
  <si>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</si>
  <si>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</si>
  <si>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</si>
  <si>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</si>
  <si>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</si>
  <si>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</si>
  <si>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</si>
  <si>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</si>
  <si>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</si>
  <si>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</si>
  <si>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</si>
  <si>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</si>
  <si>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</si>
  <si>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</si>
  <si>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</si>
  <si>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</si>
  <si>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</si>
  <si>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</si>
  <si>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</si>
  <si>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</si>
  <si>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</si>
  <si>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</si>
  <si>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</si>
  <si>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</si>
  <si>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</si>
  <si>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</si>
  <si>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</si>
  <si>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</si>
  <si>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</si>
  <si>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</si>
  <si>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</si>
  <si>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</si>
  <si>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</si>
  <si>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</si>
  <si>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</si>
  <si>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</si>
  <si>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</si>
  <si>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</si>
  <si>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</si>
  <si>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</si>
  <si>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</si>
  <si>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</si>
  <si>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</si>
  <si>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</si>
  <si>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</si>
  <si>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</si>
  <si>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</si>
  <si>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</si>
  <si>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</si>
  <si>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</si>
  <si>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</si>
  <si>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</si>
  <si>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</si>
  <si>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</si>
  <si>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</si>
  <si>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</si>
  <si>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</si>
  <si>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</si>
  <si>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</si>
  <si>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</si>
  <si>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</si>
  <si>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</si>
  <si>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</si>
  <si>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</si>
  <si>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</si>
  <si>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</si>
  <si>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</si>
  <si>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</si>
  <si>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</si>
  <si>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</si>
  <si>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</si>
  <si>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</si>
  <si>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</si>
  <si>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</si>
  <si>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</si>
  <si>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</si>
  <si>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</si>
  <si>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</si>
  <si>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</si>
  <si>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</si>
  <si>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</si>
  <si>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</si>
  <si>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</si>
  <si>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</si>
  <si>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</si>
  <si>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</si>
  <si>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</si>
  <si>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</si>
  <si>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</si>
  <si>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</si>
  <si>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</si>
  <si>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</si>
  <si>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</si>
  <si>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</si>
  <si>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</si>
  <si>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</si>
  <si>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</si>
  <si>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</si>
  <si>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</si>
  <si>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</si>
  <si>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</si>
  <si>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</si>
  <si>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</si>
  <si>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</si>
  <si>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</si>
  <si>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</si>
  <si>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</si>
  <si>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</si>
  <si>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</si>
  <si>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</si>
  <si>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</si>
  <si>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</si>
  <si>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</si>
  <si>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</si>
  <si>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</si>
  <si>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</si>
  <si>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</si>
  <si>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</si>
  <si>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</si>
  <si>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</si>
  <si>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</si>
  <si>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</si>
  <si>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</si>
  <si>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</si>
  <si>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</si>
  <si>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</si>
  <si>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</si>
  <si>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</si>
  <si>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</si>
  <si>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</si>
  <si>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</si>
  <si>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</si>
  <si>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</si>
  <si>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</si>
  <si>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</si>
  <si>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</si>
  <si>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</si>
  <si>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</si>
  <si>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</si>
  <si>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</si>
  <si>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</si>
  <si>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</si>
  <si>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</si>
  <si>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</si>
  <si>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</si>
  <si>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</si>
  <si>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</si>
  <si>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</si>
  <si>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</si>
  <si>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</si>
  <si>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</si>
  <si>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</si>
  <si>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</si>
  <si>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</si>
  <si>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</si>
  <si>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</si>
  <si>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</si>
  <si>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</si>
  <si>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</si>
  <si>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</si>
  <si>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</si>
  <si>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</si>
  <si>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</si>
  <si>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</si>
  <si>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</si>
  <si>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</si>
  <si>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</si>
  <si>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</si>
  <si>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</si>
  <si>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</si>
  <si>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</si>
  <si>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</si>
  <si>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</si>
  <si>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</si>
  <si>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</si>
  <si>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</si>
  <si>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</si>
  <si>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</si>
  <si>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</si>
  <si>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</si>
  <si>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</si>
  <si>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</si>
  <si>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</si>
  <si>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</si>
  <si>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</si>
  <si>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</si>
  <si>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</si>
  <si>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</si>
  <si>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</si>
  <si>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</si>
  <si>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</si>
  <si>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</si>
  <si>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</si>
  <si>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</si>
  <si>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</si>
  <si>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</si>
  <si>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</si>
  <si>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</si>
  <si>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</si>
  <si>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</si>
  <si>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</si>
  <si>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</si>
  <si>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</si>
  <si>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</si>
  <si>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</si>
  <si>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</si>
  <si>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</si>
  <si>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</si>
  <si>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</si>
  <si>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</si>
  <si>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</si>
  <si>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</si>
  <si>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</si>
  <si>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</si>
  <si>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</si>
  <si>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</si>
  <si>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</si>
  <si>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</si>
  <si>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</si>
  <si>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</si>
  <si>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</si>
  <si>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</si>
  <si>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</si>
  <si>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</si>
  <si>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</si>
  <si>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</si>
  <si>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</si>
  <si>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</si>
  <si>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</si>
  <si>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</si>
  <si>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</si>
  <si>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</si>
  <si>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</si>
  <si>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</si>
  <si>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</si>
  <si>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</si>
  <si>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</si>
  <si>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</si>
  <si>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</si>
  <si>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</si>
  <si>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</si>
  <si>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</si>
  <si>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</si>
  <si>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</si>
  <si>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</si>
  <si>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</si>
  <si>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</si>
  <si>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</si>
  <si>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</si>
  <si>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</si>
  <si>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</si>
  <si>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</si>
  <si>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</si>
  <si>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</si>
  <si>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</si>
  <si>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</si>
  <si>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</si>
  <si>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</si>
  <si>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</si>
  <si>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</si>
  <si>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</si>
  <si>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</si>
  <si>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</si>
  <si>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</si>
  <si>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</si>
  <si>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</si>
  <si>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</si>
  <si>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</si>
  <si>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</si>
  <si>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</si>
  <si>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</si>
  <si>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</si>
  <si>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</si>
  <si>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</si>
  <si>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</si>
  <si>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</si>
  <si>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</si>
  <si>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</si>
  <si>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</si>
  <si>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</si>
  <si>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</si>
  <si>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</si>
  <si>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</si>
  <si>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</si>
  <si>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</si>
  <si>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</si>
  <si>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</si>
  <si>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</si>
  <si>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</si>
  <si>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</si>
  <si>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</si>
  <si>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</si>
  <si>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</si>
  <si>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</si>
  <si>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</si>
  <si>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</si>
  <si>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</si>
  <si>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</si>
  <si>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</si>
  <si>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</si>
  <si>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</si>
  <si>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</si>
  <si>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</si>
  <si>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</si>
  <si>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</si>
  <si>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</si>
  <si>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</si>
  <si>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</si>
  <si>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</si>
  <si>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</si>
  <si>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</si>
  <si>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</si>
  <si>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</si>
  <si>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</si>
  <si>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</si>
  <si>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</si>
  <si>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</si>
  <si>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</si>
  <si>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</si>
  <si>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</si>
  <si>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</si>
  <si>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</si>
  <si>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</si>
  <si>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</si>
  <si>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</si>
  <si>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</si>
  <si>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</si>
  <si>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</si>
  <si>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</si>
  <si>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</si>
  <si>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</si>
  <si>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</si>
  <si>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</si>
  <si>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</si>
  <si>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</si>
  <si>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</si>
  <si>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</si>
  <si>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</si>
  <si>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</si>
  <si>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</si>
  <si>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</si>
  <si>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</si>
  <si>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</si>
  <si>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</si>
  <si>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</si>
  <si>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</si>
  <si>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</si>
  <si>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</si>
  <si>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</si>
  <si>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</si>
  <si>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</si>
  <si>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</si>
  <si>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</si>
  <si>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</si>
  <si>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</si>
  <si>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</si>
  <si>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</si>
  <si>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</si>
  <si>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</si>
  <si>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</si>
  <si>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</si>
  <si>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</si>
  <si>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</si>
  <si>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</si>
  <si>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</si>
  <si>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</si>
  <si>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</si>
  <si>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</si>
  <si>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</si>
  <si>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</si>
  <si>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</si>
  <si>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</si>
  <si>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</si>
  <si>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</si>
  <si>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</si>
  <si>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</si>
  <si>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</si>
  <si>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</si>
  <si>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</si>
  <si>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</si>
  <si>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</si>
  <si>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</si>
  <si>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</si>
  <si>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</si>
  <si>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</si>
  <si>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</si>
  <si>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</si>
  <si>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</si>
  <si>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</si>
  <si>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</si>
  <si>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</si>
  <si>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</si>
  <si>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</si>
  <si>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</si>
  <si>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</si>
  <si>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</si>
  <si>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</si>
  <si>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</si>
  <si>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</si>
  <si>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</si>
  <si>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</si>
  <si>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</si>
  <si>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</si>
  <si>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</si>
  <si>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</si>
  <si>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</si>
  <si>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</si>
  <si>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</si>
  <si>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</si>
  <si>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</si>
  <si>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</si>
  <si>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</si>
  <si>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</si>
  <si>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</si>
  <si>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</si>
  <si>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</si>
  <si>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</si>
  <si>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</si>
  <si>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</si>
  <si>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</si>
  <si>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</si>
  <si>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</si>
  <si>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</si>
  <si>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</si>
  <si>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</si>
  <si>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</si>
  <si>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</si>
  <si>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</si>
  <si>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</si>
  <si>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</si>
  <si>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</si>
  <si>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</si>
  <si>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</si>
  <si>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</si>
  <si>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</si>
  <si>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</si>
  <si>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</si>
  <si>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</si>
  <si>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</si>
  <si>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</si>
  <si>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</si>
  <si>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</si>
  <si>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</si>
  <si>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</si>
  <si>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</si>
  <si>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</si>
  <si>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</si>
  <si>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</si>
  <si>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</si>
  <si>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</si>
  <si>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</si>
  <si>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</si>
  <si>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</si>
  <si>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</si>
  <si>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</si>
  <si>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</si>
  <si>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</si>
  <si>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</si>
  <si>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</si>
  <si>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</si>
  <si>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</si>
  <si>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</si>
  <si>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</si>
  <si>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</si>
  <si>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</si>
  <si>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</si>
  <si>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</si>
  <si>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</si>
  <si>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</si>
  <si>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</si>
  <si>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</si>
  <si>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</si>
  <si>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</si>
  <si>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</si>
  <si>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</si>
  <si>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</si>
  <si>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</si>
  <si>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</si>
  <si>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</si>
  <si>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</si>
  <si>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</si>
  <si>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</si>
  <si>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</si>
  <si>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</si>
  <si>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</si>
  <si>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</si>
  <si>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</si>
  <si>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</si>
  <si>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</si>
  <si>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</si>
  <si>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</si>
  <si>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</si>
  <si>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</si>
  <si>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</si>
  <si>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</si>
  <si>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</si>
  <si>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</si>
  <si>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</si>
  <si>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</si>
  <si>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</si>
  <si>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</si>
  <si>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</si>
  <si>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</si>
  <si>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</si>
  <si>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</si>
  <si>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</si>
  <si>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</si>
  <si>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</si>
  <si>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</si>
  <si>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</si>
  <si>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</si>
  <si>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</si>
  <si>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</si>
  <si>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</si>
  <si>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</si>
  <si>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</si>
  <si>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</si>
  <si>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</si>
  <si>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</si>
  <si>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</si>
  <si>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</si>
  <si>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</si>
  <si>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</si>
  <si>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</si>
  <si>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</si>
  <si>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</si>
  <si>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</si>
  <si>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</si>
  <si>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</si>
  <si>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</si>
  <si>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</si>
  <si>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</si>
  <si>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</si>
  <si>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</si>
  <si>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</si>
  <si>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</si>
  <si>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</si>
  <si>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</si>
  <si>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</si>
  <si>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</si>
  <si>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</si>
  <si>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</si>
  <si>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</si>
  <si>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</si>
  <si>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</si>
  <si>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</si>
  <si>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</si>
  <si>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</si>
  <si>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</si>
  <si>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</si>
  <si>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</si>
  <si>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</si>
  <si>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</si>
  <si>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</si>
  <si>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</si>
  <si>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</si>
  <si>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</si>
  <si>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</si>
  <si>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</si>
  <si>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</si>
  <si>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</si>
  <si>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</si>
  <si>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</si>
  <si>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</si>
  <si>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</si>
  <si>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</si>
  <si>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</si>
  <si>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</si>
  <si>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</si>
  <si>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</si>
  <si>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</si>
  <si>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</si>
  <si>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</si>
  <si>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</si>
  <si>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</si>
  <si>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</si>
  <si>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</si>
  <si>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</si>
  <si>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</si>
  <si>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</si>
  <si>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</si>
  <si>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</si>
  <si>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</si>
  <si>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</si>
  <si>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</si>
  <si>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</si>
  <si>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</si>
  <si>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</si>
  <si>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</si>
  <si>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</si>
  <si>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</si>
  <si>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</si>
  <si>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</si>
  <si>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</si>
  <si>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</si>
  <si>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</si>
  <si>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</si>
  <si>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</si>
  <si>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</si>
  <si>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</si>
  <si>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</si>
  <si>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</si>
  <si>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</si>
  <si>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</si>
  <si>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</si>
  <si>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</si>
  <si>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</si>
  <si>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</si>
  <si>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</si>
  <si>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</si>
  <si>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</si>
  <si>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</si>
  <si>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</si>
  <si>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</si>
  <si>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</si>
  <si>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</si>
  <si>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</si>
  <si>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</si>
  <si>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</si>
  <si>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</si>
  <si>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</si>
  <si>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</si>
  <si>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</si>
  <si>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</si>
  <si>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</si>
  <si>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</si>
  <si>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</si>
  <si>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</si>
  <si>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</si>
  <si>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</si>
  <si>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</si>
  <si>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</si>
  <si>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</si>
  <si>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</si>
  <si>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</si>
  <si>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</si>
  <si>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</si>
  <si>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</si>
  <si>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</si>
  <si>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</si>
  <si>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</si>
  <si>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</si>
  <si>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</si>
  <si>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</si>
  <si>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</si>
  <si>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</si>
  <si>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</si>
  <si>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</si>
  <si>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</si>
  <si>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</si>
  <si>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</si>
  <si>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</si>
  <si>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</si>
  <si>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</si>
  <si>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</si>
  <si>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</si>
  <si>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</si>
  <si>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</si>
  <si>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</si>
  <si>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</si>
  <si>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</si>
  <si>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</si>
  <si>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</si>
  <si>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</si>
  <si>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</si>
  <si>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</si>
  <si>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</si>
  <si>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</si>
  <si>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</si>
  <si>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</si>
  <si>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</si>
  <si>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</si>
  <si>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</si>
  <si>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</si>
  <si>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</si>
  <si>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</si>
  <si>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</si>
  <si>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</si>
  <si>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</si>
  <si>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</si>
  <si>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</si>
  <si>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</si>
  <si>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</si>
  <si>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</si>
  <si>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</si>
  <si>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</si>
  <si>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</si>
  <si>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</si>
  <si>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</si>
  <si>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</si>
  <si>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</si>
  <si>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</si>
  <si>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</si>
  <si>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</si>
  <si>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</si>
  <si>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</si>
  <si>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</si>
  <si>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</si>
  <si>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</si>
  <si>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</si>
  <si>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</si>
  <si>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</si>
  <si>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</si>
  <si>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</si>
  <si>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</si>
  <si>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</si>
  <si>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</si>
  <si>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</si>
  <si>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</si>
  <si>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</si>
  <si>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</si>
  <si>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</si>
  <si>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</si>
  <si>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</si>
  <si>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</si>
  <si>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</si>
  <si>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</si>
  <si>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</si>
  <si>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</si>
  <si>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</si>
  <si>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</si>
  <si>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</si>
  <si>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</si>
  <si>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</si>
  <si>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</si>
  <si>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</si>
  <si>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</si>
  <si>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</si>
  <si>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</si>
  <si>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</si>
  <si>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</si>
  <si>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</si>
  <si>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</si>
  <si>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</si>
  <si>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</si>
  <si>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</si>
  <si>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</si>
  <si>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</si>
  <si>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</si>
  <si>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</si>
  <si>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</si>
  <si>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</si>
  <si>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</si>
  <si>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</si>
  <si>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</si>
  <si>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</si>
  <si>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</si>
  <si>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</si>
  <si>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</si>
  <si>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</si>
  <si>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</si>
  <si>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</si>
  <si>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</si>
  <si>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</si>
  <si>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</si>
  <si>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</si>
  <si>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</si>
  <si>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</si>
  <si>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</si>
  <si>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</si>
  <si>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</si>
  <si>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</si>
  <si>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</si>
  <si>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</si>
  <si>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</si>
  <si>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</si>
  <si>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</si>
  <si>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</si>
  <si>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</si>
  <si>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</si>
  <si>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</si>
  <si>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</si>
  <si>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</si>
  <si>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</si>
  <si>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</si>
  <si>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</si>
  <si>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</si>
  <si>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</si>
  <si>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</si>
  <si>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</si>
  <si>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</si>
  <si>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</si>
  <si>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</si>
  <si>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</si>
  <si>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</si>
  <si>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</si>
  <si>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</si>
  <si>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</si>
  <si>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</si>
  <si>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</si>
  <si>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</si>
  <si>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</si>
  <si>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</si>
  <si>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</si>
  <si>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</si>
  <si>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</si>
  <si>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</si>
  <si>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</si>
  <si>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</si>
  <si>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</si>
  <si>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</si>
  <si>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</si>
  <si>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</si>
  <si>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</si>
  <si>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</si>
  <si>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</si>
  <si>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</si>
  <si>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</si>
  <si>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</si>
  <si>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</si>
  <si>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</si>
  <si>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</si>
  <si>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</si>
  <si>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</si>
  <si>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</si>
  <si>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</si>
  <si>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</si>
  <si>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</si>
  <si>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</si>
  <si>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</si>
  <si>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</si>
  <si>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</si>
  <si>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</si>
  <si>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</si>
  <si>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</si>
  <si>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</si>
  <si>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</si>
  <si>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</si>
  <si>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</si>
  <si>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</si>
  <si>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</si>
  <si>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</si>
  <si>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</si>
  <si>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</si>
  <si>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</si>
  <si>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</si>
  <si>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</si>
  <si>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</si>
  <si>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</si>
  <si>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</si>
  <si>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</si>
  <si>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</si>
  <si>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</si>
  <si>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</si>
  <si>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</si>
  <si>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</si>
  <si>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</si>
  <si>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</si>
  <si>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</si>
  <si>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</si>
  <si>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</si>
  <si>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</si>
  <si>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</si>
  <si>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</si>
  <si>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</si>
  <si>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</si>
  <si>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</si>
  <si>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</si>
  <si>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</si>
  <si>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</si>
  <si>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</si>
  <si>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</si>
  <si>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</si>
  <si>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</si>
  <si>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</si>
  <si>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</si>
  <si>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</si>
  <si>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</si>
  <si>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</si>
  <si>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</si>
  <si>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</si>
  <si>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</si>
  <si>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</si>
  <si>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</si>
  <si>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</si>
  <si>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</si>
  <si>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</si>
  <si>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</si>
  <si>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</si>
  <si>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</si>
  <si>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</si>
  <si>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</si>
  <si>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</si>
  <si>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</si>
  <si>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</si>
  <si>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</si>
  <si>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</si>
  <si>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</si>
  <si>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</si>
  <si>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</si>
  <si>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</si>
  <si>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</si>
  <si>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</si>
  <si>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</si>
  <si>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</si>
  <si>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</si>
  <si>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</si>
  <si>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</si>
  <si>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</si>
  <si>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</si>
  <si>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</si>
  <si>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</si>
  <si>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</si>
  <si>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</si>
  <si>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</si>
  <si>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</si>
  <si>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</si>
  <si>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</si>
  <si>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</si>
  <si>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</si>
  <si>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</si>
  <si>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</si>
  <si>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</si>
  <si>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</si>
  <si>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</si>
  <si>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</si>
  <si>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</si>
  <si>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</si>
  <si>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</si>
  <si>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</si>
  <si>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</si>
  <si>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</si>
  <si>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</si>
  <si>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</si>
  <si>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</si>
  <si>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</si>
  <si>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</si>
  <si>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</si>
  <si>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</si>
  <si>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</si>
  <si>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</si>
  <si>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</si>
  <si>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</si>
  <si>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</si>
  <si>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</si>
  <si>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</si>
  <si>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</si>
  <si>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</si>
  <si>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</si>
  <si>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</si>
  <si>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</si>
  <si>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</si>
  <si>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</si>
  <si>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</si>
  <si>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</si>
  <si>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</si>
  <si>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</si>
  <si>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</si>
  <si>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</si>
  <si>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</si>
  <si>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</si>
  <si>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</si>
  <si>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</si>
  <si>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</si>
  <si>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</si>
  <si>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</si>
  <si>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</si>
  <si>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</si>
  <si>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</si>
  <si>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</si>
  <si>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</si>
  <si>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</si>
  <si>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</si>
  <si>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</si>
  <si>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</si>
  <si>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</si>
  <si>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</si>
  <si>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</si>
  <si>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</si>
  <si>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</si>
  <si>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</si>
  <si>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</si>
  <si>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</si>
  <si>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</si>
  <si>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</si>
  <si>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</si>
  <si>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</si>
  <si>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</si>
  <si>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</si>
  <si>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</si>
  <si>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</si>
  <si>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</si>
  <si>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</si>
  <si>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</si>
  <si>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</si>
  <si>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</si>
  <si>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</si>
  <si>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</si>
  <si>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</si>
  <si>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</si>
  <si>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</si>
  <si>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</si>
  <si>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</si>
  <si>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</si>
  <si>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</si>
  <si>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</si>
  <si>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</si>
  <si>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</si>
  <si>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</si>
  <si>
    <t>day_of_the_week</t>
  </si>
  <si>
    <t>hour</t>
  </si>
  <si>
    <t>llave</t>
  </si>
  <si>
    <t>month</t>
  </si>
  <si>
    <t>client-type</t>
  </si>
  <si>
    <t>dato-repertido</t>
  </si>
  <si>
    <t>Etiquetas de fila</t>
  </si>
  <si>
    <t>Total general</t>
  </si>
  <si>
    <t>2024</t>
  </si>
  <si>
    <t>2025</t>
  </si>
  <si>
    <t>Suma de money</t>
  </si>
  <si>
    <t>Trim.1</t>
  </si>
  <si>
    <t>Trim.2</t>
  </si>
  <si>
    <t>Trim.3</t>
  </si>
  <si>
    <t>Trim.4</t>
  </si>
  <si>
    <t>mar</t>
  </si>
  <si>
    <t>ene</t>
  </si>
  <si>
    <t>feb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</si>
  <si>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</si>
  <si>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</si>
  <si>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</si>
  <si>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</si>
  <si>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</si>
  <si>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</si>
  <si>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</si>
  <si>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</si>
  <si>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</si>
  <si>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(en blanco)</t>
  </si>
  <si>
    <t>money_type</t>
  </si>
  <si>
    <t>coffee type</t>
  </si>
  <si>
    <t>Sales</t>
  </si>
  <si>
    <t>total sales</t>
  </si>
  <si>
    <t>Cuenta de card</t>
  </si>
  <si>
    <t>fidelity</t>
  </si>
  <si>
    <t>Cliente frecuente</t>
  </si>
  <si>
    <t>visita única</t>
  </si>
  <si>
    <t>entre 2 y 5</t>
  </si>
  <si>
    <t>visistas</t>
  </si>
  <si>
    <t>clientes</t>
  </si>
  <si>
    <t>entre 6 y 10</t>
  </si>
  <si>
    <t>entre 11 y 15</t>
  </si>
  <si>
    <t>mas de 15</t>
  </si>
  <si>
    <t xml:space="preserve">máximo </t>
  </si>
  <si>
    <t>segundo</t>
  </si>
  <si>
    <t>tercero</t>
  </si>
  <si>
    <t>cuarto</t>
  </si>
  <si>
    <t>quinto</t>
  </si>
  <si>
    <t>Ventas totales en el rango seleccionado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</si>
</sst>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₴-422]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8" fontId="0" fillId="0" borderId="0" xfId="0" applyNumberFormat="1"/>
    <xf numFmtId="0" fontId="0" fillId="33" borderId="0" xfId="0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numFmt numFmtId="168" formatCode="#,##0.00\ [$₴-422]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27" formatCode="d/m/yyyy\ hh:mm"/>
    </dxf>
    <dxf>
      <numFmt numFmtId="27" formatCode="d/m/yyyy\ hh:mm"/>
    </dxf>
    <dxf>
      <numFmt numFmtId="27" formatCode="d/m/yyyy\ hh:m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[data_analisis_wilson.xlsx]Sales_by_date!TablaDinámica1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Sales_by_date!$A$4:$A$24</c:f>
              <c:multiLvlStrCache>
                <c:ptCount val="13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dic</c:v>
                  </c:pt>
                  <c:pt idx="10">
                    <c:v>ene</c:v>
                  </c:pt>
                  <c:pt idx="11">
                    <c:v>feb</c:v>
                  </c:pt>
                  <c:pt idx="12">
                    <c:v>mar</c:v>
                  </c:pt>
                </c:lvl>
                <c:lvl>
                  <c:pt idx="0">
                    <c:v>Trim.1</c:v>
                  </c:pt>
                  <c:pt idx="1">
                    <c:v>Trim.2</c:v>
                  </c:pt>
                  <c:pt idx="4">
                    <c:v>Trim.3</c:v>
                  </c:pt>
                  <c:pt idx="7">
                    <c:v>Trim.4</c:v>
                  </c:pt>
                  <c:pt idx="10">
                    <c:v>Trim.1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Sales_by_date!$B$4:$B$24</c:f>
              <c:numCache>
                <c:formatCode>General</c:formatCode>
                <c:ptCount val="13"/>
                <c:pt idx="0">
                  <c:v>7010.1999999999871</c:v>
                </c:pt>
                <c:pt idx="1">
                  <c:v>6720.5600000000013</c:v>
                </c:pt>
                <c:pt idx="2">
                  <c:v>8931.0600000000031</c:v>
                </c:pt>
                <c:pt idx="3">
                  <c:v>7758.7600000000048</c:v>
                </c:pt>
                <c:pt idx="4">
                  <c:v>6888.0200000000059</c:v>
                </c:pt>
                <c:pt idx="5">
                  <c:v>7567.8000000000147</c:v>
                </c:pt>
                <c:pt idx="6">
                  <c:v>9932.8000000000065</c:v>
                </c:pt>
                <c:pt idx="7">
                  <c:v>13788.780000000039</c:v>
                </c:pt>
                <c:pt idx="8">
                  <c:v>8488.1600000000217</c:v>
                </c:pt>
                <c:pt idx="9">
                  <c:v>8145.160000000019</c:v>
                </c:pt>
                <c:pt idx="10">
                  <c:v>6363.1000000000122</c:v>
                </c:pt>
                <c:pt idx="11">
                  <c:v>13153.759999999997</c:v>
                </c:pt>
                <c:pt idx="12">
                  <c:v>9986.4400000000151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D-420D-8078-A035DF81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909600"/>
        <c:axId val="1178911520"/>
      </c:barChart>
      <c:catAx>
        <c:axId val="11789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178911520"/>
        <c:crosses val="autoZero"/>
        <c:auto val="1"/>
        <c:lblAlgn val="ctr"/>
        <c:lblOffset val="100"/>
        <c:noMultiLvlLbl val="0"/>
      </c:catAx>
      <c:valAx>
        <c:axId val="1178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1789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[data_analisis_wilson.xlsx]sales_by_coffee_type!TablaDinámica2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sales_by_coffee_type!$B$3:$B$4</c:f>
              <c:strCache>
                <c:ptCount val="1"/>
                <c:pt idx="0">
                  <c:v>card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1-4EA7-8FE4-963CEA42E4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1-4EA7-8FE4-963CEA42E4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1-4EA7-8FE4-963CEA42E4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41-4EA7-8FE4-963CEA42E4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41-4EA7-8FE4-963CEA42E4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1-4EA7-8FE4-963CEA42E45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41-4EA7-8FE4-963CEA42E45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41-4EA7-8FE4-963CEA42E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sales_by_coffee_type!$A$5:$A$13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sales_by_coffee_type!$B$5:$B$13</c:f>
              <c:numCache>
                <c:formatCode>#,##0.00\ [$₴-422]</c:formatCode>
                <c:ptCount val="8"/>
                <c:pt idx="0">
                  <c:v>14545.439999999826</c:v>
                </c:pt>
                <c:pt idx="1">
                  <c:v>24661.480000000225</c:v>
                </c:pt>
                <c:pt idx="2">
                  <c:v>17439.139999999974</c:v>
                </c:pt>
                <c:pt idx="3">
                  <c:v>8378.1200000000372</c:v>
                </c:pt>
                <c:pt idx="4">
                  <c:v>7384.8600000000097</c:v>
                </c:pt>
                <c:pt idx="5">
                  <c:v>2651.099999999994</c:v>
                </c:pt>
                <c:pt idx="6">
                  <c:v>9793.3600000000461</c:v>
                </c:pt>
                <c:pt idx="7">
                  <c:v>26764.099999999507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41-4EA7-8FE4-963CEA42E459}"/>
            </c:ext>
          </c:extLst>
        </c:ser>
        <c:ser>
          <c:idx val="1"/>
          <c:order val="1"/>
          <c:tx>
            <c:strRef>
              <c:f>sales_by_coffee_type!$C$3:$C$4</c:f>
              <c:strCache>
                <c:ptCount val="1"/>
                <c:pt idx="0">
                  <c:v>cash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sales_by_coffee_type!$A$5:$A$13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sales_by_coffee_type!$C$5:$C$13</c:f>
              <c:numCache>
                <c:formatCode>#,##0.00\ [$₴-422]</c:formatCode>
                <c:ptCount val="8"/>
                <c:pt idx="0">
                  <c:v>383</c:v>
                </c:pt>
                <c:pt idx="1">
                  <c:v>518</c:v>
                </c:pt>
                <c:pt idx="2">
                  <c:v>595</c:v>
                </c:pt>
                <c:pt idx="3">
                  <c:v>157</c:v>
                </c:pt>
                <c:pt idx="4">
                  <c:v>150</c:v>
                </c:pt>
                <c:pt idx="5">
                  <c:v>124</c:v>
                </c:pt>
                <c:pt idx="6">
                  <c:v>239</c:v>
                </c:pt>
                <c:pt idx="7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1-4EA7-8FE4-963CEA42E4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Preferencia en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DE-4940-A3F1-35DE54C3A5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DE-4940-A3F1-35DE54C3A5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sales_by_coffee_type!$H$4:$I$4</c:f>
              <c:strCache>
                <c:ptCount val="2"/>
                <c:pt idx="0">
                  <c:v>cash</c:v>
                </c:pt>
                <c:pt idx="1">
                  <c:v>card</c:v>
                </c:pt>
              </c:strCache>
            </c:strRef>
          </c:cat>
          <c:val>
            <c:numRef>
              <c:f>sales_by_coffee_type!$H$5:$I$5</c:f>
              <c:numCache>
                <c:formatCode>General</c:formatCode>
                <c:ptCount val="2"/>
                <c:pt idx="0">
                  <c:v>111617.59999999963</c:v>
                </c:pt>
                <c:pt idx="1">
                  <c:v>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E-4940-A3F1-35DE54C3A5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frecuencia de clientes en visitas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901"/>
          <c:y val="0.14351851851851852"/>
          <c:w val="0.43898578302712155"/>
          <c:h val="0.73164297171186932"/>
        </c:manualLayout>
      </c:layout>
      <c:pieChart>
        <c:varyColors val="1"/>
        <c:ser>
          <c:idx val="0"/>
          <c:order val="0"/>
          <c:tx>
            <c:strRef>
              <c:f>fidelity!$I$14</c:f>
              <c:strCache>
                <c:ptCount val="1"/>
                <c:pt idx="0">
                  <c:v>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14-4919-885B-1A24AAAE6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14-4919-885B-1A24AAAE6A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14-4919-885B-1A24AAAE6A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14-4919-885B-1A24AAAE6A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fidelity!$H$15:$H$18</c:f>
              <c:strCache>
                <c:ptCount val="4"/>
                <c:pt idx="0">
                  <c:v>entre 2 y 5</c:v>
                </c:pt>
                <c:pt idx="1">
                  <c:v>entre 6 y 10</c:v>
                </c:pt>
                <c:pt idx="2">
                  <c:v>entre 11 y 15</c:v>
                </c:pt>
                <c:pt idx="3">
                  <c:v>mas de 15</c:v>
                </c:pt>
              </c:strCache>
            </c:strRef>
          </c:cat>
          <c:val>
            <c:numRef>
              <c:f>fidelity!$I$15:$I$18</c:f>
              <c:numCache>
                <c:formatCode>General</c:formatCode>
                <c:ptCount val="4"/>
                <c:pt idx="0">
                  <c:v>449</c:v>
                </c:pt>
                <c:pt idx="1">
                  <c:v>47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4-4919-885B-1A24AAAE6A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Fidelidad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FB6-4980-828E-CFB6991F4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FB6-4980-828E-CFB6991F4B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fidelity!$J$4:$J$5</c:f>
              <c:strCache>
                <c:ptCount val="2"/>
                <c:pt idx="0">
                  <c:v>Cliente frecuente</c:v>
                </c:pt>
                <c:pt idx="1">
                  <c:v>visita única</c:v>
                </c:pt>
              </c:strCache>
            </c:strRef>
          </c:cat>
          <c:val>
            <c:numRef>
              <c:f>fidelity!$K$4:$K$5</c:f>
              <c:numCache>
                <c:formatCode>General</c:formatCode>
                <c:ptCount val="2"/>
                <c:pt idx="0">
                  <c:v>543</c:v>
                </c:pt>
                <c:pt idx="1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6-4980-828E-CFB6991F4B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99060</xdr:rowOff>
    </xdr:from>
    <xdr:to>
      <xdr:col>15</xdr:col>
      <xdr:colOff>419100</xdr:colOff>
      <xdr:row>67</xdr:row>
      <xdr:rowOff>30480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32540F9-1880-F7AC-584E-AEFCC7ED4D8A}"/>
            </a:ext>
          </a:extLst>
        </xdr:cNvPr>
        <xdr:cNvSpPr/>
      </xdr:nvSpPr>
      <xdr:spPr>
        <a:xfrm>
          <a:off x="228600" y="99060"/>
          <a:ext cx="12077700" cy="121843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>
    <xdr:from>
      <xdr:col>0</xdr:col>
      <xdr:colOff>723900</xdr:colOff>
      <xdr:row>1</xdr:row>
      <xdr:rowOff>114300</xdr:rowOff>
    </xdr:from>
    <xdr:to>
      <xdr:col>14</xdr:col>
      <xdr:colOff>381000</xdr:colOff>
      <xdr:row>6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4E1D92E-30DE-4A43-0C5F-0681057E501D}"/>
            </a:ext>
          </a:extLst>
        </xdr:cNvPr>
        <xdr:cNvSpPr txBox="1"/>
      </xdr:nvSpPr>
      <xdr:spPr>
        <a:xfrm>
          <a:off x="723900" y="297180"/>
          <a:ext cx="10751820" cy="9144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SV" sz="1600"/>
            <a:t>Ventas totales de una cafetería</a:t>
          </a:r>
          <a:r>
            <a:rPr lang="es-SV" sz="1600" baseline="0"/>
            <a:t> Ucraniana en el periodo de marzo del 2024 a marzo del 2025</a:t>
          </a:r>
        </a:p>
        <a:p>
          <a:pPr algn="ctr"/>
          <a:endParaRPr lang="es-SV" sz="1600" baseline="0"/>
        </a:p>
        <a:p>
          <a:pPr algn="ctr"/>
          <a:r>
            <a:rPr lang="es-SV" sz="1600" baseline="0"/>
            <a:t>Wilson Alberto Barrera Vásquez</a:t>
          </a:r>
        </a:p>
      </xdr:txBody>
    </xdr:sp>
    <xdr:clientData/>
  </xdr:twoCellAnchor>
  <xdr:twoCellAnchor editAs="oneCell">
    <xdr:from>
      <xdr:col>0</xdr:col>
      <xdr:colOff>419100</xdr:colOff>
      <xdr:row>11</xdr:row>
      <xdr:rowOff>15240</xdr:rowOff>
    </xdr:from>
    <xdr:to>
      <xdr:col>14</xdr:col>
      <xdr:colOff>624840</xdr:colOff>
      <xdr:row>18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time">
              <a:extLst>
                <a:ext uri="{FF2B5EF4-FFF2-40B4-BE49-F238E27FC236}">
                  <a16:creationId xmlns:a16="http://schemas.microsoft.com/office/drawing/2014/main" id="{EB94097A-4FED-4CFD-A0CF-5A33BD830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026920"/>
              <a:ext cx="113004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</xdr:col>
      <xdr:colOff>30480</xdr:colOff>
      <xdr:row>7</xdr:row>
      <xdr:rowOff>137160</xdr:rowOff>
    </xdr:from>
    <xdr:to>
      <xdr:col>3</xdr:col>
      <xdr:colOff>541020</xdr:colOff>
      <xdr:row>10</xdr:row>
      <xdr:rowOff>45720</xdr:rowOff>
    </xdr:to>
    <xdr:sp macro="" textlink="">
      <xdr:nvSpPr>
        <xdr:cNvPr id="5" name="Flecha: pentágono 4">
          <a:extLst>
            <a:ext uri="{FF2B5EF4-FFF2-40B4-BE49-F238E27FC236}">
              <a16:creationId xmlns:a16="http://schemas.microsoft.com/office/drawing/2014/main" id="{23454B7F-9DDD-0D1A-9331-EAE92E3FAC46}"/>
            </a:ext>
          </a:extLst>
        </xdr:cNvPr>
        <xdr:cNvSpPr/>
      </xdr:nvSpPr>
      <xdr:spPr>
        <a:xfrm>
          <a:off x="822960" y="1417320"/>
          <a:ext cx="2095500" cy="457200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SV" sz="1400"/>
            <a:t>Ventas</a:t>
          </a:r>
          <a:r>
            <a:rPr lang="es-SV" sz="1400" baseline="0"/>
            <a:t> en el tiempo</a:t>
          </a:r>
          <a:endParaRPr lang="es-SV" sz="1400"/>
        </a:p>
      </xdr:txBody>
    </xdr:sp>
    <xdr:clientData/>
  </xdr:twoCellAnchor>
  <xdr:twoCellAnchor>
    <xdr:from>
      <xdr:col>0</xdr:col>
      <xdr:colOff>388620</xdr:colOff>
      <xdr:row>19</xdr:row>
      <xdr:rowOff>0</xdr:rowOff>
    </xdr:from>
    <xdr:to>
      <xdr:col>12</xdr:col>
      <xdr:colOff>281940</xdr:colOff>
      <xdr:row>41</xdr:row>
      <xdr:rowOff>60960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43C1CB-BD87-42C5-82B4-8C5C1D7F2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403860</xdr:colOff>
      <xdr:row>19</xdr:row>
      <xdr:rowOff>45720</xdr:rowOff>
    </xdr:from>
    <xdr:to>
      <xdr:col>14</xdr:col>
      <xdr:colOff>632460</xdr:colOff>
      <xdr:row>33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ffee_name">
              <a:extLst>
                <a:ext uri="{FF2B5EF4-FFF2-40B4-BE49-F238E27FC236}">
                  <a16:creationId xmlns:a16="http://schemas.microsoft.com/office/drawing/2014/main" id="{A76AB111-E3F4-4C8A-B412-2C04B5AAE7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3620" y="3520440"/>
              <a:ext cx="181356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</xdr:colOff>
      <xdr:row>8</xdr:row>
      <xdr:rowOff>7620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10F81B-835A-AD7D-76E7-9B53D326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280160"/>
          <a:ext cx="800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441960</xdr:colOff>
      <xdr:row>34</xdr:row>
      <xdr:rowOff>7619</xdr:rowOff>
    </xdr:from>
    <xdr:to>
      <xdr:col>14</xdr:col>
      <xdr:colOff>640080</xdr:colOff>
      <xdr:row>41</xdr:row>
      <xdr:rowOff>111128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3446654-3D49-557A-00E4-AA1F07C0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1720" y="6225539"/>
          <a:ext cx="1783080" cy="1383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42</xdr:row>
      <xdr:rowOff>30480</xdr:rowOff>
    </xdr:from>
    <xdr:to>
      <xdr:col>3</xdr:col>
      <xdr:colOff>541020</xdr:colOff>
      <xdr:row>44</xdr:row>
      <xdr:rowOff>121920</xdr:rowOff>
    </xdr:to>
    <xdr:sp macro="" textlink="">
      <xdr:nvSpPr>
        <xdr:cNvPr id="10" name="Flecha: pentágono 9">
          <a:extLst>
            <a:ext uri="{FF2B5EF4-FFF2-40B4-BE49-F238E27FC236}">
              <a16:creationId xmlns:a16="http://schemas.microsoft.com/office/drawing/2014/main" id="{066F2089-5FD6-4F74-BE7A-F5AE8607FCE4}"/>
            </a:ext>
          </a:extLst>
        </xdr:cNvPr>
        <xdr:cNvSpPr/>
      </xdr:nvSpPr>
      <xdr:spPr>
        <a:xfrm>
          <a:off x="822960" y="7711440"/>
          <a:ext cx="2095500" cy="457200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SV" sz="1400"/>
            <a:t>Preferencias</a:t>
          </a:r>
          <a:endParaRPr lang="es-SV" sz="1400" baseline="0"/>
        </a:p>
        <a:p>
          <a:pPr algn="l"/>
          <a:endParaRPr lang="es-SV" sz="1400"/>
        </a:p>
      </xdr:txBody>
    </xdr:sp>
    <xdr:clientData/>
  </xdr:twoCellAnchor>
  <xdr:twoCellAnchor>
    <xdr:from>
      <xdr:col>0</xdr:col>
      <xdr:colOff>510540</xdr:colOff>
      <xdr:row>45</xdr:row>
      <xdr:rowOff>83820</xdr:rowOff>
    </xdr:from>
    <xdr:to>
      <xdr:col>8</xdr:col>
      <xdr:colOff>45720</xdr:colOff>
      <xdr:row>66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065B33-A3BB-49A9-9DF2-131A79862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106680</xdr:colOff>
      <xdr:row>45</xdr:row>
      <xdr:rowOff>83820</xdr:rowOff>
    </xdr:from>
    <xdr:to>
      <xdr:col>12</xdr:col>
      <xdr:colOff>525780</xdr:colOff>
      <xdr:row>57</xdr:row>
      <xdr:rowOff>106680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7AC99D4-2B4A-4F46-B10B-89ACB5D6D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708660</xdr:colOff>
      <xdr:row>45</xdr:row>
      <xdr:rowOff>83820</xdr:rowOff>
    </xdr:from>
    <xdr:to>
      <xdr:col>15</xdr:col>
      <xdr:colOff>160020</xdr:colOff>
      <xdr:row>66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onth">
              <a:extLst>
                <a:ext uri="{FF2B5EF4-FFF2-40B4-BE49-F238E27FC236}">
                  <a16:creationId xmlns:a16="http://schemas.microsoft.com/office/drawing/2014/main" id="{B06828CF-9A96-4932-B477-82927CCA8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8420" y="8313420"/>
              <a:ext cx="18288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129540</xdr:colOff>
      <xdr:row>58</xdr:row>
      <xdr:rowOff>15240</xdr:rowOff>
    </xdr:from>
    <xdr:to>
      <xdr:col>12</xdr:col>
      <xdr:colOff>556260</xdr:colOff>
      <xdr:row>66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client-type">
              <a:extLst>
                <a:ext uri="{FF2B5EF4-FFF2-40B4-BE49-F238E27FC236}">
                  <a16:creationId xmlns:a16="http://schemas.microsoft.com/office/drawing/2014/main" id="{0C303A69-23E9-426C-B14A-8A9F84D4F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-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380" y="10622280"/>
              <a:ext cx="359664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0.34607</cdr:x>
      <cdr:y>0.44674</cdr:y>
    </cdr:from>
    <cdr:to>
      <cdr:x>0.50531</cdr:x>
      <cdr:y>0.71821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C84BFD72-3123-0ACD-2D8B-A7EC017AD185}"/>
            </a:ext>
          </a:extLst>
        </cdr:cNvPr>
        <cdr:cNvSpPr/>
      </cdr:nvSpPr>
      <cdr:spPr>
        <a:xfrm xmlns:a="http://schemas.openxmlformats.org/drawingml/2006/main">
          <a:off x="1242060" y="990600"/>
          <a:ext cx="571500" cy="60198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SV" sz="2500" kern="1200"/>
            <a:t>$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190500</xdr:colOff>
      <xdr:row>36</xdr:row>
      <xdr:rowOff>76200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F191B73-DC91-4711-A8AC-301859D341AB}"/>
            </a:ext>
          </a:extLst>
        </xdr:cNvPr>
        <xdr:cNvSpPr/>
      </xdr:nvSpPr>
      <xdr:spPr>
        <a:xfrm>
          <a:off x="0" y="0"/>
          <a:ext cx="12077700" cy="66598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>
    <xdr:from>
      <xdr:col>0</xdr:col>
      <xdr:colOff>586740</xdr:colOff>
      <xdr:row>0</xdr:row>
      <xdr:rowOff>99060</xdr:rowOff>
    </xdr:from>
    <xdr:to>
      <xdr:col>14</xdr:col>
      <xdr:colOff>304800</xdr:colOff>
      <xdr:row>5</xdr:row>
      <xdr:rowOff>175260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BF7FE31-27A3-3345-4012-1C8C50E090BB}"/>
            </a:ext>
          </a:extLst>
        </xdr:cNvPr>
        <xdr:cNvSpPr txBox="1"/>
      </xdr:nvSpPr>
      <xdr:spPr>
        <a:xfrm>
          <a:off x="586740" y="99060"/>
          <a:ext cx="10812780" cy="9906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SV" sz="1700"/>
            <a:t>Fidelidad</a:t>
          </a:r>
          <a:r>
            <a:rPr lang="es-SV" sz="1700" baseline="0"/>
            <a:t> de clientes que pagaron con targeta </a:t>
          </a:r>
        </a:p>
        <a:p>
          <a:pPr algn="ctr"/>
          <a:endParaRPr lang="es-SV" sz="1700" baseline="0"/>
        </a:p>
        <a:p>
          <a:pPr algn="ctr"/>
          <a:r>
            <a:rPr lang="es-SV" sz="1700" baseline="0"/>
            <a:t>Wilson Barrera</a:t>
          </a:r>
        </a:p>
        <a:p>
          <a:endParaRPr lang="es-SV" sz="1100"/>
        </a:p>
      </xdr:txBody>
    </xdr:sp>
    <xdr:clientData/>
  </xdr:twoCellAnchor>
  <xdr:twoCellAnchor>
    <xdr:from>
      <xdr:col>8</xdr:col>
      <xdr:colOff>449580</xdr:colOff>
      <xdr:row>6</xdr:row>
      <xdr:rowOff>152400</xdr:rowOff>
    </xdr:from>
    <xdr:to>
      <xdr:col>14</xdr:col>
      <xdr:colOff>266700</xdr:colOff>
      <xdr:row>21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90BC61-A35A-4518-995F-5DF8E55FC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175260</xdr:rowOff>
    </xdr:from>
    <xdr:to>
      <xdr:col>8</xdr:col>
      <xdr:colOff>160020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61CEF4-55DC-4147-948B-9E2F096F2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" refreshedDate="45850.588592939814" createdVersion="8" refreshedVersion="8" minRefreshableVersion="3" recordCount="3614" xr:uid="{BD22600B-0EFE-4333-8CA9-F2A37BA18A0C}">
  <cacheSource type="worksheet">
    <worksheetSource name="Tabla1"/>
  </cacheSource>
  <cacheFields count="15">
    <cacheField name="date" numFmtId="14">
      <sharedItems containsSemiMixedTypes="0" containsNonDate="0" containsDate="1" containsString="0" minDate="2024-03-01T00:00:00" maxDate="2025-03-24T00:00:00"/>
    </cacheField>
    <cacheField name="datetime" numFmtId="22">
      <sharedItems containsSemiMixedTypes="0" containsNonDate="0" containsDate="1" containsString="0" minDate="2024-03-01T10:15:51" maxDate="2025-03-23T18:11:39" count="3614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  <d v="2024-07-01T18:07:27"/>
        <d v="2024-07-01T18:56:52"/>
        <d v="2024-07-01T18:57:54"/>
        <d v="2024-07-02T10:42:54"/>
        <d v="2024-07-02T10:45:01"/>
        <d v="2024-07-02T12:48:05"/>
        <d v="2024-07-02T14:03:13"/>
        <d v="2024-07-02T16:31:24"/>
        <d v="2024-07-02T22:02:24"/>
        <d v="2024-07-03T13:51:15"/>
        <d v="2024-07-03T16:01:17"/>
        <d v="2024-07-03T16:50:25"/>
        <d v="2024-07-03T16:53:16"/>
        <d v="2024-07-03T16:54:23"/>
        <d v="2024-07-03T16:55:31"/>
        <d v="2024-07-03T16:59:26"/>
        <d v="2024-07-03T17:59:02"/>
        <d v="2024-07-03T19:06:09"/>
        <d v="2024-07-04T10:26:24"/>
        <d v="2024-07-04T10:27:30"/>
        <d v="2024-07-05T12:20:29"/>
        <d v="2024-07-05T13:43:43"/>
        <d v="2024-07-05T13:44:44"/>
        <d v="2024-07-05T18:55:56"/>
        <d v="2024-07-05T19:55:08"/>
        <d v="2024-07-05T22:11:56"/>
        <d v="2024-07-05T22:18:03"/>
        <d v="2024-07-05T22:20:01"/>
        <d v="2024-07-05T22:21:09"/>
        <d v="2024-07-06T10:28:07"/>
        <d v="2024-07-06T17:15:46"/>
        <d v="2024-07-06T17:17:01"/>
        <d v="2024-07-06T19:09:46"/>
        <d v="2024-07-06T19:10:40"/>
        <d v="2024-07-07T09:04:20"/>
        <d v="2024-07-07T09:14:29"/>
        <d v="2024-07-07T09:15:37"/>
        <d v="2024-07-07T09:28:49"/>
        <d v="2024-07-07T09:29:56"/>
        <d v="2024-07-07T14:56:30"/>
        <d v="2024-07-07T14:57:47"/>
        <d v="2024-07-07T17:07:50"/>
        <d v="2024-07-07T19:33:27"/>
        <d v="2024-07-07T20:01:32"/>
        <d v="2024-07-07T22:33:36"/>
        <d v="2024-07-08T07:33:08"/>
        <d v="2024-07-08T12:02:50"/>
        <d v="2024-07-08T14:40:24"/>
        <d v="2024-07-08T19:30:35"/>
        <d v="2024-07-08T22:14:46"/>
        <d v="2024-07-09T10:26:52"/>
        <d v="2024-07-09T10:40:29"/>
        <d v="2024-07-09T11:21:36"/>
        <d v="2024-07-09T11:22:50"/>
        <d v="2024-07-09T16:43:00"/>
        <d v="2024-07-10T11:10:42"/>
        <d v="2024-07-10T12:28:54"/>
        <d v="2024-07-10T22:13:10"/>
        <d v="2024-07-11T11:27:28"/>
        <d v="2024-07-11T16:48:19"/>
        <d v="2024-07-11T22:22:14"/>
        <d v="2024-07-11T22:30:59"/>
        <d v="2024-07-12T08:03:17"/>
        <d v="2024-07-12T11:48:33"/>
        <d v="2024-07-12T22:33:26"/>
        <d v="2024-07-12T22:34:14"/>
        <d v="2024-07-12T22:35:30"/>
        <d v="2024-07-13T10:38:10"/>
        <d v="2024-07-13T11:41:38"/>
        <d v="2024-07-14T10:54:24"/>
        <d v="2024-07-14T10:55:31"/>
        <d v="2024-07-14T10:56:30"/>
        <d v="2024-07-14T10:57:54"/>
        <d v="2024-07-14T11:02:12"/>
        <d v="2024-07-14T22:31:30"/>
        <d v="2024-07-15T07:33:06"/>
        <d v="2024-07-16T12:23:37"/>
        <d v="2024-07-16T19:29:25"/>
        <d v="2024-07-17T13:05:00"/>
        <d v="2024-07-18T11:10:13"/>
        <d v="2024-07-18T11:11:23"/>
        <d v="2024-07-18T11:33:00"/>
        <d v="2024-07-18T11:34:48"/>
        <d v="2024-07-18T11:35:52"/>
        <d v="2024-07-18T13:23:34"/>
        <d v="2024-07-18T18:18:23"/>
        <d v="2024-07-18T19:30:51"/>
        <d v="2024-07-18T21:19:42"/>
        <d v="2024-07-18T21:22:00"/>
        <d v="2024-07-18T21:46:19"/>
        <d v="2024-07-19T11:03:02"/>
        <d v="2024-07-19T11:16:21"/>
        <d v="2024-07-19T12:58:38"/>
        <d v="2024-07-19T12:59:55"/>
        <d v="2024-07-19T14:09:21"/>
        <d v="2024-07-19T14:11:22"/>
        <d v="2024-07-19T16:36:19"/>
        <d v="2024-07-19T16:37:36"/>
        <d v="2024-07-20T08:05:44"/>
        <d v="2024-07-20T08:06:49"/>
        <d v="2024-07-20T08:07:51"/>
        <d v="2024-07-20T09:00:54"/>
        <d v="2024-07-20T09:02:28"/>
        <d v="2024-07-20T10:39:21"/>
        <d v="2024-07-20T15:15:09"/>
        <d v="2024-07-21T10:30:56"/>
        <d v="2024-07-21T11:39:29"/>
        <d v="2024-07-21T13:34:31"/>
        <d v="2024-07-21T13:42:31"/>
        <d v="2024-07-22T08:13:23"/>
        <d v="2024-07-22T08:40:50"/>
        <d v="2024-07-22T10:15:37"/>
        <d v="2024-07-22T16:44:38"/>
        <d v="2024-07-23T08:12:56"/>
        <d v="2024-07-23T08:40:19"/>
        <d v="2024-07-23T08:44:54"/>
        <d v="2024-07-23T08:49:25"/>
        <d v="2024-07-23T08:51:10"/>
        <d v="2024-07-23T09:01:46"/>
        <d v="2024-07-23T10:03:36"/>
        <d v="2024-07-23T15:20:05"/>
        <d v="2024-07-23T15:21:01"/>
        <d v="2024-07-23T21:01:41"/>
        <d v="2024-07-23T21:23:14"/>
        <d v="2024-07-23T21:24:23"/>
        <d v="2024-07-24T09:16:10"/>
        <d v="2024-07-24T09:38:55"/>
        <d v="2024-07-24T09:54:37"/>
        <d v="2024-07-24T11:43:53"/>
        <d v="2024-07-24T13:55:14"/>
        <d v="2024-07-24T14:45:50"/>
        <d v="2024-07-24T15:18:31"/>
        <d v="2024-07-24T19:15:06"/>
        <d v="2024-07-24T19:17:00"/>
        <d v="2024-07-24T21:17:37"/>
        <d v="2024-07-24T21:18:41"/>
        <d v="2024-07-24T21:25:17"/>
        <d v="2024-07-25T07:54:48"/>
        <d v="2024-07-25T08:49:18"/>
        <d v="2024-07-25T10:29:45"/>
        <d v="2024-07-25T11:26:05"/>
        <d v="2024-07-25T15:25:07"/>
        <d v="2024-07-25T19:21:01"/>
        <d v="2024-07-25T21:06:01"/>
        <d v="2024-07-25T21:06:50"/>
        <d v="2024-07-25T22:38:51"/>
        <d v="2024-07-25T22:39:47"/>
        <d v="2024-07-26T08:33:01"/>
        <d v="2024-07-26T09:19:37"/>
        <d v="2024-07-26T09:20:34"/>
        <d v="2024-07-26T09:33:12"/>
        <d v="2024-07-26T09:34:17"/>
        <d v="2024-07-26T09:59:08"/>
        <d v="2024-07-26T10:00:03"/>
        <d v="2024-07-26T11:47:14"/>
        <d v="2024-07-26T12:07:02"/>
        <d v="2024-07-26T12:28:08"/>
        <d v="2024-07-26T12:29:18"/>
        <d v="2024-07-26T13:09:56"/>
        <d v="2024-07-26T17:23:29"/>
        <d v="2024-07-26T17:58:29"/>
        <d v="2024-07-26T21:15:10"/>
        <d v="2024-07-26T22:49:52"/>
        <d v="2024-07-27T09:09:16"/>
        <d v="2024-07-27T11:55:31"/>
        <d v="2024-07-27T12:25:10"/>
        <d v="2024-07-27T12:26:13"/>
        <d v="2024-07-27T12:33:23"/>
        <d v="2024-07-27T14:28:42"/>
        <d v="2024-07-27T14:51:53"/>
        <d v="2024-07-27T17:02:33"/>
        <d v="2024-07-27T17:03:39"/>
        <d v="2024-07-27T17:09:00"/>
        <d v="2024-07-27T17:10:08"/>
        <d v="2024-07-27T20:55:20"/>
        <d v="2024-07-27T22:56:24"/>
        <d v="2024-07-28T11:07:26"/>
        <d v="2024-07-28T14:17:54"/>
        <d v="2024-07-28T14:18:52"/>
        <d v="2024-07-29T08:12:06"/>
        <d v="2024-07-29T09:04:48"/>
        <d v="2024-07-29T09:15:46"/>
        <d v="2024-07-29T09:19:44"/>
        <d v="2024-07-29T09:51:25"/>
        <d v="2024-07-29T09:58:30"/>
        <d v="2024-07-29T10:43:44"/>
        <d v="2024-07-29T10:44:56"/>
        <d v="2024-07-29T19:06:31"/>
        <d v="2024-07-29T19:30:16"/>
        <d v="2024-07-29T21:57:34"/>
        <d v="2024-07-30T07:41:11"/>
        <d v="2024-07-30T08:05:07"/>
        <d v="2024-07-30T08:20:51"/>
        <d v="2024-07-30T09:13:43"/>
        <d v="2024-07-30T10:17:11"/>
        <d v="2024-07-30T10:19:34"/>
        <d v="2024-07-30T10:23:20"/>
        <d v="2024-07-30T11:12:07"/>
        <d v="2024-07-30T11:13:16"/>
        <d v="2024-07-30T11:14:42"/>
        <d v="2024-07-30T11:16:02"/>
        <d v="2024-07-30T11:30:35"/>
        <d v="2024-07-30T11:31:41"/>
        <d v="2024-07-30T12:08:08"/>
        <d v="2024-07-30T15:16:10"/>
        <d v="2024-07-30T16:08:53"/>
        <d v="2024-07-30T16:09:44"/>
        <d v="2024-07-30T20:24:20"/>
        <d v="2024-07-30T20:53:52"/>
        <d v="2024-07-30T20:54:46"/>
        <d v="2024-07-30T20:57:02"/>
        <d v="2024-07-30T21:33:19"/>
        <d v="2024-07-30T22:15:21"/>
        <d v="2024-07-30T22:16:19"/>
        <d v="2024-07-31T07:59:52"/>
        <d v="2024-07-31T08:37:42"/>
        <d v="2024-07-31T08:38:38"/>
        <d v="2024-07-31T09:54:45"/>
        <d v="2024-07-31T09:55:45"/>
        <d v="2024-07-31T09:58:16"/>
        <d v="2024-07-31T13:11:43"/>
        <d v="2024-07-31T13:14:00"/>
        <d v="2024-07-31T13:24:49"/>
        <d v="2024-07-31T17:48:07"/>
        <d v="2024-07-31T18:04:15"/>
        <d v="2024-07-31T19:22:39"/>
        <d v="2024-07-31T19:28:45"/>
        <d v="2024-07-31T20:46:42"/>
        <d v="2024-07-31T20:50:07"/>
        <d v="2024-07-31T20:51:10"/>
        <d v="2024-07-31T20:52:15"/>
        <d v="2024-07-31T20:53:35"/>
        <d v="2024-07-31T20:59:25"/>
        <d v="2024-07-31T21:26:26"/>
        <d v="2024-07-31T21:54:12"/>
        <d v="2024-07-31T21:55:17"/>
        <d v="2024-08-01T07:31:00"/>
        <d v="2024-08-01T09:25:20"/>
        <d v="2024-08-01T11:04:14"/>
        <d v="2024-08-01T11:22:46"/>
        <d v="2024-08-01T13:22:47"/>
        <d v="2024-08-01T13:23:37"/>
        <d v="2024-08-01T13:49:07"/>
        <d v="2024-08-01T15:43:44"/>
        <d v="2024-08-01T16:24:01"/>
        <d v="2024-08-01T16:26:07"/>
        <d v="2024-08-01T17:23:35"/>
        <d v="2024-08-01T20:41:28"/>
        <d v="2024-08-02T09:01:54"/>
        <d v="2024-08-02T09:35:03"/>
        <d v="2024-08-02T11:09:19"/>
        <d v="2024-08-02T18:08:35"/>
        <d v="2024-08-02T21:23:04"/>
        <d v="2024-08-03T08:53:47"/>
        <d v="2024-08-03T09:37:19"/>
        <d v="2024-08-03T09:38:41"/>
        <d v="2024-08-03T10:12:26"/>
        <d v="2024-08-03T11:20:27"/>
        <d v="2024-08-03T11:21:22"/>
        <d v="2024-08-03T11:56:37"/>
        <d v="2024-08-03T11:57:31"/>
        <d v="2024-08-03T12:03:36"/>
        <d v="2024-08-03T16:54:00"/>
        <d v="2024-08-03T18:38:42"/>
        <d v="2024-08-03T21:30:49"/>
        <d v="2024-08-03T21:33:06"/>
        <d v="2024-08-04T08:18:37"/>
        <d v="2024-08-04T10:37:51"/>
        <d v="2024-08-04T11:50:55"/>
        <d v="2024-08-04T11:52:33"/>
        <d v="2024-08-04T15:33:52"/>
        <d v="2024-08-04T15:35:06"/>
        <d v="2024-08-05T08:50:06"/>
        <d v="2024-08-05T09:19:19"/>
        <d v="2024-08-05T11:20:47"/>
        <d v="2024-08-05T13:45:22"/>
        <d v="2024-08-05T16:05:58"/>
        <d v="2024-08-05T16:07:19"/>
        <d v="2024-08-05T17:44:25"/>
        <d v="2024-08-05T17:45:32"/>
        <d v="2024-08-05T19:20:03"/>
        <d v="2024-08-05T19:34:51"/>
        <d v="2024-08-05T20:49:31"/>
        <d v="2024-08-05T20:50:22"/>
        <d v="2024-08-05T22:43:48"/>
        <d v="2024-08-06T10:21:03"/>
        <d v="2024-08-06T10:32:32"/>
        <d v="2024-08-06T17:40:49"/>
        <d v="2024-08-06T17:42:53"/>
        <d v="2024-08-06T17:44:05"/>
        <d v="2024-08-06T19:04:05"/>
        <d v="2024-08-06T19:05:23"/>
        <d v="2024-08-06T20:04:27"/>
        <d v="2024-08-07T08:55:48"/>
        <d v="2024-08-07T12:12:27"/>
        <d v="2024-08-07T12:13:41"/>
        <d v="2024-08-07T13:11:16"/>
        <d v="2024-08-07T16:19:02"/>
        <d v="2024-08-07T19:36:23"/>
        <d v="2024-08-07T20:40:09"/>
        <d v="2024-08-07T21:18:12"/>
        <d v="2024-08-07T22:28:57"/>
        <d v="2024-08-07T22:32:16"/>
        <d v="2024-08-08T08:46:36"/>
        <d v="2024-08-08T08:47:29"/>
        <d v="2024-08-08T12:27:05"/>
        <d v="2024-08-08T12:43:20"/>
        <d v="2024-08-08T12:44:15"/>
        <d v="2024-08-08T16:57:53"/>
        <d v="2024-08-08T17:17:52"/>
        <d v="2024-08-08T21:25:59"/>
        <d v="2024-08-09T07:35:22"/>
        <d v="2024-08-09T09:53:35"/>
        <d v="2024-08-09T10:13:08"/>
        <d v="2024-08-09T10:26:47"/>
        <d v="2024-08-09T11:28:09"/>
        <d v="2024-08-09T11:29:49"/>
        <d v="2024-08-09T18:56:28"/>
        <d v="2024-08-09T19:03:07"/>
        <d v="2024-08-10T08:36:45"/>
        <d v="2024-08-10T08:37:57"/>
        <d v="2024-08-10T08:45:09"/>
        <d v="2024-08-10T11:52:34"/>
        <d v="2024-08-10T11:54:24"/>
        <d v="2024-08-10T12:15:11"/>
        <d v="2024-08-10T12:33:12"/>
        <d v="2024-08-10T16:06:12"/>
        <d v="2024-08-10T21:16:49"/>
        <d v="2024-08-10T21:17:41"/>
        <d v="2024-08-10T21:37:42"/>
        <d v="2024-08-11T09:52:37"/>
        <d v="2024-08-11T09:53:44"/>
        <d v="2024-08-11T10:17:24"/>
        <d v="2024-08-11T11:56:41"/>
        <d v="2024-08-11T11:57:41"/>
        <d v="2024-08-11T12:20:20"/>
        <d v="2024-08-11T15:53:52"/>
        <d v="2024-08-11T15:55:15"/>
        <d v="2024-08-11T15:56:28"/>
        <d v="2024-08-11T16:27:35"/>
        <d v="2024-08-11T16:28:38"/>
        <d v="2024-08-11T21:30:33"/>
        <d v="2024-08-11T21:41:09"/>
        <d v="2024-08-11T21:43:10"/>
        <d v="2024-08-11T22:39:30"/>
        <d v="2024-08-12T08:26:19"/>
        <d v="2024-08-12T11:15:05"/>
        <d v="2024-08-12T11:19:30"/>
        <d v="2024-08-12T11:20:24"/>
        <d v="2024-08-12T11:44:28"/>
        <d v="2024-08-12T14:04:03"/>
        <d v="2024-08-12T14:05:07"/>
        <d v="2024-08-12T15:33:33"/>
        <d v="2024-08-12T18:05:05"/>
        <d v="2024-08-12T21:25:49"/>
        <d v="2024-08-12T21:37:38"/>
        <d v="2024-08-12T22:58:20"/>
        <d v="2024-08-12T22:59:19"/>
        <d v="2024-08-13T08:44:30"/>
        <d v="2024-08-13T09:14:22"/>
        <d v="2024-08-13T09:45:56"/>
        <d v="2024-08-13T10:42:09"/>
        <d v="2024-08-13T11:59:48"/>
        <d v="2024-08-13T13:01:41"/>
        <d v="2024-08-13T14:45:40"/>
        <d v="2024-08-13T15:47:57"/>
        <d v="2024-08-13T15:55:30"/>
        <d v="2024-08-13T20:29:35"/>
        <d v="2024-08-13T20:30:37"/>
        <d v="2024-08-13T20:44:23"/>
        <d v="2024-08-13T21:00:45"/>
        <d v="2024-08-14T07:35:48"/>
        <d v="2024-08-14T07:36:56"/>
        <d v="2024-08-14T10:09:29"/>
        <d v="2024-08-14T11:39:08"/>
        <d v="2024-08-14T12:49:17"/>
        <d v="2024-08-14T12:51:05"/>
        <d v="2024-08-14T15:21:27"/>
        <d v="2024-08-14T17:24:23"/>
        <d v="2024-08-14T18:10:04"/>
        <d v="2024-08-14T18:59:18"/>
        <d v="2024-08-14T19:34:52"/>
        <d v="2024-08-14T19:35:49"/>
        <d v="2024-08-14T21:41:33"/>
        <d v="2024-08-15T09:36:11"/>
        <d v="2024-08-15T09:37:02"/>
        <d v="2024-08-15T09:38:05"/>
        <d v="2024-08-15T09:38:50"/>
        <d v="2024-08-15T12:38:38"/>
        <d v="2024-08-15T13:48:14"/>
        <d v="2024-08-15T14:17:48"/>
        <d v="2024-08-15T14:18:51"/>
        <d v="2024-08-15T17:53:52"/>
        <d v="2024-08-15T19:10:58"/>
        <d v="2024-08-15T19:11:54"/>
        <d v="2024-08-15T19:41:30"/>
        <d v="2024-08-15T19:42:38"/>
        <d v="2024-08-15T20:40:42"/>
        <d v="2024-08-15T21:35:20"/>
        <d v="2024-08-15T21:36:11"/>
        <d v="2024-08-16T12:29:17"/>
        <d v="2024-08-16T12:54:17"/>
        <d v="2024-08-16T13:36:13"/>
        <d v="2024-08-16T15:18:52"/>
        <d v="2024-08-16T15:19:39"/>
        <d v="2024-08-17T09:16:53"/>
        <d v="2024-08-17T09:18:09"/>
        <d v="2024-08-17T10:53:41"/>
        <d v="2024-08-17T11:58:42"/>
        <d v="2024-08-17T11:59:28"/>
        <d v="2024-08-17T13:18:40"/>
        <d v="2024-08-17T16:31:55"/>
        <d v="2024-08-17T16:33:49"/>
        <d v="2024-08-17T18:48:59"/>
        <d v="2024-08-17T21:18:57"/>
        <d v="2024-08-17T22:42:39"/>
        <d v="2024-08-18T08:09:43"/>
        <d v="2024-08-18T08:32:06"/>
        <d v="2024-08-18T08:41:06"/>
        <d v="2024-08-18T08:56:01"/>
        <d v="2024-08-18T12:31:41"/>
        <d v="2024-08-18T14:30:22"/>
        <d v="2024-08-18T18:24:11"/>
        <d v="2024-08-18T18:26:04"/>
        <d v="2024-08-18T18:27:18"/>
        <d v="2024-08-18T18:28:13"/>
        <d v="2024-08-19T15:09:49"/>
        <d v="2024-08-19T15:10:51"/>
        <d v="2024-08-19T21:21:12"/>
        <d v="2024-08-19T21:31:57"/>
        <d v="2024-08-20T08:27:16"/>
        <d v="2024-08-20T08:29:15"/>
        <d v="2024-08-20T08:49:47"/>
        <d v="2024-08-20T08:50:36"/>
        <d v="2024-08-20T11:09:56"/>
        <d v="2024-08-20T11:11:39"/>
        <d v="2024-08-20T11:12:31"/>
        <d v="2024-08-20T11:42:20"/>
        <d v="2024-08-20T20:42:41"/>
        <d v="2024-08-20T20:44:15"/>
        <d v="2024-08-20T20:45:12"/>
        <d v="2024-08-20T20:46:04"/>
        <d v="2024-08-21T07:59:13"/>
        <d v="2024-08-21T08:40:27"/>
        <d v="2024-08-21T10:13:32"/>
        <d v="2024-08-21T10:38:45"/>
        <d v="2024-08-21T11:51:41"/>
        <d v="2024-08-21T13:17:11"/>
        <d v="2024-08-21T19:42:04"/>
        <d v="2024-08-22T09:22:26"/>
        <d v="2024-08-22T10:09:23"/>
        <d v="2024-08-22T10:47:59"/>
        <d v="2024-08-22T14:16:12"/>
        <d v="2024-08-22T14:26:58"/>
        <d v="2024-08-22T15:07:07"/>
        <d v="2024-08-22T15:27:27"/>
        <d v="2024-08-23T07:43:16"/>
        <d v="2024-08-23T08:21:48"/>
        <d v="2024-08-23T08:22:57"/>
        <d v="2024-08-23T08:33:39"/>
        <d v="2024-08-23T08:34:35"/>
        <d v="2024-08-23T09:14:52"/>
        <d v="2024-08-23T10:10:59"/>
        <d v="2024-08-23T10:11:55"/>
        <d v="2024-08-23T10:39:12"/>
        <d v="2024-08-23T11:12:59"/>
        <d v="2024-08-23T13:24:55"/>
        <d v="2024-08-23T15:28:53"/>
        <d v="2024-08-23T19:48:03"/>
        <d v="2024-08-24T08:13:42"/>
        <d v="2024-08-24T08:14:48"/>
        <d v="2024-08-24T08:44:12"/>
        <d v="2024-08-24T10:18:09"/>
        <d v="2024-08-24T10:19:49"/>
        <d v="2024-08-25T08:14:37"/>
        <d v="2024-08-25T08:26:28"/>
        <d v="2024-08-25T08:27:36"/>
        <d v="2024-08-25T09:24:22"/>
        <d v="2024-08-25T12:41:43"/>
        <d v="2024-08-25T14:53:03"/>
        <d v="2024-08-26T08:11:47"/>
        <d v="2024-08-26T08:16:10"/>
        <d v="2024-08-26T08:17:23"/>
        <d v="2024-08-26T09:21:37"/>
        <d v="2024-08-26T10:37:44"/>
        <d v="2024-08-26T10:38:49"/>
        <d v="2024-08-26T12:45:13"/>
        <d v="2024-08-26T12:46:24"/>
        <d v="2024-08-26T18:53:28"/>
        <d v="2024-08-26T18:54:31"/>
        <d v="2024-08-26T22:55:40"/>
        <d v="2024-08-27T10:04:05"/>
        <d v="2024-08-28T12:08:19"/>
        <d v="2024-08-28T12:10:04"/>
        <d v="2024-08-28T12:35:07"/>
        <d v="2024-08-28T13:48:35"/>
        <d v="2024-08-29T07:29:30"/>
        <d v="2024-08-30T17:13:30"/>
        <d v="2024-08-30T17:14:33"/>
        <d v="2024-08-30T17:15:35"/>
        <d v="2024-08-31T09:08:32"/>
        <d v="2024-08-31T10:02:08"/>
        <d v="2024-08-31T10:22:27"/>
        <d v="2024-08-31T11:29:55"/>
        <d v="2024-08-31T11:33:40"/>
        <d v="2024-08-31T11:34:33"/>
        <d v="2024-09-01T09:34:15"/>
        <d v="2024-09-01T12:11:25"/>
        <d v="2024-09-01T12:30:09"/>
        <d v="2024-09-01T12:32:22"/>
        <d v="2024-09-01T12:50:17"/>
        <d v="2024-09-01T13:57:34"/>
        <d v="2024-09-01T14:44:04"/>
        <d v="2024-09-01T17:20:46"/>
        <d v="2024-09-01T17:23:14"/>
        <d v="2024-09-01T17:24:50"/>
        <d v="2024-09-02T08:24:40"/>
        <d v="2024-09-02T08:50:18"/>
        <d v="2024-09-02T08:51:33"/>
        <d v="2024-09-02T14:58:47"/>
        <d v="2024-09-02T20:09:44"/>
        <d v="2024-09-02T20:11:18"/>
        <d v="2024-09-02T20:52:32"/>
        <d v="2024-09-02T20:53:29"/>
        <d v="2024-09-03T08:22:15"/>
        <d v="2024-09-03T08:28:12"/>
        <d v="2024-09-03T08:41:12"/>
        <d v="2024-09-03T09:03:12"/>
        <d v="2024-09-03T09:04:12"/>
        <d v="2024-09-03T09:12:48"/>
        <d v="2024-09-03T09:13:34"/>
        <d v="2024-09-03T09:17:02"/>
        <d v="2024-09-03T09:20:17"/>
        <d v="2024-09-03T09:37:52"/>
        <d v="2024-09-03T09:38:56"/>
        <d v="2024-09-03T12:56:53"/>
        <d v="2024-09-03T14:14:52"/>
        <d v="2024-09-03T14:16:17"/>
        <d v="2024-09-03T18:48:35"/>
        <d v="2024-09-03T19:11:12"/>
        <d v="2024-09-03T19:17:14"/>
        <d v="2024-09-04T11:11:22"/>
        <d v="2024-09-04T11:33:37"/>
        <d v="2024-09-04T11:48:04"/>
        <d v="2024-09-04T11:55:34"/>
        <d v="2024-09-04T12:53:31"/>
        <d v="2024-09-04T13:03:51"/>
        <d v="2024-09-04T13:05:16"/>
        <d v="2024-09-04T18:03:47"/>
        <d v="2024-09-04T19:41:42"/>
        <d v="2024-09-04T21:19:36"/>
        <d v="2024-09-05T09:31:17"/>
        <d v="2024-09-05T10:28:56"/>
        <d v="2024-09-05T11:06:31"/>
        <d v="2024-09-05T14:00:28"/>
        <d v="2024-09-05T15:25:12"/>
        <d v="2024-09-05T16:38:50"/>
        <d v="2024-09-05T16:40:00"/>
        <d v="2024-09-05T17:04:29"/>
        <d v="2024-09-05T17:05:32"/>
        <d v="2024-09-05T20:30:15"/>
        <d v="2024-09-05T20:54:24"/>
        <d v="2024-09-05T20:55:31"/>
        <d v="2024-09-05T21:26:29"/>
        <d v="2024-09-05T21:27:30"/>
        <d v="2024-09-06T08:25:34"/>
        <d v="2024-09-06T08:34:47"/>
        <d v="2024-09-06T08:54:42"/>
        <d v="2024-09-06T09:50:40"/>
        <d v="2024-09-06T09:51:52"/>
        <d v="2024-09-06T10:30:06"/>
        <d v="2024-09-06T11:23:25"/>
        <d v="2024-09-06T11:24:29"/>
        <d v="2024-09-06T20:00:12"/>
        <d v="2024-09-06T21:09:31"/>
        <d v="2024-09-07T08:48:57"/>
        <d v="2024-09-07T09:52:03"/>
        <d v="2024-09-07T09:53:04"/>
        <d v="2024-09-07T09:54:42"/>
        <d v="2024-09-07T09:57:48"/>
        <d v="2024-09-07T09:59:02"/>
        <d v="2024-09-07T10:00:20"/>
        <d v="2024-09-07T10:22:45"/>
        <d v="2024-09-07T10:37:52"/>
        <d v="2024-09-07T10:40:13"/>
        <d v="2024-09-07T10:53:32"/>
        <d v="2024-09-07T11:18:57"/>
        <d v="2024-09-07T11:20:00"/>
        <d v="2024-09-07T11:20:57"/>
        <d v="2024-09-07T15:55:09"/>
        <d v="2024-09-07T16:20:01"/>
        <d v="2024-09-07T16:20:59"/>
        <d v="2024-09-07T19:35:05"/>
        <d v="2024-09-07T19:36:05"/>
        <d v="2024-09-07T19:37:16"/>
        <d v="2024-09-07T20:13:52"/>
        <d v="2024-09-07T20:14:59"/>
        <d v="2024-09-08T08:15:41"/>
        <d v="2024-09-08T09:18:17"/>
        <d v="2024-09-08T09:19:12"/>
        <d v="2024-09-08T10:05:56"/>
        <d v="2024-09-08T12:43:28"/>
        <d v="2024-09-08T20:13:33"/>
        <d v="2024-09-09T07:51:14"/>
        <d v="2024-09-09T07:53:52"/>
        <d v="2024-09-09T07:55:22"/>
        <d v="2024-09-09T07:56:38"/>
        <d v="2024-09-09T09:49:51"/>
        <d v="2024-09-09T09:50:52"/>
        <d v="2024-09-09T09:59:11"/>
        <d v="2024-09-09T11:11:36"/>
        <d v="2024-09-09T11:12:51"/>
        <d v="2024-09-09T11:29:49"/>
        <d v="2024-09-09T12:07:00"/>
        <d v="2024-09-09T15:12:14"/>
        <d v="2024-09-09T15:13:25"/>
        <d v="2024-09-09T17:24:10"/>
        <d v="2024-09-09T18:13:46"/>
        <d v="2024-09-09T20:07:36"/>
        <d v="2024-09-09T20:13:44"/>
        <d v="2024-09-10T08:12:02"/>
        <d v="2024-09-10T09:32:47"/>
        <d v="2024-09-10T15:21:54"/>
        <d v="2024-09-10T15:23:06"/>
        <d v="2024-09-10T18:43:42"/>
        <d v="2024-09-10T18:45:23"/>
        <d v="2024-09-10T19:02:43"/>
        <d v="2024-09-10T19:03:53"/>
        <d v="2024-09-10T21:29:35"/>
        <d v="2024-09-10T21:30:27"/>
        <d v="2024-09-11T08:47:22"/>
        <d v="2024-09-11T09:28:47"/>
        <d v="2024-09-11T10:52:09"/>
        <d v="2024-09-11T19:53:13"/>
        <d v="2024-09-11T20:13:15"/>
        <d v="2024-09-11T20:14:19"/>
        <d v="2024-09-11T20:15:19"/>
        <d v="2024-09-11T21:01:34"/>
        <d v="2024-09-12T10:57:26"/>
        <d v="2024-09-12T10:58:20"/>
        <d v="2024-09-12T11:27:36"/>
        <d v="2024-09-12T12:08:22"/>
        <d v="2024-09-12T12:31:07"/>
        <d v="2024-09-12T12:32:23"/>
        <d v="2024-09-12T12:37:20"/>
        <d v="2024-09-12T12:38:10"/>
        <d v="2024-09-12T17:01:25"/>
        <d v="2024-09-12T21:09:10"/>
        <d v="2024-09-12T21:10:21"/>
        <d v="2024-09-12T21:13:17"/>
        <d v="2024-09-13T07:56:54"/>
        <d v="2024-09-13T08:41:03"/>
        <d v="2024-09-13T08:54:16"/>
        <d v="2024-09-13T09:51:19"/>
        <d v="2024-09-13T15:38:19"/>
        <d v="2024-09-13T15:50:54"/>
        <d v="2024-09-14T16:29:19"/>
        <d v="2024-09-14T16:30:17"/>
        <d v="2024-09-15T08:42:41"/>
        <d v="2024-09-15T09:49:39"/>
        <d v="2024-09-15T13:49:37"/>
        <d v="2024-09-15T14:36:19"/>
        <d v="2024-09-15T14:37:21"/>
        <d v="2024-09-15T14:53:19"/>
        <d v="2024-09-16T13:32:23"/>
        <d v="2024-09-16T13:33:37"/>
        <d v="2024-09-16T15:23:19"/>
        <d v="2024-09-16T17:16:06"/>
        <d v="2024-09-16T17:18:03"/>
        <d v="2024-09-16T18:54:45"/>
        <d v="2024-09-16T18:56:05"/>
        <d v="2024-09-16T21:10:19"/>
        <d v="2024-09-16T21:11:32"/>
        <d v="2024-09-16T21:37:47"/>
        <d v="2024-09-16T21:38:49"/>
        <d v="2024-09-17T07:54:58"/>
        <d v="2024-09-17T08:09:01"/>
        <d v="2024-09-17T08:37:38"/>
        <d v="2024-09-17T08:42:31"/>
        <d v="2024-09-17T09:10:04"/>
        <d v="2024-09-17T09:11:08"/>
        <d v="2024-09-17T09:34:57"/>
        <d v="2024-09-17T12:38:34"/>
        <d v="2024-09-17T12:39:34"/>
        <d v="2024-09-17T12:44:15"/>
        <d v="2024-09-17T13:54:23"/>
        <d v="2024-09-17T13:55:31"/>
        <d v="2024-09-17T16:29:37"/>
        <d v="2024-09-17T16:31:01"/>
        <d v="2024-09-17T18:54:24"/>
        <d v="2024-09-17T19:00:46"/>
        <d v="2024-09-17T19:03:53"/>
        <d v="2024-09-17T19:12:48"/>
        <d v="2024-09-17T19:14:00"/>
        <d v="2024-09-17T19:15:00"/>
        <d v="2024-09-17T19:31:57"/>
        <d v="2024-09-17T22:19:36"/>
        <d v="2024-09-17T22:20:19"/>
        <d v="2024-09-18T14:29:49"/>
        <d v="2024-09-18T17:34:20"/>
        <d v="2024-09-18T21:15:39"/>
        <d v="2024-09-18T21:18:22"/>
        <d v="2024-09-19T08:17:19"/>
        <d v="2024-09-19T08:30:29"/>
        <d v="2024-09-19T10:01:31"/>
        <d v="2024-09-19T12:59:34"/>
        <d v="2024-09-19T13:00:34"/>
        <d v="2024-09-19T13:45:42"/>
        <d v="2024-09-20T08:34:57"/>
        <d v="2024-09-20T09:46:15"/>
        <d v="2024-09-20T13:39:55"/>
        <d v="2024-09-20T16:03:30"/>
        <d v="2024-09-20T20:39:23"/>
        <d v="2024-09-20T21:31:37"/>
        <d v="2024-09-20T21:32:43"/>
        <d v="2024-09-21T11:01:15"/>
        <d v="2024-09-21T11:02:14"/>
        <d v="2024-09-21T11:37:47"/>
        <d v="2024-09-21T11:38:45"/>
        <d v="2024-09-21T15:10:09"/>
        <d v="2024-09-21T15:36:14"/>
        <d v="2024-09-21T18:16:29"/>
        <d v="2024-09-21T18:17:31"/>
        <d v="2024-09-21T20:29:43"/>
        <d v="2024-09-21T20:30:39"/>
        <d v="2024-09-21T20:33:58"/>
        <d v="2024-09-21T20:35:30"/>
        <d v="2024-09-21T22:18:46"/>
        <d v="2024-09-21T22:19:50"/>
        <d v="2024-09-21T22:20:48"/>
        <d v="2024-09-22T08:32:54"/>
        <d v="2024-09-22T10:12:10"/>
        <d v="2024-09-22T10:13:09"/>
        <d v="2024-09-22T11:06:26"/>
        <d v="2024-09-22T11:07:36"/>
        <d v="2024-09-22T11:52:00"/>
        <d v="2024-09-22T11:55:13"/>
        <d v="2024-09-22T12:07:21"/>
        <d v="2024-09-22T13:28:15"/>
        <d v="2024-09-22T13:29:36"/>
        <d v="2024-09-22T13:33:35"/>
        <d v="2024-09-22T15:34:10"/>
        <d v="2024-09-22T15:35:24"/>
        <d v="2024-09-22T16:25:03"/>
        <d v="2024-09-22T20:19:10"/>
        <d v="2024-09-22T20:20:36"/>
        <d v="2024-09-22T20:46:26"/>
        <d v="2024-09-22T20:47:35"/>
        <d v="2024-09-22T21:07:05"/>
        <d v="2024-09-22T21:08:15"/>
        <d v="2024-09-22T21:54:04"/>
        <d v="2024-09-22T22:37:02"/>
        <d v="2024-09-22T22:37:58"/>
        <d v="2024-09-23T09:03:37"/>
        <d v="2024-09-23T10:04:17"/>
        <d v="2024-09-23T12:11:04"/>
        <d v="2024-09-23T14:08:52"/>
        <d v="2024-09-23T17:27:48"/>
        <d v="2024-09-23T18:48:30"/>
        <d v="2024-09-23T19:47:22"/>
        <d v="2024-09-23T20:09:46"/>
        <d v="2024-09-23T22:13:31"/>
        <d v="2024-09-23T22:15:15"/>
        <d v="2024-09-24T08:33:33"/>
        <d v="2024-09-24T12:23:57"/>
        <d v="2024-09-24T12:24:55"/>
        <d v="2024-09-24T12:46:44"/>
        <d v="2024-09-24T12:47:49"/>
        <d v="2024-09-24T14:11:39"/>
        <d v="2024-09-24T14:31:29"/>
        <d v="2024-09-24T15:37:24"/>
        <d v="2024-09-24T16:38:48"/>
        <d v="2024-09-24T18:43:03"/>
        <d v="2024-09-24T20:15:50"/>
        <d v="2024-09-24T21:05:14"/>
        <d v="2024-09-24T21:06:32"/>
        <d v="2024-09-24T21:07:35"/>
        <d v="2024-09-25T07:51:21"/>
        <d v="2024-09-25T11:35:33"/>
        <d v="2024-09-25T11:51:15"/>
        <d v="2024-09-25T11:52:53"/>
        <d v="2024-09-25T13:54:51"/>
        <d v="2024-09-25T13:55:59"/>
        <d v="2024-09-25T17:36:37"/>
        <d v="2024-09-25T17:37:32"/>
        <d v="2024-09-25T21:34:41"/>
        <d v="2024-09-25T22:18:52"/>
        <d v="2024-09-26T08:43:35"/>
        <d v="2024-09-26T10:37:06"/>
        <d v="2024-09-26T10:55:52"/>
        <d v="2024-09-26T11:34:49"/>
        <d v="2024-09-26T12:48:01"/>
        <d v="2024-09-26T18:21:56"/>
        <d v="2024-09-26T22:45:15"/>
        <d v="2024-09-26T22:46:18"/>
        <d v="2024-09-26T22:47:25"/>
        <d v="2024-09-27T09:29:46"/>
        <d v="2024-09-27T09:33:44"/>
        <d v="2024-09-27T09:41:05"/>
        <d v="2024-09-27T10:46:57"/>
        <d v="2024-09-27T11:35:00"/>
        <d v="2024-09-27T13:20:31"/>
        <d v="2024-09-27T13:25:05"/>
        <d v="2024-09-27T13:28:33"/>
        <d v="2024-09-27T13:33:52"/>
        <d v="2024-09-27T18:07:44"/>
        <d v="2024-09-27T18:08:58"/>
        <d v="2024-09-27T18:37:46"/>
        <d v="2024-09-27T18:40:54"/>
        <d v="2024-09-27T20:18:13"/>
        <d v="2024-09-27T20:19:14"/>
        <d v="2024-09-27T20:58:15"/>
        <d v="2024-09-28T08:06:45"/>
        <d v="2024-09-28T09:31:15"/>
        <d v="2024-09-28T14:25:47"/>
        <d v="2024-09-28T16:57:20"/>
        <d v="2024-09-28T17:26:17"/>
        <d v="2024-09-28T20:34:31"/>
        <d v="2024-09-28T20:38:37"/>
        <d v="2024-09-28T22:16:37"/>
        <d v="2024-09-28T22:17:30"/>
        <d v="2024-09-28T22:18:16"/>
        <d v="2024-09-28T22:19:13"/>
        <d v="2024-09-29T10:48:45"/>
        <d v="2024-09-29T10:50:05"/>
        <d v="2024-09-29T10:51:03"/>
        <d v="2024-09-29T10:52:23"/>
        <d v="2024-09-29T10:53:42"/>
        <d v="2024-09-29T12:35:43"/>
        <d v="2024-09-29T12:50:58"/>
        <d v="2024-09-29T12:54:15"/>
        <d v="2024-09-29T12:55:22"/>
        <d v="2024-09-29T18:02:27"/>
        <d v="2024-09-29T22:31:03"/>
        <d v="2024-09-30T08:08:48"/>
        <d v="2024-09-30T08:58:55"/>
        <d v="2024-09-30T09:00:05"/>
        <d v="2024-09-30T10:01:09"/>
        <d v="2024-09-30T10:05:18"/>
        <d v="2024-09-30T11:32:55"/>
        <d v="2024-09-30T16:45:44"/>
        <d v="2024-09-30T19:32:18"/>
        <d v="2024-09-30T19:53:14"/>
        <d v="2024-09-30T19:54:18"/>
        <d v="2024-09-30T19:59:19"/>
        <d v="2024-09-30T20:00:42"/>
        <d v="2024-09-30T20:01:42"/>
        <d v="2024-09-30T21:41:08"/>
        <d v="2024-10-01T07:47:08"/>
        <d v="2024-10-01T09:48:31"/>
        <d v="2024-10-01T10:02:27"/>
        <d v="2024-10-01T10:03:47"/>
        <d v="2024-10-01T11:55:32"/>
        <d v="2024-10-01T12:12:48"/>
        <d v="2024-10-01T12:14:23"/>
        <d v="2024-10-01T14:17:35"/>
        <d v="2024-10-01T14:18:53"/>
        <d v="2024-10-01T16:08:39"/>
        <d v="2024-10-01T16:41:54"/>
        <d v="2024-10-01T18:08:27"/>
        <d v="2024-10-01T18:23:11"/>
        <d v="2024-10-01T18:24:14"/>
        <d v="2024-10-01T20:03:22"/>
        <d v="2024-10-02T07:57:19"/>
        <d v="2024-10-02T08:42:45"/>
        <d v="2024-10-02T09:19:17"/>
        <d v="2024-10-02T10:22:02"/>
        <d v="2024-10-02T10:23:55"/>
        <d v="2024-10-02T11:28:54"/>
        <d v="2024-10-02T15:13:42"/>
        <d v="2024-10-02T18:31:07"/>
        <d v="2024-10-02T22:18:55"/>
        <d v="2024-10-02T22:19:41"/>
        <d v="2024-10-02T22:20:24"/>
        <d v="2024-10-03T13:47:36"/>
        <d v="2024-10-03T15:12:05"/>
        <d v="2024-10-03T20:12:58"/>
        <d v="2024-10-03T20:14:05"/>
        <d v="2024-10-03T21:21:06"/>
        <d v="2024-10-03T21:29:03"/>
        <d v="2024-10-03T21:31:00"/>
        <d v="2024-10-04T08:44:01"/>
        <d v="2024-10-04T08:45:39"/>
        <d v="2024-10-04T09:30:22"/>
        <d v="2024-10-04T09:31:27"/>
        <d v="2024-10-04T09:53:59"/>
        <d v="2024-10-04T09:55:05"/>
        <d v="2024-10-04T17:35:15"/>
        <d v="2024-10-04T17:42:22"/>
        <d v="2024-10-04T17:44:36"/>
        <d v="2024-10-05T09:00:47"/>
        <d v="2024-10-05T09:01:43"/>
        <d v="2024-10-05T09:35:45"/>
        <d v="2024-10-05T13:12:13"/>
        <d v="2024-10-05T20:08:38"/>
        <d v="2024-10-05T20:09:34"/>
        <d v="2024-10-06T08:22:57"/>
        <d v="2024-10-06T10:05:44"/>
        <d v="2024-10-06T10:06:47"/>
        <d v="2024-10-06T11:55:29"/>
        <d v="2024-10-06T12:09:04"/>
        <d v="2024-10-06T12:10:17"/>
        <d v="2024-10-06T12:11:43"/>
        <d v="2024-10-06T13:46:04"/>
        <d v="2024-10-06T13:47:02"/>
        <d v="2024-10-06T13:50:00"/>
        <d v="2024-10-06T13:51:04"/>
        <d v="2024-10-06T13:51:56"/>
        <d v="2024-10-06T16:31:34"/>
        <d v="2024-10-06T16:35:46"/>
        <d v="2024-10-06T18:17:45"/>
        <d v="2024-10-06T18:35:16"/>
        <d v="2024-10-06T21:09:13"/>
        <d v="2024-10-06T21:10:00"/>
        <d v="2024-10-06T21:10:45"/>
        <d v="2024-10-06T21:16:49"/>
        <d v="2024-10-07T08:33:36"/>
        <d v="2024-10-07T08:49:36"/>
        <d v="2024-10-07T08:50:42"/>
        <d v="2024-10-07T09:05:28"/>
        <d v="2024-10-07T09:09:58"/>
        <d v="2024-10-07T12:17:57"/>
        <d v="2024-10-07T14:31:45"/>
        <d v="2024-10-07T14:32:39"/>
        <d v="2024-10-07T17:48:55"/>
        <d v="2024-10-07T21:14:42"/>
        <d v="2024-10-07T21:15:20"/>
        <d v="2024-10-07T21:40:49"/>
        <d v="2024-10-08T08:11:51"/>
        <d v="2024-10-08T09:05:14"/>
        <d v="2024-10-08T10:22:31"/>
        <d v="2024-10-08T10:27:09"/>
        <d v="2024-10-08T11:30:10"/>
        <d v="2024-10-08T12:48:05"/>
        <d v="2024-10-08T12:49:05"/>
        <d v="2024-10-08T13:04:01"/>
        <d v="2024-10-08T14:42:52"/>
        <d v="2024-10-08T15:13:41"/>
        <d v="2024-10-08T15:19:52"/>
        <d v="2024-10-08T15:50:43"/>
        <d v="2024-10-08T20:40:40"/>
        <d v="2024-10-08T20:41:33"/>
        <d v="2024-10-08T20:51:09"/>
        <d v="2024-10-08T21:24:32"/>
        <d v="2024-10-08T21:25:32"/>
        <d v="2024-10-09T07:54:43"/>
        <d v="2024-10-09T08:25:58"/>
        <d v="2024-10-09T09:43:21"/>
        <d v="2024-10-09T09:59:40"/>
        <d v="2024-10-09T10:37:57"/>
        <d v="2024-10-09T11:18:02"/>
        <d v="2024-10-09T13:03:09"/>
        <d v="2024-10-09T13:52:35"/>
        <d v="2024-10-09T17:26:44"/>
        <d v="2024-10-09T17:27:49"/>
        <d v="2024-10-09T17:50:00"/>
        <d v="2024-10-09T20:49:12"/>
        <d v="2024-10-10T08:48:07"/>
        <d v="2024-10-10T09:23:20"/>
        <d v="2024-10-10T09:51:44"/>
        <d v="2024-10-10T10:05:09"/>
        <d v="2024-10-10T10:42:43"/>
        <d v="2024-10-10T10:43:30"/>
        <d v="2024-10-10T10:55:33"/>
        <d v="2024-10-10T11:04:19"/>
        <d v="2024-10-10T15:05:43"/>
        <d v="2024-10-10T17:40:44"/>
        <d v="2024-10-10T18:18:33"/>
        <d v="2024-10-10T18:56:31"/>
        <d v="2024-10-10T18:57:35"/>
        <d v="2024-10-10T22:33:17"/>
        <d v="2024-10-10T22:34:00"/>
        <d v="2024-10-11T07:54:52"/>
        <d v="2024-10-11T08:00:51"/>
        <d v="2024-10-11T08:12:20"/>
        <d v="2024-10-11T08:28:19"/>
        <d v="2024-10-11T08:29:22"/>
        <d v="2024-10-11T08:55:44"/>
        <d v="2024-10-11T08:56:59"/>
        <d v="2024-10-11T08:58:09"/>
        <d v="2024-10-11T09:31:42"/>
        <d v="2024-10-11T09:38:47"/>
        <d v="2024-10-11T10:00:40"/>
        <d v="2024-10-11T10:01:55"/>
        <d v="2024-10-11T10:30:36"/>
        <d v="2024-10-11T13:05:01"/>
        <d v="2024-10-11T13:29:02"/>
        <d v="2024-10-11T13:30:09"/>
        <d v="2024-10-11T14:33:41"/>
        <d v="2024-10-11T14:35:29"/>
        <d v="2024-10-11T14:50:09"/>
        <d v="2024-10-11T17:12:07"/>
        <d v="2024-10-11T17:13:22"/>
        <d v="2024-10-11T17:26:11"/>
        <d v="2024-10-11T21:48:38"/>
        <d v="2024-10-11T21:53:54"/>
        <d v="2024-10-11T22:36:28"/>
        <d v="2024-10-11T22:37:27"/>
        <d v="2024-10-12T08:28:16"/>
        <d v="2024-10-12T10:31:39"/>
        <d v="2024-10-12T10:32:56"/>
        <d v="2024-10-12T11:52:15"/>
        <d v="2024-10-12T11:53:41"/>
        <d v="2024-10-12T13:18:47"/>
        <d v="2024-10-12T20:10:54"/>
        <d v="2024-10-13T09:54:55"/>
        <d v="2024-10-13T12:20:47"/>
        <d v="2024-10-13T13:32:30"/>
        <d v="2024-10-13T13:33:29"/>
        <d v="2024-10-13T13:34:26"/>
        <d v="2024-10-13T17:53:21"/>
        <d v="2024-10-13T17:54:22"/>
        <d v="2024-10-13T18:22:59"/>
        <d v="2024-10-13T20:43:05"/>
        <d v="2024-10-14T08:26:55"/>
        <d v="2024-10-14T09:49:55"/>
        <d v="2024-10-14T10:27:51"/>
        <d v="2024-10-14T10:38:07"/>
        <d v="2024-10-14T10:39:14"/>
        <d v="2024-10-14T11:23:51"/>
        <d v="2024-10-14T11:25:37"/>
        <d v="2024-10-14T11:26:45"/>
        <d v="2024-10-14T14:36:07"/>
        <d v="2024-10-14T14:49:51"/>
        <d v="2024-10-14T16:37:47"/>
        <d v="2024-10-14T18:19:19"/>
        <d v="2024-10-14T18:20:21"/>
        <d v="2024-10-14T22:08:54"/>
        <d v="2024-10-14T22:10:24"/>
        <d v="2024-10-14T22:21:54"/>
        <d v="2024-10-15T08:14:29"/>
        <d v="2024-10-15T08:34:18"/>
        <d v="2024-10-15T11:13:22"/>
        <d v="2024-10-15T11:15:21"/>
        <d v="2024-10-15T11:16:27"/>
        <d v="2024-10-15T13:00:43"/>
        <d v="2024-10-15T13:15:45"/>
        <d v="2024-10-15T15:32:11"/>
        <d v="2024-10-15T15:54:17"/>
        <d v="2024-10-15T15:55:19"/>
        <d v="2024-10-15T17:04:11"/>
        <d v="2024-10-15T19:22:21"/>
        <d v="2024-10-15T19:23:17"/>
        <d v="2024-10-15T20:11:15"/>
        <d v="2024-10-15T20:12:29"/>
        <d v="2024-10-15T21:18:08"/>
        <d v="2024-10-15T21:35:20"/>
        <d v="2024-10-15T22:15:20"/>
        <d v="2024-10-16T08:21:26"/>
        <d v="2024-10-16T08:36:24"/>
        <d v="2024-10-16T09:25:51"/>
        <d v="2024-10-16T10:15:48"/>
        <d v="2024-10-16T10:16:54"/>
        <d v="2024-10-16T10:45:25"/>
        <d v="2024-10-16T11:49:45"/>
        <d v="2024-10-16T12:29:44"/>
        <d v="2024-10-16T13:20:10"/>
        <d v="2024-10-16T16:45:30"/>
        <d v="2024-10-16T17:43:21"/>
        <d v="2024-10-16T19:37:42"/>
        <d v="2024-10-16T19:38:37"/>
        <d v="2024-10-16T21:20:29"/>
        <d v="2024-10-17T07:47:01"/>
        <d v="2024-10-17T07:58:07"/>
        <d v="2024-10-17T09:24:27"/>
        <d v="2024-10-17T10:26:38"/>
        <d v="2024-10-17T10:44:54"/>
        <d v="2024-10-17T11:59:27"/>
        <d v="2024-10-17T13:57:25"/>
        <d v="2024-10-17T14:34:43"/>
        <d v="2024-10-17T16:37:13"/>
        <d v="2024-10-17T16:38:18"/>
        <d v="2024-10-17T16:39:10"/>
        <d v="2024-10-17T16:48:36"/>
        <d v="2024-10-17T16:49:33"/>
        <d v="2024-10-17T17:08:28"/>
        <d v="2024-10-17T17:09:30"/>
        <d v="2024-10-17T19:43:12"/>
        <d v="2024-10-17T20:11:36"/>
        <d v="2024-10-17T21:46:13"/>
        <d v="2024-10-17T21:47:20"/>
        <d v="2024-10-17T21:48:32"/>
        <d v="2024-10-17T21:49:55"/>
        <d v="2024-10-18T08:41:59"/>
        <d v="2024-10-18T08:42:59"/>
        <d v="2024-10-18T09:32:42"/>
        <d v="2024-10-18T09:34:08"/>
        <d v="2024-10-18T09:55:20"/>
        <d v="2024-10-18T11:54:59"/>
        <d v="2024-10-18T14:51:04"/>
        <d v="2024-10-18T14:52:15"/>
        <d v="2024-10-18T15:39:20"/>
        <d v="2024-10-18T16:09:58"/>
        <d v="2024-10-18T17:45:39"/>
        <d v="2024-10-18T21:14:40"/>
        <d v="2024-10-18T21:15:23"/>
        <d v="2024-10-18T21:52:23"/>
        <d v="2024-10-18T22:03:27"/>
        <d v="2024-10-19T08:34:14"/>
        <d v="2024-10-19T13:22:06"/>
        <d v="2024-10-19T14:10:33"/>
        <d v="2024-10-19T15:56:55"/>
        <d v="2024-10-19T15:59:24"/>
        <d v="2024-10-19T16:02:46"/>
        <d v="2024-10-19T16:17:43"/>
        <d v="2024-10-19T21:46:46"/>
        <d v="2024-10-19T22:46:38"/>
        <d v="2024-10-20T08:40:44"/>
        <d v="2024-10-20T08:41:50"/>
        <d v="2024-10-20T11:16:52"/>
        <d v="2024-10-20T14:28:46"/>
        <d v="2024-10-20T14:29:44"/>
        <d v="2024-10-20T15:52:45"/>
        <d v="2024-10-20T16:45:10"/>
        <d v="2024-10-20T16:46:05"/>
        <d v="2024-10-20T17:27:06"/>
        <d v="2024-10-20T18:34:16"/>
        <d v="2024-10-20T18:35:08"/>
        <d v="2024-10-20T21:14:18"/>
        <d v="2024-10-20T21:15:18"/>
        <d v="2024-10-20T21:17:27"/>
        <d v="2024-10-20T21:25:00"/>
        <d v="2024-10-20T22:17:29"/>
        <d v="2024-10-21T07:48:43"/>
        <d v="2024-10-21T08:19:56"/>
        <d v="2024-10-21T09:04:54"/>
        <d v="2024-10-21T09:34:26"/>
        <d v="2024-10-21T10:25:09"/>
        <d v="2024-10-21T10:41:45"/>
        <d v="2024-10-21T10:42:36"/>
        <d v="2024-10-21T11:27:42"/>
        <d v="2024-10-21T12:40:24"/>
        <d v="2024-10-21T14:42:56"/>
        <d v="2024-10-21T14:43:58"/>
        <d v="2024-10-21T15:27:02"/>
        <d v="2024-10-21T15:39:05"/>
        <d v="2024-10-21T16:42:57"/>
        <d v="2024-10-21T16:55:23"/>
        <d v="2024-10-21T19:21:13"/>
        <d v="2024-10-21T21:05:36"/>
        <d v="2024-10-21T22:30:44"/>
        <d v="2024-10-21T22:31:34"/>
        <d v="2024-10-22T07:33:00"/>
        <d v="2024-10-22T07:34:00"/>
        <d v="2024-10-22T08:25:32"/>
        <d v="2024-10-22T09:17:50"/>
        <d v="2024-10-22T10:51:32"/>
        <d v="2024-10-22T10:52:17"/>
        <d v="2024-10-22T18:07:03"/>
        <d v="2024-10-22T19:46:39"/>
        <d v="2024-10-22T19:47:50"/>
        <d v="2024-10-23T07:58:07"/>
        <d v="2024-10-23T08:45:15"/>
        <d v="2024-10-23T10:24:58"/>
        <d v="2024-10-23T12:31:05"/>
        <d v="2024-10-23T16:20:02"/>
        <d v="2024-10-23T16:21:09"/>
        <d v="2024-10-23T16:42:30"/>
        <d v="2024-10-23T17:02:46"/>
        <d v="2024-10-23T18:58:59"/>
        <d v="2024-10-23T19:00:43"/>
        <d v="2024-10-23T21:57:21"/>
        <d v="2024-10-23T21:58:24"/>
        <d v="2024-10-23T22:23:38"/>
        <d v="2024-10-24T12:07:47"/>
        <d v="2024-10-24T13:24:00"/>
        <d v="2024-10-24T14:09:47"/>
        <d v="2024-10-24T14:49:02"/>
        <d v="2024-10-24T14:49:49"/>
        <d v="2024-10-24T15:47:33"/>
        <d v="2024-10-24T15:48:30"/>
        <d v="2024-10-24T18:53:47"/>
        <d v="2024-10-24T18:55:08"/>
        <d v="2024-10-24T19:50:19"/>
        <d v="2024-10-24T20:44:11"/>
        <d v="2024-10-24T21:14:45"/>
        <d v="2024-10-24T21:15:29"/>
        <d v="2024-10-24T21:56:20"/>
        <d v="2024-10-24T21:57:10"/>
        <d v="2024-10-25T07:38:11"/>
        <d v="2024-10-25T07:45:23"/>
        <d v="2024-10-25T08:10:05"/>
        <d v="2024-10-25T08:10:55"/>
        <d v="2024-10-25T08:18:50"/>
        <d v="2024-10-25T10:03:28"/>
        <d v="2024-10-25T10:05:21"/>
        <d v="2024-10-25T10:51:01"/>
        <d v="2024-10-25T11:49:43"/>
        <d v="2024-10-25T11:50:30"/>
        <d v="2024-10-25T12:06:50"/>
        <d v="2024-10-25T12:40:37"/>
        <d v="2024-10-25T14:23:17"/>
        <d v="2024-10-25T22:19:24"/>
        <d v="2024-10-25T22:22:32"/>
        <d v="2024-10-26T07:49:59"/>
        <d v="2024-10-26T08:41:45"/>
        <d v="2024-10-26T08:53:00"/>
        <d v="2024-10-26T10:24:38"/>
        <d v="2024-10-26T12:18:09"/>
        <d v="2024-10-26T13:03:31"/>
        <d v="2024-10-26T14:34:59"/>
        <d v="2024-10-26T14:36:15"/>
        <d v="2024-10-26T15:05:22"/>
        <d v="2024-10-26T15:06:19"/>
        <d v="2024-10-26T15:38:29"/>
        <d v="2024-10-26T15:39:30"/>
        <d v="2024-10-26T15:52:02"/>
        <d v="2024-10-26T15:53:22"/>
        <d v="2024-10-26T19:19:21"/>
        <d v="2024-10-26T20:34:47"/>
        <d v="2024-10-27T11:01:57"/>
        <d v="2024-10-27T12:53:26"/>
        <d v="2024-10-27T12:54:28"/>
        <d v="2024-10-27T13:43:47"/>
        <d v="2024-10-27T16:17:06"/>
        <d v="2024-10-28T07:46:28"/>
        <d v="2024-10-28T08:01:12"/>
        <d v="2024-10-28T08:35:03"/>
        <d v="2024-10-28T09:15:43"/>
        <d v="2024-10-28T11:42:36"/>
        <d v="2024-10-28T11:43:43"/>
        <d v="2024-10-28T12:01:36"/>
        <d v="2024-10-28T12:02:35"/>
        <d v="2024-10-28T12:21:30"/>
        <d v="2024-10-28T14:10:55"/>
        <d v="2024-10-28T14:11:56"/>
        <d v="2024-10-28T14:31:00"/>
        <d v="2024-10-28T16:01:21"/>
        <d v="2024-10-28T17:55:18"/>
        <d v="2024-10-28T17:56:02"/>
        <d v="2024-10-28T19:10:25"/>
        <d v="2024-10-28T21:20:04"/>
        <d v="2024-10-28T22:05:51"/>
        <d v="2024-10-29T08:40:52"/>
        <d v="2024-10-29T08:47:06"/>
        <d v="2024-10-29T09:31:58"/>
        <d v="2024-10-29T11:59:47"/>
        <d v="2024-10-29T12:21:37"/>
        <d v="2024-10-29T14:15:44"/>
        <d v="2024-10-29T14:17:01"/>
        <d v="2024-10-29T14:37:36"/>
        <d v="2024-10-29T16:09:34"/>
        <d v="2024-10-29T16:10:57"/>
        <d v="2024-10-29T16:17:33"/>
        <d v="2024-10-29T18:02:04"/>
        <d v="2024-10-29T19:02:05"/>
        <d v="2024-10-29T19:05:44"/>
        <d v="2024-10-29T19:51:13"/>
        <d v="2024-10-29T19:54:02"/>
        <d v="2024-10-29T20:07:36"/>
        <d v="2024-10-30T07:52:05"/>
        <d v="2024-10-30T08:46:27"/>
        <d v="2024-10-30T08:47:29"/>
        <d v="2024-10-30T09:11:29"/>
        <d v="2024-10-30T10:31:53"/>
        <d v="2024-10-30T10:33:08"/>
        <d v="2024-10-30T12:08:46"/>
        <d v="2024-10-30T12:09:47"/>
        <d v="2024-10-30T12:10:58"/>
        <d v="2024-10-30T12:37:01"/>
        <d v="2024-10-30T15:05:15"/>
        <d v="2024-10-30T15:07:03"/>
        <d v="2024-10-30T16:04:48"/>
        <d v="2024-10-30T18:08:12"/>
        <d v="2024-10-30T19:18:31"/>
        <d v="2024-10-30T19:43:21"/>
        <d v="2024-10-31T07:54:17"/>
        <d v="2024-10-31T08:38:54"/>
        <d v="2024-10-31T09:18:19"/>
        <d v="2024-10-31T15:59:27"/>
        <d v="2024-10-31T16:00:31"/>
        <d v="2024-11-01T08:24:03"/>
        <d v="2024-11-01T08:30:58"/>
        <d v="2024-11-01T10:54:50"/>
        <d v="2024-11-01T12:41:27"/>
        <d v="2024-11-01T12:42:18"/>
        <d v="2024-11-01T15:55:42"/>
        <d v="2024-11-01T22:41:56"/>
        <d v="2024-11-02T08:19:44"/>
        <d v="2024-11-02T10:25:46"/>
        <d v="2024-11-02T10:33:10"/>
        <d v="2024-11-02T14:54:15"/>
        <d v="2024-11-02T16:24:16"/>
        <d v="2024-11-02T16:25:57"/>
        <d v="2024-11-02T16:37:05"/>
        <d v="2024-11-02T18:18:27"/>
        <d v="2024-11-02T18:58:24"/>
        <d v="2024-11-03T08:23:00"/>
        <d v="2024-11-03T09:47:06"/>
        <d v="2024-11-03T09:48:12"/>
        <d v="2024-11-03T13:13:51"/>
        <d v="2024-11-03T13:14:57"/>
        <d v="2024-11-03T13:18:25"/>
        <d v="2024-11-03T13:44:19"/>
        <d v="2024-11-03T13:59:01"/>
        <d v="2024-11-03T16:15:18"/>
        <d v="2024-11-03T16:16:44"/>
        <d v="2024-11-03T16:20:37"/>
        <d v="2024-11-03T16:21:46"/>
        <d v="2024-11-03T20:26:15"/>
        <d v="2024-11-04T07:43:37"/>
        <d v="2024-11-04T08:37:33"/>
        <d v="2024-11-04T08:38:59"/>
        <d v="2024-11-04T12:33:36"/>
        <d v="2024-11-04T12:35:06"/>
        <d v="2024-11-04T14:44:38"/>
        <d v="2024-11-04T14:45:20"/>
        <d v="2024-11-05T07:49:32"/>
        <d v="2024-11-05T09:12:12"/>
        <d v="2024-11-05T09:13:40"/>
        <d v="2024-11-05T10:41:44"/>
        <d v="2024-11-05T11:47:30"/>
        <d v="2024-11-05T11:48:22"/>
        <d v="2024-11-05T14:36:38"/>
        <d v="2024-11-05T14:41:48"/>
        <d v="2024-11-05T18:52:56"/>
        <d v="2024-11-05T18:54:11"/>
        <d v="2024-11-05T18:55:19"/>
        <d v="2024-11-05T21:40:45"/>
        <d v="2024-11-05T21:42:03"/>
        <d v="2024-11-05T21:54:20"/>
        <d v="2024-11-05T22:05:51"/>
        <d v="2024-11-05T22:06:39"/>
        <d v="2024-11-06T08:11:25"/>
        <d v="2024-11-06T11:45:31"/>
        <d v="2024-11-06T13:15:33"/>
        <d v="2024-11-06T15:44:16"/>
        <d v="2024-11-06T16:00:44"/>
        <d v="2024-11-06T16:02:05"/>
        <d v="2024-11-06T18:40:43"/>
        <d v="2024-11-06T18:41:31"/>
        <d v="2024-11-07T12:17:16"/>
        <d v="2024-11-07T15:50:11"/>
        <d v="2024-11-07T16:39:39"/>
        <d v="2024-11-07T18:17:34"/>
        <d v="2024-11-07T19:20:15"/>
        <d v="2024-11-07T19:21:38"/>
        <d v="2024-11-07T20:02:31"/>
        <d v="2024-11-08T09:05:42"/>
        <d v="2024-11-08T09:47:31"/>
        <d v="2024-11-08T09:49:00"/>
        <d v="2024-11-08T11:47:11"/>
        <d v="2024-11-08T13:25:13"/>
        <d v="2024-11-08T13:26:18"/>
        <d v="2024-11-08T16:33:03"/>
        <d v="2024-11-08T16:55:28"/>
        <d v="2024-11-08T20:13:32"/>
        <d v="2024-11-08T20:14:24"/>
        <d v="2024-11-08T20:15:20"/>
        <d v="2024-11-08T22:27:10"/>
        <d v="2024-11-09T10:08:19"/>
        <d v="2024-11-09T11:02:08"/>
        <d v="2024-11-09T11:03:01"/>
        <d v="2024-11-09T11:08:44"/>
        <d v="2024-11-09T13:50:15"/>
        <d v="2024-11-09T14:21:52"/>
        <d v="2024-11-09T14:22:50"/>
        <d v="2024-11-09T14:37:33"/>
        <d v="2024-11-09T15:29:51"/>
        <d v="2024-11-09T16:15:48"/>
        <d v="2024-11-09T16:16:52"/>
        <d v="2024-11-09T20:42:05"/>
        <d v="2024-11-09T20:43:28"/>
        <d v="2024-11-09T22:13:28"/>
        <d v="2024-11-09T22:52:58"/>
        <d v="2024-11-09T22:54:19"/>
        <d v="2024-11-10T09:46:22"/>
        <d v="2024-11-10T17:52:48"/>
        <d v="2024-11-10T18:12:53"/>
        <d v="2024-11-10T18:14:04"/>
        <d v="2024-11-10T20:38:08"/>
        <d v="2024-11-10T20:39:07"/>
        <d v="2024-11-11T07:48:27"/>
        <d v="2024-11-11T09:52:26"/>
        <d v="2024-11-11T10:19:09"/>
        <d v="2024-11-11T16:18:44"/>
        <d v="2024-11-11T16:19:53"/>
        <d v="2024-11-11T17:33:32"/>
        <d v="2024-11-11T19:00:47"/>
        <d v="2024-11-11T19:04:16"/>
        <d v="2024-11-11T21:08:32"/>
        <d v="2024-11-11T21:09:47"/>
        <d v="2024-11-12T10:03:09"/>
        <d v="2024-11-12T13:15:45"/>
        <d v="2024-11-12T14:39:15"/>
        <d v="2024-11-12T16:47:14"/>
        <d v="2024-11-12T16:48:05"/>
        <d v="2024-11-12T16:49:04"/>
        <d v="2024-11-12T18:45:14"/>
        <d v="2024-11-12T20:07:58"/>
        <d v="2024-11-12T20:09:22"/>
        <d v="2024-11-13T08:09:11"/>
        <d v="2024-11-13T10:37:43"/>
        <d v="2024-11-13T13:19:55"/>
        <d v="2024-11-13T13:20:58"/>
        <d v="2024-11-13T14:17:30"/>
        <d v="2024-11-13T14:46:58"/>
        <d v="2024-11-14T09:36:28"/>
        <d v="2024-11-14T10:06:43"/>
        <d v="2024-11-14T12:48:50"/>
        <d v="2024-11-14T15:03:45"/>
        <d v="2024-11-14T15:04:57"/>
        <d v="2024-11-14T15:05:50"/>
        <d v="2024-11-14T16:13:08"/>
        <d v="2024-11-14T16:14:22"/>
        <d v="2024-11-14T19:43:26"/>
        <d v="2024-11-14T19:46:37"/>
        <d v="2024-11-14T20:31:30"/>
        <d v="2024-11-14T20:32:31"/>
        <d v="2024-11-14T21:24:32"/>
        <d v="2024-11-14T22:40:42"/>
        <d v="2024-11-15T08:45:51"/>
        <d v="2024-11-15T11:05:53"/>
        <d v="2024-11-15T12:09:00"/>
        <d v="2024-11-15T12:14:19"/>
        <d v="2024-11-15T13:57:34"/>
        <d v="2024-11-15T15:19:51"/>
        <d v="2024-11-15T17:35:41"/>
        <d v="2024-11-15T17:55:01"/>
        <d v="2024-11-15T18:12:45"/>
        <d v="2024-11-15T18:42:22"/>
        <d v="2024-11-15T18:43:21"/>
        <d v="2024-11-16T10:21:35"/>
        <d v="2024-11-16T10:45:51"/>
        <d v="2024-11-16T11:02:01"/>
        <d v="2024-11-16T11:03:07"/>
        <d v="2024-11-16T11:39:25"/>
        <d v="2024-11-16T12:30:15"/>
        <d v="2024-11-16T12:31:51"/>
        <d v="2024-11-16T12:48:36"/>
        <d v="2024-11-16T12:49:35"/>
        <d v="2024-11-16T13:16:55"/>
        <d v="2024-11-16T13:18:00"/>
        <d v="2024-11-16T13:19:09"/>
        <d v="2024-11-16T14:25:47"/>
        <d v="2024-11-17T10:29:37"/>
        <d v="2024-11-17T13:35:20"/>
        <d v="2024-11-17T14:18:42"/>
        <d v="2024-11-17T14:33:40"/>
        <d v="2024-11-17T16:27:26"/>
        <d v="2024-11-17T16:28:36"/>
        <d v="2024-11-17T18:10:07"/>
        <d v="2024-11-17T19:17:34"/>
        <d v="2024-11-17T19:18:28"/>
        <d v="2024-11-18T07:52:20"/>
        <d v="2024-11-18T07:53:16"/>
        <d v="2024-11-18T07:57:22"/>
        <d v="2024-11-18T16:44:49"/>
        <d v="2024-11-18T16:46:53"/>
        <d v="2024-11-18T18:50:54"/>
        <d v="2024-11-19T07:51:14"/>
        <d v="2024-11-19T07:52:13"/>
        <d v="2024-11-19T07:53:38"/>
        <d v="2024-11-19T07:54:47"/>
        <d v="2024-11-19T10:29:23"/>
        <d v="2024-11-19T11:07:09"/>
        <d v="2024-11-19T16:22:40"/>
        <d v="2024-11-19T16:23:59"/>
        <d v="2024-11-19T16:41:04"/>
        <d v="2024-11-19T16:47:41"/>
        <d v="2024-11-20T13:29:39"/>
        <d v="2024-11-20T16:34:50"/>
        <d v="2024-11-20T17:49:52"/>
        <d v="2024-11-20T17:50:50"/>
        <d v="2024-11-21T11:06:11"/>
        <d v="2024-11-21T12:33:36"/>
        <d v="2024-11-21T12:59:45"/>
        <d v="2024-11-21T13:00:47"/>
        <d v="2024-11-21T16:14:14"/>
        <d v="2024-11-21T17:35:27"/>
        <d v="2024-11-21T17:39:23"/>
        <d v="2024-11-21T19:01:03"/>
        <d v="2024-11-22T07:50:36"/>
        <d v="2024-11-22T10:03:43"/>
        <d v="2024-11-22T11:02:32"/>
        <d v="2024-11-22T11:24:26"/>
        <d v="2024-11-22T16:33:05"/>
        <d v="2024-11-22T16:33:50"/>
        <d v="2024-11-23T09:10:46"/>
        <d v="2024-11-23T09:11:49"/>
        <d v="2024-11-23T10:05:16"/>
        <d v="2024-11-23T11:03:00"/>
        <d v="2024-11-23T11:09:28"/>
        <d v="2024-11-23T11:10:26"/>
        <d v="2024-11-23T11:41:27"/>
        <d v="2024-11-23T22:37:04"/>
        <d v="2024-11-24T08:17:07"/>
        <d v="2024-11-25T07:49:18"/>
        <d v="2024-11-25T07:54:24"/>
        <d v="2024-11-25T09:12:21"/>
        <d v="2024-11-25T10:38:08"/>
        <d v="2024-11-25T12:50:58"/>
        <d v="2024-11-25T12:52:41"/>
        <d v="2024-11-25T16:30:56"/>
        <d v="2024-11-25T19:01:59"/>
        <d v="2024-11-25T19:37:58"/>
        <d v="2024-11-25T21:42:15"/>
        <d v="2024-11-25T21:43:00"/>
        <d v="2024-11-26T07:54:38"/>
        <d v="2024-11-26T11:02:56"/>
        <d v="2024-11-26T11:03:47"/>
        <d v="2024-11-26T11:06:09"/>
        <d v="2024-11-26T11:07:10"/>
        <d v="2024-11-26T16:03:54"/>
        <d v="2024-11-26T16:05:01"/>
        <d v="2024-11-26T17:11:38"/>
        <d v="2024-11-26T17:12:34"/>
        <d v="2024-11-26T19:47:25"/>
        <d v="2024-11-28T08:41:17"/>
        <d v="2024-11-28T09:14:01"/>
        <d v="2024-11-28T20:24:42"/>
        <d v="2024-11-28T20:25:46"/>
        <d v="2024-11-28T20:55:00"/>
        <d v="2024-11-28T22:00:16"/>
        <d v="2024-11-29T07:53:16"/>
        <d v="2024-11-29T07:57:42"/>
        <d v="2024-11-29T09:07:32"/>
        <d v="2024-11-29T09:08:30"/>
        <d v="2024-11-29T15:18:07"/>
        <d v="2024-11-29T15:19:20"/>
        <d v="2024-11-29T20:57:55"/>
        <d v="2024-11-30T12:58:12"/>
        <d v="2024-11-30T14:04:56"/>
        <d v="2024-11-30T14:05:58"/>
        <d v="2024-11-30T14:16:52"/>
        <d v="2024-11-30T15:33:44"/>
        <d v="2024-11-30T22:03:48"/>
        <d v="2024-12-01T10:15:32"/>
        <d v="2024-12-01T10:16:32"/>
        <d v="2024-12-01T10:22:47"/>
        <d v="2024-12-01T14:34:23"/>
        <d v="2024-12-01T15:09:13"/>
        <d v="2024-12-01T15:43:02"/>
        <d v="2024-12-01T15:56:31"/>
        <d v="2024-12-01T15:57:49"/>
        <d v="2024-12-01T16:32:59"/>
        <d v="2024-12-01T16:34:30"/>
        <d v="2024-12-01T17:10:24"/>
        <d v="2024-12-01T17:11:32"/>
        <d v="2024-12-01T18:38:29"/>
        <d v="2024-12-02T07:50:37"/>
        <d v="2024-12-02T07:51:59"/>
        <d v="2024-12-02T08:21:30"/>
        <d v="2024-12-02T08:53:14"/>
        <d v="2024-12-02T11:04:25"/>
        <d v="2024-12-02T15:28:24"/>
        <d v="2024-12-02T16:12:24"/>
        <d v="2024-12-02T17:34:22"/>
        <d v="2024-12-02T18:00:32"/>
        <d v="2024-12-03T08:11:19"/>
        <d v="2024-12-03T09:23:31"/>
        <d v="2024-12-03T09:24:27"/>
        <d v="2024-12-03T11:17:58"/>
        <d v="2024-12-03T11:42:08"/>
        <d v="2024-12-03T11:43:16"/>
        <d v="2024-12-03T11:45:54"/>
        <d v="2024-12-03T20:50:56"/>
        <d v="2024-12-03T21:33:17"/>
        <d v="2024-12-03T21:34:13"/>
        <d v="2024-12-03T21:35:19"/>
        <d v="2024-12-03T22:19:14"/>
        <d v="2024-12-03T22:21:42"/>
        <d v="2024-12-04T08:32:48"/>
        <d v="2024-12-04T08:50:30"/>
        <d v="2024-12-04T08:52:15"/>
        <d v="2024-12-04T09:04:14"/>
        <d v="2024-12-04T10:23:01"/>
        <d v="2024-12-04T10:24:08"/>
        <d v="2024-12-04T10:26:58"/>
        <d v="2024-12-04T10:29:48"/>
        <d v="2024-12-04T11:45:58"/>
        <d v="2024-12-04T14:33:55"/>
        <d v="2024-12-05T08:53:48"/>
        <d v="2024-12-05T09:20:29"/>
        <d v="2024-12-05T10:02:51"/>
        <d v="2024-12-05T10:05:06"/>
        <d v="2024-12-05T11:31:58"/>
        <d v="2024-12-05T11:50:45"/>
        <d v="2024-12-05T14:30:58"/>
        <d v="2024-12-05T15:21:19"/>
        <d v="2024-12-05T16:02:10"/>
        <d v="2024-12-06T11:42:18"/>
        <d v="2024-12-06T16:31:58"/>
        <d v="2024-12-06T22:30:33"/>
        <d v="2024-12-06T22:31:30"/>
        <d v="2024-12-07T11:17:10"/>
        <d v="2024-12-07T14:16:43"/>
        <d v="2024-12-07T15:44:05"/>
        <d v="2024-12-07T19:11:13"/>
        <d v="2024-12-07T22:00:10"/>
        <d v="2024-12-07T22:28:17"/>
        <d v="2024-12-08T08:29:25"/>
        <d v="2024-12-08T10:42:38"/>
        <d v="2024-12-08T10:43:43"/>
        <d v="2024-12-08T12:51:41"/>
        <d v="2024-12-08T13:02:36"/>
        <d v="2024-12-08T13:03:39"/>
        <d v="2024-12-08T17:26:29"/>
        <d v="2024-12-08T18:41:49"/>
        <d v="2024-12-08T20:47:19"/>
        <d v="2024-12-08T21:28:30"/>
        <d v="2024-12-08T21:41:24"/>
        <d v="2024-12-09T08:32:41"/>
        <d v="2024-12-09T09:12:25"/>
        <d v="2024-12-09T09:33:57"/>
        <d v="2024-12-09T13:00:55"/>
        <d v="2024-12-09T21:21:51"/>
        <d v="2024-12-10T12:25:50"/>
        <d v="2024-12-10T18:21:58"/>
        <d v="2024-12-11T07:49:46"/>
        <d v="2024-12-11T10:45:48"/>
        <d v="2024-12-11T12:13:06"/>
        <d v="2024-12-11T12:56:48"/>
        <d v="2024-12-11T17:59:25"/>
        <d v="2024-12-11T21:01:08"/>
        <d v="2024-12-11T21:18:17"/>
        <d v="2024-12-12T07:58:31"/>
        <d v="2024-12-12T12:49:24"/>
        <d v="2024-12-12T16:55:02"/>
        <d v="2024-12-12T16:57:01"/>
        <d v="2024-12-12T19:50:01"/>
        <d v="2024-12-13T12:27:25"/>
        <d v="2024-12-13T12:53:06"/>
        <d v="2024-12-13T12:54:40"/>
        <d v="2024-12-13T14:01:58"/>
        <d v="2024-12-13T16:23:24"/>
        <d v="2024-12-13T19:19:04"/>
        <d v="2024-12-13T19:20:10"/>
        <d v="2024-12-13T21:35:42"/>
        <d v="2024-12-14T08:27:32"/>
        <d v="2024-12-14T09:03:06"/>
        <d v="2024-12-14T11:41:58"/>
        <d v="2024-12-14T13:19:07"/>
        <d v="2024-12-14T13:20:09"/>
        <d v="2024-12-14T16:10:30"/>
        <d v="2024-12-14T16:29:59"/>
        <d v="2024-12-14T16:30:50"/>
        <d v="2024-12-14T17:00:16"/>
        <d v="2024-12-14T17:01:29"/>
        <d v="2024-12-14T18:23:44"/>
        <d v="2024-12-15T11:09:25"/>
        <d v="2024-12-15T11:10:26"/>
        <d v="2024-12-15T17:58:05"/>
        <d v="2024-12-16T07:52:18"/>
        <d v="2024-12-16T08:03:31"/>
        <d v="2024-12-16T08:46:54"/>
        <d v="2024-12-16T12:19:08"/>
        <d v="2024-12-16T13:08:53"/>
        <d v="2024-12-16T14:13:18"/>
        <d v="2024-12-16T18:23:07"/>
        <d v="2024-12-16T18:24:01"/>
        <d v="2024-12-17T08:48:18"/>
        <d v="2024-12-17T08:52:33"/>
        <d v="2024-12-17T10:49:06"/>
        <d v="2024-12-17T16:22:35"/>
        <d v="2024-12-17T16:23:37"/>
        <d v="2024-12-17T17:14:22"/>
        <d v="2024-12-17T18:54:57"/>
        <d v="2024-12-18T09:30:28"/>
        <d v="2024-12-18T10:01:21"/>
        <d v="2024-12-18T10:03:02"/>
        <d v="2024-12-18T10:04:03"/>
        <d v="2024-12-19T10:12:11"/>
        <d v="2024-12-19T11:25:44"/>
        <d v="2024-12-19T12:10:52"/>
        <d v="2024-12-19T13:38:57"/>
        <d v="2024-12-19T19:00:56"/>
        <d v="2024-12-19T19:10:41"/>
        <d v="2024-12-19T19:48:18"/>
        <d v="2024-12-19T19:49:43"/>
        <d v="2024-12-19T21:08:12"/>
        <d v="2024-12-19T21:09:16"/>
        <d v="2024-12-20T08:14:52"/>
        <d v="2024-12-20T09:39:30"/>
        <d v="2024-12-20T10:12:43"/>
        <d v="2024-12-20T10:55:29"/>
        <d v="2024-12-20T12:21:17"/>
        <d v="2024-12-20T12:22:49"/>
        <d v="2024-12-20T14:58:20"/>
        <d v="2024-12-20T18:28:22"/>
        <d v="2024-12-20T18:57:13"/>
        <d v="2024-12-21T10:19:24"/>
        <d v="2024-12-21T10:20:41"/>
        <d v="2024-12-21T10:32:03"/>
        <d v="2024-12-21T15:33:04"/>
        <d v="2024-12-21T15:33:50"/>
        <d v="2024-12-21T15:35:29"/>
        <d v="2024-12-21T15:58:07"/>
        <d v="2024-12-21T17:47:28"/>
        <d v="2024-12-21T18:02:37"/>
        <d v="2024-12-21T18:08:17"/>
        <d v="2024-12-21T19:48:13"/>
        <d v="2024-12-21T19:49:46"/>
        <d v="2024-12-21T21:49:47"/>
        <d v="2024-12-21T21:58:49"/>
        <d v="2024-12-21T22:16:14"/>
        <d v="2024-12-22T10:42:56"/>
        <d v="2024-12-22T18:55:45"/>
        <d v="2024-12-22T19:35:46"/>
        <d v="2024-12-22T19:36:30"/>
        <d v="2024-12-22T20:26:37"/>
        <d v="2024-12-22T21:55:19"/>
        <d v="2024-12-22T21:56:56"/>
        <d v="2024-12-23T09:03:21"/>
        <d v="2024-12-23T09:22:18"/>
        <d v="2024-12-23T10:42:03"/>
        <d v="2024-12-23T11:35:54"/>
        <d v="2024-12-23T14:05:32"/>
        <d v="2024-12-23T15:00:24"/>
        <d v="2024-12-23T16:14:50"/>
        <d v="2024-12-23T17:21:20"/>
        <d v="2024-12-23T17:22:40"/>
        <d v="2024-12-23T20:46:07"/>
        <d v="2024-12-24T15:10:43"/>
        <d v="2024-12-24T16:08:38"/>
        <d v="2024-12-24T17:55:29"/>
        <d v="2024-12-24T19:10:36"/>
        <d v="2024-12-24T19:11:37"/>
        <d v="2024-12-24T19:12:35"/>
        <d v="2024-12-24T19:36:02"/>
        <d v="2024-12-25T10:43:57"/>
        <d v="2024-12-25T10:45:02"/>
        <d v="2024-12-25T12:35:03"/>
        <d v="2024-12-25T12:36:00"/>
        <d v="2024-12-25T13:17:11"/>
        <d v="2024-12-25T13:32:48"/>
        <d v="2024-12-25T20:02:40"/>
        <d v="2024-12-25T21:18:50"/>
        <d v="2024-12-25T21:19:42"/>
        <d v="2024-12-25T21:57:30"/>
        <d v="2024-12-25T22:51:03"/>
        <d v="2024-12-25T22:53:06"/>
        <d v="2024-12-26T13:12:38"/>
        <d v="2024-12-26T15:04:34"/>
        <d v="2024-12-27T07:50:21"/>
        <d v="2024-12-27T08:57:39"/>
        <d v="2024-12-27T09:09:55"/>
        <d v="2024-12-27T10:12:53"/>
        <d v="2024-12-27T17:12:05"/>
        <d v="2024-12-27T19:47:28"/>
        <d v="2024-12-27T19:48:22"/>
        <d v="2024-12-27T22:54:33"/>
        <d v="2024-12-28T09:00:23"/>
        <d v="2024-12-28T09:50:38"/>
        <d v="2024-12-28T10:18:44"/>
        <d v="2024-12-28T10:52:03"/>
        <d v="2024-12-28T14:10:01"/>
        <d v="2024-12-28T14:13:17"/>
        <d v="2024-12-28T17:23:40"/>
        <d v="2024-12-28T22:11:02"/>
        <d v="2024-12-29T13:46:16"/>
        <d v="2024-12-29T15:04:27"/>
        <d v="2024-12-29T15:05:16"/>
        <d v="2024-12-29T17:30:05"/>
        <d v="2024-12-29T17:31:47"/>
        <d v="2024-12-29T19:47:44"/>
        <d v="2024-12-29T20:25:54"/>
        <d v="2024-12-29T21:17:19"/>
        <d v="2024-12-30T09:02:44"/>
        <d v="2024-12-30T09:44:12"/>
        <d v="2024-12-30T13:52:31"/>
        <d v="2024-12-30T13:53:39"/>
        <d v="2024-12-30T15:12:45"/>
        <d v="2024-12-30T15:13:39"/>
        <d v="2024-12-30T16:29:54"/>
        <d v="2024-12-30T16:31:29"/>
        <d v="2024-12-30T16:36:46"/>
        <d v="2024-12-31T08:52:29"/>
        <d v="2024-12-31T09:36:50"/>
        <d v="2024-12-31T09:39:41"/>
        <d v="2024-12-31T09:45:29"/>
        <d v="2024-12-31T10:26:53"/>
        <d v="2024-12-31T10:29:28"/>
        <d v="2024-12-31T11:11:31"/>
        <d v="2024-12-31T11:12:42"/>
        <d v="2024-12-31T15:42:14"/>
        <d v="2024-12-31T15:43:13"/>
        <d v="2024-12-31T16:07:19"/>
        <d v="2024-12-31T17:10:18"/>
        <d v="2024-12-31T17:30:53"/>
        <d v="2024-12-31T17:31:49"/>
        <d v="2024-12-31T19:07:25"/>
        <d v="2024-12-31T19:08:39"/>
        <d v="2025-01-02T09:58:05"/>
        <d v="2025-01-02T13:29:40"/>
        <d v="2025-01-02T13:30:39"/>
        <d v="2025-01-02T14:41:11"/>
        <d v="2025-01-02T14:42:46"/>
        <d v="2025-01-02T16:22:32"/>
        <d v="2025-01-02T16:34:59"/>
        <d v="2025-01-02T16:35:44"/>
        <d v="2025-01-02T17:43:10"/>
        <d v="2025-01-03T09:03:23"/>
        <d v="2025-01-03T10:10:31"/>
        <d v="2025-01-03T16:58:09"/>
        <d v="2025-01-03T22:13:29"/>
        <d v="2025-01-03T22:18:20"/>
        <d v="2025-01-03T22:19:14"/>
        <d v="2025-01-03T22:21:26"/>
        <d v="2025-01-04T08:58:27"/>
        <d v="2025-01-04T09:59:28"/>
        <d v="2025-01-04T13:40:00"/>
        <d v="2025-01-04T15:59:33"/>
        <d v="2025-01-04T16:12:55"/>
        <d v="2025-01-04T16:14:10"/>
        <d v="2025-01-04T16:16:11"/>
        <d v="2025-01-04T16:18:04"/>
        <d v="2025-01-04T18:11:39"/>
        <d v="2025-01-04T22:23:31"/>
        <d v="2025-01-05T09:45:58"/>
        <d v="2025-01-05T10:53:01"/>
        <d v="2025-01-05T22:07:16"/>
        <d v="2025-01-06T19:58:51"/>
        <d v="2025-01-07T13:29:03"/>
        <d v="2025-01-07T22:32:45"/>
        <d v="2025-01-07T22:33:59"/>
        <d v="2025-01-08T07:30:02"/>
        <d v="2025-01-08T09:11:15"/>
        <d v="2025-01-08T10:30:29"/>
        <d v="2025-01-08T17:22:52"/>
        <d v="2025-01-09T08:07:08"/>
        <d v="2025-01-09T08:56:35"/>
        <d v="2025-01-09T09:02:32"/>
        <d v="2025-01-09T14:27:24"/>
        <d v="2025-01-09T15:36:59"/>
        <d v="2025-01-09T15:48:10"/>
        <d v="2025-01-09T15:49:12"/>
        <d v="2025-01-09T20:30:29"/>
        <d v="2025-01-09T22:10:21"/>
        <d v="2025-01-10T08:49:21"/>
        <d v="2025-01-10T09:16:36"/>
        <d v="2025-01-10T17:51:19"/>
        <d v="2025-01-10T17:55:53"/>
        <d v="2025-01-10T17:59:39"/>
        <d v="2025-01-11T07:44:30"/>
        <d v="2025-01-11T10:49:41"/>
        <d v="2025-01-11T11:13:54"/>
        <d v="2025-01-11T11:20:18"/>
        <d v="2025-01-11T11:21:26"/>
        <d v="2025-01-11T12:10:59"/>
        <d v="2025-01-11T12:13:25"/>
        <d v="2025-01-11T14:12:55"/>
        <d v="2025-01-11T14:15:38"/>
        <d v="2025-01-11T14:16:44"/>
        <d v="2025-01-11T14:47:03"/>
        <d v="2025-01-11T17:19:34"/>
        <d v="2025-01-11T17:20:57"/>
        <d v="2025-01-11T17:22:05"/>
        <d v="2025-01-11T18:01:28"/>
        <d v="2025-01-12T11:45:32"/>
        <d v="2025-01-12T11:48:19"/>
        <d v="2025-01-12T11:49:50"/>
        <d v="2025-01-12T16:15:59"/>
        <d v="2025-01-12T20:56:04"/>
        <d v="2025-01-13T08:08:20"/>
        <d v="2025-01-13T09:17:20"/>
        <d v="2025-01-13T13:02:57"/>
        <d v="2025-01-13T13:50:47"/>
        <d v="2025-01-13T14:11:27"/>
        <d v="2025-01-13T14:12:28"/>
        <d v="2025-01-13T16:25:36"/>
        <d v="2025-01-13T20:51:18"/>
        <d v="2025-01-14T07:37:42"/>
        <d v="2025-01-14T09:53:43"/>
        <d v="2025-01-14T10:21:46"/>
        <d v="2025-01-14T12:49:14"/>
        <d v="2025-01-14T16:18:19"/>
        <d v="2025-01-14T16:19:27"/>
        <d v="2025-01-14T19:41:56"/>
        <d v="2025-01-14T21:02:36"/>
        <d v="2025-01-15T09:12:04"/>
        <d v="2025-01-15T11:10:24"/>
        <d v="2025-01-15T13:14:15"/>
        <d v="2025-01-15T15:35:22"/>
        <d v="2025-01-15T15:36:48"/>
        <d v="2025-01-15T15:37:56"/>
        <d v="2025-01-15T16:55:26"/>
        <d v="2025-01-15T18:06:12"/>
        <d v="2025-01-15T19:51:14"/>
        <d v="2025-01-15T21:41:14"/>
        <d v="2025-01-16T09:32:58"/>
        <d v="2025-01-16T09:38:09"/>
        <d v="2025-01-16T10:41:41"/>
        <d v="2025-01-16T12:12:16"/>
        <d v="2025-01-16T15:16:19"/>
        <d v="2025-01-16T16:35:11"/>
        <d v="2025-01-16T18:15:57"/>
        <d v="2025-01-16T21:16:00"/>
        <d v="2025-01-16T21:40:13"/>
        <d v="2025-01-17T07:38:20"/>
        <d v="2025-01-17T08:26:21"/>
        <d v="2025-01-17T08:27:48"/>
        <d v="2025-01-17T08:47:56"/>
        <d v="2025-01-17T09:27:38"/>
        <d v="2025-01-17T14:20:54"/>
        <d v="2025-01-17T14:22:03"/>
        <d v="2025-01-17T17:39:11"/>
        <d v="2025-01-17T21:22:19"/>
        <d v="2025-01-18T10:12:38"/>
        <d v="2025-01-18T16:33:40"/>
        <d v="2025-01-18T16:35:14"/>
        <d v="2025-01-18T16:36:29"/>
        <d v="2025-01-20T08:29:48"/>
        <d v="2025-01-20T10:57:25"/>
        <d v="2025-01-20T11:40:24"/>
        <d v="2025-01-20T12:04:50"/>
        <d v="2025-01-20T12:06:01"/>
        <d v="2025-01-20T13:45:14"/>
        <d v="2025-01-20T20:08:11"/>
        <d v="2025-01-20T20:26:25"/>
        <d v="2025-01-20T20:27:29"/>
        <d v="2025-01-20T21:13:45"/>
        <d v="2025-01-21T08:05:04"/>
        <d v="2025-01-21T08:18:19"/>
        <d v="2025-01-21T08:19:28"/>
        <d v="2025-01-21T15:35:17"/>
        <d v="2025-01-21T18:32:33"/>
        <d v="2025-01-21T18:54:13"/>
        <d v="2025-01-21T18:56:15"/>
        <d v="2025-01-21T19:15:21"/>
        <d v="2025-01-22T11:24:46"/>
        <d v="2025-01-22T17:32:07"/>
        <d v="2025-01-22T18:49:59"/>
        <d v="2025-01-22T19:10:26"/>
        <d v="2025-01-22T19:11:23"/>
        <d v="2025-01-22T19:29:16"/>
        <d v="2025-01-22T20:14:31"/>
        <d v="2025-01-24T13:42:17"/>
        <d v="2025-01-24T13:43:38"/>
        <d v="2025-01-24T15:28:39"/>
        <d v="2025-01-24T17:41:49"/>
        <d v="2025-01-24T21:16:26"/>
        <d v="2025-01-24T22:31:56"/>
        <d v="2025-01-24T22:32:58"/>
        <d v="2025-01-25T13:21:04"/>
        <d v="2025-01-25T14:38:25"/>
        <d v="2025-01-25T14:39:35"/>
        <d v="2025-01-26T12:35:23"/>
        <d v="2025-01-26T12:36:34"/>
        <d v="2025-01-27T08:07:42"/>
        <d v="2025-01-27T08:32:44"/>
        <d v="2025-01-27T12:05:02"/>
        <d v="2025-01-27T13:45:09"/>
        <d v="2025-01-27T15:27:54"/>
        <d v="2025-01-27T15:29:01"/>
        <d v="2025-01-27T15:30:13"/>
        <d v="2025-01-27T18:55:19"/>
        <d v="2025-01-27T19:02:40"/>
        <d v="2025-01-27T19:03:45"/>
        <d v="2025-01-28T08:26:37"/>
        <d v="2025-01-28T09:33:17"/>
        <d v="2025-01-28T11:56:27"/>
        <d v="2025-01-28T12:22:01"/>
        <d v="2025-01-28T16:19:08"/>
        <d v="2025-01-28T16:20:45"/>
        <d v="2025-01-28T17:40:01"/>
        <d v="2025-01-28T20:11:51"/>
        <d v="2025-01-28T20:13:45"/>
        <d v="2025-01-29T09:38:47"/>
        <d v="2025-01-29T16:25:37"/>
        <d v="2025-01-29T19:19:08"/>
        <d v="2025-01-29T19:20:35"/>
        <d v="2025-01-30T09:18:06"/>
        <d v="2025-01-30T10:12:34"/>
        <d v="2025-01-30T11:26:29"/>
        <d v="2025-01-30T12:42:16"/>
        <d v="2025-01-30T13:02:01"/>
        <d v="2025-01-30T14:41:42"/>
        <d v="2025-01-30T17:18:48"/>
        <d v="2025-01-30T18:24:07"/>
        <d v="2025-01-30T18:41:50"/>
        <d v="2025-01-31T08:40:51"/>
        <d v="2025-01-31T08:41:45"/>
        <d v="2025-01-31T09:17:15"/>
        <d v="2025-01-31T09:20:11"/>
        <d v="2025-01-31T09:26:47"/>
        <d v="2025-01-31T09:27:48"/>
        <d v="2025-01-31T12:31:01"/>
        <d v="2025-01-31T12:54:26"/>
        <d v="2025-01-31T14:02:58"/>
        <d v="2025-01-31T16:48:34"/>
        <d v="2025-01-31T22:35:59"/>
        <d v="2025-01-31T22:37:02"/>
        <d v="2025-02-01T08:50:24"/>
        <d v="2025-02-01T10:07:23"/>
        <d v="2025-02-01T13:14:47"/>
        <d v="2025-02-01T13:15:29"/>
        <d v="2025-02-01T14:35:19"/>
        <d v="2025-02-01T14:36:17"/>
        <d v="2025-02-01T15:49:59"/>
        <d v="2025-02-01T18:57:14"/>
        <d v="2025-02-01T19:53:16"/>
        <d v="2025-02-01T19:54:24"/>
        <d v="2025-02-01T21:37:02"/>
        <d v="2025-02-02T10:56:22"/>
        <d v="2025-02-02T10:57:38"/>
        <d v="2025-02-02T12:54:32"/>
        <d v="2025-02-02T12:56:05"/>
        <d v="2025-02-02T14:22:57"/>
        <d v="2025-02-02T16:45:08"/>
        <d v="2025-02-02T16:46:57"/>
        <d v="2025-02-03T07:03:25"/>
        <d v="2025-02-03T07:04:57"/>
        <d v="2025-02-03T08:04:04"/>
        <d v="2025-02-03T08:09:09"/>
        <d v="2025-02-03T10:15:39"/>
        <d v="2025-02-03T10:22:18"/>
        <d v="2025-02-03T10:49:59"/>
        <d v="2025-02-03T13:25:02"/>
        <d v="2025-02-03T13:32:54"/>
        <d v="2025-02-03T13:51:03"/>
        <d v="2025-02-03T14:06:37"/>
        <d v="2025-02-03T14:47:02"/>
        <d v="2025-02-03T14:50:21"/>
        <d v="2025-02-03T15:01:45"/>
        <d v="2025-02-03T15:41:27"/>
        <d v="2025-02-03T17:01:27"/>
        <d v="2025-02-03T17:09:55"/>
        <d v="2025-02-03T17:11:07"/>
        <d v="2025-02-03T17:12:05"/>
        <d v="2025-02-03T17:13:22"/>
        <d v="2025-02-03T17:14:18"/>
        <d v="2025-02-03T17:15:41"/>
        <d v="2025-02-03T17:44:18"/>
        <d v="2025-02-03T18:09:00"/>
        <d v="2025-02-03T20:44:14"/>
        <d v="2025-02-04T10:04:57"/>
        <d v="2025-02-04T10:11:31"/>
        <d v="2025-02-04T12:35:58"/>
        <d v="2025-02-04T13:07:39"/>
        <d v="2025-02-04T14:15:14"/>
        <d v="2025-02-04T14:17:36"/>
        <d v="2025-02-04T14:19:49"/>
        <d v="2025-02-04T18:13:42"/>
        <d v="2025-02-04T19:05:22"/>
        <d v="2025-02-04T19:09:37"/>
        <d v="2025-02-04T19:10:28"/>
        <d v="2025-02-04T19:27:27"/>
        <d v="2025-02-05T08:42:11"/>
        <d v="2025-02-05T09:10:44"/>
        <d v="2025-02-05T11:49:36"/>
        <d v="2025-02-05T11:50:42"/>
        <d v="2025-02-05T11:51:45"/>
        <d v="2025-02-05T11:58:36"/>
        <d v="2025-02-05T12:10:47"/>
        <d v="2025-02-05T13:20:46"/>
        <d v="2025-02-05T13:43:43"/>
        <d v="2025-02-05T13:44:29"/>
        <d v="2025-02-05T14:57:53"/>
        <d v="2025-02-05T15:50:59"/>
        <d v="2025-02-05T16:34:20"/>
        <d v="2025-02-05T16:35:33"/>
        <d v="2025-02-05T16:36:34"/>
        <d v="2025-02-05T16:39:02"/>
        <d v="2025-02-05T16:41:10"/>
        <d v="2025-02-05T18:18:34"/>
        <d v="2025-02-05T18:19:49"/>
        <d v="2025-02-05T18:20:51"/>
        <d v="2025-02-05T18:25:29"/>
        <d v="2025-02-05T18:45:42"/>
        <d v="2025-02-05T19:06:46"/>
        <d v="2025-02-05T20:03:21"/>
        <d v="2025-02-06T07:16:49"/>
        <d v="2025-02-06T13:59:21"/>
        <d v="2025-02-06T14:55:32"/>
        <d v="2025-02-06T14:59:22"/>
        <d v="2025-02-06T16:14:50"/>
        <d v="2025-02-06T17:09:46"/>
        <d v="2025-02-06T17:54:25"/>
        <d v="2025-02-06T19:53:13"/>
        <d v="2025-02-06T19:55:07"/>
        <d v="2025-02-06T20:06:59"/>
        <d v="2025-02-06T20:07:47"/>
        <d v="2025-02-06T20:23:14"/>
        <d v="2025-02-07T08:44:50"/>
        <d v="2025-02-07T09:07:05"/>
        <d v="2025-02-07T10:49:23"/>
        <d v="2025-02-07T12:09:39"/>
        <d v="2025-02-07T12:51:22"/>
        <d v="2025-02-07T12:58:52"/>
        <d v="2025-02-07T16:04:11"/>
        <d v="2025-02-07T16:22:13"/>
        <d v="2025-02-07T16:23:14"/>
        <d v="2025-02-07T16:24:35"/>
        <d v="2025-02-07T18:42:37"/>
        <d v="2025-02-07T18:43:36"/>
        <d v="2025-02-07T18:44:31"/>
        <d v="2025-02-07T18:45:23"/>
        <d v="2025-02-07T20:10:59"/>
        <d v="2025-02-07T20:30:57"/>
        <d v="2025-02-08T09:01:43"/>
        <d v="2025-02-08T10:56:17"/>
        <d v="2025-02-08T11:02:41"/>
        <d v="2025-02-08T11:39:34"/>
        <d v="2025-02-08T12:46:13"/>
        <d v="2025-02-08T13:26:48"/>
        <d v="2025-02-08T15:07:04"/>
        <d v="2025-02-08T15:08:09"/>
        <d v="2025-02-09T08:49:24"/>
        <d v="2025-02-09T10:31:09"/>
        <d v="2025-02-09T10:51:28"/>
        <d v="2025-02-09T12:05:05"/>
        <d v="2025-02-09T15:13:09"/>
        <d v="2025-02-09T15:14:02"/>
        <d v="2025-02-09T15:15:58"/>
        <d v="2025-02-09T15:16:52"/>
        <d v="2025-02-09T16:20:19"/>
        <d v="2025-02-10T07:01:47"/>
        <d v="2025-02-10T08:16:32"/>
        <d v="2025-02-10T08:24:56"/>
        <d v="2025-02-10T11:11:43"/>
        <d v="2025-02-10T13:08:50"/>
        <d v="2025-02-10T13:11:06"/>
        <d v="2025-02-10T13:26:55"/>
        <d v="2025-02-10T13:40:13"/>
        <d v="2025-02-10T14:01:52"/>
        <d v="2025-02-10T14:07:41"/>
        <d v="2025-02-10T14:11:46"/>
        <d v="2025-02-10T14:15:45"/>
        <d v="2025-02-10T15:01:55"/>
        <d v="2025-02-10T15:14:01"/>
        <d v="2025-02-10T15:46:03"/>
        <d v="2025-02-10T15:47:44"/>
        <d v="2025-02-10T16:20:55"/>
        <d v="2025-02-10T17:12:02"/>
        <d v="2025-02-10T18:27:15"/>
        <d v="2025-02-10T19:14:01"/>
        <d v="2025-02-10T19:14:54"/>
        <d v="2025-02-11T10:38:26"/>
        <d v="2025-02-11T11:19:15"/>
        <d v="2025-02-11T11:20:12"/>
        <d v="2025-02-11T11:21:08"/>
        <d v="2025-02-11T15:56:50"/>
        <d v="2025-02-11T16:09:08"/>
        <d v="2025-02-11T16:49:41"/>
        <d v="2025-02-11T17:35:35"/>
        <d v="2025-02-11T17:36:42"/>
        <d v="2025-02-11T17:44:13"/>
        <d v="2025-02-11T17:50:40"/>
        <d v="2025-02-11T17:54:38"/>
        <d v="2025-02-11T19:04:11"/>
        <d v="2025-02-11T19:05:04"/>
        <d v="2025-02-12T07:16:57"/>
        <d v="2025-02-12T07:35:38"/>
        <d v="2025-02-12T08:54:36"/>
        <d v="2025-02-12T09:19:46"/>
        <d v="2025-02-12T10:43:13"/>
        <d v="2025-02-12T12:43:29"/>
        <d v="2025-02-12T13:08:09"/>
        <d v="2025-02-12T13:41:40"/>
        <d v="2025-02-12T15:41:25"/>
        <d v="2025-02-12T15:42:17"/>
        <d v="2025-02-12T15:43:35"/>
        <d v="2025-02-12T16:12:58"/>
        <d v="2025-02-12T16:26:09"/>
        <d v="2025-02-12T17:05:32"/>
        <d v="2025-02-12T17:42:51"/>
        <d v="2025-02-12T20:05:41"/>
        <d v="2025-02-12T20:23:13"/>
        <d v="2025-02-12T21:17:04"/>
        <d v="2025-02-13T07:38:48"/>
        <d v="2025-02-13T08:45:57"/>
        <d v="2025-02-13T09:17:21"/>
        <d v="2025-02-13T09:36:05"/>
        <d v="2025-02-13T10:29:33"/>
        <d v="2025-02-13T10:59:27"/>
        <d v="2025-02-13T16:30:39"/>
        <d v="2025-02-13T16:31:34"/>
        <d v="2025-02-13T17:16:12"/>
        <d v="2025-02-13T17:17:20"/>
        <d v="2025-02-13T18:01:35"/>
        <d v="2025-02-13T18:15:09"/>
        <d v="2025-02-13T19:06:30"/>
        <d v="2025-02-14T11:38:56"/>
        <d v="2025-02-14T14:07:09"/>
        <d v="2025-02-14T14:46:00"/>
        <d v="2025-02-14T14:46:45"/>
        <d v="2025-02-14T14:58:12"/>
        <d v="2025-02-14T15:00:17"/>
        <d v="2025-02-14T15:36:41"/>
        <d v="2025-02-14T15:38:47"/>
        <d v="2025-02-14T15:53:56"/>
        <d v="2025-02-14T15:54:57"/>
        <d v="2025-02-14T17:03:16"/>
        <d v="2025-02-14T17:04:30"/>
        <d v="2025-02-14T17:09:08"/>
        <d v="2025-02-14T17:25:25"/>
        <d v="2025-02-14T21:18:30"/>
        <d v="2025-02-15T09:22:52"/>
        <d v="2025-02-15T12:41:54"/>
        <d v="2025-02-15T12:44:27"/>
        <d v="2025-02-15T13:02:20"/>
        <d v="2025-02-15T13:32:06"/>
        <d v="2025-02-15T14:01:51"/>
        <d v="2025-02-15T14:11:54"/>
        <d v="2025-02-15T15:40:08"/>
        <d v="2025-02-15T15:40:59"/>
        <d v="2025-02-16T10:46:43"/>
        <d v="2025-02-16T10:50:01"/>
        <d v="2025-02-16T10:51:04"/>
        <d v="2025-02-16T11:04:48"/>
        <d v="2025-02-16T11:32:29"/>
        <d v="2025-02-16T14:15:37"/>
        <d v="2025-02-16T14:16:41"/>
        <d v="2025-02-16T17:12:27"/>
        <d v="2025-02-16T17:13:33"/>
        <d v="2025-02-16T17:44:33"/>
        <d v="2025-02-17T06:50:04"/>
        <d v="2025-02-17T08:53:14"/>
        <d v="2025-02-17T09:00:55"/>
        <d v="2025-02-17T09:28:07"/>
        <d v="2025-02-17T09:56:59"/>
        <d v="2025-02-17T10:20:12"/>
        <d v="2025-02-17T10:44:48"/>
        <d v="2025-02-17T11:53:59"/>
        <d v="2025-02-17T11:55:02"/>
        <d v="2025-02-17T12:48:58"/>
        <d v="2025-02-17T14:23:02"/>
        <d v="2025-02-17T15:05:42"/>
        <d v="2025-02-17T15:33:20"/>
        <d v="2025-02-17T16:19:06"/>
        <d v="2025-02-17T16:22:42"/>
        <d v="2025-02-17T17:31:14"/>
        <d v="2025-02-17T18:23:53"/>
        <d v="2025-02-17T19:13:52"/>
        <d v="2025-02-17T19:15:01"/>
        <d v="2025-02-17T20:18:17"/>
        <d v="2025-02-18T08:53:09"/>
        <d v="2025-02-18T08:54:14"/>
        <d v="2025-02-18T11:07:35"/>
        <d v="2025-02-18T11:30:06"/>
        <d v="2025-02-18T11:38:24"/>
        <d v="2025-02-18T12:15:27"/>
        <d v="2025-02-18T13:04:27"/>
        <d v="2025-02-18T13:25:45"/>
        <d v="2025-02-18T13:27:05"/>
        <d v="2025-02-18T17:05:28"/>
        <d v="2025-02-18T17:08:19"/>
        <d v="2025-02-18T17:09:17"/>
        <d v="2025-02-18T17:10:23"/>
        <d v="2025-02-18T17:11:36"/>
        <d v="2025-02-18T19:36:27"/>
        <d v="2025-02-18T20:06:56"/>
        <d v="2025-02-18T20:58:13"/>
        <d v="2025-02-18T21:02:00"/>
        <d v="2025-02-19T08:08:53"/>
        <d v="2025-02-19T08:09:54"/>
        <d v="2025-02-19T08:47:33"/>
        <d v="2025-02-19T09:24:32"/>
        <d v="2025-02-19T10:09:51"/>
        <d v="2025-02-19T10:19:01"/>
        <d v="2025-02-19T10:40:52"/>
        <d v="2025-02-19T12:45:06"/>
        <d v="2025-02-19T12:46:04"/>
        <d v="2025-02-19T13:06:54"/>
        <d v="2025-02-19T15:50:43"/>
        <d v="2025-02-19T17:04:00"/>
        <d v="2025-02-19T17:34:49"/>
        <d v="2025-02-19T17:57:52"/>
        <d v="2025-02-19T18:35:39"/>
        <d v="2025-02-19T19:01:33"/>
        <d v="2025-02-19T19:11:50"/>
        <d v="2025-02-19T19:12:43"/>
        <d v="2025-02-19T19:26:23"/>
        <d v="2025-02-19T20:05:28"/>
        <d v="2025-02-20T07:56:25"/>
        <d v="2025-02-20T09:17:53"/>
        <d v="2025-02-20T10:16:40"/>
        <d v="2025-02-20T10:17:39"/>
        <d v="2025-02-20T10:20:25"/>
        <d v="2025-02-20T10:24:24"/>
        <d v="2025-02-20T13:02:20"/>
        <d v="2025-02-20T14:20:33"/>
        <d v="2025-02-20T14:38:00"/>
        <d v="2025-02-20T15:19:46"/>
        <d v="2025-02-20T16:05:50"/>
        <d v="2025-02-20T16:59:07"/>
        <d v="2025-02-20T17:00:37"/>
        <d v="2025-02-20T17:07:28"/>
        <d v="2025-02-20T18:57:35"/>
        <d v="2025-02-20T19:01:51"/>
        <d v="2025-02-20T19:07:26"/>
        <d v="2025-02-20T20:07:04"/>
        <d v="2025-02-21T06:59:08"/>
        <d v="2025-02-21T09:41:30"/>
        <d v="2025-02-21T09:49:21"/>
        <d v="2025-02-21T09:51:13"/>
        <d v="2025-02-21T10:18:11"/>
        <d v="2025-02-21T11:10:08"/>
        <d v="2025-02-21T12:04:49"/>
        <d v="2025-02-21T12:07:43"/>
        <d v="2025-02-21T12:56:18"/>
        <d v="2025-02-21T12:57:03"/>
        <d v="2025-02-21T13:06:43"/>
        <d v="2025-02-21T14:17:55"/>
        <d v="2025-02-21T15:18:31"/>
        <d v="2025-02-21T15:45:54"/>
        <d v="2025-02-21T15:46:48"/>
        <d v="2025-02-21T15:52:48"/>
        <d v="2025-02-21T16:10:06"/>
        <d v="2025-02-21T16:46:59"/>
        <d v="2025-02-21T16:48:59"/>
        <d v="2025-02-21T16:50:13"/>
        <d v="2025-02-21T19:08:19"/>
        <d v="2025-02-21T19:09:10"/>
        <d v="2025-02-21T19:59:24"/>
        <d v="2025-02-22T10:52:19"/>
        <d v="2025-02-22T11:28:30"/>
        <d v="2025-02-22T11:41:13"/>
        <d v="2025-02-22T12:59:42"/>
        <d v="2025-02-22T15:03:03"/>
        <d v="2025-02-23T10:33:12"/>
        <d v="2025-02-23T12:52:26"/>
        <d v="2025-02-23T12:54:06"/>
        <d v="2025-02-23T13:50:22"/>
        <d v="2025-02-23T14:02:03"/>
        <d v="2025-02-23T17:27:45"/>
        <d v="2025-02-24T09:14:54"/>
        <d v="2025-02-24T09:45:11"/>
        <d v="2025-02-24T10:02:49"/>
        <d v="2025-02-24T10:09:12"/>
        <d v="2025-02-24T10:10:22"/>
        <d v="2025-02-24T10:47:48"/>
        <d v="2025-02-24T12:58:41"/>
        <d v="2025-02-24T13:00:01"/>
        <d v="2025-02-24T15:40:02"/>
        <d v="2025-02-24T16:00:06"/>
        <d v="2025-02-24T16:10:24"/>
        <d v="2025-02-24T16:28:52"/>
        <d v="2025-02-24T16:59:39"/>
        <d v="2025-02-24T17:00:45"/>
        <d v="2025-02-24T17:37:39"/>
        <d v="2025-02-24T18:07:02"/>
        <d v="2025-02-24T18:21:57"/>
        <d v="2025-02-24T19:04:34"/>
        <d v="2025-02-24T19:24:11"/>
        <d v="2025-02-24T19:24:54"/>
        <d v="2025-02-24T19:26:15"/>
        <d v="2025-02-24T20:14:51"/>
        <d v="2025-02-25T08:00:39"/>
        <d v="2025-02-25T08:49:21"/>
        <d v="2025-02-25T08:50:14"/>
        <d v="2025-02-25T10:02:45"/>
        <d v="2025-02-25T11:03:34"/>
        <d v="2025-02-25T11:04:27"/>
        <d v="2025-02-25T12:20:42"/>
        <d v="2025-02-25T14:14:19"/>
        <d v="2025-02-25T16:49:37"/>
        <d v="2025-02-25T16:50:36"/>
        <d v="2025-02-25T18:19:09"/>
        <d v="2025-02-25T19:32:40"/>
        <d v="2025-02-26T08:57:37"/>
        <d v="2025-02-26T10:11:27"/>
        <d v="2025-02-26T10:12:26"/>
        <d v="2025-02-26T10:16:57"/>
        <d v="2025-02-26T13:13:27"/>
        <d v="2025-02-26T13:31:24"/>
        <d v="2025-02-26T15:01:59"/>
        <d v="2025-02-26T15:14:48"/>
        <d v="2025-02-26T15:17:25"/>
        <d v="2025-02-26T15:20:03"/>
        <d v="2025-02-26T15:20:49"/>
        <d v="2025-02-26T15:28:45"/>
        <d v="2025-02-26T16:20:47"/>
        <d v="2025-02-26T16:55:14"/>
        <d v="2025-02-26T16:56:00"/>
        <d v="2025-02-26T17:22:45"/>
        <d v="2025-02-26T18:11:24"/>
        <d v="2025-02-26T18:13:50"/>
        <d v="2025-02-27T07:19:00"/>
        <d v="2025-02-27T07:21:01"/>
        <d v="2025-02-27T10:52:29"/>
        <d v="2025-02-27T11:08:17"/>
        <d v="2025-02-27T12:48:16"/>
        <d v="2025-02-27T13:29:48"/>
        <d v="2025-02-27T14:23:16"/>
        <d v="2025-02-27T14:43:19"/>
        <d v="2025-02-27T15:47:51"/>
        <d v="2025-02-27T16:28:28"/>
        <d v="2025-02-27T17:12:56"/>
        <d v="2025-02-27T17:23:10"/>
        <d v="2025-02-27T17:53:13"/>
        <d v="2025-02-27T18:17:29"/>
        <d v="2025-02-27T18:38:41"/>
        <d v="2025-02-27T18:40:02"/>
        <d v="2025-02-27T19:14:16"/>
        <d v="2025-02-27T20:02:07"/>
        <d v="2025-02-28T06:52:46"/>
        <d v="2025-02-28T06:55:00"/>
        <d v="2025-02-28T07:18:37"/>
        <d v="2025-02-28T08:09:58"/>
        <d v="2025-02-28T09:02:38"/>
        <d v="2025-02-28T14:44:28"/>
        <d v="2025-02-28T14:45:22"/>
        <d v="2025-02-28T14:47:52"/>
        <d v="2025-02-28T14:52:02"/>
        <d v="2025-02-28T15:19:19"/>
        <d v="2025-02-28T16:22:27"/>
        <d v="2025-02-28T16:30:07"/>
        <d v="2025-02-28T17:21:01"/>
        <d v="2025-02-28T17:31:04"/>
        <d v="2025-02-28T17:32:17"/>
        <d v="2025-02-28T17:33:49"/>
        <d v="2025-02-28T18:53:49"/>
        <d v="2025-03-01T10:31:46"/>
        <d v="2025-03-01T11:24:05"/>
        <d v="2025-03-01T11:27:58"/>
        <d v="2025-03-01T14:43:24"/>
        <d v="2025-03-01T15:02:31"/>
        <d v="2025-03-01T15:08:20"/>
        <d v="2025-03-01T16:42:13"/>
        <d v="2025-03-01T17:08:34"/>
        <d v="2025-03-02T09:58:15"/>
        <d v="2025-03-02T12:17:36"/>
        <d v="2025-03-02T13:36:20"/>
        <d v="2025-03-02T15:22:17"/>
        <d v="2025-03-02T15:23:16"/>
        <d v="2025-03-02T15:24:45"/>
        <d v="2025-03-03T08:24:02"/>
        <d v="2025-03-03T09:46:52"/>
        <d v="2025-03-03T09:48:39"/>
        <d v="2025-03-03T10:21:25"/>
        <d v="2025-03-03T10:24:47"/>
        <d v="2025-03-03T12:58:08"/>
        <d v="2025-03-03T15:11:01"/>
        <d v="2025-03-03T15:47:59"/>
        <d v="2025-03-03T16:14:50"/>
        <d v="2025-03-03T16:16:35"/>
        <d v="2025-03-03T16:18:27"/>
        <d v="2025-03-03T16:40:29"/>
        <d v="2025-03-03T16:42:23"/>
        <d v="2025-03-03T16:52:12"/>
        <d v="2025-03-03T17:28:43"/>
        <d v="2025-03-03T17:31:22"/>
        <d v="2025-03-03T17:32:18"/>
        <d v="2025-03-03T17:32:59"/>
        <d v="2025-03-03T17:57:33"/>
        <d v="2025-03-03T17:58:27"/>
        <d v="2025-03-03T18:03:05"/>
        <d v="2025-03-03T18:46:53"/>
        <d v="2025-03-04T07:19:22"/>
        <d v="2025-03-04T07:31:55"/>
        <d v="2025-03-04T08:51:45"/>
        <d v="2025-03-04T09:09:32"/>
        <d v="2025-03-04T09:10:22"/>
        <d v="2025-03-04T09:58:37"/>
        <d v="2025-03-04T11:04:02"/>
        <d v="2025-03-04T11:05:07"/>
        <d v="2025-03-04T11:46:41"/>
        <d v="2025-03-04T11:47:25"/>
        <d v="2025-03-04T11:51:35"/>
        <d v="2025-03-04T12:25:59"/>
        <d v="2025-03-04T16:48:58"/>
        <d v="2025-03-04T18:43:22"/>
        <d v="2025-03-04T19:10:09"/>
        <d v="2025-03-04T20:09:01"/>
        <d v="2025-03-05T08:39:52"/>
        <d v="2025-03-05T09:38:24"/>
        <d v="2025-03-05T10:01:14"/>
        <d v="2025-03-05T10:02:04"/>
        <d v="2025-03-05T10:10:51"/>
        <d v="2025-03-05T10:40:35"/>
        <d v="2025-03-05T11:08:32"/>
        <d v="2025-03-05T11:10:54"/>
        <d v="2025-03-05T11:38:51"/>
        <d v="2025-03-05T11:41:22"/>
        <d v="2025-03-05T12:12:56"/>
        <d v="2025-03-05T15:07:51"/>
        <d v="2025-03-05T15:21:36"/>
        <d v="2025-03-05T15:25:11"/>
        <d v="2025-03-05T17:09:57"/>
        <d v="2025-03-05T17:16:24"/>
        <d v="2025-03-05T17:31:41"/>
        <d v="2025-03-05T18:13:27"/>
        <d v="2025-03-05T19:02:57"/>
        <d v="2025-03-06T09:33:39"/>
        <d v="2025-03-06T09:35:53"/>
        <d v="2025-03-06T10:48:05"/>
        <d v="2025-03-06T10:56:47"/>
        <d v="2025-03-06T10:57:35"/>
        <d v="2025-03-06T11:05:44"/>
        <d v="2025-03-06T11:17:38"/>
        <d v="2025-03-06T13:51:33"/>
        <d v="2025-03-06T16:06:47"/>
        <d v="2025-03-06T17:49:11"/>
        <d v="2025-03-06T18:27:12"/>
        <d v="2025-03-06T19:22:11"/>
        <d v="2025-03-07T07:05:42"/>
        <d v="2025-03-07T08:45:11"/>
        <d v="2025-03-07T08:46:04"/>
        <d v="2025-03-07T09:02:41"/>
        <d v="2025-03-07T10:09:58"/>
        <d v="2025-03-07T10:26:35"/>
        <d v="2025-03-07T10:27:33"/>
        <d v="2025-03-07T10:41:46"/>
        <d v="2025-03-07T11:50:59"/>
        <d v="2025-03-07T12:03:46"/>
        <d v="2025-03-07T13:43:48"/>
        <d v="2025-03-07T13:55:32"/>
        <d v="2025-03-07T14:53:30"/>
        <d v="2025-03-07T15:09:04"/>
        <d v="2025-03-07T15:52:53"/>
        <d v="2025-03-07T17:10:29"/>
        <d v="2025-03-07T17:12:24"/>
        <d v="2025-03-08T09:23:45"/>
        <d v="2025-03-08T09:41:53"/>
        <d v="2025-03-08T10:54:14"/>
        <d v="2025-03-08T11:19:46"/>
        <d v="2025-03-08T11:20:32"/>
        <d v="2025-03-08T12:41:20"/>
        <d v="2025-03-08T12:45:05"/>
        <d v="2025-03-08T13:40:06"/>
        <d v="2025-03-09T09:42:04"/>
        <d v="2025-03-09T11:25:53"/>
        <d v="2025-03-09T13:51:56"/>
        <d v="2025-03-09T14:18:30"/>
        <d v="2025-03-09T15:12:41"/>
        <d v="2025-03-09T15:39:07"/>
        <d v="2025-03-09T15:52:39"/>
        <d v="2025-03-09T15:53:40"/>
        <d v="2025-03-10T08:34:43"/>
        <d v="2025-03-10T08:35:40"/>
        <d v="2025-03-10T09:06:28"/>
        <d v="2025-03-10T09:19:29"/>
        <d v="2025-03-10T09:50:54"/>
        <d v="2025-03-10T10:18:57"/>
        <d v="2025-03-10T12:36:15"/>
        <d v="2025-03-10T15:32:09"/>
        <d v="2025-03-10T15:41:58"/>
        <d v="2025-03-10T16:18:01"/>
        <d v="2025-03-10T16:18:54"/>
        <d v="2025-03-10T16:24:25"/>
        <d v="2025-03-10T16:25:32"/>
        <d v="2025-03-10T18:15:54"/>
        <d v="2025-03-10T18:48:30"/>
        <d v="2025-03-10T18:49:22"/>
        <d v="2025-03-10T19:26:43"/>
        <d v="2025-03-11T08:46:26"/>
        <d v="2025-03-11T09:12:28"/>
        <d v="2025-03-11T09:27:04"/>
        <d v="2025-03-11T10:26:58"/>
        <d v="2025-03-11T12:33:20"/>
        <d v="2025-03-11T13:16:55"/>
        <d v="2025-03-11T16:29:31"/>
        <d v="2025-03-11T16:30:16"/>
        <d v="2025-03-11T16:49:41"/>
        <d v="2025-03-11T17:46:50"/>
        <d v="2025-03-11T18:56:52"/>
        <d v="2025-03-11T19:07:14"/>
        <d v="2025-03-11T20:08:56"/>
        <d v="2025-03-12T11:11:39"/>
        <d v="2025-03-12T11:47:34"/>
        <d v="2025-03-12T11:50:15"/>
        <d v="2025-03-12T11:55:56"/>
        <d v="2025-03-12T11:56:49"/>
        <d v="2025-03-12T12:06:11"/>
        <d v="2025-03-12T12:55:38"/>
        <d v="2025-03-12T13:01:49"/>
        <d v="2025-03-12T13:56:24"/>
        <d v="2025-03-12T16:27:37"/>
        <d v="2025-03-12T16:35:04"/>
        <d v="2025-03-12T16:36:01"/>
        <d v="2025-03-12T18:10:34"/>
        <d v="2025-03-12T18:17:18"/>
        <d v="2025-03-12T18:24:40"/>
        <d v="2025-03-12T18:38:57"/>
        <d v="2025-03-12T18:42:14"/>
        <d v="2025-03-13T07:01:36"/>
        <d v="2025-03-13T08:23:17"/>
        <d v="2025-03-13T09:04:47"/>
        <d v="2025-03-13T09:20:09"/>
        <d v="2025-03-13T09:22:05"/>
        <d v="2025-03-13T09:38:20"/>
        <d v="2025-03-13T09:39:15"/>
        <d v="2025-03-13T11:18:02"/>
        <d v="2025-03-13T12:13:37"/>
        <d v="2025-03-13T14:53:50"/>
        <d v="2025-03-13T14:55:32"/>
        <d v="2025-03-13T18:47:44"/>
        <d v="2025-03-14T07:55:06"/>
        <d v="2025-03-14T08:13:40"/>
        <d v="2025-03-14T08:59:27"/>
        <d v="2025-03-14T09:00:30"/>
        <d v="2025-03-14T09:26:08"/>
        <d v="2025-03-14T09:28:37"/>
        <d v="2025-03-14T10:20:51"/>
        <d v="2025-03-14T10:48:23"/>
        <d v="2025-03-14T10:49:28"/>
        <d v="2025-03-14T14:35:17"/>
        <d v="2025-03-14T14:36:22"/>
        <d v="2025-03-14T15:54:21"/>
        <d v="2025-03-14T15:55:41"/>
        <d v="2025-03-14T16:27:04"/>
        <d v="2025-03-14T16:31:00"/>
        <d v="2025-03-14T16:31:55"/>
        <d v="2025-03-14T16:32:40"/>
        <d v="2025-03-14T17:05:24"/>
        <d v="2025-03-14T17:22:15"/>
        <d v="2025-03-14T17:27:15"/>
        <d v="2025-03-14T17:28:38"/>
        <d v="2025-03-14T20:20:22"/>
        <d v="2025-03-14T21:40:44"/>
        <d v="2025-03-15T09:53:22"/>
        <d v="2025-03-15T10:03:23"/>
        <d v="2025-03-15T13:55:42"/>
        <d v="2025-03-15T17:10:23"/>
        <d v="2025-03-15T17:12:08"/>
        <d v="2025-03-15T19:30:37"/>
        <d v="2025-03-15T19:51:27"/>
        <d v="2025-03-16T09:32:17"/>
        <d v="2025-03-16T09:36:23"/>
        <d v="2025-03-16T10:50:09"/>
        <d v="2025-03-16T12:00:47"/>
        <d v="2025-03-16T14:22:43"/>
        <d v="2025-03-17T06:54:41"/>
        <d v="2025-03-17T08:09:50"/>
        <d v="2025-03-17T08:18:03"/>
        <d v="2025-03-17T09:02:59"/>
        <d v="2025-03-17T10:32:40"/>
        <d v="2025-03-17T13:59:01"/>
        <d v="2025-03-17T14:21:25"/>
        <d v="2025-03-17T14:22:20"/>
        <d v="2025-03-17T14:48:04"/>
        <d v="2025-03-17T15:11:17"/>
        <d v="2025-03-17T15:47:16"/>
        <d v="2025-03-17T15:48:58"/>
        <d v="2025-03-17T16:46:45"/>
        <d v="2025-03-18T08:23:11"/>
        <d v="2025-03-18T08:33:50"/>
        <d v="2025-03-18T10:49:51"/>
        <d v="2025-03-18T10:51:18"/>
        <d v="2025-03-18T11:47:20"/>
        <d v="2025-03-18T11:48:56"/>
        <d v="2025-03-18T14:43:35"/>
        <d v="2025-03-18T15:03:53"/>
        <d v="2025-03-18T15:11:07"/>
        <d v="2025-03-18T16:09:08"/>
        <d v="2025-03-18T16:11:45"/>
        <d v="2025-03-18T16:23:21"/>
        <d v="2025-03-18T18:42:31"/>
        <d v="2025-03-18T18:43:17"/>
        <d v="2025-03-18T20:00:35"/>
        <d v="2025-03-18T20:01:38"/>
        <d v="2025-03-18T21:20:40"/>
        <d v="2025-03-19T07:03:07"/>
        <d v="2025-03-19T07:04:09"/>
        <d v="2025-03-19T07:06:35"/>
        <d v="2025-03-19T08:03:18"/>
        <d v="2025-03-19T10:18:39"/>
        <d v="2025-03-19T11:55:40"/>
        <d v="2025-03-19T12:58:27"/>
        <d v="2025-03-19T15:12:53"/>
        <d v="2025-03-19T15:14:23"/>
        <d v="2025-03-19T16:19:34"/>
        <d v="2025-03-19T16:29:56"/>
        <d v="2025-03-19T16:40:34"/>
        <d v="2025-03-19T16:42:16"/>
        <d v="2025-03-19T16:51:35"/>
        <d v="2025-03-19T16:52:30"/>
        <d v="2025-03-19T17:00:00"/>
        <d v="2025-03-19T17:09:55"/>
        <d v="2025-03-19T17:27:40"/>
        <d v="2025-03-19T18:29:50"/>
        <d v="2025-03-19T18:30:44"/>
        <d v="2025-03-19T18:31:26"/>
        <d v="2025-03-20T08:13:16"/>
        <d v="2025-03-20T09:52:05"/>
        <d v="2025-03-20T10:06:44"/>
        <d v="2025-03-20T10:45:44"/>
        <d v="2025-03-20T10:55:17"/>
        <d v="2025-03-20T12:48:24"/>
        <d v="2025-03-20T14:04:44"/>
        <d v="2025-03-20T14:20:38"/>
        <d v="2025-03-20T14:21:42"/>
        <d v="2025-03-20T14:25:05"/>
        <d v="2025-03-20T14:26:47"/>
        <d v="2025-03-20T14:59:47"/>
        <d v="2025-03-20T15:05:22"/>
        <d v="2025-03-20T15:21:52"/>
        <d v="2025-03-20T16:45:45"/>
        <d v="2025-03-20T17:23:51"/>
        <d v="2025-03-20T18:55:59"/>
        <d v="2025-03-20T19:36:42"/>
        <d v="2025-03-20T19:57:48"/>
        <d v="2025-03-20T21:50:16"/>
        <d v="2025-03-21T07:06:12"/>
        <d v="2025-03-21T07:09:08"/>
        <d v="2025-03-21T08:16:44"/>
        <d v="2025-03-21T08:28:37"/>
        <d v="2025-03-21T08:29:21"/>
        <d v="2025-03-21T08:35:19"/>
        <d v="2025-03-21T11:50:09"/>
        <d v="2025-03-21T11:51:08"/>
        <d v="2025-03-21T13:02:48"/>
        <d v="2025-03-21T13:23:57"/>
        <d v="2025-03-21T14:11:44"/>
        <d v="2025-03-21T15:09:03"/>
        <d v="2025-03-21T15:24:43"/>
        <d v="2025-03-21T15:28:20"/>
        <d v="2025-03-21T15:29:32"/>
        <d v="2025-03-21T17:01:29"/>
        <d v="2025-03-21T17:21:17"/>
        <d v="2025-03-21T17:22:50"/>
        <d v="2025-03-21T18:52:13"/>
        <d v="2025-03-21T18:59:24"/>
        <d v="2025-03-22T09:05:13"/>
        <d v="2025-03-22T10:30:09"/>
        <d v="2025-03-22T11:14:06"/>
        <d v="2025-03-22T11:41:21"/>
        <d v="2025-03-22T12:18:27"/>
        <d v="2025-03-22T12:26:00"/>
        <d v="2025-03-22T13:06:22"/>
        <d v="2025-03-22T13:23:18"/>
        <d v="2025-03-22T15:57:58"/>
        <d v="2025-03-22T16:27:00"/>
        <d v="2025-03-22T17:53:36"/>
        <d v="2025-03-22T19:16:53"/>
        <d v="2025-03-23T10:07:11"/>
        <d v="2025-03-23T10:34:55"/>
        <d v="2025-03-23T14:43:37"/>
        <d v="2025-03-23T14:44:17"/>
        <d v="2025-03-23T15:47:29"/>
        <d v="2025-03-23T18:11:39"/>
      </sharedItems>
      <fieldGroup par="14"/>
    </cacheField>
    <cacheField name="month" numFmtId="22">
      <sharedItems count="12">
        <s v="mar"/>
        <s v="abr"/>
        <s v="may"/>
        <s v="jun"/>
        <s v="jul"/>
        <s v="ago"/>
        <s v="sept"/>
        <s v="oct"/>
        <s v="nov"/>
        <s v="dic"/>
        <s v="ene"/>
        <s v="feb"/>
      </sharedItems>
    </cacheField>
    <cacheField name="day_of_the_week" numFmtId="22">
      <sharedItems/>
    </cacheField>
    <cacheField name="hour" numFmtId="22">
      <sharedItems/>
    </cacheField>
    <cacheField name="cash_type" numFmtId="0">
      <sharedItems count="2">
        <s v="card"/>
        <s v="cash"/>
      </sharedItems>
    </cacheField>
    <cacheField name="card" numFmtId="0">
      <sharedItems containsBlank="1" count="1317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m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  <s v="ANON-0000-0000-0338"/>
        <s v="ANON-0000-0000-0339"/>
        <s v="ANON-0000-0000-0340"/>
        <s v="ANON-0000-0000-0341"/>
        <s v="ANON-0000-0000-0342"/>
        <s v="ANON-0000-0000-0343"/>
        <s v="ANON-0000-0000-0344"/>
        <s v="ANON-0000-0000-0345"/>
        <s v="ANON-0000-0000-0346"/>
        <s v="ANON-0000-0000-0347"/>
        <s v="ANON-0000-0000-0348"/>
        <s v="ANON-0000-0000-0349"/>
        <s v="ANON-0000-0000-0350"/>
        <s v="ANON-0000-0000-0351"/>
        <s v="ANON-0000-0000-0352"/>
        <s v="ANON-0000-0000-0353"/>
        <s v="ANON-0000-0000-0354"/>
        <s v="ANON-0000-0000-0355"/>
        <s v="ANON-0000-0000-0356"/>
        <s v="ANON-0000-0000-0357"/>
        <s v="ANON-0000-0000-0358"/>
        <s v="ANON-0000-0000-0359"/>
        <s v="ANON-0000-0000-0360"/>
        <s v="ANON-0000-0000-0361"/>
        <s v="ANON-0000-0000-0362"/>
        <s v="ANON-0000-0000-0363"/>
        <s v="ANON-0000-0000-0364"/>
        <s v="ANON-0000-0000-0365"/>
        <s v="ANON-0000-0000-0366"/>
        <s v="ANON-0000-0000-0367"/>
        <s v="ANON-0000-0000-0368"/>
        <s v="ANON-0000-0000-0369"/>
        <s v="ANON-0000-0000-0370"/>
        <s v="ANON-0000-0000-0371"/>
        <s v="ANON-0000-0000-0372"/>
        <s v="ANON-0000-0000-0373"/>
        <s v="ANON-0000-0000-0374"/>
        <s v="ANON-0000-0000-0375"/>
        <s v="ANON-0000-0000-0376"/>
        <s v="ANON-0000-0000-0377"/>
        <s v="ANON-0000-0000-0378"/>
        <s v="ANON-0000-0000-0379"/>
        <s v="ANON-0000-0000-0380"/>
        <s v="ANON-0000-0000-0381"/>
        <s v="ANON-0000-0000-0382"/>
        <s v="ANON-0000-0000-0383"/>
        <s v="ANON-0000-0000-0384"/>
        <s v="ANON-0000-0000-0385"/>
        <s v="ANON-0000-0000-0386"/>
        <s v="ANON-0000-0000-0387"/>
        <s v="ANON-0000-0000-0388"/>
        <s v="ANON-0000-0000-0389"/>
        <s v="ANON-0000-0000-0390"/>
        <s v="ANON-0000-0000-0391"/>
        <s v="ANON-0000-0000-0392"/>
        <s v="ANON-0000-0000-0393"/>
        <s v="ANON-0000-0000-0394"/>
        <s v="ANON-0000-0000-0395"/>
        <s v="ANON-0000-0000-0396"/>
        <s v="ANON-0000-0000-0397"/>
        <s v="ANON-0000-0000-0398"/>
        <s v="ANON-0000-0000-0399"/>
        <s v="ANON-0000-0000-0400"/>
        <s v="ANON-0000-0000-0401"/>
        <s v="ANON-0000-0000-0402"/>
        <s v="ANON-0000-0000-0403"/>
        <s v="ANON-0000-0000-0404"/>
        <s v="ANON-0000-0000-0405"/>
        <s v="ANON-0000-0000-0406"/>
        <s v="ANON-0000-0000-0407"/>
        <s v="ANON-0000-0000-0408"/>
        <s v="ANON-0000-0000-0409"/>
        <s v="ANON-0000-0000-0410"/>
        <s v="ANON-0000-0000-0411"/>
        <s v="ANON-0000-0000-0412"/>
        <s v="ANON-0000-0000-0413"/>
        <s v="ANON-0000-0000-0414"/>
        <s v="ANON-0000-0000-0415"/>
        <s v="ANON-0000-0000-0416"/>
        <s v="ANON-0000-0000-0417"/>
        <s v="ANON-0000-0000-0418"/>
        <s v="ANON-0000-0000-0419"/>
        <s v="ANON-0000-0000-0420"/>
        <s v="ANON-0000-0000-0421"/>
        <s v="ANON-0000-0000-0422"/>
        <s v="ANON-0000-0000-0423"/>
        <s v="ANON-0000-0000-0424"/>
        <s v="ANON-0000-0000-0425"/>
        <s v="ANON-0000-0000-0426"/>
        <s v="ANON-0000-0000-0427"/>
        <s v="ANON-0000-0000-0428"/>
        <s v="ANON-0000-0000-0429"/>
        <s v="ANON-0000-0000-0430"/>
        <s v="ANON-0000-0000-0431"/>
        <s v="ANON-0000-0000-0432"/>
        <s v="ANON-0000-0000-0433"/>
        <s v="ANON-0000-0000-0434"/>
        <s v="ANON-0000-0000-0435"/>
        <s v="ANON-0000-0000-0436"/>
        <s v="ANON-0000-0000-0437"/>
        <s v="ANON-0000-0000-0438"/>
        <s v="ANON-0000-0000-0439"/>
        <s v="ANON-0000-0000-0440"/>
        <s v="ANON-0000-0000-0441"/>
        <s v="ANON-0000-0000-0442"/>
        <s v="ANON-0000-0000-0443"/>
        <s v="ANON-0000-0000-0444"/>
        <s v="ANON-0000-0000-0445"/>
        <s v="ANON-0000-0000-0446"/>
        <s v="ANON-0000-0000-0447"/>
        <s v="ANON-0000-0000-0448"/>
        <s v="ANON-0000-0000-0449"/>
        <s v="ANON-0000-0000-0450"/>
        <s v="ANON-0000-0000-0451"/>
        <s v="ANON-0000-0000-0452"/>
        <s v="ANON-0000-0000-0453"/>
        <s v="ANON-0000-0000-0454"/>
        <s v="ANON-0000-0000-0455"/>
        <s v="ANON-0000-0000-0456"/>
        <s v="ANON-0000-0000-0457"/>
        <s v="ANON-0000-0000-0458"/>
        <s v="ANON-0000-0000-0459"/>
        <s v="ANON-0000-0000-0460"/>
        <s v="ANON-0000-0000-0461"/>
        <s v="ANON-0000-0000-0462"/>
        <s v="ANON-0000-0000-0463"/>
        <s v="ANON-0000-0000-0464"/>
        <s v="ANON-0000-0000-0465"/>
        <s v="ANON-0000-0000-0466"/>
        <s v="ANON-0000-0000-0467"/>
        <s v="ANON-0000-0000-0468"/>
        <s v="ANON-0000-0000-0469"/>
        <s v="ANON-0000-0000-0470"/>
        <s v="ANON-0000-0000-0471"/>
        <s v="ANON-0000-0000-0472"/>
        <s v="ANON-0000-0000-0473"/>
        <s v="ANON-0000-0000-0474"/>
        <s v="ANON-0000-0000-0475"/>
        <s v="ANON-0000-0000-0476"/>
        <s v="ANON-0000-0000-0477"/>
        <s v="ANON-0000-0000-0478"/>
        <s v="ANON-0000-0000-0479"/>
        <s v="ANON-0000-0000-0480"/>
        <s v="ANON-0000-0000-0481"/>
        <s v="ANON-0000-0000-0482"/>
        <s v="ANON-0000-0000-0483"/>
        <s v="ANON-0000-0000-0484"/>
        <s v="ANON-0000-0000-0485"/>
        <s v="ANON-0000-0000-0486"/>
        <s v="ANON-0000-0000-0487"/>
        <s v="ANON-0000-0000-0488"/>
        <s v="ANON-0000-0000-0489"/>
        <s v="ANON-0000-0000-0490"/>
        <s v="ANON-0000-0000-0491"/>
        <s v="ANON-0000-0000-0492"/>
        <s v="ANON-0000-0000-0493"/>
        <s v="ANON-0000-0000-0494"/>
        <s v="ANON-0000-0000-0495"/>
        <s v="ANON-0000-0000-0496"/>
        <s v="ANON-0000-0000-0497"/>
        <s v="ANON-0000-0000-0498"/>
        <s v="ANON-0000-0000-0499"/>
        <s v="ANON-0000-0000-0500"/>
        <s v="ANON-0000-0000-0501"/>
        <s v="ANON-0000-0000-0502"/>
        <s v="ANON-0000-0000-0503"/>
        <s v="ANON-0000-0000-0504"/>
        <s v="ANON-0000-0000-0505"/>
        <s v="ANON-0000-0000-0506"/>
        <s v="ANON-0000-0000-0507"/>
        <s v="ANON-0000-0000-0508"/>
        <s v="ANON-0000-0000-0509"/>
        <s v="ANON-0000-0000-0510"/>
        <s v="ANON-0000-0000-0511"/>
        <s v="ANON-0000-0000-0512"/>
        <s v="ANON-0000-0000-0513"/>
        <s v="ANON-0000-0000-0514"/>
        <s v="ANON-0000-0000-0515"/>
        <s v="ANON-0000-0000-0516"/>
        <s v="ANON-0000-0000-0517"/>
        <s v="ANON-0000-0000-0518"/>
        <s v="ANON-0000-0000-0519"/>
        <s v="ANON-0000-0000-0520"/>
        <s v="ANON-0000-0000-0521"/>
        <s v="ANON-0000-0000-0522"/>
        <s v="ANON-0000-0000-0523"/>
        <s v="ANON-0000-0000-0524"/>
        <s v="ANON-0000-0000-0525"/>
        <s v="ANON-0000-0000-0526"/>
        <s v="ANON-0000-0000-0527"/>
        <s v="ANON-0000-0000-0528"/>
        <s v="ANON-0000-0000-0529"/>
        <s v="ANON-0000-0000-0530"/>
        <s v="ANON-0000-0000-0531"/>
        <s v="ANON-0000-0000-0532"/>
        <s v="ANON-0000-0000-0533"/>
        <s v="ANON-0000-0000-0534"/>
        <s v="ANON-0000-0000-0535"/>
        <s v="ANON-0000-0000-0536"/>
        <s v="ANON-0000-0000-0537"/>
        <s v="ANON-0000-0000-0538"/>
        <s v="ANON-0000-0000-0539"/>
        <s v="ANON-0000-0000-0540"/>
        <s v="ANON-0000-0000-0541"/>
        <s v="ANON-0000-0000-0542"/>
        <s v="ANON-0000-0000-0543"/>
        <s v="ANON-0000-0000-0544"/>
        <s v="ANON-0000-0000-0545"/>
        <s v="ANON-0000-0000-0546"/>
        <s v="ANON-0000-0000-0547"/>
        <s v="ANON-0000-0000-0548"/>
        <s v="ANON-0000-0000-0549"/>
        <s v="ANON-0000-0000-0550"/>
        <s v="ANON-0000-0000-0551"/>
        <s v="ANON-0000-0000-0552"/>
        <s v="ANON-0000-0000-0553"/>
        <s v="ANON-0000-0000-0554"/>
        <s v="ANON-0000-0000-0555"/>
        <s v="ANON-0000-0000-0556"/>
        <s v="ANON-0000-0000-0557"/>
        <s v="ANON-0000-0000-0558"/>
        <s v="ANON-0000-0000-0559"/>
        <s v="ANON-0000-0000-0560"/>
        <s v="ANON-0000-0000-0561"/>
        <s v="ANON-0000-0000-0562"/>
        <s v="ANON-0000-0000-0563"/>
        <s v="ANON-0000-0000-0564"/>
        <s v="ANON-0000-0000-0565"/>
        <s v="ANON-0000-0000-0566"/>
        <s v="ANON-0000-0000-0567"/>
        <s v="ANON-0000-0000-0568"/>
        <s v="ANON-0000-0000-0569"/>
        <s v="ANON-0000-0000-0570"/>
        <s v="ANON-0000-0000-0571"/>
        <s v="ANON-0000-0000-0572"/>
        <s v="ANON-0000-0000-0573"/>
        <s v="ANON-0000-0000-0574"/>
        <s v="ANON-0000-0000-0575"/>
        <s v="ANON-0000-0000-0576"/>
        <s v="ANON-0000-0000-0577"/>
        <s v="ANON-0000-0000-0578"/>
        <s v="ANON-0000-0000-0579"/>
        <s v="ANON-0000-0000-0580"/>
        <s v="ANON-0000-0000-0581"/>
        <s v="ANON-0000-0000-0582"/>
        <s v="ANON-0000-0000-0583"/>
        <s v="ANON-0000-0000-0584"/>
        <s v="ANON-0000-0000-0585"/>
        <s v="ANON-0000-0000-0586"/>
        <s v="ANON-0000-0000-0587"/>
        <s v="ANON-0000-0000-0588"/>
        <s v="ANON-0000-0000-0589"/>
        <s v="ANON-0000-0000-0590"/>
        <s v="ANON-0000-0000-0591"/>
        <s v="ANON-0000-0000-0592"/>
        <s v="ANON-0000-0000-0593"/>
        <s v="ANON-0000-0000-0594"/>
        <s v="ANON-0000-0000-0595"/>
        <s v="ANON-0000-0000-0596"/>
        <s v="ANON-0000-0000-0597"/>
        <s v="ANON-0000-0000-0598"/>
        <s v="ANON-0000-0000-0599"/>
        <s v="ANON-0000-0000-0600"/>
        <s v="ANON-0000-0000-0601"/>
        <s v="ANON-0000-0000-0602"/>
        <s v="ANON-0000-0000-0603"/>
        <s v="ANON-0000-0000-0604"/>
        <s v="ANON-0000-0000-0605"/>
        <s v="ANON-0000-0000-0606"/>
        <s v="ANON-0000-0000-0607"/>
        <s v="ANON-0000-0000-0608"/>
        <s v="ANON-0000-0000-0609"/>
        <s v="ANON-0000-0000-0610"/>
        <s v="ANON-0000-0000-0611"/>
        <s v="ANON-0000-0000-0612"/>
        <s v="ANON-0000-0000-0613"/>
        <s v="ANON-0000-0000-0614"/>
        <s v="ANON-0000-0000-0615"/>
        <s v="ANON-0000-0000-0616"/>
        <s v="ANON-0000-0000-0617"/>
        <s v="ANON-0000-0000-0618"/>
        <s v="ANON-0000-0000-0619"/>
        <s v="ANON-0000-0000-0620"/>
        <s v="ANON-0000-0000-0621"/>
        <s v="ANON-0000-0000-0622"/>
        <s v="ANON-0000-0000-0623"/>
        <s v="ANON-0000-0000-0624"/>
        <s v="ANON-0000-0000-0625"/>
        <s v="ANON-0000-0000-0626"/>
        <s v="ANON-0000-0000-0627"/>
        <s v="ANON-0000-0000-0628"/>
        <s v="ANON-0000-0000-0629"/>
        <s v="ANON-0000-0000-0630"/>
        <s v="ANON-0000-0000-0631"/>
        <s v="ANON-0000-0000-0632"/>
        <s v="ANON-0000-0000-0633"/>
        <s v="ANON-0000-0000-0634"/>
        <s v="ANON-0000-0000-0635"/>
        <s v="ANON-0000-0000-0636"/>
        <s v="ANON-0000-0000-0637"/>
        <s v="ANON-0000-0000-0638"/>
        <s v="ANON-0000-0000-0639"/>
        <s v="ANON-0000-0000-0640"/>
        <s v="ANON-0000-0000-0641"/>
        <s v="ANON-0000-0000-0642"/>
        <s v="ANON-0000-0000-0643"/>
        <s v="ANON-0000-0000-0644"/>
        <s v="ANON-0000-0000-0645"/>
        <s v="ANON-0000-0000-0646"/>
        <s v="ANON-0000-0000-0647"/>
        <s v="ANON-0000-0000-0648"/>
        <s v="ANON-0000-0000-0649"/>
        <s v="ANON-0000-0000-0650"/>
        <s v="ANON-0000-0000-0651"/>
        <s v="ANON-0000-0000-0652"/>
        <s v="ANON-0000-0000-0653"/>
        <s v="ANON-0000-0000-0654"/>
        <s v="ANON-0000-0000-0655"/>
        <s v="ANON-0000-0000-0656"/>
        <s v="ANON-0000-0000-0657"/>
        <s v="ANON-0000-0000-0658"/>
        <s v="ANON-0000-0000-0659"/>
        <s v="ANON-0000-0000-0660"/>
        <s v="ANON-0000-0000-0661"/>
        <s v="ANON-0000-0000-0662"/>
        <s v="ANON-0000-0000-0663"/>
        <s v="ANON-0000-0000-0664"/>
        <s v="ANON-0000-0000-0665"/>
        <s v="ANON-0000-0000-0666"/>
        <s v="ANON-0000-0000-0667"/>
        <s v="ANON-0000-0000-0668"/>
        <s v="ANON-0000-0000-0669"/>
        <s v="ANON-0000-0000-0670"/>
        <s v="ANON-0000-0000-0671"/>
        <s v="ANON-0000-0000-0672"/>
        <s v="ANON-0000-0000-0673"/>
        <s v="ANON-0000-0000-0674"/>
        <s v="ANON-0000-0000-0675"/>
        <s v="ANON-0000-0000-0676"/>
        <s v="ANON-0000-0000-0677"/>
        <s v="ANON-0000-0000-0678"/>
        <s v="ANON-0000-0000-0679"/>
        <s v="ANON-0000-0000-0680"/>
        <s v="ANON-0000-0000-0681"/>
        <s v="ANON-0000-0000-0682"/>
        <s v="ANON-0000-0000-0683"/>
        <s v="ANON-0000-0000-0684"/>
        <s v="ANON-0000-0000-0685"/>
        <s v="ANON-0000-0000-0686"/>
        <s v="ANON-0000-0000-0687"/>
        <s v="ANON-0000-0000-0688"/>
        <s v="ANON-0000-0000-0689"/>
        <s v="ANON-0000-0000-0690"/>
        <s v="ANON-0000-0000-0691"/>
        <s v="ANON-0000-0000-0692"/>
        <s v="ANON-0000-0000-0693"/>
        <s v="ANON-0000-0000-0694"/>
        <s v="ANON-0000-0000-0695"/>
        <s v="ANON-0000-0000-0696"/>
        <s v="ANON-0000-0000-0697"/>
        <s v="ANON-0000-0000-0698"/>
        <s v="ANON-0000-0000-0699"/>
        <s v="ANON-0000-0000-0700"/>
        <s v="ANON-0000-0000-0701"/>
        <s v="ANON-0000-0000-0702"/>
        <s v="ANON-0000-0000-0703"/>
        <s v="ANON-0000-0000-0704"/>
        <s v="ANON-0000-0000-0705"/>
        <s v="ANON-0000-0000-0706"/>
        <s v="ANON-0000-0000-0707"/>
        <s v="ANON-0000-0000-0708"/>
        <s v="ANON-0000-0000-0709"/>
        <s v="ANON-0000-0000-0710"/>
        <s v="ANON-0000-0000-0711"/>
        <s v="ANON-0000-0000-0712"/>
        <s v="ANON-0000-0000-0713"/>
        <s v="ANON-0000-0000-0714"/>
        <s v="ANON-0000-0000-0715"/>
        <s v="ANON-0000-0000-0716"/>
        <s v="ANON-0000-0000-0717"/>
        <s v="ANON-0000-0000-0718"/>
        <s v="ANON-0000-0000-0719"/>
        <s v="ANON-0000-0000-0720"/>
        <s v="ANON-0000-0000-0721"/>
        <s v="ANON-0000-0000-0722"/>
        <s v="ANON-0000-0000-0723"/>
        <s v="ANON-0000-0000-0724"/>
        <s v="ANON-0000-0000-0725"/>
        <s v="ANON-0000-0000-0726"/>
        <s v="ANON-0000-0000-0727"/>
        <s v="ANON-0000-0000-0728"/>
        <s v="ANON-0000-0000-0729"/>
        <s v="ANON-0000-0000-0730"/>
        <s v="ANON-0000-0000-0731"/>
        <s v="ANON-0000-0000-0732"/>
        <s v="ANON-0000-0000-0733"/>
        <s v="ANON-0000-0000-0734"/>
        <s v="ANON-0000-0000-0735"/>
        <s v="ANON-0000-0000-0736"/>
        <s v="ANON-0000-0000-0737"/>
        <s v="ANON-0000-0000-0738"/>
        <s v="ANON-0000-0000-0739"/>
        <s v="ANON-0000-0000-0740"/>
        <s v="ANON-0000-0000-0741"/>
        <s v="ANON-0000-0000-0742"/>
        <s v="ANON-0000-0000-0743"/>
        <s v="ANON-0000-0000-0744"/>
        <s v="ANON-0000-0000-0745"/>
        <s v="ANON-0000-0000-0746"/>
        <s v="ANON-0000-0000-0747"/>
        <s v="ANON-0000-0000-0748"/>
        <s v="ANON-0000-0000-0749"/>
        <s v="ANON-0000-0000-0750"/>
        <s v="ANON-0000-0000-0751"/>
        <s v="ANON-0000-0000-0752"/>
        <s v="ANON-0000-0000-0753"/>
        <s v="ANON-0000-0000-0754"/>
        <s v="ANON-0000-0000-0755"/>
        <s v="ANON-0000-0000-0756"/>
        <s v="ANON-0000-0000-0757"/>
        <s v="ANON-0000-0000-0758"/>
        <s v="ANON-0000-0000-0759"/>
        <s v="ANON-0000-0000-0760"/>
        <s v="ANON-0000-0000-0761"/>
        <s v="ANON-0000-0000-0762"/>
        <s v="ANON-0000-0000-0763"/>
        <s v="ANON-0000-0000-0764"/>
        <s v="ANON-0000-0000-0765"/>
        <s v="ANON-0000-0000-0766"/>
        <s v="ANON-0000-0000-0767"/>
        <s v="ANON-0000-0000-0768"/>
        <s v="ANON-0000-0000-0769"/>
        <s v="ANON-0000-0000-0770"/>
        <s v="ANON-0000-0000-0771"/>
        <s v="ANON-0000-0000-0772"/>
        <s v="ANON-0000-0000-0773"/>
        <s v="ANON-0000-0000-0774"/>
        <s v="ANON-0000-0000-0775"/>
        <s v="ANON-0000-0000-0776"/>
        <s v="ANON-0000-0000-0777"/>
        <s v="ANON-0000-0000-0778"/>
        <s v="ANON-0000-0000-0779"/>
        <s v="ANON-0000-0000-0780"/>
        <s v="ANON-0000-0000-0781"/>
        <s v="ANON-0000-0000-0782"/>
        <s v="ANON-0000-0000-0783"/>
        <s v="ANON-0000-0000-0784"/>
        <s v="ANON-0000-0000-0785"/>
        <s v="ANON-0000-0000-0786"/>
        <s v="ANON-0000-0000-0787"/>
        <s v="ANON-0000-0000-0788"/>
        <s v="ANON-0000-0000-0789"/>
        <s v="ANON-0000-0000-0790"/>
        <s v="ANON-0000-0000-0791"/>
        <s v="ANON-0000-0000-0792"/>
        <s v="ANON-0000-0000-0793"/>
        <s v="ANON-0000-0000-0794"/>
        <s v="ANON-0000-0000-0795"/>
        <s v="ANON-0000-0000-0796"/>
        <s v="ANON-0000-0000-0797"/>
        <s v="ANON-0000-0000-0798"/>
        <s v="ANON-0000-0000-0799"/>
        <s v="ANON-0000-0000-0800"/>
        <s v="ANON-0000-0000-0801"/>
        <s v="ANON-0000-0000-0802"/>
        <s v="ANON-0000-0000-0803"/>
        <s v="ANON-0000-0000-0804"/>
        <s v="ANON-0000-0000-0805"/>
        <s v="ANON-0000-0000-0806"/>
        <s v="ANON-0000-0000-0807"/>
        <s v="ANON-0000-0000-0808"/>
        <s v="ANON-0000-0000-0809"/>
        <s v="ANON-0000-0000-0810"/>
        <s v="ANON-0000-0000-0811"/>
        <s v="ANON-0000-0000-0812"/>
        <s v="ANON-0000-0000-0813"/>
        <s v="ANON-0000-0000-0814"/>
        <s v="ANON-0000-0000-0815"/>
        <s v="ANON-0000-0000-0816"/>
        <s v="ANON-0000-0000-0817"/>
        <s v="ANON-0000-0000-0818"/>
        <s v="ANON-0000-0000-0819"/>
        <s v="ANON-0000-0000-0820"/>
        <s v="ANON-0000-0000-0821"/>
        <s v="ANON-0000-0000-0822"/>
        <s v="ANON-0000-0000-0823"/>
        <s v="ANON-0000-0000-0824"/>
        <s v="ANON-0000-0000-0825"/>
        <s v="ANON-0000-0000-0826"/>
        <s v="ANON-0000-0000-0827"/>
        <s v="ANON-0000-0000-0828"/>
        <s v="ANON-0000-0000-0829"/>
        <s v="ANON-0000-0000-0830"/>
        <s v="ANON-0000-0000-0831"/>
        <s v="ANON-0000-0000-0832"/>
        <s v="ANON-0000-0000-0833"/>
        <s v="ANON-0000-0000-0834"/>
        <s v="ANON-0000-0000-0835"/>
        <s v="ANON-0000-0000-0836"/>
        <s v="ANON-0000-0000-0837"/>
        <s v="ANON-0000-0000-0838"/>
        <s v="ANON-0000-0000-0839"/>
        <s v="ANON-0000-0000-0840"/>
        <s v="ANON-0000-0000-0841"/>
        <s v="ANON-0000-0000-0842"/>
        <s v="ANON-0000-0000-0843"/>
        <s v="ANON-0000-0000-0844"/>
        <s v="ANON-0000-0000-0845"/>
        <s v="ANON-0000-0000-0846"/>
        <s v="ANON-0000-0000-0847"/>
        <s v="ANON-0000-0000-0848"/>
        <s v="ANON-0000-0000-0849"/>
        <s v="ANON-0000-0000-0850"/>
        <s v="ANON-0000-0000-0851"/>
        <s v="ANON-0000-0000-0852"/>
        <s v="ANON-0000-0000-0853"/>
        <s v="ANON-0000-0000-0854"/>
        <s v="ANON-0000-0000-0855"/>
        <s v="ANON-0000-0000-0856"/>
        <s v="ANON-0000-0000-0857"/>
        <s v="ANON-0000-0000-0858"/>
        <s v="ANON-0000-0000-0859"/>
        <s v="ANON-0000-0000-0860"/>
        <s v="ANON-0000-0000-0861"/>
        <s v="ANON-0000-0000-0862"/>
        <s v="ANON-0000-0000-0863"/>
        <s v="ANON-0000-0000-0864"/>
        <s v="ANON-0000-0000-0865"/>
        <s v="ANON-0000-0000-0866"/>
        <s v="ANON-0000-0000-0867"/>
        <s v="ANON-0000-0000-0868"/>
        <s v="ANON-0000-0000-0869"/>
        <s v="ANON-0000-0000-0870"/>
        <s v="ANON-0000-0000-0871"/>
        <s v="ANON-0000-0000-0872"/>
        <s v="ANON-0000-0000-0873"/>
        <s v="ANON-0000-0000-0874"/>
        <s v="ANON-0000-0000-0875"/>
        <s v="ANON-0000-0000-0876"/>
        <s v="ANON-0000-0000-0877"/>
        <s v="ANON-0000-0000-0878"/>
        <s v="ANON-0000-0000-0879"/>
        <s v="ANON-0000-0000-0880"/>
        <s v="ANON-0000-0000-0881"/>
        <s v="ANON-0000-0000-0882"/>
        <s v="ANON-0000-0000-0883"/>
        <s v="ANON-0000-0000-0884"/>
        <s v="ANON-0000-0000-0885"/>
        <s v="ANON-0000-0000-0886"/>
        <s v="ANON-0000-0000-0887"/>
        <s v="ANON-0000-0000-0888"/>
        <s v="ANON-0000-0000-0889"/>
        <s v="ANON-0000-0000-0890"/>
        <s v="ANON-0000-0000-0891"/>
        <s v="ANON-0000-0000-0892"/>
        <s v="ANON-0000-0000-0893"/>
        <s v="ANON-0000-0000-0894"/>
        <s v="ANON-0000-0000-0895"/>
        <s v="ANON-0000-0000-0896"/>
        <s v="ANON-0000-0000-0897"/>
        <s v="ANON-0000-0000-0898"/>
        <s v="ANON-0000-0000-0899"/>
        <s v="ANON-0000-0000-0900"/>
        <s v="ANON-0000-0000-0901"/>
        <s v="ANON-0000-0000-0902"/>
        <s v="ANON-0000-0000-0903"/>
        <s v="ANON-0000-0000-0904"/>
        <s v="ANON-0000-0000-0905"/>
        <s v="ANON-0000-0000-0906"/>
        <s v="ANON-0000-0000-0907"/>
        <s v="ANON-0000-0000-0908"/>
        <s v="ANON-0000-0000-0909"/>
        <s v="ANON-0000-0000-0910"/>
        <s v="ANON-0000-0000-0911"/>
        <s v="ANON-0000-0000-0912"/>
        <s v="ANON-0000-0000-0913"/>
        <s v="ANON-0000-0000-0914"/>
        <s v="ANON-0000-0000-0915"/>
        <s v="ANON-0000-0000-0916"/>
        <s v="ANON-0000-0000-0917"/>
        <s v="ANON-0000-0000-0918"/>
        <s v="ANON-0000-0000-0919"/>
        <s v="ANON-0000-0000-0920"/>
        <s v="ANON-0000-0000-0921"/>
        <s v="ANON-0000-0000-0922"/>
        <s v="ANON-0000-0000-0923"/>
        <s v="ANON-0000-0000-0924"/>
        <s v="ANON-0000-0000-0925"/>
        <s v="ANON-0000-0000-0926"/>
        <s v="ANON-0000-0000-0927"/>
        <s v="ANON-0000-0000-0928"/>
        <s v="ANON-0000-0000-0929"/>
        <s v="ANON-0000-0000-0930"/>
        <s v="ANON-0000-0000-0931"/>
        <s v="ANON-0000-0000-0932"/>
        <s v="ANON-0000-0000-0933"/>
        <s v="ANON-0000-0000-0934"/>
        <s v="ANON-0000-0000-0935"/>
        <s v="ANON-0000-0000-0936"/>
        <s v="ANON-0000-0000-0937"/>
        <s v="ANON-0000-0000-0938"/>
        <s v="ANON-0000-0000-0939"/>
        <s v="ANON-0000-0000-0940"/>
        <s v="ANON-0000-0000-0941"/>
        <s v="ANON-0000-0000-0942"/>
        <s v="ANON-0000-0000-0943"/>
        <s v="ANON-0000-0000-0944"/>
        <s v="ANON-0000-0000-0945"/>
        <s v="ANON-0000-0000-0946"/>
        <s v="ANON-0000-0000-0947"/>
        <s v="ANON-0000-0000-0948"/>
        <s v="ANON-0000-0000-0949"/>
        <s v="ANON-0000-0000-0950"/>
        <s v="ANON-0000-0000-0951"/>
        <s v="ANON-0000-0000-0952"/>
        <s v="ANON-0000-0000-0953"/>
        <s v="ANON-0000-0000-0954"/>
        <s v="ANON-0000-0000-0955"/>
        <s v="ANON-0000-0000-0956"/>
        <s v="ANON-0000-0000-0957"/>
        <s v="ANON-0000-0000-0958"/>
        <s v="ANON-0000-0000-0959"/>
        <s v="ANON-0000-0000-0960"/>
        <s v="ANON-0000-0000-0961"/>
        <s v="ANON-0000-0000-0962"/>
        <s v="ANON-0000-0000-0963"/>
        <s v="ANON-0000-0000-0964"/>
        <s v="ANON-0000-0000-0965"/>
        <s v="ANON-0000-0000-0966"/>
        <s v="ANON-0000-0000-0967"/>
        <s v="ANON-0000-0000-0968"/>
        <s v="ANON-0000-0000-0969"/>
        <s v="ANON-0000-0000-0970"/>
        <s v="ANON-0000-0000-0971"/>
        <s v="ANON-0000-0000-0972"/>
        <s v="ANON-0000-0000-0973"/>
        <s v="ANON-0000-0000-0974"/>
        <s v="ANON-0000-0000-0975"/>
        <s v="ANON-0000-0000-0976"/>
        <s v="ANON-0000-0000-0977"/>
        <s v="ANON-0000-0000-0978"/>
        <s v="ANON-0000-0000-0979"/>
        <s v="ANON-0000-0000-0980"/>
        <s v="ANON-0000-0000-0981"/>
        <s v="ANON-0000-0000-0982"/>
        <s v="ANON-0000-0000-0983"/>
        <s v="ANON-0000-0000-0984"/>
        <s v="ANON-0000-0000-0985"/>
        <s v="ANON-0000-0000-0986"/>
        <s v="ANON-0000-0000-0987"/>
        <s v="ANON-0000-0000-0988"/>
        <s v="ANON-0000-0000-0989"/>
        <s v="ANON-0000-0000-0990"/>
        <s v="ANON-0000-0000-0991"/>
        <s v="ANON-0000-0000-0992"/>
        <s v="ANON-0000-0000-0993"/>
        <s v="ANON-0000-0000-0994"/>
        <s v="ANON-0000-0000-0995"/>
        <s v="ANON-0000-0000-0996"/>
        <s v="ANON-0000-0000-0997"/>
        <s v="ANON-0000-0000-0998"/>
        <s v="ANON-0000-0000-0999"/>
        <s v="ANON-0000-0000-1000"/>
        <s v="ANON-0000-0000-1001"/>
        <s v="ANON-0000-0000-1002"/>
        <s v="ANON-0000-0000-1003"/>
        <s v="ANON-0000-0000-1004"/>
        <s v="ANON-0000-0000-1005"/>
        <s v="ANON-0000-0000-1006"/>
        <s v="ANON-0000-0000-1007"/>
        <s v="ANON-0000-0000-1008"/>
        <s v="ANON-0000-0000-1009"/>
        <s v="ANON-0000-0000-1010"/>
        <s v="ANON-0000-0000-1011"/>
        <s v="ANON-0000-0000-1012"/>
        <s v="ANON-0000-0000-1013"/>
        <s v="ANON-0000-0000-1014"/>
        <s v="ANON-0000-0000-1015"/>
        <s v="ANON-0000-0000-1016"/>
        <s v="ANON-0000-0000-1017"/>
        <s v="ANON-0000-0000-1018"/>
        <s v="ANON-0000-0000-1019"/>
        <s v="ANON-0000-0000-1020"/>
        <s v="ANON-0000-0000-1021"/>
        <s v="ANON-0000-0000-1022"/>
        <s v="ANON-0000-0000-1023"/>
        <s v="ANON-0000-0000-1024"/>
        <s v="ANON-0000-0000-1025"/>
        <s v="ANON-0000-0000-1026"/>
        <s v="ANON-0000-0000-1027"/>
        <s v="ANON-0000-0000-1028"/>
        <s v="ANON-0000-0000-1029"/>
        <s v="ANON-0000-0000-1030"/>
        <s v="ANON-0000-0000-1031"/>
        <s v="ANON-0000-0000-1032"/>
        <s v="ANON-0000-0000-1033"/>
        <s v="ANON-0000-0000-1034"/>
        <s v="ANON-0000-0000-1035"/>
        <s v="ANON-0000-0000-1036"/>
        <s v="ANON-0000-0000-1037"/>
        <s v="ANON-0000-0000-1038"/>
        <s v="ANON-0000-0000-1039"/>
        <s v="ANON-0000-0000-1040"/>
        <s v="ANON-0000-0000-1041"/>
        <s v="ANON-0000-0000-1042"/>
        <s v="ANON-0000-0000-1043"/>
        <s v="ANON-0000-0000-1044"/>
        <s v="ANON-0000-0000-1045"/>
        <s v="ANON-0000-0000-1046"/>
        <s v="ANON-0000-0000-1047"/>
        <s v="ANON-0000-0000-1048"/>
        <s v="ANON-0000-0000-1049"/>
        <s v="ANON-0000-0000-1050"/>
        <s v="ANON-0000-0000-1051"/>
        <s v="ANON-0000-0000-1052"/>
        <s v="ANON-0000-0000-1053"/>
        <s v="ANON-0000-0000-1054"/>
        <s v="ANON-0000-0000-1055"/>
        <s v="ANON-0000-0000-1056"/>
        <s v="ANON-0000-0000-1057"/>
        <s v="ANON-0000-0000-1058"/>
        <s v="ANON-0000-0000-1059"/>
        <s v="ANON-0000-0000-1060"/>
        <s v="ANON-0000-0000-1061"/>
        <s v="ANON-0000-0000-1062"/>
        <s v="ANON-0000-0000-1063"/>
        <s v="ANON-0000-0000-1064"/>
        <s v="ANON-0000-0000-1065"/>
        <s v="ANON-0000-0000-1066"/>
        <s v="ANON-0000-0000-1067"/>
        <s v="ANON-0000-0000-1068"/>
        <s v="ANON-0000-0000-1069"/>
        <s v="ANON-0000-0000-1070"/>
        <s v="ANON-0000-0000-1071"/>
        <s v="ANON-0000-0000-1072"/>
        <s v="ANON-0000-0000-1073"/>
        <s v="ANON-0000-0000-1074"/>
        <s v="ANON-0000-0000-1075"/>
        <s v="ANON-0000-0000-1076"/>
        <s v="ANON-0000-0000-1077"/>
        <s v="ANON-0000-0000-1078"/>
        <s v="ANON-0000-0000-1079"/>
        <s v="ANON-0000-0000-1080"/>
        <s v="ANON-0000-0000-1081"/>
        <s v="ANON-0000-0000-1082"/>
        <s v="ANON-0000-0000-1083"/>
        <s v="ANON-0000-0000-1084"/>
        <s v="ANON-0000-0000-1085"/>
        <s v="ANON-0000-0000-1086"/>
        <s v="ANON-0000-0000-1087"/>
        <s v="ANON-0000-0000-1088"/>
        <s v="ANON-0000-0000-1089"/>
        <s v="ANON-0000-0000-1090"/>
        <s v="ANON-0000-0000-1091"/>
        <s v="ANON-0000-0000-1092"/>
        <s v="ANON-0000-0000-1093"/>
        <s v="ANON-0000-0000-1094"/>
        <s v="ANON-0000-0000-1095"/>
        <s v="ANON-0000-0000-1096"/>
        <s v="ANON-0000-0000-1097"/>
        <s v="ANON-0000-0000-1098"/>
        <s v="ANON-0000-0000-1099"/>
        <s v="ANON-0000-0000-1100"/>
        <s v="ANON-0000-0000-1101"/>
        <s v="ANON-0000-0000-1102"/>
        <s v="ANON-0000-0000-1103"/>
        <s v="ANON-0000-0000-1104"/>
        <s v="ANON-0000-0000-1105"/>
        <s v="ANON-0000-0000-1106"/>
        <s v="ANON-0000-0000-1107"/>
        <s v="ANON-0000-0000-1108"/>
        <s v="ANON-0000-0000-1109"/>
        <s v="ANON-0000-0000-1110"/>
        <s v="ANON-0000-0000-1111"/>
        <s v="ANON-0000-0000-1112"/>
        <s v="ANON-0000-0000-1113"/>
        <s v="ANON-0000-0000-1114"/>
        <s v="ANON-0000-0000-1115"/>
        <s v="ANON-0000-0000-1116"/>
        <s v="ANON-0000-0000-1117"/>
        <s v="ANON-0000-0000-1118"/>
        <s v="ANON-0000-0000-1119"/>
        <s v="ANON-0000-0000-1120"/>
        <s v="ANON-0000-0000-1121"/>
        <s v="ANON-0000-0000-1122"/>
        <s v="ANON-0000-0000-1123"/>
        <s v="ANON-0000-0000-1124"/>
        <s v="ANON-0000-0000-1125"/>
        <s v="ANON-0000-0000-1126"/>
        <s v="ANON-0000-0000-1127"/>
        <s v="ANON-0000-0000-1128"/>
        <s v="ANON-0000-0000-1129"/>
        <s v="ANON-0000-0000-1130"/>
        <s v="ANON-0000-0000-1131"/>
        <s v="ANON-0000-0000-1132"/>
        <s v="ANON-0000-0000-1133"/>
        <s v="ANON-0000-0000-1134"/>
        <s v="ANON-0000-0000-1135"/>
        <s v="ANON-0000-0000-1136"/>
        <s v="ANON-0000-0000-1137"/>
        <s v="ANON-0000-0000-1138"/>
        <s v="ANON-0000-0000-1139"/>
        <s v="ANON-0000-0000-1140"/>
        <s v="ANON-0000-0000-1141"/>
        <s v="ANON-0000-0000-1142"/>
        <s v="ANON-0000-0000-1143"/>
        <s v="ANON-0000-0000-1144"/>
        <s v="ANON-0000-0000-1145"/>
        <s v="ANON-0000-0000-1146"/>
        <s v="ANON-0000-0000-1147"/>
        <s v="ANON-0000-0000-1148"/>
        <s v="ANON-0000-0000-1149"/>
        <s v="ANON-0000-0000-1150"/>
        <s v="ANON-0000-0000-1151"/>
        <s v="ANON-0000-0000-1152"/>
        <s v="ANON-0000-0000-1153"/>
        <s v="ANON-0000-0000-1154"/>
        <s v="ANON-0000-0000-1155"/>
        <s v="ANON-0000-0000-1156"/>
        <s v="ANON-0000-0000-1157"/>
        <s v="ANON-0000-0000-1158"/>
        <s v="ANON-0000-0000-1159"/>
        <s v="ANON-0000-0000-1160"/>
        <s v="ANON-0000-0000-1161"/>
        <s v="ANON-0000-0000-1162"/>
        <s v="ANON-0000-0000-1163"/>
        <s v="ANON-0000-0000-1164"/>
        <s v="ANON-0000-0000-1165"/>
        <s v="ANON-0000-0000-1166"/>
        <s v="ANON-0000-0000-1167"/>
        <s v="ANON-0000-0000-1168"/>
        <s v="ANON-0000-0000-1169"/>
        <s v="ANON-0000-0000-1170"/>
        <s v="ANON-0000-0000-1171"/>
        <s v="ANON-0000-0000-1172"/>
        <s v="ANON-0000-0000-1173"/>
        <s v="ANON-0000-0000-1174"/>
        <s v="ANON-0000-0000-1175"/>
        <s v="ANON-0000-0000-1176"/>
        <s v="ANON-0000-0000-1177"/>
        <s v="ANON-0000-0000-1178"/>
        <s v="ANON-0000-0000-1179"/>
        <s v="ANON-0000-0000-1180"/>
        <s v="ANON-0000-0000-1181"/>
        <s v="ANON-0000-0000-1182"/>
        <s v="ANON-0000-0000-1183"/>
        <s v="ANON-0000-0000-1184"/>
        <s v="ANON-0000-0000-1185"/>
        <s v="ANON-0000-0000-1186"/>
        <s v="ANON-0000-0000-1187"/>
        <s v="ANON-0000-0000-1188"/>
        <s v="ANON-0000-0000-1189"/>
        <s v="ANON-0000-0000-1190"/>
        <s v="ANON-0000-0000-1191"/>
        <s v="ANON-0000-0000-1192"/>
        <s v="ANON-0000-0000-1193"/>
        <s v="ANON-0000-0000-1194"/>
        <s v="ANON-0000-0000-1195"/>
        <s v="ANON-0000-0000-1196"/>
        <s v="ANON-0000-0000-1197"/>
        <s v="ANON-0000-0000-1198"/>
        <s v="ANON-0000-0000-1199"/>
        <s v="ANON-0000-0000-1200"/>
        <s v="ANON-0000-0000-1201"/>
        <s v="ANON-0000-0000-1202"/>
        <s v="ANON-0000-0000-1203"/>
        <s v="ANON-0000-0000-1204"/>
        <s v="ANON-0000-0000-1205"/>
        <s v="ANON-0000-0000-1206"/>
        <s v="ANON-0000-0000-1207"/>
        <s v="ANON-0000-0000-1208"/>
        <s v="ANON-0000-0000-1209"/>
        <s v="ANON-0000-0000-1210"/>
        <s v="ANON-0000-0000-1211"/>
        <s v="ANON-0000-0000-1212"/>
        <s v="ANON-0000-0000-1213"/>
        <s v="ANON-0000-0000-1214"/>
        <s v="ANON-0000-0000-1215"/>
        <s v="ANON-0000-0000-1216"/>
        <s v="ANON-0000-0000-1217"/>
        <s v="ANON-0000-0000-1218"/>
        <s v="ANON-0000-0000-1219"/>
        <s v="ANON-0000-0000-1220"/>
        <s v="ANON-0000-0000-1221"/>
        <s v="ANON-0000-0000-1222"/>
        <s v="ANON-0000-0000-1223"/>
        <s v="ANON-0000-0000-1224"/>
        <s v="ANON-0000-0000-1225"/>
        <s v="ANON-0000-0000-1226"/>
        <s v="ANON-0000-0000-1227"/>
        <s v="ANON-0000-0000-1228"/>
        <s v="ANON-0000-0000-1229"/>
        <s v="ANON-0000-0000-1230"/>
        <s v="ANON-0000-0000-1231"/>
        <s v="ANON-0000-0000-1232"/>
        <s v="ANON-0000-0000-1233"/>
        <s v="ANON-0000-0000-1234"/>
        <s v="ANON-0000-0000-1235"/>
        <s v="ANON-0000-0000-1236"/>
        <s v="ANON-0000-0000-1237"/>
        <s v="ANON-0000-0000-1238"/>
        <s v="ANON-0000-0000-1239"/>
        <s v="ANON-0000-0000-1240"/>
        <s v="ANON-0000-0000-1241"/>
        <s v="ANON-0000-0000-1242"/>
        <s v="ANON-0000-0000-1243"/>
        <s v="ANON-0000-0000-1244"/>
        <s v="ANON-0000-0000-1245"/>
        <s v="ANON-0000-0000-1246"/>
        <s v="ANON-0000-0000-1247"/>
        <s v="ANON-0000-0000-1248"/>
        <s v="ANON-0000-0000-1249"/>
        <s v="ANON-0000-0000-1250"/>
        <s v="ANON-0000-0000-1251"/>
        <s v="ANON-0000-0000-1252"/>
        <s v="ANON-0000-0000-1253"/>
        <s v="ANON-0000-0000-1254"/>
        <s v="ANON-0000-0000-1255"/>
        <s v="ANON-0000-0000-1256"/>
        <s v="ANON-0000-0000-1257"/>
        <s v="ANON-0000-0000-1258"/>
        <s v="ANON-0000-0000-1259"/>
        <s v="ANON-0000-0000-1260"/>
        <s v="ANON-0000-0000-1261"/>
        <s v="ANON-0000-0000-1262"/>
        <s v="ANON-0000-0000-1263"/>
        <s v="ANON-0000-0000-1264"/>
        <s v="ANON-0000-0000-1265"/>
        <s v="ANON-0000-0000-1266"/>
        <s v="ANON-0000-0000-1267"/>
        <s v="ANON-0000-0000-1268"/>
        <s v="ANON-0000-0000-1269"/>
        <s v="ANON-0000-0000-1270"/>
        <s v="ANON-0000-0000-1271"/>
        <s v="ANON-0000-0000-1272"/>
        <s v="ANON-0000-0000-1273"/>
        <s v="ANON-0000-0000-1274"/>
        <s v="ANON-0000-0000-1275"/>
        <s v="ANON-0000-0000-1276"/>
        <s v="ANON-0000-0000-1277"/>
        <s v="ANON-0000-0000-1278"/>
        <s v="ANON-0000-0000-1279"/>
        <s v="ANON-0000-0000-1280"/>
        <s v="ANON-0000-0000-1281"/>
        <s v="ANON-0000-0000-1282"/>
        <s v="ANON-0000-0000-1283"/>
        <s v="ANON-0000-0000-1284"/>
        <s v="ANON-0000-0000-1285"/>
        <s v="ANON-0000-0000-1286"/>
        <s v="ANON-0000-0000-1287"/>
        <s v="ANON-0000-0000-1288"/>
        <s v="ANON-0000-0000-1289"/>
        <s v="ANON-0000-0000-1290"/>
        <s v="ANON-0000-0000-1291"/>
        <s v="ANON-0000-0000-1292"/>
        <s v="ANON-0000-0000-1293"/>
        <s v="ANON-0000-0000-1294"/>
        <s v="ANON-0000-0000-1295"/>
        <s v="ANON-0000-0000-1296"/>
        <s v="ANON-0000-0000-1297"/>
        <s v="ANON-0000-0000-1298"/>
        <s v="ANON-0000-0000-1299"/>
        <s v="ANON-0000-0000-1300"/>
        <s v="ANON-0000-0000-1301"/>
        <s v="ANON-0000-0000-1302"/>
        <s v="ANON-0000-0000-1303"/>
        <s v="ANON-0000-0000-1304"/>
        <s v="ANON-0000-0000-1305"/>
        <s v="ANON-0000-0000-1306"/>
        <s v="ANON-0000-0000-1307"/>
        <s v="ANON-0000-0000-1308"/>
        <s v="ANON-0000-0000-1309"/>
        <s v="ANON-0000-0000-1310"/>
        <s v="ANON-0000-0000-1311"/>
        <s v="ANON-0000-0000-1312"/>
        <s v="ANON-0000-0000-1313"/>
        <s v="ANON-0000-0000-1314"/>
        <s v="ANON-0000-0000-1315"/>
        <s v="ANON-0000-0000-1316"/>
      </sharedItems>
    </cacheField>
    <cacheField name="client-type" numFmtId="0">
      <sharedItems count="3">
        <s v="Nuevo"/>
        <s v="frecuente"/>
        <s v="cash"/>
      </sharedItems>
    </cacheField>
    <cacheField name="money" numFmtId="168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llave" numFmtId="0">
      <sharedItems/>
    </cacheField>
    <cacheField name="dato-repertido" numFmtId="0">
      <sharedItems/>
    </cacheField>
    <cacheField name="Meses (datetime)" numFmtId="0" databaseField="0">
      <fieldGroup base="1">
        <rangePr groupBy="months" startDate="2024-03-01T10:15:51" endDate="2025-03-23T18:11:39"/>
        <groupItems count="14">
          <s v="&lt;1/3/20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3/3/2025"/>
        </groupItems>
      </fieldGroup>
    </cacheField>
    <cacheField name="Trimestres (datetime)" numFmtId="0" databaseField="0">
      <fieldGroup base="1">
        <rangePr groupBy="quarters" startDate="2024-03-01T10:15:51" endDate="2025-03-23T18:11:39"/>
        <groupItems count="6">
          <s v="&lt;1/3/2024"/>
          <s v="Trim.1"/>
          <s v="Trim.2"/>
          <s v="Trim.3"/>
          <s v="Trim.4"/>
          <s v="&gt;23/3/2025"/>
        </groupItems>
      </fieldGroup>
    </cacheField>
    <cacheField name="Años (datetime)" numFmtId="0" databaseField="0">
      <fieldGroup base="1">
        <rangePr groupBy="years" startDate="2024-03-01T10:15:51" endDate="2025-03-23T18:11:39"/>
        <groupItems count="4">
          <s v="&lt;1/3/2024"/>
          <s v="2024"/>
          <s v="2025"/>
          <s v="&gt;23/3/2025"/>
        </groupItems>
      </fieldGroup>
    </cacheField>
  </cacheFields>
  <extLst>
    <ext xmlns:x14="http://schemas.microsoft.com/office/spreadsheetml/2009/9/main" uri="{725AE2AE-9491-48be-B2B4-4EB974FC3084}">
      <x14:pivotCacheDefinition pivotCacheId="742143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4">
  <r>
    <d v="2024-03-01T00:00:00"/>
    <x v="0"/>
    <x v="0"/>
    <s v="viernes"/>
    <s v="10:15"/>
    <x v="0"/>
    <x v="0"/>
    <x v="0"/>
    <n v="38.700000000000003"/>
    <x v="0"/>
    <s v="viernes-10:15-card-ANON-0000-0000-0001-Latte"/>
    <s v="único"/>
  </r>
  <r>
    <d v="2024-03-01T00:00:00"/>
    <x v="1"/>
    <x v="0"/>
    <s v="viernes"/>
    <s v="12:19"/>
    <x v="0"/>
    <x v="1"/>
    <x v="1"/>
    <n v="38.700000000000003"/>
    <x v="1"/>
    <s v="viernes-12:19-card-ANON-0000-0000-0002-Hot Chocolate"/>
    <s v="único"/>
  </r>
  <r>
    <d v="2024-03-01T00:00:00"/>
    <x v="2"/>
    <x v="0"/>
    <s v="viernes"/>
    <s v="12:20"/>
    <x v="0"/>
    <x v="1"/>
    <x v="1"/>
    <n v="38.700000000000003"/>
    <x v="1"/>
    <s v="viernes-12:20-card-ANON-0000-0000-0002-Hot Chocolate"/>
    <s v="único"/>
  </r>
  <r>
    <d v="2024-03-01T00:00:00"/>
    <x v="3"/>
    <x v="0"/>
    <s v="viernes"/>
    <s v="13:46"/>
    <x v="0"/>
    <x v="2"/>
    <x v="1"/>
    <n v="28.9"/>
    <x v="2"/>
    <s v="viernes-13:46-card-ANON-0000-0000-0003-Americano"/>
    <s v="único"/>
  </r>
  <r>
    <d v="2024-03-01T00:00:00"/>
    <x v="4"/>
    <x v="0"/>
    <s v="viernes"/>
    <s v="13:48"/>
    <x v="0"/>
    <x v="3"/>
    <x v="1"/>
    <n v="38.700000000000003"/>
    <x v="0"/>
    <s v="viernes-13:48-card-ANON-0000-0000-0004-Latte"/>
    <s v="único"/>
  </r>
  <r>
    <d v="2024-03-01T00:00:00"/>
    <x v="5"/>
    <x v="0"/>
    <s v="viernes"/>
    <s v="15:39"/>
    <x v="0"/>
    <x v="4"/>
    <x v="1"/>
    <n v="33.799999999999997"/>
    <x v="3"/>
    <s v="viernes-15:39-card-ANON-0000-0000-0005-Americano with Milk"/>
    <s v="único"/>
  </r>
  <r>
    <d v="2024-03-01T00:00:00"/>
    <x v="6"/>
    <x v="0"/>
    <s v="viernes"/>
    <s v="16:19"/>
    <x v="0"/>
    <x v="5"/>
    <x v="1"/>
    <n v="38.700000000000003"/>
    <x v="1"/>
    <s v="viernes-16:19-card-ANON-0000-0000-0006-Hot Chocolate"/>
    <s v="único"/>
  </r>
  <r>
    <d v="2024-03-01T00:00:00"/>
    <x v="7"/>
    <x v="0"/>
    <s v="viernes"/>
    <s v="18:39"/>
    <x v="0"/>
    <x v="6"/>
    <x v="1"/>
    <n v="33.799999999999997"/>
    <x v="3"/>
    <s v="viernes-18:39-card-ANON-0000-0000-0007-Americano with Milk"/>
    <s v="único"/>
  </r>
  <r>
    <d v="2024-03-01T00:00:00"/>
    <x v="8"/>
    <x v="0"/>
    <s v="viernes"/>
    <s v="19:22"/>
    <x v="0"/>
    <x v="7"/>
    <x v="1"/>
    <n v="38.700000000000003"/>
    <x v="4"/>
    <s v="viernes-19:22-card-ANON-0000-0000-0008-Cocoa"/>
    <s v="único"/>
  </r>
  <r>
    <d v="2024-03-01T00:00:00"/>
    <x v="9"/>
    <x v="0"/>
    <s v="viernes"/>
    <s v="19:23"/>
    <x v="0"/>
    <x v="7"/>
    <x v="1"/>
    <n v="33.799999999999997"/>
    <x v="3"/>
    <s v="viernes-19:23-card-ANON-0000-0000-0008-Americano with Milk"/>
    <s v="único"/>
  </r>
  <r>
    <d v="2024-03-01T00:00:00"/>
    <x v="10"/>
    <x v="0"/>
    <s v="viernes"/>
    <s v="19:29"/>
    <x v="0"/>
    <x v="8"/>
    <x v="1"/>
    <n v="33.799999999999997"/>
    <x v="3"/>
    <s v="viernes-19:29-card-ANON-0000-0000-0009-Americano with Milk"/>
    <s v="único"/>
  </r>
  <r>
    <d v="2024-03-02T00:00:00"/>
    <x v="11"/>
    <x v="0"/>
    <s v="sábado"/>
    <s v="10:22"/>
    <x v="0"/>
    <x v="9"/>
    <x v="0"/>
    <n v="28.9"/>
    <x v="2"/>
    <s v="sábado-10:22-card-ANON-0000-0000-0010-Americano"/>
    <s v="único"/>
  </r>
  <r>
    <d v="2024-03-02T00:00:00"/>
    <x v="12"/>
    <x v="0"/>
    <s v="sábado"/>
    <s v="10:30"/>
    <x v="1"/>
    <x v="10"/>
    <x v="2"/>
    <n v="40"/>
    <x v="0"/>
    <s v="sábado-10:30-cash--Latte"/>
    <s v="único"/>
  </r>
  <r>
    <d v="2024-03-02T00:00:00"/>
    <x v="13"/>
    <x v="0"/>
    <s v="sábado"/>
    <s v="10:41"/>
    <x v="0"/>
    <x v="11"/>
    <x v="1"/>
    <n v="33.799999999999997"/>
    <x v="3"/>
    <s v="sábado-10:41-card-ANON-0000-0000-0011-Americano with Milk"/>
    <s v="único"/>
  </r>
  <r>
    <d v="2024-03-02T00:00:00"/>
    <x v="14"/>
    <x v="0"/>
    <s v="sábado"/>
    <s v="11:59"/>
    <x v="0"/>
    <x v="12"/>
    <x v="1"/>
    <n v="33.799999999999997"/>
    <x v="3"/>
    <s v="sábado-11:59-card-ANON-0000-0000-0012-Americano with Milk"/>
    <s v="único"/>
  </r>
  <r>
    <d v="2024-03-02T00:00:00"/>
    <x v="15"/>
    <x v="0"/>
    <s v="sábado"/>
    <s v="14:38"/>
    <x v="0"/>
    <x v="13"/>
    <x v="1"/>
    <n v="28.9"/>
    <x v="2"/>
    <s v="sábado-14:38-card-ANON-0000-0000-0013-Americano"/>
    <s v="único"/>
  </r>
  <r>
    <d v="2024-03-02T00:00:00"/>
    <x v="16"/>
    <x v="0"/>
    <s v="sábado"/>
    <s v="16:37"/>
    <x v="0"/>
    <x v="14"/>
    <x v="1"/>
    <n v="33.799999999999997"/>
    <x v="3"/>
    <s v="sábado-16:37-card-ANON-0000-0000-0014-Americano with Milk"/>
    <s v="único"/>
  </r>
  <r>
    <d v="2024-03-02T00:00:00"/>
    <x v="17"/>
    <x v="0"/>
    <s v="sábado"/>
    <s v="17:34"/>
    <x v="0"/>
    <x v="3"/>
    <x v="1"/>
    <n v="28.9"/>
    <x v="2"/>
    <s v="sábado-17:34-card-ANON-0000-0000-0004-Americano"/>
    <s v="único"/>
  </r>
  <r>
    <d v="2024-03-03T00:00:00"/>
    <x v="18"/>
    <x v="0"/>
    <s v="domingo"/>
    <s v="10:10"/>
    <x v="1"/>
    <x v="10"/>
    <x v="2"/>
    <n v="40"/>
    <x v="0"/>
    <s v="domingo-10:10-cash--Latte"/>
    <s v="único"/>
  </r>
  <r>
    <d v="2024-03-03T00:00:00"/>
    <x v="19"/>
    <x v="0"/>
    <s v="domingo"/>
    <s v="10:27"/>
    <x v="0"/>
    <x v="15"/>
    <x v="1"/>
    <n v="38.700000000000003"/>
    <x v="0"/>
    <s v="domingo-10:27-card-ANON-0000-0000-0015-Latte"/>
    <s v="único"/>
  </r>
  <r>
    <d v="2024-03-03T00:00:00"/>
    <x v="20"/>
    <x v="0"/>
    <s v="domingo"/>
    <s v="11:33"/>
    <x v="0"/>
    <x v="16"/>
    <x v="1"/>
    <n v="28.9"/>
    <x v="5"/>
    <s v="domingo-11:33-card-ANON-0000-0000-0016-Cortado"/>
    <s v="único"/>
  </r>
  <r>
    <d v="2024-03-03T00:00:00"/>
    <x v="21"/>
    <x v="0"/>
    <s v="domingo"/>
    <s v="12:26"/>
    <x v="0"/>
    <x v="12"/>
    <x v="1"/>
    <n v="28.9"/>
    <x v="2"/>
    <s v="domingo-12:26-card-ANON-0000-0000-0012-Americano"/>
    <s v="único"/>
  </r>
  <r>
    <d v="2024-03-03T00:00:00"/>
    <x v="22"/>
    <x v="0"/>
    <s v="domingo"/>
    <s v="13:09"/>
    <x v="0"/>
    <x v="17"/>
    <x v="1"/>
    <n v="38.700000000000003"/>
    <x v="1"/>
    <s v="domingo-13:09-card-ANON-0000-0000-0017-Hot Chocolate"/>
    <s v="único"/>
  </r>
  <r>
    <d v="2024-03-03T00:00:00"/>
    <x v="23"/>
    <x v="0"/>
    <s v="domingo"/>
    <s v="17:06"/>
    <x v="0"/>
    <x v="18"/>
    <x v="1"/>
    <n v="38.700000000000003"/>
    <x v="4"/>
    <s v="domingo-17:06-card-ANON-0000-0000-0018-Cocoa"/>
    <s v="único"/>
  </r>
  <r>
    <d v="2024-03-03T00:00:00"/>
    <x v="24"/>
    <x v="0"/>
    <s v="domingo"/>
    <s v="17:08"/>
    <x v="0"/>
    <x v="19"/>
    <x v="1"/>
    <n v="28.9"/>
    <x v="5"/>
    <s v="domingo-17:08-card-ANON-0000-0000-0019-Cortado"/>
    <s v="único"/>
  </r>
  <r>
    <d v="2024-03-03T00:00:00"/>
    <x v="25"/>
    <x v="0"/>
    <s v="domingo"/>
    <s v="18:03"/>
    <x v="0"/>
    <x v="20"/>
    <x v="1"/>
    <n v="33.799999999999997"/>
    <x v="3"/>
    <s v="domingo-18:03-card-ANON-0000-0000-0020-Americano with Milk"/>
    <s v="único"/>
  </r>
  <r>
    <d v="2024-03-03T00:00:00"/>
    <x v="26"/>
    <x v="0"/>
    <s v="domingo"/>
    <s v="18:04"/>
    <x v="0"/>
    <x v="20"/>
    <x v="1"/>
    <n v="33.799999999999997"/>
    <x v="3"/>
    <s v="domingo-18:04-card-ANON-0000-0000-0020-Americano with Milk"/>
    <s v="único"/>
  </r>
  <r>
    <d v="2024-03-03T00:00:00"/>
    <x v="27"/>
    <x v="0"/>
    <s v="domingo"/>
    <s v="18:08"/>
    <x v="0"/>
    <x v="20"/>
    <x v="1"/>
    <n v="38.700000000000003"/>
    <x v="1"/>
    <s v="domingo-18:08-card-ANON-0000-0000-0020-Hot Chocolate"/>
    <s v="único"/>
  </r>
  <r>
    <d v="2024-03-04T00:00:00"/>
    <x v="28"/>
    <x v="0"/>
    <s v="lunes"/>
    <s v="10:03"/>
    <x v="0"/>
    <x v="0"/>
    <x v="0"/>
    <n v="38.700000000000003"/>
    <x v="0"/>
    <s v="lunes-10:03-card-ANON-0000-0000-0001-Latte"/>
    <s v="único"/>
  </r>
  <r>
    <d v="2024-03-04T00:00:00"/>
    <x v="29"/>
    <x v="0"/>
    <s v="lunes"/>
    <s v="10:54"/>
    <x v="0"/>
    <x v="21"/>
    <x v="1"/>
    <n v="38.700000000000003"/>
    <x v="0"/>
    <s v="lunes-10:54-card-ANON-0000-0000-0021-Latte"/>
    <s v="único"/>
  </r>
  <r>
    <d v="2024-03-04T00:00:00"/>
    <x v="30"/>
    <x v="0"/>
    <s v="lunes"/>
    <s v="11:05"/>
    <x v="0"/>
    <x v="12"/>
    <x v="1"/>
    <n v="33.799999999999997"/>
    <x v="3"/>
    <s v="lunes-11:05-card-ANON-0000-0000-0012-Americano with Milk"/>
    <s v="único"/>
  </r>
  <r>
    <d v="2024-03-04T00:00:00"/>
    <x v="31"/>
    <x v="0"/>
    <s v="lunes"/>
    <s v="14:04"/>
    <x v="0"/>
    <x v="22"/>
    <x v="1"/>
    <n v="24"/>
    <x v="6"/>
    <s v="lunes-14:04-card-ANON-0000-0000-0022-Espresso"/>
    <s v="único"/>
  </r>
  <r>
    <d v="2024-03-05T00:00:00"/>
    <x v="32"/>
    <x v="0"/>
    <s v="martes"/>
    <s v="09:59"/>
    <x v="0"/>
    <x v="0"/>
    <x v="0"/>
    <n v="38.700000000000003"/>
    <x v="0"/>
    <s v="martes-09:59-card-ANON-0000-0000-0001-Latte"/>
    <s v="único"/>
  </r>
  <r>
    <d v="2024-03-05T00:00:00"/>
    <x v="33"/>
    <x v="0"/>
    <s v="martes"/>
    <s v="14:34"/>
    <x v="0"/>
    <x v="23"/>
    <x v="1"/>
    <n v="38.700000000000003"/>
    <x v="0"/>
    <s v="martes-14:34-card-ANON-0000-0000-0023-Latte"/>
    <s v="único"/>
  </r>
  <r>
    <d v="2024-03-05T00:00:00"/>
    <x v="34"/>
    <x v="0"/>
    <s v="martes"/>
    <s v="17:34"/>
    <x v="0"/>
    <x v="24"/>
    <x v="1"/>
    <n v="38.700000000000003"/>
    <x v="0"/>
    <s v="martes-17:34-card-ANON-0000-0000-0024-Latte"/>
    <s v="único"/>
  </r>
  <r>
    <d v="2024-03-05T00:00:00"/>
    <x v="35"/>
    <x v="0"/>
    <s v="martes"/>
    <s v="17:35"/>
    <x v="0"/>
    <x v="25"/>
    <x v="1"/>
    <n v="38.700000000000003"/>
    <x v="1"/>
    <s v="martes-17:35-card-ANON-0000-0000-0025-Hot Chocolate"/>
    <s v="único"/>
  </r>
  <r>
    <d v="2024-03-05T00:00:00"/>
    <x v="36"/>
    <x v="0"/>
    <s v="martes"/>
    <s v="17:36"/>
    <x v="0"/>
    <x v="26"/>
    <x v="1"/>
    <n v="38.700000000000003"/>
    <x v="4"/>
    <s v="martes-17:36-card-ANON-0000-0000-0026-Cocoa"/>
    <s v="único"/>
  </r>
  <r>
    <d v="2024-03-05T00:00:00"/>
    <x v="37"/>
    <x v="0"/>
    <s v="martes"/>
    <s v="17:37"/>
    <x v="0"/>
    <x v="27"/>
    <x v="1"/>
    <n v="38.700000000000003"/>
    <x v="1"/>
    <s v="martes-17:37-card-ANON-0000-0000-0027-Hot Chocolate"/>
    <s v="único"/>
  </r>
  <r>
    <d v="2024-03-05T00:00:00"/>
    <x v="38"/>
    <x v="0"/>
    <s v="martes"/>
    <s v="17:38"/>
    <x v="0"/>
    <x v="8"/>
    <x v="1"/>
    <n v="38.700000000000003"/>
    <x v="1"/>
    <s v="martes-17:38-card-ANON-0000-0000-0009-Hot Chocolate"/>
    <s v="único"/>
  </r>
  <r>
    <d v="2024-03-05T00:00:00"/>
    <x v="39"/>
    <x v="0"/>
    <s v="martes"/>
    <s v="17:56"/>
    <x v="0"/>
    <x v="28"/>
    <x v="1"/>
    <n v="28.9"/>
    <x v="5"/>
    <s v="martes-17:56-card-ANON-0000-0000-0028-Cortado"/>
    <s v="único"/>
  </r>
  <r>
    <d v="2024-03-05T00:00:00"/>
    <x v="40"/>
    <x v="0"/>
    <s v="martes"/>
    <s v="18:01"/>
    <x v="0"/>
    <x v="28"/>
    <x v="1"/>
    <n v="38.700000000000003"/>
    <x v="1"/>
    <s v="martes-18:01-card-ANON-0000-0000-0028-Hot Chocolate"/>
    <s v="único"/>
  </r>
  <r>
    <d v="2024-03-06T00:00:00"/>
    <x v="41"/>
    <x v="0"/>
    <s v="miércoles"/>
    <s v="12:30"/>
    <x v="1"/>
    <x v="10"/>
    <x v="2"/>
    <n v="35"/>
    <x v="3"/>
    <s v="miércoles-12:30-cash--Americano with Milk"/>
    <s v="único"/>
  </r>
  <r>
    <d v="2024-03-06T00:00:00"/>
    <x v="42"/>
    <x v="0"/>
    <s v="miércoles"/>
    <s v="13:24"/>
    <x v="0"/>
    <x v="12"/>
    <x v="1"/>
    <n v="28.9"/>
    <x v="2"/>
    <s v="miércoles-13:24-card-ANON-0000-0000-0012-Americano"/>
    <s v="único"/>
  </r>
  <r>
    <d v="2024-03-06T00:00:00"/>
    <x v="43"/>
    <x v="0"/>
    <s v="miércoles"/>
    <s v="13:25"/>
    <x v="0"/>
    <x v="12"/>
    <x v="1"/>
    <n v="28.9"/>
    <x v="5"/>
    <s v="miércoles-13:25-card-ANON-0000-0000-0012-Cortado"/>
    <s v="único"/>
  </r>
  <r>
    <d v="2024-03-06T00:00:00"/>
    <x v="44"/>
    <x v="0"/>
    <s v="miércoles"/>
    <s v="14:52"/>
    <x v="0"/>
    <x v="29"/>
    <x v="1"/>
    <n v="38.700000000000003"/>
    <x v="7"/>
    <s v="miércoles-14:52-card-ANON-0000-0000-0029-Cappuccino"/>
    <s v="único"/>
  </r>
  <r>
    <d v="2024-03-06T00:00:00"/>
    <x v="45"/>
    <x v="0"/>
    <s v="miércoles"/>
    <s v="14:53"/>
    <x v="0"/>
    <x v="29"/>
    <x v="1"/>
    <n v="38.700000000000003"/>
    <x v="7"/>
    <s v="miércoles-14:53-card-ANON-0000-0000-0029-Cappuccino"/>
    <s v="único"/>
  </r>
  <r>
    <d v="2024-03-07T00:00:00"/>
    <x v="46"/>
    <x v="0"/>
    <s v="jueves"/>
    <s v="10:08"/>
    <x v="1"/>
    <x v="10"/>
    <x v="2"/>
    <n v="40"/>
    <x v="0"/>
    <s v="jueves-10:08-cash--Latte"/>
    <s v="único"/>
  </r>
  <r>
    <d v="2024-03-07T00:00:00"/>
    <x v="47"/>
    <x v="0"/>
    <s v="jueves"/>
    <s v="10:18"/>
    <x v="0"/>
    <x v="30"/>
    <x v="1"/>
    <n v="38.700000000000003"/>
    <x v="1"/>
    <s v="jueves-10:18-card-ANON-0000-0000-0030-Hot Chocolate"/>
    <s v="único"/>
  </r>
  <r>
    <d v="2024-03-07T00:00:00"/>
    <x v="48"/>
    <x v="0"/>
    <s v="jueves"/>
    <s v="11:03"/>
    <x v="0"/>
    <x v="31"/>
    <x v="1"/>
    <n v="38.700000000000003"/>
    <x v="0"/>
    <s v="jueves-11:03-card-ANON-0000-0000-0031-Latte"/>
    <s v="único"/>
  </r>
  <r>
    <d v="2024-03-07T00:00:00"/>
    <x v="49"/>
    <x v="0"/>
    <s v="jueves"/>
    <s v="11:25"/>
    <x v="1"/>
    <x v="10"/>
    <x v="2"/>
    <n v="40"/>
    <x v="0"/>
    <s v="jueves-11:25-cash--Latte"/>
    <s v="único"/>
  </r>
  <r>
    <d v="2024-03-07T00:00:00"/>
    <x v="50"/>
    <x v="0"/>
    <s v="jueves"/>
    <s v="15:40"/>
    <x v="0"/>
    <x v="32"/>
    <x v="1"/>
    <n v="28.9"/>
    <x v="2"/>
    <s v="jueves-15:40-card-ANON-0000-0000-0032-Americano"/>
    <s v="único"/>
  </r>
  <r>
    <d v="2024-03-07T00:00:00"/>
    <x v="51"/>
    <x v="0"/>
    <s v="jueves"/>
    <s v="15:41"/>
    <x v="0"/>
    <x v="33"/>
    <x v="1"/>
    <n v="33.799999999999997"/>
    <x v="3"/>
    <s v="jueves-15:41-card-ANON-0000-0000-0033-Americano with Milk"/>
    <s v="único"/>
  </r>
  <r>
    <d v="2024-03-08T00:00:00"/>
    <x v="52"/>
    <x v="0"/>
    <s v="viernes"/>
    <s v="10:34"/>
    <x v="0"/>
    <x v="12"/>
    <x v="1"/>
    <n v="28.9"/>
    <x v="5"/>
    <s v="viernes-10:34-card-ANON-0000-0000-0012-Cortado"/>
    <s v="único"/>
  </r>
  <r>
    <d v="2024-03-08T00:00:00"/>
    <x v="53"/>
    <x v="0"/>
    <s v="viernes"/>
    <s v="12:22"/>
    <x v="0"/>
    <x v="34"/>
    <x v="1"/>
    <n v="38.700000000000003"/>
    <x v="7"/>
    <s v="viernes-12:22-card-ANON-0000-0000-0034-Cappuccino"/>
    <s v="único"/>
  </r>
  <r>
    <d v="2024-03-08T00:00:00"/>
    <x v="54"/>
    <x v="0"/>
    <s v="viernes"/>
    <s v="13:53"/>
    <x v="0"/>
    <x v="35"/>
    <x v="1"/>
    <n v="28.9"/>
    <x v="2"/>
    <s v="viernes-13:53-card-ANON-0000-0000-0035-Americano"/>
    <s v="único"/>
  </r>
  <r>
    <d v="2024-03-08T00:00:00"/>
    <x v="55"/>
    <x v="0"/>
    <s v="viernes"/>
    <s v="14:44"/>
    <x v="0"/>
    <x v="12"/>
    <x v="1"/>
    <n v="28.9"/>
    <x v="2"/>
    <s v="viernes-14:44-card-ANON-0000-0000-0012-Americano"/>
    <s v="único"/>
  </r>
  <r>
    <d v="2024-03-08T00:00:00"/>
    <x v="56"/>
    <x v="0"/>
    <s v="viernes"/>
    <s v="14:45"/>
    <x v="0"/>
    <x v="33"/>
    <x v="1"/>
    <n v="28.9"/>
    <x v="2"/>
    <s v="viernes-14:45-card-ANON-0000-0000-0033-Americano"/>
    <s v="único"/>
  </r>
  <r>
    <d v="2024-03-08T00:00:00"/>
    <x v="57"/>
    <x v="0"/>
    <s v="viernes"/>
    <s v="14:46"/>
    <x v="0"/>
    <x v="12"/>
    <x v="1"/>
    <n v="33.799999999999997"/>
    <x v="3"/>
    <s v="viernes-14:46-card-ANON-0000-0000-0012-Americano with Milk"/>
    <s v="único"/>
  </r>
  <r>
    <d v="2024-03-08T00:00:00"/>
    <x v="58"/>
    <x v="0"/>
    <s v="viernes"/>
    <s v="18:57"/>
    <x v="0"/>
    <x v="36"/>
    <x v="1"/>
    <n v="38.700000000000003"/>
    <x v="0"/>
    <s v="viernes-18:57-card-ANON-0000-0000-0036-Latte"/>
    <s v="único"/>
  </r>
  <r>
    <d v="2024-03-08T00:00:00"/>
    <x v="59"/>
    <x v="0"/>
    <s v="viernes"/>
    <s v="18:59"/>
    <x v="0"/>
    <x v="37"/>
    <x v="1"/>
    <n v="38.700000000000003"/>
    <x v="0"/>
    <s v="viernes-18:59-card-ANON-0000-0000-0037-Latte"/>
    <s v="único"/>
  </r>
  <r>
    <d v="2024-03-09T00:00:00"/>
    <x v="60"/>
    <x v="0"/>
    <s v="sábado"/>
    <s v="11:49"/>
    <x v="1"/>
    <x v="10"/>
    <x v="2"/>
    <n v="40"/>
    <x v="1"/>
    <s v="sábado-11:49-cash--Hot Chocolate"/>
    <s v="único"/>
  </r>
  <r>
    <d v="2024-03-09T00:00:00"/>
    <x v="61"/>
    <x v="0"/>
    <s v="sábado"/>
    <s v="12:05"/>
    <x v="0"/>
    <x v="38"/>
    <x v="1"/>
    <n v="24"/>
    <x v="6"/>
    <s v="sábado-12:05-card-ANON-0000-0000-0038-Espresso"/>
    <s v="único"/>
  </r>
  <r>
    <d v="2024-03-09T00:00:00"/>
    <x v="62"/>
    <x v="0"/>
    <s v="sábado"/>
    <s v="12:07"/>
    <x v="0"/>
    <x v="39"/>
    <x v="1"/>
    <n v="28.9"/>
    <x v="2"/>
    <s v="sábado-12:07-card-ANON-0000-0000-0039-Americano"/>
    <s v="único"/>
  </r>
  <r>
    <d v="2024-03-09T00:00:00"/>
    <x v="63"/>
    <x v="0"/>
    <s v="sábado"/>
    <s v="12:09"/>
    <x v="0"/>
    <x v="12"/>
    <x v="1"/>
    <n v="38.700000000000003"/>
    <x v="7"/>
    <s v="sábado-12:09-card-ANON-0000-0000-0012-Cappuccino"/>
    <s v="único"/>
  </r>
  <r>
    <d v="2024-03-09T00:00:00"/>
    <x v="64"/>
    <x v="0"/>
    <s v="sábado"/>
    <s v="12:13"/>
    <x v="0"/>
    <x v="40"/>
    <x v="1"/>
    <n v="28.9"/>
    <x v="2"/>
    <s v="sábado-12:13-card-ANON-0000-0000-0040-Americano"/>
    <s v="único"/>
  </r>
  <r>
    <d v="2024-03-09T00:00:00"/>
    <x v="65"/>
    <x v="0"/>
    <s v="sábado"/>
    <s v="12:14"/>
    <x v="0"/>
    <x v="40"/>
    <x v="1"/>
    <n v="28.9"/>
    <x v="2"/>
    <s v="sábado-12:14-card-ANON-0000-0000-0040-Americano"/>
    <s v="único"/>
  </r>
  <r>
    <d v="2024-03-09T00:00:00"/>
    <x v="66"/>
    <x v="0"/>
    <s v="sábado"/>
    <s v="13:09"/>
    <x v="0"/>
    <x v="41"/>
    <x v="1"/>
    <n v="38.700000000000003"/>
    <x v="0"/>
    <s v="sábado-13:09-card-ANON-0000-0000-0041-Latte"/>
    <s v="único"/>
  </r>
  <r>
    <d v="2024-03-09T00:00:00"/>
    <x v="67"/>
    <x v="0"/>
    <s v="sábado"/>
    <s v="13:41"/>
    <x v="0"/>
    <x v="42"/>
    <x v="1"/>
    <n v="33.799999999999997"/>
    <x v="3"/>
    <s v="sábado-13:41-card-ANON-0000-0000-0042-Americano with Milk"/>
    <s v="único"/>
  </r>
  <r>
    <d v="2024-03-09T00:00:00"/>
    <x v="68"/>
    <x v="0"/>
    <s v="sábado"/>
    <s v="13:53"/>
    <x v="0"/>
    <x v="43"/>
    <x v="1"/>
    <n v="28.9"/>
    <x v="5"/>
    <s v="sábado-13:53-card-ANON-0000-0000-0043-Cortado"/>
    <s v="único"/>
  </r>
  <r>
    <d v="2024-03-09T00:00:00"/>
    <x v="69"/>
    <x v="0"/>
    <s v="sábado"/>
    <s v="13:54"/>
    <x v="0"/>
    <x v="43"/>
    <x v="1"/>
    <n v="38.700000000000003"/>
    <x v="7"/>
    <s v="sábado-13:54-card-ANON-0000-0000-0043-Cappuccino"/>
    <s v="único"/>
  </r>
  <r>
    <d v="2024-03-09T00:00:00"/>
    <x v="70"/>
    <x v="0"/>
    <s v="sábado"/>
    <s v="14:08"/>
    <x v="0"/>
    <x v="8"/>
    <x v="1"/>
    <n v="33.799999999999997"/>
    <x v="3"/>
    <s v="sábado-14:08-card-ANON-0000-0000-0009-Americano with Milk"/>
    <s v="único"/>
  </r>
  <r>
    <d v="2024-03-09T00:00:00"/>
    <x v="71"/>
    <x v="0"/>
    <s v="sábado"/>
    <s v="14:26"/>
    <x v="0"/>
    <x v="44"/>
    <x v="1"/>
    <n v="38.700000000000003"/>
    <x v="1"/>
    <s v="sábado-14:26-card-ANON-0000-0000-0044-Hot Chocolate"/>
    <s v="único"/>
  </r>
  <r>
    <d v="2024-03-09T00:00:00"/>
    <x v="72"/>
    <x v="0"/>
    <s v="sábado"/>
    <s v="19:17"/>
    <x v="0"/>
    <x v="8"/>
    <x v="1"/>
    <n v="38.700000000000003"/>
    <x v="7"/>
    <s v="sábado-19:17-card-ANON-0000-0000-0009-Cappuccino"/>
    <s v="único"/>
  </r>
  <r>
    <d v="2024-03-09T00:00:00"/>
    <x v="73"/>
    <x v="0"/>
    <s v="sábado"/>
    <s v="19:19"/>
    <x v="0"/>
    <x v="8"/>
    <x v="1"/>
    <n v="38.700000000000003"/>
    <x v="1"/>
    <s v="sábado-19:19-card-ANON-0000-0000-0009-Hot Chocolate"/>
    <s v="único"/>
  </r>
  <r>
    <d v="2024-03-10T00:00:00"/>
    <x v="74"/>
    <x v="0"/>
    <s v="domingo"/>
    <s v="07:44"/>
    <x v="1"/>
    <x v="10"/>
    <x v="2"/>
    <n v="30"/>
    <x v="2"/>
    <s v="domingo-07:44-cash--Americano"/>
    <s v="único"/>
  </r>
  <r>
    <d v="2024-03-10T00:00:00"/>
    <x v="75"/>
    <x v="0"/>
    <s v="domingo"/>
    <s v="07:45"/>
    <x v="1"/>
    <x v="10"/>
    <x v="2"/>
    <n v="35"/>
    <x v="3"/>
    <s v="domingo-07:45-cash--Americano with Milk"/>
    <s v="único"/>
  </r>
  <r>
    <d v="2024-03-10T00:00:00"/>
    <x v="76"/>
    <x v="0"/>
    <s v="domingo"/>
    <s v="10:06"/>
    <x v="1"/>
    <x v="10"/>
    <x v="2"/>
    <n v="40"/>
    <x v="0"/>
    <s v="domingo-10:06-cash--Latte"/>
    <s v="único"/>
  </r>
  <r>
    <d v="2024-03-10T00:00:00"/>
    <x v="77"/>
    <x v="0"/>
    <s v="domingo"/>
    <s v="11:19"/>
    <x v="0"/>
    <x v="45"/>
    <x v="1"/>
    <n v="24"/>
    <x v="6"/>
    <s v="domingo-11:19-card-ANON-0000-0000-0045-Espresso"/>
    <s v="único"/>
  </r>
  <r>
    <d v="2024-03-10T00:00:00"/>
    <x v="78"/>
    <x v="0"/>
    <s v="domingo"/>
    <s v="17:51"/>
    <x v="1"/>
    <x v="10"/>
    <x v="2"/>
    <n v="35"/>
    <x v="3"/>
    <s v="domingo-17:51-cash--Americano with Milk"/>
    <s v="único"/>
  </r>
  <r>
    <d v="2024-03-10T00:00:00"/>
    <x v="79"/>
    <x v="0"/>
    <s v="domingo"/>
    <s v="19:34"/>
    <x v="0"/>
    <x v="46"/>
    <x v="1"/>
    <n v="38.700000000000003"/>
    <x v="0"/>
    <s v="domingo-19:34-card-ANON-0000-0000-0046-Latte"/>
    <s v="único"/>
  </r>
  <r>
    <d v="2024-03-10T00:00:00"/>
    <x v="80"/>
    <x v="0"/>
    <s v="domingo"/>
    <s v="19:35"/>
    <x v="0"/>
    <x v="46"/>
    <x v="1"/>
    <n v="28.9"/>
    <x v="5"/>
    <s v="domingo-19:35-card-ANON-0000-0000-0046-Cortado"/>
    <s v="único"/>
  </r>
  <r>
    <d v="2024-03-11T00:00:00"/>
    <x v="81"/>
    <x v="0"/>
    <s v="lunes"/>
    <s v="10:18"/>
    <x v="1"/>
    <x v="10"/>
    <x v="2"/>
    <n v="40"/>
    <x v="0"/>
    <s v="lunes-10:18-cash--Latte"/>
    <s v="único"/>
  </r>
  <r>
    <d v="2024-03-11T00:00:00"/>
    <x v="82"/>
    <x v="0"/>
    <s v="lunes"/>
    <s v="11:24"/>
    <x v="1"/>
    <x v="10"/>
    <x v="2"/>
    <n v="40"/>
    <x v="7"/>
    <s v="lunes-11:24-cash--Cappuccino"/>
    <s v="único"/>
  </r>
  <r>
    <d v="2024-03-11T00:00:00"/>
    <x v="83"/>
    <x v="0"/>
    <s v="lunes"/>
    <s v="11:24"/>
    <x v="1"/>
    <x v="10"/>
    <x v="2"/>
    <n v="30"/>
    <x v="5"/>
    <s v="lunes-11:24-cash--Cortado"/>
    <s v="único"/>
  </r>
  <r>
    <d v="2024-03-11T00:00:00"/>
    <x v="84"/>
    <x v="0"/>
    <s v="lunes"/>
    <s v="11:26"/>
    <x v="1"/>
    <x v="10"/>
    <x v="2"/>
    <n v="30"/>
    <x v="2"/>
    <s v="lunes-11:26-cash--Americano"/>
    <s v="único"/>
  </r>
  <r>
    <d v="2024-03-11T00:00:00"/>
    <x v="85"/>
    <x v="0"/>
    <s v="lunes"/>
    <s v="11:32"/>
    <x v="0"/>
    <x v="35"/>
    <x v="1"/>
    <n v="38.700000000000003"/>
    <x v="7"/>
    <s v="lunes-11:32-card-ANON-0000-0000-0035-Cappuccino"/>
    <s v="único"/>
  </r>
  <r>
    <d v="2024-03-11T00:00:00"/>
    <x v="86"/>
    <x v="0"/>
    <s v="lunes"/>
    <s v="16:24"/>
    <x v="0"/>
    <x v="47"/>
    <x v="1"/>
    <n v="28.9"/>
    <x v="2"/>
    <s v="lunes-16:24-card-ANON-0000-0000-0047-Americano"/>
    <s v="único"/>
  </r>
  <r>
    <d v="2024-03-11T00:00:00"/>
    <x v="87"/>
    <x v="0"/>
    <s v="lunes"/>
    <s v="16:25"/>
    <x v="0"/>
    <x v="47"/>
    <x v="1"/>
    <n v="38.700000000000003"/>
    <x v="0"/>
    <s v="lunes-16:25-card-ANON-0000-0000-0047-Latte"/>
    <s v="único"/>
  </r>
  <r>
    <d v="2024-03-11T00:00:00"/>
    <x v="88"/>
    <x v="0"/>
    <s v="lunes"/>
    <s v="16:50"/>
    <x v="0"/>
    <x v="48"/>
    <x v="1"/>
    <n v="28.9"/>
    <x v="5"/>
    <s v="lunes-16:50-card-ANON-0000-0000-0048-Cortado"/>
    <s v="único"/>
  </r>
  <r>
    <d v="2024-03-12T00:00:00"/>
    <x v="89"/>
    <x v="0"/>
    <s v="martes"/>
    <s v="10:15"/>
    <x v="1"/>
    <x v="10"/>
    <x v="2"/>
    <n v="40"/>
    <x v="0"/>
    <s v="martes-10:15-cash--Latte"/>
    <s v="único"/>
  </r>
  <r>
    <d v="2024-03-12T00:00:00"/>
    <x v="90"/>
    <x v="0"/>
    <s v="martes"/>
    <s v="10:15"/>
    <x v="0"/>
    <x v="33"/>
    <x v="1"/>
    <n v="28.9"/>
    <x v="2"/>
    <s v="martes-10:15-card-ANON-0000-0000-0033-Americano"/>
    <s v="único"/>
  </r>
  <r>
    <d v="2024-03-12T00:00:00"/>
    <x v="91"/>
    <x v="0"/>
    <s v="martes"/>
    <s v="10:16"/>
    <x v="0"/>
    <x v="33"/>
    <x v="1"/>
    <n v="28.9"/>
    <x v="5"/>
    <s v="martes-10:16-card-ANON-0000-0000-0033-Cortado"/>
    <s v="único"/>
  </r>
  <r>
    <d v="2024-03-12T00:00:00"/>
    <x v="92"/>
    <x v="0"/>
    <s v="martes"/>
    <s v="11:20"/>
    <x v="0"/>
    <x v="49"/>
    <x v="1"/>
    <n v="38.700000000000003"/>
    <x v="1"/>
    <s v="martes-11:20-card-ANON-0000-0000-0049-Hot Chocolate"/>
    <s v="único"/>
  </r>
  <r>
    <d v="2024-03-12T00:00:00"/>
    <x v="93"/>
    <x v="0"/>
    <s v="martes"/>
    <s v="12:46"/>
    <x v="0"/>
    <x v="3"/>
    <x v="1"/>
    <n v="33.799999999999997"/>
    <x v="3"/>
    <s v="martes-12:46-card-ANON-0000-0000-0004-Americano with Milk"/>
    <s v="único"/>
  </r>
  <r>
    <d v="2024-03-12T00:00:00"/>
    <x v="94"/>
    <x v="0"/>
    <s v="martes"/>
    <s v="12:47"/>
    <x v="0"/>
    <x v="3"/>
    <x v="1"/>
    <n v="28.9"/>
    <x v="2"/>
    <s v="martes-12:47-card-ANON-0000-0000-0004-Americano"/>
    <s v="único"/>
  </r>
  <r>
    <d v="2024-03-12T00:00:00"/>
    <x v="95"/>
    <x v="0"/>
    <s v="martes"/>
    <s v="16:15"/>
    <x v="0"/>
    <x v="50"/>
    <x v="1"/>
    <n v="28.9"/>
    <x v="2"/>
    <s v="martes-16:15-card-ANON-0000-0000-0050-Americano"/>
    <s v="único"/>
  </r>
  <r>
    <d v="2024-03-13T00:00:00"/>
    <x v="96"/>
    <x v="0"/>
    <s v="miércoles"/>
    <s v="11:06"/>
    <x v="0"/>
    <x v="48"/>
    <x v="1"/>
    <n v="38.700000000000003"/>
    <x v="1"/>
    <s v="miércoles-11:06-card-ANON-0000-0000-0048-Hot Chocolate"/>
    <s v="único"/>
  </r>
  <r>
    <d v="2024-03-13T00:00:00"/>
    <x v="97"/>
    <x v="0"/>
    <s v="miércoles"/>
    <s v="11:48"/>
    <x v="0"/>
    <x v="3"/>
    <x v="1"/>
    <n v="28.9"/>
    <x v="2"/>
    <s v="miércoles-11:48-card-ANON-0000-0000-0004-Americano"/>
    <s v="único"/>
  </r>
  <r>
    <d v="2024-03-13T00:00:00"/>
    <x v="98"/>
    <x v="0"/>
    <s v="miércoles"/>
    <s v="12:18"/>
    <x v="0"/>
    <x v="51"/>
    <x v="1"/>
    <n v="28.9"/>
    <x v="2"/>
    <s v="miércoles-12:18-card-ANON-0000-0000-0051-Americano"/>
    <s v="único"/>
  </r>
  <r>
    <d v="2024-03-13T00:00:00"/>
    <x v="99"/>
    <x v="0"/>
    <s v="miércoles"/>
    <s v="12:19"/>
    <x v="0"/>
    <x v="51"/>
    <x v="1"/>
    <n v="28.9"/>
    <x v="2"/>
    <s v="miércoles-12:19-card-ANON-0000-0000-0051-Americano"/>
    <s v="único"/>
  </r>
  <r>
    <d v="2024-03-13T00:00:00"/>
    <x v="100"/>
    <x v="0"/>
    <s v="miércoles"/>
    <s v="12:34"/>
    <x v="1"/>
    <x v="10"/>
    <x v="2"/>
    <n v="25"/>
    <x v="6"/>
    <s v="miércoles-12:34-cash--Espresso"/>
    <s v="único"/>
  </r>
  <r>
    <d v="2024-03-13T00:00:00"/>
    <x v="101"/>
    <x v="0"/>
    <s v="miércoles"/>
    <s v="14:26"/>
    <x v="0"/>
    <x v="52"/>
    <x v="1"/>
    <n v="33.799999999999997"/>
    <x v="3"/>
    <s v="miércoles-14:26-card-ANON-0000-0000-0052-Americano with Milk"/>
    <s v="único"/>
  </r>
  <r>
    <d v="2024-03-13T00:00:00"/>
    <x v="102"/>
    <x v="0"/>
    <s v="miércoles"/>
    <s v="15:40"/>
    <x v="0"/>
    <x v="53"/>
    <x v="1"/>
    <n v="24"/>
    <x v="6"/>
    <s v="miércoles-15:40-card-ANON-0000-0000-0053-Espresso"/>
    <s v="único"/>
  </r>
  <r>
    <d v="2024-03-13T00:00:00"/>
    <x v="103"/>
    <x v="0"/>
    <s v="miércoles"/>
    <s v="15:41"/>
    <x v="0"/>
    <x v="53"/>
    <x v="1"/>
    <n v="24"/>
    <x v="6"/>
    <s v="miércoles-15:41-card-ANON-0000-0000-0053-Espresso"/>
    <s v="único"/>
  </r>
  <r>
    <d v="2024-03-13T00:00:00"/>
    <x v="104"/>
    <x v="0"/>
    <s v="miércoles"/>
    <s v="16:47"/>
    <x v="0"/>
    <x v="54"/>
    <x v="1"/>
    <n v="24"/>
    <x v="6"/>
    <s v="miércoles-16:47-card-ANON-0000-0000-0054-Espresso"/>
    <s v="único"/>
  </r>
  <r>
    <d v="2024-03-14T00:00:00"/>
    <x v="105"/>
    <x v="0"/>
    <s v="jueves"/>
    <s v="10:02"/>
    <x v="1"/>
    <x v="10"/>
    <x v="2"/>
    <n v="40"/>
    <x v="0"/>
    <s v="jueves-10:02-cash--Latte"/>
    <s v="único"/>
  </r>
  <r>
    <d v="2024-03-14T00:00:00"/>
    <x v="106"/>
    <x v="0"/>
    <s v="jueves"/>
    <s v="10:28"/>
    <x v="0"/>
    <x v="55"/>
    <x v="1"/>
    <n v="38.700000000000003"/>
    <x v="0"/>
    <s v="jueves-10:28-card-ANON-0000-0000-0055-Latte"/>
    <s v="único"/>
  </r>
  <r>
    <d v="2024-03-14T00:00:00"/>
    <x v="107"/>
    <x v="0"/>
    <s v="jueves"/>
    <s v="10:29"/>
    <x v="0"/>
    <x v="55"/>
    <x v="1"/>
    <n v="38.700000000000003"/>
    <x v="1"/>
    <s v="jueves-10:29-card-ANON-0000-0000-0055-Hot Chocolate"/>
    <s v="único"/>
  </r>
  <r>
    <d v="2024-03-14T00:00:00"/>
    <x v="108"/>
    <x v="0"/>
    <s v="jueves"/>
    <s v="13:27"/>
    <x v="0"/>
    <x v="12"/>
    <x v="1"/>
    <n v="28.9"/>
    <x v="5"/>
    <s v="jueves-13:27-card-ANON-0000-0000-0012-Cortado"/>
    <s v="único"/>
  </r>
  <r>
    <d v="2024-03-14T00:00:00"/>
    <x v="109"/>
    <x v="0"/>
    <s v="jueves"/>
    <s v="13:28"/>
    <x v="0"/>
    <x v="12"/>
    <x v="1"/>
    <n v="28.9"/>
    <x v="2"/>
    <s v="jueves-13:28-card-ANON-0000-0000-0012-Americano"/>
    <s v="único"/>
  </r>
  <r>
    <d v="2024-03-14T00:00:00"/>
    <x v="110"/>
    <x v="0"/>
    <s v="jueves"/>
    <s v="13:52"/>
    <x v="0"/>
    <x v="56"/>
    <x v="1"/>
    <n v="33.799999999999997"/>
    <x v="3"/>
    <s v="jueves-13:52-card-ANON-0000-0000-0056-Americano with Milk"/>
    <s v="único"/>
  </r>
  <r>
    <d v="2024-03-14T00:00:00"/>
    <x v="111"/>
    <x v="0"/>
    <s v="jueves"/>
    <s v="13:52"/>
    <x v="0"/>
    <x v="57"/>
    <x v="1"/>
    <n v="24"/>
    <x v="6"/>
    <s v="jueves-13:52-card-ANON-0000-0000-0057-Espresso"/>
    <s v="único"/>
  </r>
  <r>
    <d v="2024-03-14T00:00:00"/>
    <x v="112"/>
    <x v="0"/>
    <s v="jueves"/>
    <s v="15:20"/>
    <x v="0"/>
    <x v="58"/>
    <x v="1"/>
    <n v="38.700000000000003"/>
    <x v="0"/>
    <s v="jueves-15:20-card-ANON-0000-0000-0058-Latte"/>
    <s v="único"/>
  </r>
  <r>
    <d v="2024-03-14T00:00:00"/>
    <x v="113"/>
    <x v="0"/>
    <s v="jueves"/>
    <s v="16:04"/>
    <x v="0"/>
    <x v="59"/>
    <x v="1"/>
    <n v="33.799999999999997"/>
    <x v="3"/>
    <s v="jueves-16:04-card-ANON-0000-0000-0059-Americano with Milk"/>
    <s v="único"/>
  </r>
  <r>
    <d v="2024-03-14T00:00:00"/>
    <x v="114"/>
    <x v="0"/>
    <s v="jueves"/>
    <s v="16:54"/>
    <x v="0"/>
    <x v="50"/>
    <x v="1"/>
    <n v="24"/>
    <x v="6"/>
    <s v="jueves-16:54-card-ANON-0000-0000-0050-Espresso"/>
    <s v="único"/>
  </r>
  <r>
    <d v="2024-03-14T00:00:00"/>
    <x v="115"/>
    <x v="0"/>
    <s v="jueves"/>
    <s v="18:58"/>
    <x v="0"/>
    <x v="19"/>
    <x v="1"/>
    <n v="38.700000000000003"/>
    <x v="1"/>
    <s v="jueves-18:58-card-ANON-0000-0000-0019-Hot Chocolate"/>
    <s v="único"/>
  </r>
  <r>
    <d v="2024-03-14T00:00:00"/>
    <x v="116"/>
    <x v="0"/>
    <s v="jueves"/>
    <s v="19:00"/>
    <x v="0"/>
    <x v="12"/>
    <x v="1"/>
    <n v="28.9"/>
    <x v="5"/>
    <s v="jueves-19:00-card-ANON-0000-0000-0012-Cortado"/>
    <s v="único"/>
  </r>
  <r>
    <d v="2024-03-15T00:00:00"/>
    <x v="117"/>
    <x v="0"/>
    <s v="viernes"/>
    <s v="10:02"/>
    <x v="1"/>
    <x v="10"/>
    <x v="2"/>
    <n v="40"/>
    <x v="0"/>
    <s v="viernes-10:02-cash--Latte"/>
    <s v="único"/>
  </r>
  <r>
    <d v="2024-03-15T00:00:00"/>
    <x v="118"/>
    <x v="0"/>
    <s v="viernes"/>
    <s v="10:53"/>
    <x v="0"/>
    <x v="60"/>
    <x v="1"/>
    <n v="38.700000000000003"/>
    <x v="1"/>
    <s v="viernes-10:53-card-ANON-0000-0000-0060-Hot Chocolate"/>
    <s v="único"/>
  </r>
  <r>
    <d v="2024-03-15T00:00:00"/>
    <x v="119"/>
    <x v="0"/>
    <s v="viernes"/>
    <s v="18:19"/>
    <x v="0"/>
    <x v="12"/>
    <x v="1"/>
    <n v="28.9"/>
    <x v="2"/>
    <s v="viernes-18:19-card-ANON-0000-0000-0012-Americano"/>
    <s v="único"/>
  </r>
  <r>
    <d v="2024-03-16T00:00:00"/>
    <x v="120"/>
    <x v="0"/>
    <s v="sábado"/>
    <s v="12:06"/>
    <x v="0"/>
    <x v="61"/>
    <x v="1"/>
    <n v="33.799999999999997"/>
    <x v="3"/>
    <s v="sábado-12:06-card-ANON-0000-0000-0061-Americano with Milk"/>
    <s v="único"/>
  </r>
  <r>
    <d v="2024-03-16T00:00:00"/>
    <x v="121"/>
    <x v="0"/>
    <s v="sábado"/>
    <s v="12:07"/>
    <x v="0"/>
    <x v="61"/>
    <x v="1"/>
    <n v="28.9"/>
    <x v="2"/>
    <s v="sábado-12:07-card-ANON-0000-0000-0061-Americano"/>
    <s v="único"/>
  </r>
  <r>
    <d v="2024-03-16T00:00:00"/>
    <x v="122"/>
    <x v="0"/>
    <s v="sábado"/>
    <s v="15:58"/>
    <x v="0"/>
    <x v="8"/>
    <x v="1"/>
    <n v="28.9"/>
    <x v="5"/>
    <s v="sábado-15:58-card-ANON-0000-0000-0009-Cortado"/>
    <s v="único"/>
  </r>
  <r>
    <d v="2024-03-16T00:00:00"/>
    <x v="123"/>
    <x v="0"/>
    <s v="sábado"/>
    <s v="16:03"/>
    <x v="0"/>
    <x v="8"/>
    <x v="1"/>
    <n v="28.9"/>
    <x v="5"/>
    <s v="sábado-16:03-card-ANON-0000-0000-0009-Cortado"/>
    <s v="único"/>
  </r>
  <r>
    <d v="2024-03-16T00:00:00"/>
    <x v="124"/>
    <x v="0"/>
    <s v="sábado"/>
    <s v="16:04"/>
    <x v="0"/>
    <x v="12"/>
    <x v="1"/>
    <n v="28.9"/>
    <x v="5"/>
    <s v="sábado-16:04-card-ANON-0000-0000-0012-Cortado"/>
    <s v="único"/>
  </r>
  <r>
    <d v="2024-03-16T00:00:00"/>
    <x v="125"/>
    <x v="0"/>
    <s v="sábado"/>
    <s v="17:58"/>
    <x v="0"/>
    <x v="62"/>
    <x v="1"/>
    <n v="33.799999999999997"/>
    <x v="3"/>
    <s v="sábado-17:58-card-ANON-0000-0000-0062-Americano with Milk"/>
    <s v="único"/>
  </r>
  <r>
    <d v="2024-03-17T00:00:00"/>
    <x v="126"/>
    <x v="0"/>
    <s v="domingo"/>
    <s v="12:55"/>
    <x v="0"/>
    <x v="63"/>
    <x v="1"/>
    <n v="28.9"/>
    <x v="5"/>
    <s v="domingo-12:55-card-ANON-0000-0000-0063-Cortado"/>
    <s v="único"/>
  </r>
  <r>
    <d v="2024-03-18T00:00:00"/>
    <x v="127"/>
    <x v="0"/>
    <s v="lunes"/>
    <s v="11:18"/>
    <x v="0"/>
    <x v="64"/>
    <x v="1"/>
    <n v="28.9"/>
    <x v="5"/>
    <s v="lunes-11:18-card-ANON-0000-0000-0064-Cortado"/>
    <s v="único"/>
  </r>
  <r>
    <d v="2024-03-18T00:00:00"/>
    <x v="128"/>
    <x v="0"/>
    <s v="lunes"/>
    <s v="15:31"/>
    <x v="0"/>
    <x v="2"/>
    <x v="1"/>
    <n v="28.9"/>
    <x v="2"/>
    <s v="lunes-15:31-card-ANON-0000-0000-0003-Americano"/>
    <s v="único"/>
  </r>
  <r>
    <d v="2024-03-18T00:00:00"/>
    <x v="129"/>
    <x v="0"/>
    <s v="lunes"/>
    <s v="15:32"/>
    <x v="0"/>
    <x v="2"/>
    <x v="1"/>
    <n v="28.9"/>
    <x v="2"/>
    <s v="lunes-15:32-card-ANON-0000-0000-0003-Americano"/>
    <s v="único"/>
  </r>
  <r>
    <d v="2024-03-18T00:00:00"/>
    <x v="130"/>
    <x v="0"/>
    <s v="lunes"/>
    <s v="15:33"/>
    <x v="0"/>
    <x v="2"/>
    <x v="1"/>
    <n v="28.9"/>
    <x v="2"/>
    <s v="lunes-15:33-card-ANON-0000-0000-0003-Americano"/>
    <s v="único"/>
  </r>
  <r>
    <d v="2024-03-19T00:00:00"/>
    <x v="131"/>
    <x v="0"/>
    <s v="martes"/>
    <s v="10:20"/>
    <x v="1"/>
    <x v="10"/>
    <x v="2"/>
    <n v="30"/>
    <x v="5"/>
    <s v="martes-10:20-cash--Cortado"/>
    <s v="único"/>
  </r>
  <r>
    <d v="2024-03-19T00:00:00"/>
    <x v="132"/>
    <x v="0"/>
    <s v="martes"/>
    <s v="14:02"/>
    <x v="0"/>
    <x v="65"/>
    <x v="1"/>
    <n v="38.700000000000003"/>
    <x v="0"/>
    <s v="martes-14:02-card-ANON-0000-0000-0065-Latte"/>
    <s v="único"/>
  </r>
  <r>
    <d v="2024-03-19T00:00:00"/>
    <x v="133"/>
    <x v="0"/>
    <s v="martes"/>
    <s v="14:03"/>
    <x v="0"/>
    <x v="65"/>
    <x v="1"/>
    <n v="38.700000000000003"/>
    <x v="0"/>
    <s v="martes-14:03-card-ANON-0000-0000-0065-Latte"/>
    <s v="único"/>
  </r>
  <r>
    <d v="2024-03-19T00:00:00"/>
    <x v="134"/>
    <x v="0"/>
    <s v="martes"/>
    <s v="15:04"/>
    <x v="0"/>
    <x v="49"/>
    <x v="1"/>
    <n v="38.700000000000003"/>
    <x v="1"/>
    <s v="martes-15:04-card-ANON-0000-0000-0049-Hot Chocolate"/>
    <s v="único"/>
  </r>
  <r>
    <d v="2024-03-19T00:00:00"/>
    <x v="135"/>
    <x v="0"/>
    <s v="martes"/>
    <s v="16:53"/>
    <x v="0"/>
    <x v="66"/>
    <x v="1"/>
    <n v="33.799999999999997"/>
    <x v="3"/>
    <s v="martes-16:53-card-ANON-0000-0000-0066-Americano with Milk"/>
    <s v="único"/>
  </r>
  <r>
    <d v="2024-03-19T00:00:00"/>
    <x v="136"/>
    <x v="0"/>
    <s v="martes"/>
    <s v="19:26"/>
    <x v="1"/>
    <x v="10"/>
    <x v="2"/>
    <n v="40"/>
    <x v="1"/>
    <s v="martes-19:26-cash--Hot Chocolate"/>
    <s v="único"/>
  </r>
  <r>
    <d v="2024-03-20T00:00:00"/>
    <x v="137"/>
    <x v="0"/>
    <s v="miércoles"/>
    <s v="11:41"/>
    <x v="0"/>
    <x v="12"/>
    <x v="1"/>
    <n v="28.9"/>
    <x v="5"/>
    <s v="miércoles-11:41-card-ANON-0000-0000-0012-Cortado"/>
    <s v="único"/>
  </r>
  <r>
    <d v="2024-03-20T00:00:00"/>
    <x v="138"/>
    <x v="0"/>
    <s v="miércoles"/>
    <s v="12:21"/>
    <x v="1"/>
    <x v="10"/>
    <x v="2"/>
    <n v="40"/>
    <x v="0"/>
    <s v="miércoles-12:21-cash--Latte"/>
    <s v="único"/>
  </r>
  <r>
    <d v="2024-03-20T00:00:00"/>
    <x v="139"/>
    <x v="0"/>
    <s v="miércoles"/>
    <s v="12:30"/>
    <x v="0"/>
    <x v="49"/>
    <x v="1"/>
    <n v="28.9"/>
    <x v="5"/>
    <s v="miércoles-12:30-card-ANON-0000-0000-0049-Cortado"/>
    <s v="único"/>
  </r>
  <r>
    <d v="2024-03-20T00:00:00"/>
    <x v="140"/>
    <x v="0"/>
    <s v="miércoles"/>
    <s v="13:16"/>
    <x v="0"/>
    <x v="67"/>
    <x v="1"/>
    <n v="38.700000000000003"/>
    <x v="7"/>
    <s v="miércoles-13:16-card-ANON-0000-0000-0067-Cappuccino"/>
    <s v="único"/>
  </r>
  <r>
    <d v="2024-03-20T00:00:00"/>
    <x v="141"/>
    <x v="0"/>
    <s v="miércoles"/>
    <s v="16:42"/>
    <x v="0"/>
    <x v="50"/>
    <x v="1"/>
    <n v="38.700000000000003"/>
    <x v="4"/>
    <s v="miércoles-16:42-card-ANON-0000-0000-0050-Cocoa"/>
    <s v="único"/>
  </r>
  <r>
    <d v="2024-03-20T00:00:00"/>
    <x v="142"/>
    <x v="0"/>
    <s v="miércoles"/>
    <s v="17:50"/>
    <x v="0"/>
    <x v="68"/>
    <x v="1"/>
    <n v="38.700000000000003"/>
    <x v="0"/>
    <s v="miércoles-17:50-card-ANON-0000-0000-0068-Latte"/>
    <s v="único"/>
  </r>
  <r>
    <d v="2024-03-21T00:00:00"/>
    <x v="143"/>
    <x v="0"/>
    <s v="jueves"/>
    <s v="10:18"/>
    <x v="1"/>
    <x v="10"/>
    <x v="2"/>
    <n v="40"/>
    <x v="7"/>
    <s v="jueves-10:18-cash--Cappuccino"/>
    <s v="único"/>
  </r>
  <r>
    <d v="2024-03-21T00:00:00"/>
    <x v="144"/>
    <x v="0"/>
    <s v="jueves"/>
    <s v="12:25"/>
    <x v="0"/>
    <x v="12"/>
    <x v="1"/>
    <n v="28.9"/>
    <x v="5"/>
    <s v="jueves-12:25-card-ANON-0000-0000-0012-Cortado"/>
    <s v="único"/>
  </r>
  <r>
    <d v="2024-03-21T00:00:00"/>
    <x v="145"/>
    <x v="0"/>
    <s v="jueves"/>
    <s v="12:26"/>
    <x v="0"/>
    <x v="12"/>
    <x v="1"/>
    <n v="38.700000000000003"/>
    <x v="7"/>
    <s v="jueves-12:26-card-ANON-0000-0000-0012-Cappuccino"/>
    <s v="único"/>
  </r>
  <r>
    <d v="2024-03-21T00:00:00"/>
    <x v="146"/>
    <x v="0"/>
    <s v="jueves"/>
    <s v="17:21"/>
    <x v="1"/>
    <x v="10"/>
    <x v="2"/>
    <n v="30"/>
    <x v="2"/>
    <s v="jueves-17:21-cash--Americano"/>
    <s v="único"/>
  </r>
  <r>
    <d v="2024-03-21T00:00:00"/>
    <x v="147"/>
    <x v="0"/>
    <s v="jueves"/>
    <s v="17:22"/>
    <x v="0"/>
    <x v="12"/>
    <x v="1"/>
    <n v="28.9"/>
    <x v="5"/>
    <s v="jueves-17:22-card-ANON-0000-0000-0012-Cortado"/>
    <s v="único"/>
  </r>
  <r>
    <d v="2024-03-21T00:00:00"/>
    <x v="148"/>
    <x v="0"/>
    <s v="jueves"/>
    <s v="19:20"/>
    <x v="0"/>
    <x v="69"/>
    <x v="1"/>
    <n v="38.700000000000003"/>
    <x v="0"/>
    <s v="jueves-19:20-card-ANON-0000-0000-0069-Latte"/>
    <s v="único"/>
  </r>
  <r>
    <d v="2024-03-22T00:00:00"/>
    <x v="149"/>
    <x v="0"/>
    <s v="viernes"/>
    <s v="10:35"/>
    <x v="0"/>
    <x v="70"/>
    <x v="1"/>
    <n v="33.799999999999997"/>
    <x v="3"/>
    <s v="viernes-10:35-card-ANON-0000-0000-0070-Americano with Milk"/>
    <s v="único"/>
  </r>
  <r>
    <d v="2024-03-22T00:00:00"/>
    <x v="150"/>
    <x v="0"/>
    <s v="viernes"/>
    <s v="13:29"/>
    <x v="0"/>
    <x v="71"/>
    <x v="1"/>
    <n v="33.799999999999997"/>
    <x v="3"/>
    <s v="viernes-13:29-card-ANON-0000-0000-0071-Americano with Milk"/>
    <s v="único"/>
  </r>
  <r>
    <d v="2024-03-22T00:00:00"/>
    <x v="151"/>
    <x v="0"/>
    <s v="viernes"/>
    <s v="16:15"/>
    <x v="1"/>
    <x v="10"/>
    <x v="2"/>
    <n v="40"/>
    <x v="7"/>
    <s v="viernes-16:15-cash--Cappuccino"/>
    <s v="único"/>
  </r>
  <r>
    <d v="2024-03-22T00:00:00"/>
    <x v="152"/>
    <x v="0"/>
    <s v="viernes"/>
    <s v="17:17"/>
    <x v="0"/>
    <x v="12"/>
    <x v="1"/>
    <n v="28.9"/>
    <x v="2"/>
    <s v="viernes-17:17-card-ANON-0000-0000-0012-Americano"/>
    <s v="único"/>
  </r>
  <r>
    <d v="2024-03-22T00:00:00"/>
    <x v="153"/>
    <x v="0"/>
    <s v="viernes"/>
    <s v="17:17"/>
    <x v="0"/>
    <x v="12"/>
    <x v="1"/>
    <n v="24"/>
    <x v="6"/>
    <s v="viernes-17:17-card-ANON-0000-0000-0012-Espresso"/>
    <s v="único"/>
  </r>
  <r>
    <d v="2024-03-22T00:00:00"/>
    <x v="154"/>
    <x v="0"/>
    <s v="viernes"/>
    <s v="17:20"/>
    <x v="0"/>
    <x v="50"/>
    <x v="1"/>
    <n v="28.9"/>
    <x v="2"/>
    <s v="viernes-17:20-card-ANON-0000-0000-0050-Americano"/>
    <s v="único"/>
  </r>
  <r>
    <d v="2024-03-23T00:00:00"/>
    <x v="155"/>
    <x v="0"/>
    <s v="sábado"/>
    <s v="10:44"/>
    <x v="0"/>
    <x v="72"/>
    <x v="1"/>
    <n v="38.700000000000003"/>
    <x v="0"/>
    <s v="sábado-10:44-card-ANON-0000-0000-0072-Latte"/>
    <s v="único"/>
  </r>
  <r>
    <d v="2024-03-23T00:00:00"/>
    <x v="156"/>
    <x v="0"/>
    <s v="sábado"/>
    <s v="10:45"/>
    <x v="0"/>
    <x v="73"/>
    <x v="1"/>
    <n v="33.799999999999997"/>
    <x v="3"/>
    <s v="sábado-10:45-card-ANON-0000-0000-0073-Americano with Milk"/>
    <s v="único"/>
  </r>
  <r>
    <d v="2024-03-23T00:00:00"/>
    <x v="157"/>
    <x v="0"/>
    <s v="sábado"/>
    <s v="13:10"/>
    <x v="0"/>
    <x v="74"/>
    <x v="1"/>
    <n v="38.700000000000003"/>
    <x v="7"/>
    <s v="sábado-13:10-card-ANON-0000-0000-0074-Cappuccino"/>
    <s v="único"/>
  </r>
  <r>
    <d v="2024-03-23T00:00:00"/>
    <x v="158"/>
    <x v="0"/>
    <s v="sábado"/>
    <s v="13:11"/>
    <x v="0"/>
    <x v="74"/>
    <x v="1"/>
    <n v="38.700000000000003"/>
    <x v="4"/>
    <s v="sábado-13:11-card-ANON-0000-0000-0074-Cocoa"/>
    <s v="único"/>
  </r>
  <r>
    <d v="2024-03-23T00:00:00"/>
    <x v="159"/>
    <x v="0"/>
    <s v="sábado"/>
    <s v="14:44"/>
    <x v="0"/>
    <x v="75"/>
    <x v="1"/>
    <n v="33.799999999999997"/>
    <x v="3"/>
    <s v="sábado-14:44-card-ANON-0000-0000-0075-Americano with Milk"/>
    <s v="único"/>
  </r>
  <r>
    <d v="2024-03-23T00:00:00"/>
    <x v="160"/>
    <x v="0"/>
    <s v="sábado"/>
    <s v="15:47"/>
    <x v="0"/>
    <x v="76"/>
    <x v="1"/>
    <n v="38.700000000000003"/>
    <x v="0"/>
    <s v="sábado-15:47-card-ANON-0000-0000-0076-Latte"/>
    <s v="único"/>
  </r>
  <r>
    <d v="2024-03-23T00:00:00"/>
    <x v="161"/>
    <x v="0"/>
    <s v="sábado"/>
    <s v="15:49"/>
    <x v="0"/>
    <x v="76"/>
    <x v="1"/>
    <n v="33.799999999999997"/>
    <x v="3"/>
    <s v="sábado-15:49-card-ANON-0000-0000-0076-Americano with Milk"/>
    <s v="único"/>
  </r>
  <r>
    <d v="2024-03-23T00:00:00"/>
    <x v="162"/>
    <x v="0"/>
    <s v="sábado"/>
    <s v="16:00"/>
    <x v="0"/>
    <x v="8"/>
    <x v="1"/>
    <n v="28.9"/>
    <x v="5"/>
    <s v="sábado-16:00-card-ANON-0000-0000-0009-Cortado"/>
    <s v="único"/>
  </r>
  <r>
    <d v="2024-03-24T00:00:00"/>
    <x v="163"/>
    <x v="0"/>
    <s v="domingo"/>
    <s v="10:03"/>
    <x v="1"/>
    <x v="10"/>
    <x v="2"/>
    <n v="40"/>
    <x v="0"/>
    <s v="domingo-10:03-cash--Latte"/>
    <s v="único"/>
  </r>
  <r>
    <d v="2024-03-24T00:00:00"/>
    <x v="164"/>
    <x v="0"/>
    <s v="domingo"/>
    <s v="18:45"/>
    <x v="0"/>
    <x v="77"/>
    <x v="1"/>
    <n v="38.700000000000003"/>
    <x v="0"/>
    <s v="domingo-18:45-card-ANON-0000-0000-0077-Latte"/>
    <s v="único"/>
  </r>
  <r>
    <d v="2024-03-25T00:00:00"/>
    <x v="165"/>
    <x v="0"/>
    <s v="lunes"/>
    <s v="10:31"/>
    <x v="0"/>
    <x v="8"/>
    <x v="1"/>
    <n v="38.700000000000003"/>
    <x v="0"/>
    <s v="lunes-10:31-card-ANON-0000-0000-0009-Latte"/>
    <s v="único"/>
  </r>
  <r>
    <d v="2024-03-25T00:00:00"/>
    <x v="166"/>
    <x v="0"/>
    <s v="lunes"/>
    <s v="11:16"/>
    <x v="1"/>
    <x v="10"/>
    <x v="2"/>
    <n v="35"/>
    <x v="3"/>
    <s v="lunes-11:16-cash--Americano with Milk"/>
    <s v="único"/>
  </r>
  <r>
    <d v="2024-03-25T00:00:00"/>
    <x v="167"/>
    <x v="0"/>
    <s v="lunes"/>
    <s v="14:27"/>
    <x v="0"/>
    <x v="78"/>
    <x v="1"/>
    <n v="38.700000000000003"/>
    <x v="0"/>
    <s v="lunes-14:27-card-ANON-0000-0000-0078-Latte"/>
    <s v="único"/>
  </r>
  <r>
    <d v="2024-03-25T00:00:00"/>
    <x v="168"/>
    <x v="0"/>
    <s v="lunes"/>
    <s v="14:29"/>
    <x v="0"/>
    <x v="17"/>
    <x v="1"/>
    <n v="38.700000000000003"/>
    <x v="0"/>
    <s v="lunes-14:29-card-ANON-0000-0000-0017-Latte"/>
    <s v="único"/>
  </r>
  <r>
    <d v="2024-03-25T00:00:00"/>
    <x v="169"/>
    <x v="0"/>
    <s v="lunes"/>
    <s v="18:37"/>
    <x v="0"/>
    <x v="24"/>
    <x v="1"/>
    <n v="33.799999999999997"/>
    <x v="3"/>
    <s v="lunes-18:37-card-ANON-0000-0000-0024-Americano with Milk"/>
    <s v="único"/>
  </r>
  <r>
    <d v="2024-03-25T00:00:00"/>
    <x v="170"/>
    <x v="0"/>
    <s v="lunes"/>
    <s v="19:34"/>
    <x v="0"/>
    <x v="79"/>
    <x v="1"/>
    <n v="38.700000000000003"/>
    <x v="7"/>
    <s v="lunes-19:34-card-ANON-0000-0000-0079-Cappuccino"/>
    <s v="único"/>
  </r>
  <r>
    <d v="2024-03-26T00:00:00"/>
    <x v="171"/>
    <x v="0"/>
    <s v="martes"/>
    <s v="10:35"/>
    <x v="0"/>
    <x v="55"/>
    <x v="1"/>
    <n v="38.700000000000003"/>
    <x v="4"/>
    <s v="martes-10:35-card-ANON-0000-0000-0055-Cocoa"/>
    <s v="único"/>
  </r>
  <r>
    <d v="2024-03-26T00:00:00"/>
    <x v="172"/>
    <x v="0"/>
    <s v="martes"/>
    <s v="10:36"/>
    <x v="0"/>
    <x v="55"/>
    <x v="1"/>
    <n v="38.700000000000003"/>
    <x v="0"/>
    <s v="martes-10:36-card-ANON-0000-0000-0055-Latte"/>
    <s v="único"/>
  </r>
  <r>
    <d v="2024-03-26T00:00:00"/>
    <x v="173"/>
    <x v="0"/>
    <s v="martes"/>
    <s v="10:42"/>
    <x v="0"/>
    <x v="80"/>
    <x v="1"/>
    <n v="38.700000000000003"/>
    <x v="0"/>
    <s v="martes-10:42-card-ANON-0000-0000-0080-Latte"/>
    <s v="único"/>
  </r>
  <r>
    <d v="2024-03-26T00:00:00"/>
    <x v="174"/>
    <x v="0"/>
    <s v="martes"/>
    <s v="11:11"/>
    <x v="0"/>
    <x v="8"/>
    <x v="1"/>
    <n v="28.9"/>
    <x v="5"/>
    <s v="martes-11:11-card-ANON-0000-0000-0009-Cortado"/>
    <s v="único"/>
  </r>
  <r>
    <d v="2024-03-26T00:00:00"/>
    <x v="175"/>
    <x v="0"/>
    <s v="martes"/>
    <s v="13:35"/>
    <x v="0"/>
    <x v="2"/>
    <x v="1"/>
    <n v="28.9"/>
    <x v="2"/>
    <s v="martes-13:35-card-ANON-0000-0000-0003-Americano"/>
    <s v="único"/>
  </r>
  <r>
    <d v="2024-03-26T00:00:00"/>
    <x v="176"/>
    <x v="0"/>
    <s v="martes"/>
    <s v="13:36"/>
    <x v="0"/>
    <x v="32"/>
    <x v="1"/>
    <n v="28.9"/>
    <x v="5"/>
    <s v="martes-13:36-card-ANON-0000-0000-0032-Cortado"/>
    <s v="único"/>
  </r>
  <r>
    <d v="2024-03-26T00:00:00"/>
    <x v="177"/>
    <x v="0"/>
    <s v="martes"/>
    <s v="13:38"/>
    <x v="0"/>
    <x v="59"/>
    <x v="1"/>
    <n v="28.9"/>
    <x v="5"/>
    <s v="martes-13:38-card-ANON-0000-0000-0059-Cortado"/>
    <s v="único"/>
  </r>
  <r>
    <d v="2024-03-26T00:00:00"/>
    <x v="178"/>
    <x v="0"/>
    <s v="martes"/>
    <s v="13:57"/>
    <x v="0"/>
    <x v="50"/>
    <x v="1"/>
    <n v="28.9"/>
    <x v="2"/>
    <s v="martes-13:57-card-ANON-0000-0000-0050-Americano"/>
    <s v="único"/>
  </r>
  <r>
    <d v="2024-03-26T00:00:00"/>
    <x v="179"/>
    <x v="0"/>
    <s v="martes"/>
    <s v="15:48"/>
    <x v="0"/>
    <x v="81"/>
    <x v="1"/>
    <n v="38.700000000000003"/>
    <x v="0"/>
    <s v="martes-15:48-card-ANON-0000-0000-0081-Latte"/>
    <s v="único"/>
  </r>
  <r>
    <d v="2024-03-26T00:00:00"/>
    <x v="180"/>
    <x v="0"/>
    <s v="martes"/>
    <s v="18:33"/>
    <x v="0"/>
    <x v="24"/>
    <x v="1"/>
    <n v="38.700000000000003"/>
    <x v="0"/>
    <s v="martes-18:33-card-ANON-0000-0000-0024-Latte"/>
    <s v="único"/>
  </r>
  <r>
    <d v="2024-03-26T00:00:00"/>
    <x v="181"/>
    <x v="0"/>
    <s v="martes"/>
    <s v="18:34"/>
    <x v="0"/>
    <x v="8"/>
    <x v="1"/>
    <n v="38.700000000000003"/>
    <x v="1"/>
    <s v="martes-18:34-card-ANON-0000-0000-0009-Hot Chocolate"/>
    <s v="único"/>
  </r>
  <r>
    <d v="2024-03-27T00:00:00"/>
    <x v="182"/>
    <x v="0"/>
    <s v="miércoles"/>
    <s v="11:04"/>
    <x v="0"/>
    <x v="2"/>
    <x v="1"/>
    <n v="28.9"/>
    <x v="5"/>
    <s v="miércoles-11:04-card-ANON-0000-0000-0003-Cortado"/>
    <s v="único"/>
  </r>
  <r>
    <d v="2024-03-27T00:00:00"/>
    <x v="183"/>
    <x v="0"/>
    <s v="miércoles"/>
    <s v="11:05"/>
    <x v="0"/>
    <x v="2"/>
    <x v="1"/>
    <n v="33.799999999999997"/>
    <x v="3"/>
    <s v="miércoles-11:05-card-ANON-0000-0000-0003-Americano with Milk"/>
    <s v="único"/>
  </r>
  <r>
    <d v="2024-03-27T00:00:00"/>
    <x v="184"/>
    <x v="0"/>
    <s v="miércoles"/>
    <s v="12:57"/>
    <x v="0"/>
    <x v="82"/>
    <x v="1"/>
    <n v="33.799999999999997"/>
    <x v="3"/>
    <s v="miércoles-12:57-card-ANON-0000-0000-0082-Americano with Milk"/>
    <s v="único"/>
  </r>
  <r>
    <d v="2024-03-27T00:00:00"/>
    <x v="185"/>
    <x v="0"/>
    <s v="miércoles"/>
    <s v="13:35"/>
    <x v="0"/>
    <x v="83"/>
    <x v="1"/>
    <n v="38.700000000000003"/>
    <x v="1"/>
    <s v="miércoles-13:35-card-ANON-0000-0000-0083-Hot Chocolate"/>
    <s v="único"/>
  </r>
  <r>
    <d v="2024-03-27T00:00:00"/>
    <x v="186"/>
    <x v="0"/>
    <s v="miércoles"/>
    <s v="14:22"/>
    <x v="0"/>
    <x v="12"/>
    <x v="1"/>
    <n v="38.700000000000003"/>
    <x v="7"/>
    <s v="miércoles-14:22-card-ANON-0000-0000-0012-Cappuccino"/>
    <s v="único"/>
  </r>
  <r>
    <d v="2024-03-27T00:00:00"/>
    <x v="187"/>
    <x v="0"/>
    <s v="miércoles"/>
    <s v="14:23"/>
    <x v="0"/>
    <x v="12"/>
    <x v="1"/>
    <n v="28.9"/>
    <x v="2"/>
    <s v="miércoles-14:23-card-ANON-0000-0000-0012-Americano"/>
    <s v="único"/>
  </r>
  <r>
    <d v="2024-03-27T00:00:00"/>
    <x v="188"/>
    <x v="0"/>
    <s v="miércoles"/>
    <s v="18:30"/>
    <x v="0"/>
    <x v="84"/>
    <x v="1"/>
    <n v="28.9"/>
    <x v="5"/>
    <s v="miércoles-18:30-card-ANON-0000-0000-0084-Cortado"/>
    <s v="único"/>
  </r>
  <r>
    <d v="2024-03-27T00:00:00"/>
    <x v="189"/>
    <x v="0"/>
    <s v="miércoles"/>
    <s v="19:31"/>
    <x v="1"/>
    <x v="10"/>
    <x v="2"/>
    <n v="40"/>
    <x v="0"/>
    <s v="miércoles-19:31-cash--Latte"/>
    <s v="único"/>
  </r>
  <r>
    <d v="2024-03-28T00:00:00"/>
    <x v="190"/>
    <x v="0"/>
    <s v="jueves"/>
    <s v="14:24"/>
    <x v="0"/>
    <x v="85"/>
    <x v="1"/>
    <n v="28.9"/>
    <x v="5"/>
    <s v="jueves-14:24-card-ANON-0000-0000-0085-Cortado"/>
    <s v="único"/>
  </r>
  <r>
    <d v="2024-03-28T00:00:00"/>
    <x v="191"/>
    <x v="0"/>
    <s v="jueves"/>
    <s v="17:24"/>
    <x v="0"/>
    <x v="12"/>
    <x v="1"/>
    <n v="28.9"/>
    <x v="5"/>
    <s v="jueves-17:24-card-ANON-0000-0000-0012-Cortado"/>
    <s v="único"/>
  </r>
  <r>
    <d v="2024-03-28T00:00:00"/>
    <x v="192"/>
    <x v="0"/>
    <s v="jueves"/>
    <s v="17:27"/>
    <x v="0"/>
    <x v="12"/>
    <x v="1"/>
    <n v="28.9"/>
    <x v="2"/>
    <s v="jueves-17:27-card-ANON-0000-0000-0012-Americano"/>
    <s v="único"/>
  </r>
  <r>
    <d v="2024-03-28T00:00:00"/>
    <x v="193"/>
    <x v="0"/>
    <s v="jueves"/>
    <s v="17:32"/>
    <x v="0"/>
    <x v="86"/>
    <x v="1"/>
    <n v="38.700000000000003"/>
    <x v="0"/>
    <s v="jueves-17:32-card-ANON-0000-0000-0086-Latte"/>
    <s v="único"/>
  </r>
  <r>
    <d v="2024-03-29T00:00:00"/>
    <x v="194"/>
    <x v="0"/>
    <s v="viernes"/>
    <s v="10:56"/>
    <x v="0"/>
    <x v="87"/>
    <x v="1"/>
    <n v="38.700000000000003"/>
    <x v="0"/>
    <s v="viernes-10:56-card-ANON-0000-0000-0087-Latte"/>
    <s v="único"/>
  </r>
  <r>
    <d v="2024-03-29T00:00:00"/>
    <x v="195"/>
    <x v="0"/>
    <s v="viernes"/>
    <s v="12:34"/>
    <x v="0"/>
    <x v="88"/>
    <x v="1"/>
    <n v="38.700000000000003"/>
    <x v="7"/>
    <s v="viernes-12:34-card-ANON-0000-0000-0088-Cappuccino"/>
    <s v="único"/>
  </r>
  <r>
    <d v="2024-03-29T00:00:00"/>
    <x v="196"/>
    <x v="0"/>
    <s v="viernes"/>
    <s v="12:41"/>
    <x v="0"/>
    <x v="88"/>
    <x v="1"/>
    <n v="38.700000000000003"/>
    <x v="7"/>
    <s v="viernes-12:41-card-ANON-0000-0000-0088-Cappuccino"/>
    <s v="único"/>
  </r>
  <r>
    <d v="2024-03-29T00:00:00"/>
    <x v="197"/>
    <x v="0"/>
    <s v="viernes"/>
    <s v="13:22"/>
    <x v="1"/>
    <x v="10"/>
    <x v="2"/>
    <n v="40"/>
    <x v="7"/>
    <s v="viernes-13:22-cash--Cappuccino"/>
    <s v="único"/>
  </r>
  <r>
    <d v="2024-03-30T00:00:00"/>
    <x v="198"/>
    <x v="0"/>
    <s v="sábado"/>
    <s v="11:59"/>
    <x v="0"/>
    <x v="69"/>
    <x v="1"/>
    <n v="38.700000000000003"/>
    <x v="0"/>
    <s v="sábado-11:59-card-ANON-0000-0000-0069-Latte"/>
    <s v="único"/>
  </r>
  <r>
    <d v="2024-03-30T00:00:00"/>
    <x v="199"/>
    <x v="0"/>
    <s v="sábado"/>
    <s v="13:49"/>
    <x v="1"/>
    <x v="10"/>
    <x v="2"/>
    <n v="40"/>
    <x v="7"/>
    <s v="sábado-13:49-cash--Cappuccino"/>
    <s v="único"/>
  </r>
  <r>
    <d v="2024-03-30T00:00:00"/>
    <x v="200"/>
    <x v="0"/>
    <s v="sábado"/>
    <s v="16:12"/>
    <x v="0"/>
    <x v="17"/>
    <x v="1"/>
    <n v="38.700000000000003"/>
    <x v="0"/>
    <s v="sábado-16:12-card-ANON-0000-0000-0017-Latte"/>
    <s v="único"/>
  </r>
  <r>
    <d v="2024-03-30T00:00:00"/>
    <x v="201"/>
    <x v="0"/>
    <s v="sábado"/>
    <s v="16:36"/>
    <x v="0"/>
    <x v="8"/>
    <x v="1"/>
    <n v="38.700000000000003"/>
    <x v="0"/>
    <s v="sábado-16:36-card-ANON-0000-0000-0009-Latte"/>
    <s v="único"/>
  </r>
  <r>
    <d v="2024-03-30T00:00:00"/>
    <x v="202"/>
    <x v="0"/>
    <s v="sábado"/>
    <s v="16:37"/>
    <x v="0"/>
    <x v="8"/>
    <x v="1"/>
    <n v="33.799999999999997"/>
    <x v="3"/>
    <s v="sábado-16:37-card-ANON-0000-0000-0009-Americano with Milk"/>
    <s v="único"/>
  </r>
  <r>
    <d v="2024-03-31T00:00:00"/>
    <x v="203"/>
    <x v="0"/>
    <s v="domingo"/>
    <s v="10:40"/>
    <x v="0"/>
    <x v="89"/>
    <x v="1"/>
    <n v="38.700000000000003"/>
    <x v="7"/>
    <s v="domingo-10:40-card-ANON-0000-0000-0089-Cappuccino"/>
    <s v="único"/>
  </r>
  <r>
    <d v="2024-03-31T00:00:00"/>
    <x v="204"/>
    <x v="0"/>
    <s v="domingo"/>
    <s v="19:36"/>
    <x v="1"/>
    <x v="10"/>
    <x v="2"/>
    <n v="30"/>
    <x v="2"/>
    <s v="domingo-19:36-cash--Americano"/>
    <s v="único"/>
  </r>
  <r>
    <d v="2024-04-01T00:00:00"/>
    <x v="205"/>
    <x v="1"/>
    <s v="lunes"/>
    <s v="10:28"/>
    <x v="0"/>
    <x v="3"/>
    <x v="1"/>
    <n v="28.9"/>
    <x v="2"/>
    <s v="lunes-10:28-card-ANON-0000-0000-0004-Americano"/>
    <s v="único"/>
  </r>
  <r>
    <d v="2024-04-01T00:00:00"/>
    <x v="206"/>
    <x v="1"/>
    <s v="lunes"/>
    <s v="10:29"/>
    <x v="0"/>
    <x v="3"/>
    <x v="1"/>
    <n v="33.799999999999997"/>
    <x v="3"/>
    <s v="lunes-10:29-card-ANON-0000-0000-0004-Americano with Milk"/>
    <s v="único"/>
  </r>
  <r>
    <d v="2024-04-01T00:00:00"/>
    <x v="207"/>
    <x v="1"/>
    <s v="lunes"/>
    <s v="10:30"/>
    <x v="0"/>
    <x v="3"/>
    <x v="1"/>
    <n v="33.799999999999997"/>
    <x v="3"/>
    <s v="lunes-10:30-card-ANON-0000-0000-0004-Americano with Milk"/>
    <s v="único"/>
  </r>
  <r>
    <d v="2024-04-01T00:00:00"/>
    <x v="208"/>
    <x v="1"/>
    <s v="lunes"/>
    <s v="11:15"/>
    <x v="0"/>
    <x v="8"/>
    <x v="1"/>
    <n v="33.799999999999997"/>
    <x v="3"/>
    <s v="lunes-11:15-card-ANON-0000-0000-0009-Americano with Milk"/>
    <s v="único"/>
  </r>
  <r>
    <d v="2024-04-01T00:00:00"/>
    <x v="209"/>
    <x v="1"/>
    <s v="lunes"/>
    <s v="17:01"/>
    <x v="1"/>
    <x v="10"/>
    <x v="2"/>
    <n v="40"/>
    <x v="7"/>
    <s v="lunes-17:01-cash--Cappuccino"/>
    <s v="único"/>
  </r>
  <r>
    <d v="2024-04-01T00:00:00"/>
    <x v="210"/>
    <x v="1"/>
    <s v="lunes"/>
    <s v="18:18"/>
    <x v="0"/>
    <x v="24"/>
    <x v="1"/>
    <n v="33.799999999999997"/>
    <x v="3"/>
    <s v="lunes-18:18-card-ANON-0000-0000-0024-Americano with Milk"/>
    <s v="único"/>
  </r>
  <r>
    <d v="2024-04-01T00:00:00"/>
    <x v="211"/>
    <x v="1"/>
    <s v="lunes"/>
    <s v="18:45"/>
    <x v="0"/>
    <x v="90"/>
    <x v="1"/>
    <n v="38.700000000000003"/>
    <x v="1"/>
    <s v="lunes-18:45-card-ANON-0000-0000-0090-Hot Chocolate"/>
    <s v="único"/>
  </r>
  <r>
    <d v="2024-04-02T00:00:00"/>
    <x v="212"/>
    <x v="1"/>
    <s v="martes"/>
    <s v="10:01"/>
    <x v="0"/>
    <x v="0"/>
    <x v="1"/>
    <n v="38.700000000000003"/>
    <x v="0"/>
    <s v="martes-10:01-card-ANON-0000-0000-0001-Latte"/>
    <s v="único"/>
  </r>
  <r>
    <d v="2024-04-02T00:00:00"/>
    <x v="213"/>
    <x v="1"/>
    <s v="martes"/>
    <s v="16:18"/>
    <x v="0"/>
    <x v="2"/>
    <x v="1"/>
    <n v="28.9"/>
    <x v="2"/>
    <s v="martes-16:18-card-ANON-0000-0000-0003-Americano"/>
    <s v="único"/>
  </r>
  <r>
    <d v="2024-04-02T00:00:00"/>
    <x v="214"/>
    <x v="1"/>
    <s v="martes"/>
    <s v="16:19"/>
    <x v="0"/>
    <x v="2"/>
    <x v="1"/>
    <n v="28.9"/>
    <x v="5"/>
    <s v="martes-16:19-card-ANON-0000-0000-0003-Cortado"/>
    <s v="único"/>
  </r>
  <r>
    <d v="2024-04-02T00:00:00"/>
    <x v="215"/>
    <x v="1"/>
    <s v="martes"/>
    <s v="19:59"/>
    <x v="1"/>
    <x v="10"/>
    <x v="2"/>
    <n v="40"/>
    <x v="7"/>
    <s v="martes-19:59-cash--Cappuccino"/>
    <s v="único"/>
  </r>
  <r>
    <d v="2024-04-03T00:00:00"/>
    <x v="216"/>
    <x v="1"/>
    <s v="miércoles"/>
    <s v="10:19"/>
    <x v="0"/>
    <x v="2"/>
    <x v="1"/>
    <n v="28.9"/>
    <x v="5"/>
    <s v="miércoles-10:19-card-ANON-0000-0000-0003-Cortado"/>
    <s v="único"/>
  </r>
  <r>
    <d v="2024-04-03T00:00:00"/>
    <x v="217"/>
    <x v="1"/>
    <s v="miércoles"/>
    <s v="10:20"/>
    <x v="0"/>
    <x v="2"/>
    <x v="1"/>
    <n v="28.9"/>
    <x v="2"/>
    <s v="miércoles-10:20-card-ANON-0000-0000-0003-Americano"/>
    <s v="único"/>
  </r>
  <r>
    <d v="2024-04-03T00:00:00"/>
    <x v="218"/>
    <x v="1"/>
    <s v="miércoles"/>
    <s v="13:12"/>
    <x v="0"/>
    <x v="12"/>
    <x v="1"/>
    <n v="38.700000000000003"/>
    <x v="7"/>
    <s v="miércoles-13:12-card-ANON-0000-0000-0012-Cappuccino"/>
    <s v="único"/>
  </r>
  <r>
    <d v="2024-04-03T00:00:00"/>
    <x v="219"/>
    <x v="1"/>
    <s v="miércoles"/>
    <s v="15:36"/>
    <x v="1"/>
    <x v="10"/>
    <x v="2"/>
    <n v="30"/>
    <x v="5"/>
    <s v="miércoles-15:36-cash--Cortado"/>
    <s v="único"/>
  </r>
  <r>
    <d v="2024-04-04T00:00:00"/>
    <x v="220"/>
    <x v="1"/>
    <s v="jueves"/>
    <s v="10:44"/>
    <x v="0"/>
    <x v="91"/>
    <x v="1"/>
    <n v="38.700000000000003"/>
    <x v="0"/>
    <s v="jueves-10:44-card-ANON-0000-0000-0091-Latte"/>
    <s v="único"/>
  </r>
  <r>
    <d v="2024-04-04T00:00:00"/>
    <x v="221"/>
    <x v="1"/>
    <s v="jueves"/>
    <s v="11:26"/>
    <x v="0"/>
    <x v="92"/>
    <x v="1"/>
    <n v="38.700000000000003"/>
    <x v="0"/>
    <s v="jueves-11:26-card-ANON-0000-0000-0092-Latte"/>
    <s v="único"/>
  </r>
  <r>
    <d v="2024-04-04T00:00:00"/>
    <x v="222"/>
    <x v="1"/>
    <s v="jueves"/>
    <s v="11:27"/>
    <x v="0"/>
    <x v="93"/>
    <x v="1"/>
    <n v="38.700000000000003"/>
    <x v="7"/>
    <s v="jueves-11:27-card-ANON-0000-0000-0093-Cappuccino"/>
    <s v="único"/>
  </r>
  <r>
    <d v="2024-04-04T00:00:00"/>
    <x v="223"/>
    <x v="1"/>
    <s v="jueves"/>
    <s v="12:23"/>
    <x v="0"/>
    <x v="94"/>
    <x v="1"/>
    <n v="28.9"/>
    <x v="5"/>
    <s v="jueves-12:23-card-ANON-0000-0000-0094-Cortado"/>
    <s v="único"/>
  </r>
  <r>
    <d v="2024-04-04T00:00:00"/>
    <x v="224"/>
    <x v="1"/>
    <s v="jueves"/>
    <s v="19:42"/>
    <x v="1"/>
    <x v="10"/>
    <x v="2"/>
    <n v="40"/>
    <x v="0"/>
    <s v="jueves-19:42-cash--Latte"/>
    <s v="único"/>
  </r>
  <r>
    <d v="2024-04-05T00:00:00"/>
    <x v="225"/>
    <x v="1"/>
    <s v="viernes"/>
    <s v="10:40"/>
    <x v="0"/>
    <x v="95"/>
    <x v="1"/>
    <n v="28.9"/>
    <x v="2"/>
    <s v="viernes-10:40-card-ANON-0000-0000-0095-Americano"/>
    <s v="único"/>
  </r>
  <r>
    <d v="2024-04-05T00:00:00"/>
    <x v="226"/>
    <x v="1"/>
    <s v="viernes"/>
    <s v="10:42"/>
    <x v="0"/>
    <x v="12"/>
    <x v="1"/>
    <n v="28.9"/>
    <x v="2"/>
    <s v="viernes-10:42-card-ANON-0000-0000-0012-Americano"/>
    <s v="único"/>
  </r>
  <r>
    <d v="2024-04-05T00:00:00"/>
    <x v="227"/>
    <x v="1"/>
    <s v="viernes"/>
    <s v="11:06"/>
    <x v="0"/>
    <x v="96"/>
    <x v="1"/>
    <n v="28.9"/>
    <x v="5"/>
    <s v="viernes-11:06-card-ANON-0000-0000-0096-Cortado"/>
    <s v="único"/>
  </r>
  <r>
    <d v="2024-04-05T00:00:00"/>
    <x v="228"/>
    <x v="1"/>
    <s v="viernes"/>
    <s v="12:14"/>
    <x v="0"/>
    <x v="97"/>
    <x v="1"/>
    <n v="33.799999999999997"/>
    <x v="3"/>
    <s v="viernes-12:14-card-ANON-0000-0000-0097-Americano with Milk"/>
    <s v="único"/>
  </r>
  <r>
    <d v="2024-04-05T00:00:00"/>
    <x v="229"/>
    <x v="1"/>
    <s v="viernes"/>
    <s v="14:23"/>
    <x v="0"/>
    <x v="98"/>
    <x v="1"/>
    <n v="38.700000000000003"/>
    <x v="0"/>
    <s v="viernes-14:23-card-ANON-0000-0000-0098-Latte"/>
    <s v="único"/>
  </r>
  <r>
    <d v="2024-04-05T00:00:00"/>
    <x v="230"/>
    <x v="1"/>
    <s v="viernes"/>
    <s v="14:24"/>
    <x v="0"/>
    <x v="98"/>
    <x v="1"/>
    <n v="28.9"/>
    <x v="5"/>
    <s v="viernes-14:24-card-ANON-0000-0000-0098-Cortado"/>
    <s v="único"/>
  </r>
  <r>
    <d v="2024-04-05T00:00:00"/>
    <x v="231"/>
    <x v="1"/>
    <s v="viernes"/>
    <s v="15:30"/>
    <x v="1"/>
    <x v="10"/>
    <x v="2"/>
    <n v="40"/>
    <x v="0"/>
    <s v="viernes-15:30-cash--Latte"/>
    <s v="único"/>
  </r>
  <r>
    <d v="2024-04-05T00:00:00"/>
    <x v="232"/>
    <x v="1"/>
    <s v="viernes"/>
    <s v="15:54"/>
    <x v="1"/>
    <x v="10"/>
    <x v="2"/>
    <n v="40"/>
    <x v="7"/>
    <s v="viernes-15:54-cash--Cappuccino"/>
    <s v="único"/>
  </r>
  <r>
    <d v="2024-04-05T00:00:00"/>
    <x v="233"/>
    <x v="1"/>
    <s v="viernes"/>
    <s v="15:55"/>
    <x v="1"/>
    <x v="10"/>
    <x v="2"/>
    <n v="30"/>
    <x v="2"/>
    <s v="viernes-15:55-cash--Americano"/>
    <s v="único"/>
  </r>
  <r>
    <d v="2024-04-05T00:00:00"/>
    <x v="234"/>
    <x v="1"/>
    <s v="viernes"/>
    <s v="16:17"/>
    <x v="1"/>
    <x v="10"/>
    <x v="2"/>
    <n v="40"/>
    <x v="4"/>
    <s v="viernes-16:17-cash--Cocoa"/>
    <s v="único"/>
  </r>
  <r>
    <d v="2024-04-05T00:00:00"/>
    <x v="235"/>
    <x v="1"/>
    <s v="viernes"/>
    <s v="16:18"/>
    <x v="0"/>
    <x v="2"/>
    <x v="1"/>
    <n v="24"/>
    <x v="6"/>
    <s v="viernes-16:18-card-ANON-0000-0000-0003-Espresso"/>
    <s v="único"/>
  </r>
  <r>
    <d v="2024-04-06T00:00:00"/>
    <x v="236"/>
    <x v="1"/>
    <s v="sábado"/>
    <s v="12:32"/>
    <x v="0"/>
    <x v="99"/>
    <x v="1"/>
    <n v="33.799999999999997"/>
    <x v="3"/>
    <s v="sábado-12:32-card-ANON-0000-0000-0099-Americano with Milk"/>
    <s v="único"/>
  </r>
  <r>
    <d v="2024-04-06T00:00:00"/>
    <x v="237"/>
    <x v="1"/>
    <s v="sábado"/>
    <s v="14:13"/>
    <x v="0"/>
    <x v="40"/>
    <x v="1"/>
    <n v="38.700000000000003"/>
    <x v="7"/>
    <s v="sábado-14:13-card-ANON-0000-0000-0040-Cappuccino"/>
    <s v="único"/>
  </r>
  <r>
    <d v="2024-04-06T00:00:00"/>
    <x v="238"/>
    <x v="1"/>
    <s v="sábado"/>
    <s v="14:14"/>
    <x v="0"/>
    <x v="40"/>
    <x v="1"/>
    <n v="28.9"/>
    <x v="2"/>
    <s v="sábado-14:14-card-ANON-0000-0000-0040-Americano"/>
    <s v="único"/>
  </r>
  <r>
    <d v="2024-04-06T00:00:00"/>
    <x v="239"/>
    <x v="1"/>
    <s v="sábado"/>
    <s v="14:49"/>
    <x v="0"/>
    <x v="8"/>
    <x v="1"/>
    <n v="38.700000000000003"/>
    <x v="0"/>
    <s v="sábado-14:49-card-ANON-0000-0000-0009-Latte"/>
    <s v="único"/>
  </r>
  <r>
    <d v="2024-04-07T00:00:00"/>
    <x v="240"/>
    <x v="1"/>
    <s v="domingo"/>
    <s v="10:12"/>
    <x v="0"/>
    <x v="91"/>
    <x v="1"/>
    <n v="38.700000000000003"/>
    <x v="0"/>
    <s v="domingo-10:12-card-ANON-0000-0000-0091-Latte"/>
    <s v="único"/>
  </r>
  <r>
    <d v="2024-04-07T00:00:00"/>
    <x v="241"/>
    <x v="1"/>
    <s v="domingo"/>
    <s v="12:44"/>
    <x v="0"/>
    <x v="40"/>
    <x v="1"/>
    <n v="38.700000000000003"/>
    <x v="7"/>
    <s v="domingo-12:44-card-ANON-0000-0000-0040-Cappuccino"/>
    <s v="único"/>
  </r>
  <r>
    <d v="2024-04-07T00:00:00"/>
    <x v="242"/>
    <x v="1"/>
    <s v="domingo"/>
    <s v="12:46"/>
    <x v="0"/>
    <x v="40"/>
    <x v="1"/>
    <n v="38.700000000000003"/>
    <x v="7"/>
    <s v="domingo-12:46-card-ANON-0000-0000-0040-Cappuccino"/>
    <s v="único"/>
  </r>
  <r>
    <d v="2024-04-07T00:00:00"/>
    <x v="243"/>
    <x v="1"/>
    <s v="domingo"/>
    <s v="14:16"/>
    <x v="0"/>
    <x v="100"/>
    <x v="1"/>
    <n v="28.9"/>
    <x v="5"/>
    <s v="domingo-14:16-card-ANON-0000-0000-0100-Cortado"/>
    <s v="único"/>
  </r>
  <r>
    <d v="2024-04-07T00:00:00"/>
    <x v="244"/>
    <x v="1"/>
    <s v="domingo"/>
    <s v="14:17"/>
    <x v="0"/>
    <x v="100"/>
    <x v="1"/>
    <n v="24"/>
    <x v="6"/>
    <s v="domingo-14:17-card-ANON-0000-0000-0100-Espresso"/>
    <s v="único"/>
  </r>
  <r>
    <d v="2024-04-07T00:00:00"/>
    <x v="245"/>
    <x v="1"/>
    <s v="domingo"/>
    <s v="18:01"/>
    <x v="0"/>
    <x v="101"/>
    <x v="1"/>
    <n v="38.700000000000003"/>
    <x v="1"/>
    <s v="domingo-18:01-card-ANON-0000-0000-0101-Hot Chocolate"/>
    <s v="único"/>
  </r>
  <r>
    <d v="2024-04-07T00:00:00"/>
    <x v="246"/>
    <x v="1"/>
    <s v="domingo"/>
    <s v="18:02"/>
    <x v="0"/>
    <x v="101"/>
    <x v="1"/>
    <n v="33.799999999999997"/>
    <x v="3"/>
    <s v="domingo-18:02-card-ANON-0000-0000-0101-Americano with Milk"/>
    <s v="único"/>
  </r>
  <r>
    <d v="2024-04-08T00:00:00"/>
    <x v="247"/>
    <x v="1"/>
    <s v="lunes"/>
    <s v="10:58"/>
    <x v="0"/>
    <x v="102"/>
    <x v="1"/>
    <n v="33.799999999999997"/>
    <x v="3"/>
    <s v="lunes-10:58-card-ANON-0000-0000-0102-Americano with Milk"/>
    <s v="único"/>
  </r>
  <r>
    <d v="2024-04-08T00:00:00"/>
    <x v="248"/>
    <x v="1"/>
    <s v="lunes"/>
    <s v="10:59"/>
    <x v="0"/>
    <x v="103"/>
    <x v="1"/>
    <n v="38.700000000000003"/>
    <x v="7"/>
    <s v="lunes-10:59-card-ANON-0000-0000-0103-Cappuccino"/>
    <s v="único"/>
  </r>
  <r>
    <d v="2024-04-08T00:00:00"/>
    <x v="249"/>
    <x v="1"/>
    <s v="lunes"/>
    <s v="11:01"/>
    <x v="0"/>
    <x v="12"/>
    <x v="1"/>
    <n v="28.9"/>
    <x v="2"/>
    <s v="lunes-11:01-card-ANON-0000-0000-0012-Americano"/>
    <s v="único"/>
  </r>
  <r>
    <d v="2024-04-08T00:00:00"/>
    <x v="250"/>
    <x v="1"/>
    <s v="lunes"/>
    <s v="11:04"/>
    <x v="0"/>
    <x v="104"/>
    <x v="1"/>
    <n v="38.700000000000003"/>
    <x v="7"/>
    <s v="lunes-11:04-card-ANON-0000-0000-0104-Cappuccino"/>
    <s v="único"/>
  </r>
  <r>
    <d v="2024-04-08T00:00:00"/>
    <x v="251"/>
    <x v="1"/>
    <s v="lunes"/>
    <s v="12:54"/>
    <x v="1"/>
    <x v="10"/>
    <x v="2"/>
    <n v="25"/>
    <x v="6"/>
    <s v="lunes-12:54-cash--Espresso"/>
    <s v="único"/>
  </r>
  <r>
    <d v="2024-04-08T00:00:00"/>
    <x v="252"/>
    <x v="1"/>
    <s v="lunes"/>
    <s v="15:43"/>
    <x v="1"/>
    <x v="10"/>
    <x v="2"/>
    <n v="35"/>
    <x v="3"/>
    <s v="lunes-15:43-cash--Americano with Milk"/>
    <s v="único"/>
  </r>
  <r>
    <d v="2024-04-08T00:00:00"/>
    <x v="253"/>
    <x v="1"/>
    <s v="lunes"/>
    <s v="16:41"/>
    <x v="0"/>
    <x v="17"/>
    <x v="1"/>
    <n v="38.700000000000003"/>
    <x v="0"/>
    <s v="lunes-16:41-card-ANON-0000-0000-0017-Latte"/>
    <s v="único"/>
  </r>
  <r>
    <d v="2024-04-08T00:00:00"/>
    <x v="254"/>
    <x v="1"/>
    <s v="lunes"/>
    <s v="18:18"/>
    <x v="0"/>
    <x v="105"/>
    <x v="1"/>
    <n v="28.9"/>
    <x v="2"/>
    <s v="lunes-18:18-card-ANON-0000-0000-0105-Americano"/>
    <s v="único"/>
  </r>
  <r>
    <d v="2024-04-08T00:00:00"/>
    <x v="255"/>
    <x v="1"/>
    <s v="lunes"/>
    <s v="19:22"/>
    <x v="0"/>
    <x v="24"/>
    <x v="1"/>
    <n v="33.799999999999997"/>
    <x v="3"/>
    <s v="lunes-19:22-card-ANON-0000-0000-0024-Americano with Milk"/>
    <s v="único"/>
  </r>
  <r>
    <d v="2024-04-08T00:00:00"/>
    <x v="256"/>
    <x v="1"/>
    <s v="lunes"/>
    <s v="19:23"/>
    <x v="0"/>
    <x v="106"/>
    <x v="1"/>
    <n v="38.700000000000003"/>
    <x v="7"/>
    <s v="lunes-19:23-card-ANON-0000-0000-0106-Cappuccino"/>
    <s v="único"/>
  </r>
  <r>
    <d v="2024-04-09T00:00:00"/>
    <x v="257"/>
    <x v="1"/>
    <s v="martes"/>
    <s v="10:22"/>
    <x v="1"/>
    <x v="10"/>
    <x v="2"/>
    <n v="40"/>
    <x v="7"/>
    <s v="martes-10:22-cash--Cappuccino"/>
    <s v="único"/>
  </r>
  <r>
    <d v="2024-04-09T00:00:00"/>
    <x v="258"/>
    <x v="1"/>
    <s v="martes"/>
    <s v="10:24"/>
    <x v="1"/>
    <x v="10"/>
    <x v="2"/>
    <n v="30"/>
    <x v="2"/>
    <s v="martes-10:24-cash--Americano"/>
    <s v="único"/>
  </r>
  <r>
    <d v="2024-04-09T00:00:00"/>
    <x v="259"/>
    <x v="1"/>
    <s v="martes"/>
    <s v="11:42"/>
    <x v="0"/>
    <x v="91"/>
    <x v="1"/>
    <n v="38.700000000000003"/>
    <x v="0"/>
    <s v="martes-11:42-card-ANON-0000-0000-0091-Latte"/>
    <s v="único"/>
  </r>
  <r>
    <d v="2024-04-09T00:00:00"/>
    <x v="260"/>
    <x v="1"/>
    <s v="martes"/>
    <s v="15:11"/>
    <x v="0"/>
    <x v="107"/>
    <x v="1"/>
    <n v="38.700000000000003"/>
    <x v="1"/>
    <s v="martes-15:11-card-ANON-0000-0000-0107-Hot Chocolate"/>
    <s v="único"/>
  </r>
  <r>
    <d v="2024-04-09T00:00:00"/>
    <x v="261"/>
    <x v="1"/>
    <s v="martes"/>
    <s v="17:25"/>
    <x v="0"/>
    <x v="49"/>
    <x v="1"/>
    <n v="38.700000000000003"/>
    <x v="1"/>
    <s v="martes-17:25-card-ANON-0000-0000-0049-Hot Chocolate"/>
    <s v="único"/>
  </r>
  <r>
    <d v="2024-04-10T00:00:00"/>
    <x v="262"/>
    <x v="1"/>
    <s v="miércoles"/>
    <s v="10:21"/>
    <x v="1"/>
    <x v="10"/>
    <x v="2"/>
    <n v="25"/>
    <x v="6"/>
    <s v="miércoles-10:21-cash--Espresso"/>
    <s v="único"/>
  </r>
  <r>
    <d v="2024-04-10T00:00:00"/>
    <x v="263"/>
    <x v="1"/>
    <s v="miércoles"/>
    <s v="17:55"/>
    <x v="1"/>
    <x v="10"/>
    <x v="2"/>
    <n v="40"/>
    <x v="1"/>
    <s v="miércoles-17:55-cash--Hot Chocolate"/>
    <s v="único"/>
  </r>
  <r>
    <d v="2024-04-10T00:00:00"/>
    <x v="264"/>
    <x v="1"/>
    <s v="miércoles"/>
    <s v="17:55"/>
    <x v="0"/>
    <x v="108"/>
    <x v="1"/>
    <n v="24"/>
    <x v="6"/>
    <s v="miércoles-17:55-card-ANON-0000-0000-0108-Espresso"/>
    <s v="único"/>
  </r>
  <r>
    <d v="2024-04-10T00:00:00"/>
    <x v="265"/>
    <x v="1"/>
    <s v="miércoles"/>
    <s v="18:24"/>
    <x v="0"/>
    <x v="8"/>
    <x v="1"/>
    <n v="38.700000000000003"/>
    <x v="7"/>
    <s v="miércoles-18:24-card-ANON-0000-0000-0009-Cappuccino"/>
    <s v="único"/>
  </r>
  <r>
    <d v="2024-04-10T00:00:00"/>
    <x v="266"/>
    <x v="1"/>
    <s v="miércoles"/>
    <s v="20:04"/>
    <x v="0"/>
    <x v="109"/>
    <x v="1"/>
    <n v="38.700000000000003"/>
    <x v="0"/>
    <s v="miércoles-20:04-card-ANON-0000-0000-0109-Latte"/>
    <s v="único"/>
  </r>
  <r>
    <d v="2024-04-11T00:00:00"/>
    <x v="267"/>
    <x v="1"/>
    <s v="jueves"/>
    <s v="10:41"/>
    <x v="0"/>
    <x v="110"/>
    <x v="1"/>
    <n v="28.9"/>
    <x v="2"/>
    <s v="jueves-10:41-card-ANON-0000-0000-0110-Americano"/>
    <s v="único"/>
  </r>
  <r>
    <d v="2024-04-11T00:00:00"/>
    <x v="268"/>
    <x v="1"/>
    <s v="jueves"/>
    <s v="10:42"/>
    <x v="0"/>
    <x v="110"/>
    <x v="1"/>
    <n v="28.9"/>
    <x v="2"/>
    <s v="jueves-10:42-card-ANON-0000-0000-0110-Americano"/>
    <s v="único"/>
  </r>
  <r>
    <d v="2024-04-11T00:00:00"/>
    <x v="269"/>
    <x v="1"/>
    <s v="jueves"/>
    <s v="16:35"/>
    <x v="0"/>
    <x v="17"/>
    <x v="1"/>
    <n v="38.700000000000003"/>
    <x v="0"/>
    <s v="jueves-16:35-card-ANON-0000-0000-0017-Latte"/>
    <s v="único"/>
  </r>
  <r>
    <d v="2024-04-11T00:00:00"/>
    <x v="270"/>
    <x v="1"/>
    <s v="jueves"/>
    <s v="19:16"/>
    <x v="0"/>
    <x v="106"/>
    <x v="1"/>
    <n v="38.700000000000003"/>
    <x v="7"/>
    <s v="jueves-19:16-card-ANON-0000-0000-0106-Cappuccino"/>
    <s v="único"/>
  </r>
  <r>
    <d v="2024-04-11T00:00:00"/>
    <x v="271"/>
    <x v="1"/>
    <s v="jueves"/>
    <s v="19:18"/>
    <x v="0"/>
    <x v="24"/>
    <x v="1"/>
    <n v="33.799999999999997"/>
    <x v="3"/>
    <s v="jueves-19:18-card-ANON-0000-0000-0024-Americano with Milk"/>
    <s v="único"/>
  </r>
  <r>
    <d v="2024-04-12T00:00:00"/>
    <x v="272"/>
    <x v="1"/>
    <s v="viernes"/>
    <s v="19:03"/>
    <x v="0"/>
    <x v="19"/>
    <x v="1"/>
    <n v="38.700000000000003"/>
    <x v="1"/>
    <s v="viernes-19:03-card-ANON-0000-0000-0019-Hot Chocolate"/>
    <s v="único"/>
  </r>
  <r>
    <d v="2024-04-12T00:00:00"/>
    <x v="273"/>
    <x v="1"/>
    <s v="viernes"/>
    <s v="19:38"/>
    <x v="0"/>
    <x v="8"/>
    <x v="1"/>
    <n v="28.9"/>
    <x v="5"/>
    <s v="viernes-19:38-card-ANON-0000-0000-0009-Cortado"/>
    <s v="único"/>
  </r>
  <r>
    <d v="2024-04-13T00:00:00"/>
    <x v="274"/>
    <x v="1"/>
    <s v="sábado"/>
    <s v="12:29"/>
    <x v="0"/>
    <x v="8"/>
    <x v="1"/>
    <n v="38.700000000000003"/>
    <x v="0"/>
    <s v="sábado-12:29-card-ANON-0000-0000-0009-Latte"/>
    <s v="único"/>
  </r>
  <r>
    <d v="2024-04-13T00:00:00"/>
    <x v="275"/>
    <x v="1"/>
    <s v="sábado"/>
    <s v="12:43"/>
    <x v="0"/>
    <x v="12"/>
    <x v="1"/>
    <n v="28.9"/>
    <x v="2"/>
    <s v="sábado-12:43-card-ANON-0000-0000-0012-Americano"/>
    <s v="único"/>
  </r>
  <r>
    <d v="2024-04-13T00:00:00"/>
    <x v="276"/>
    <x v="1"/>
    <s v="sábado"/>
    <s v="15:06"/>
    <x v="1"/>
    <x v="10"/>
    <x v="2"/>
    <n v="40"/>
    <x v="1"/>
    <s v="sábado-15:06-cash--Hot Chocolate"/>
    <s v="único"/>
  </r>
  <r>
    <d v="2024-04-13T00:00:00"/>
    <x v="277"/>
    <x v="1"/>
    <s v="sábado"/>
    <s v="15:07"/>
    <x v="1"/>
    <x v="10"/>
    <x v="2"/>
    <n v="40"/>
    <x v="1"/>
    <s v="sábado-15:07-cash--Hot Chocolate"/>
    <s v="único"/>
  </r>
  <r>
    <d v="2024-04-13T00:00:00"/>
    <x v="278"/>
    <x v="1"/>
    <s v="sábado"/>
    <s v="16:18"/>
    <x v="0"/>
    <x v="111"/>
    <x v="1"/>
    <n v="38.700000000000003"/>
    <x v="7"/>
    <s v="sábado-16:18-card-ANON-0000-0000-0111-Cappuccino"/>
    <s v="único"/>
  </r>
  <r>
    <d v="2024-04-13T00:00:00"/>
    <x v="279"/>
    <x v="1"/>
    <s v="sábado"/>
    <s v="16:19"/>
    <x v="0"/>
    <x v="111"/>
    <x v="1"/>
    <n v="38.700000000000003"/>
    <x v="0"/>
    <s v="sábado-16:19-card-ANON-0000-0000-0111-Latte"/>
    <s v="único"/>
  </r>
  <r>
    <d v="2024-04-13T00:00:00"/>
    <x v="280"/>
    <x v="1"/>
    <s v="sábado"/>
    <s v="17:51"/>
    <x v="0"/>
    <x v="112"/>
    <x v="1"/>
    <n v="38.700000000000003"/>
    <x v="7"/>
    <s v="sábado-17:51-card-ANON-0000-0000-0112-Cappuccino"/>
    <s v="único"/>
  </r>
  <r>
    <d v="2024-04-13T00:00:00"/>
    <x v="281"/>
    <x v="1"/>
    <s v="sábado"/>
    <s v="17:53"/>
    <x v="0"/>
    <x v="12"/>
    <x v="1"/>
    <n v="38.700000000000003"/>
    <x v="7"/>
    <s v="sábado-17:53-card-ANON-0000-0000-0012-Cappuccino"/>
    <s v="único"/>
  </r>
  <r>
    <d v="2024-04-14T00:00:00"/>
    <x v="282"/>
    <x v="1"/>
    <s v="domingo"/>
    <s v="10:55"/>
    <x v="1"/>
    <x v="10"/>
    <x v="2"/>
    <n v="40"/>
    <x v="0"/>
    <s v="domingo-10:55-cash--Latte"/>
    <s v="único"/>
  </r>
  <r>
    <d v="2024-04-14T00:00:00"/>
    <x v="283"/>
    <x v="1"/>
    <s v="domingo"/>
    <s v="12:24"/>
    <x v="0"/>
    <x v="113"/>
    <x v="1"/>
    <n v="38.700000000000003"/>
    <x v="7"/>
    <s v="domingo-12:24-card-ANON-0000-0000-0113-Cappuccino"/>
    <s v="único"/>
  </r>
  <r>
    <d v="2024-04-14T00:00:00"/>
    <x v="284"/>
    <x v="1"/>
    <s v="domingo"/>
    <s v="12:27"/>
    <x v="1"/>
    <x v="10"/>
    <x v="2"/>
    <n v="30"/>
    <x v="5"/>
    <s v="domingo-12:27-cash--Cortado"/>
    <s v="único"/>
  </r>
  <r>
    <d v="2024-04-14T00:00:00"/>
    <x v="285"/>
    <x v="1"/>
    <s v="domingo"/>
    <s v="12:29"/>
    <x v="1"/>
    <x v="10"/>
    <x v="2"/>
    <n v="30"/>
    <x v="5"/>
    <s v="domingo-12:29-cash--Cortado"/>
    <s v="único"/>
  </r>
  <r>
    <d v="2024-04-14T00:00:00"/>
    <x v="286"/>
    <x v="1"/>
    <s v="domingo"/>
    <s v="12:31"/>
    <x v="1"/>
    <x v="10"/>
    <x v="2"/>
    <n v="35"/>
    <x v="3"/>
    <s v="domingo-12:31-cash--Americano with Milk"/>
    <s v="único"/>
  </r>
  <r>
    <d v="2024-04-14T00:00:00"/>
    <x v="287"/>
    <x v="1"/>
    <s v="domingo"/>
    <s v="13:21"/>
    <x v="0"/>
    <x v="114"/>
    <x v="1"/>
    <n v="28.9"/>
    <x v="5"/>
    <s v="domingo-13:21-card-ANON-0000-0000-0114-Cortado"/>
    <s v="único"/>
  </r>
  <r>
    <d v="2024-04-14T00:00:00"/>
    <x v="288"/>
    <x v="1"/>
    <s v="domingo"/>
    <s v="14:23"/>
    <x v="0"/>
    <x v="12"/>
    <x v="1"/>
    <n v="28.9"/>
    <x v="2"/>
    <s v="domingo-14:23-card-ANON-0000-0000-0012-Americano"/>
    <s v="único"/>
  </r>
  <r>
    <d v="2024-04-14T00:00:00"/>
    <x v="289"/>
    <x v="1"/>
    <s v="domingo"/>
    <s v="14:24"/>
    <x v="0"/>
    <x v="12"/>
    <x v="1"/>
    <n v="28.9"/>
    <x v="2"/>
    <s v="domingo-14:24-card-ANON-0000-0000-0012-Americano"/>
    <s v="único"/>
  </r>
  <r>
    <d v="2024-04-14T00:00:00"/>
    <x v="290"/>
    <x v="1"/>
    <s v="domingo"/>
    <s v="14:25"/>
    <x v="0"/>
    <x v="12"/>
    <x v="1"/>
    <n v="28.9"/>
    <x v="2"/>
    <s v="domingo-14:25-card-ANON-0000-0000-0012-Americano"/>
    <s v="único"/>
  </r>
  <r>
    <d v="2024-04-14T00:00:00"/>
    <x v="291"/>
    <x v="1"/>
    <s v="domingo"/>
    <s v="15:46"/>
    <x v="0"/>
    <x v="17"/>
    <x v="1"/>
    <n v="38.700000000000003"/>
    <x v="7"/>
    <s v="domingo-15:46-card-ANON-0000-0000-0017-Cappuccino"/>
    <s v="único"/>
  </r>
  <r>
    <d v="2024-04-14T00:00:00"/>
    <x v="292"/>
    <x v="1"/>
    <s v="domingo"/>
    <s v="16:59"/>
    <x v="0"/>
    <x v="12"/>
    <x v="1"/>
    <n v="28.9"/>
    <x v="5"/>
    <s v="domingo-16:59-card-ANON-0000-0000-0012-Cortado"/>
    <s v="único"/>
  </r>
  <r>
    <d v="2024-04-14T00:00:00"/>
    <x v="293"/>
    <x v="1"/>
    <s v="domingo"/>
    <s v="17:00"/>
    <x v="0"/>
    <x v="19"/>
    <x v="1"/>
    <n v="38.700000000000003"/>
    <x v="0"/>
    <s v="domingo-17:00-card-ANON-0000-0000-0019-Latte"/>
    <s v="único"/>
  </r>
  <r>
    <d v="2024-04-14T00:00:00"/>
    <x v="294"/>
    <x v="1"/>
    <s v="domingo"/>
    <s v="18:38"/>
    <x v="0"/>
    <x v="115"/>
    <x v="1"/>
    <n v="38.700000000000003"/>
    <x v="7"/>
    <s v="domingo-18:38-card-ANON-0000-0000-0115-Cappuccino"/>
    <s v="único"/>
  </r>
  <r>
    <d v="2024-04-15T00:00:00"/>
    <x v="295"/>
    <x v="1"/>
    <s v="lunes"/>
    <s v="11:45"/>
    <x v="0"/>
    <x v="64"/>
    <x v="1"/>
    <n v="28.9"/>
    <x v="2"/>
    <s v="lunes-11:45-card-ANON-0000-0000-0064-Americano"/>
    <s v="único"/>
  </r>
  <r>
    <d v="2024-04-15T00:00:00"/>
    <x v="296"/>
    <x v="1"/>
    <s v="lunes"/>
    <s v="17:01"/>
    <x v="0"/>
    <x v="2"/>
    <x v="1"/>
    <n v="28.9"/>
    <x v="2"/>
    <s v="lunes-17:01-card-ANON-0000-0000-0003-Americano"/>
    <s v="único"/>
  </r>
  <r>
    <d v="2024-04-15T00:00:00"/>
    <x v="297"/>
    <x v="1"/>
    <s v="lunes"/>
    <s v="17:02"/>
    <x v="0"/>
    <x v="3"/>
    <x v="1"/>
    <n v="33.799999999999997"/>
    <x v="3"/>
    <s v="lunes-17:02-card-ANON-0000-0000-0004-Americano with Milk"/>
    <s v="único"/>
  </r>
  <r>
    <d v="2024-04-15T00:00:00"/>
    <x v="298"/>
    <x v="1"/>
    <s v="lunes"/>
    <s v="19:33"/>
    <x v="0"/>
    <x v="8"/>
    <x v="1"/>
    <n v="33.799999999999997"/>
    <x v="3"/>
    <s v="lunes-19:33-card-ANON-0000-0000-0009-Americano with Milk"/>
    <s v="único"/>
  </r>
  <r>
    <d v="2024-04-15T00:00:00"/>
    <x v="299"/>
    <x v="1"/>
    <s v="lunes"/>
    <s v="19:41"/>
    <x v="1"/>
    <x v="10"/>
    <x v="2"/>
    <n v="25"/>
    <x v="6"/>
    <s v="lunes-19:41-cash--Espresso"/>
    <s v="único"/>
  </r>
  <r>
    <d v="2024-04-16T00:00:00"/>
    <x v="300"/>
    <x v="1"/>
    <s v="martes"/>
    <s v="10:43"/>
    <x v="1"/>
    <x v="10"/>
    <x v="2"/>
    <n v="35"/>
    <x v="3"/>
    <s v="martes-10:43-cash--Americano with Milk"/>
    <s v="único"/>
  </r>
  <r>
    <d v="2024-04-16T00:00:00"/>
    <x v="301"/>
    <x v="1"/>
    <s v="martes"/>
    <s v="10:46"/>
    <x v="0"/>
    <x v="116"/>
    <x v="1"/>
    <n v="33.799999999999997"/>
    <x v="3"/>
    <s v="martes-10:46-card-ANON-0000-0000-0116-Americano with Milk"/>
    <s v="único"/>
  </r>
  <r>
    <d v="2024-04-16T00:00:00"/>
    <x v="302"/>
    <x v="1"/>
    <s v="martes"/>
    <s v="12:40"/>
    <x v="0"/>
    <x v="117"/>
    <x v="1"/>
    <n v="38.700000000000003"/>
    <x v="4"/>
    <s v="martes-12:40-card-ANON-0000-0000-0117-Cocoa"/>
    <s v="único"/>
  </r>
  <r>
    <d v="2024-04-16T00:00:00"/>
    <x v="303"/>
    <x v="1"/>
    <s v="martes"/>
    <s v="12:52"/>
    <x v="0"/>
    <x v="64"/>
    <x v="1"/>
    <n v="28.9"/>
    <x v="5"/>
    <s v="martes-12:52-card-ANON-0000-0000-0064-Cortado"/>
    <s v="único"/>
  </r>
  <r>
    <d v="2024-04-16T00:00:00"/>
    <x v="304"/>
    <x v="1"/>
    <s v="martes"/>
    <s v="15:03"/>
    <x v="0"/>
    <x v="118"/>
    <x v="1"/>
    <n v="28.9"/>
    <x v="2"/>
    <s v="martes-15:03-card-ANON-0000-0000-0118-Americano"/>
    <s v="único"/>
  </r>
  <r>
    <d v="2024-04-16T00:00:00"/>
    <x v="305"/>
    <x v="1"/>
    <s v="martes"/>
    <s v="17:42"/>
    <x v="0"/>
    <x v="24"/>
    <x v="1"/>
    <n v="33.799999999999997"/>
    <x v="3"/>
    <s v="martes-17:42-card-ANON-0000-0000-0024-Americano with Milk"/>
    <s v="único"/>
  </r>
  <r>
    <d v="2024-04-16T00:00:00"/>
    <x v="306"/>
    <x v="1"/>
    <s v="martes"/>
    <s v="17:43"/>
    <x v="0"/>
    <x v="8"/>
    <x v="1"/>
    <n v="38.700000000000003"/>
    <x v="7"/>
    <s v="martes-17:43-card-ANON-0000-0000-0009-Cappuccino"/>
    <s v="único"/>
  </r>
  <r>
    <d v="2024-04-16T00:00:00"/>
    <x v="307"/>
    <x v="1"/>
    <s v="martes"/>
    <s v="18:09"/>
    <x v="0"/>
    <x v="50"/>
    <x v="1"/>
    <n v="38.700000000000003"/>
    <x v="4"/>
    <s v="martes-18:09-card-ANON-0000-0000-0050-Cocoa"/>
    <s v="único"/>
  </r>
  <r>
    <d v="2024-04-17T00:00:00"/>
    <x v="308"/>
    <x v="1"/>
    <s v="miércoles"/>
    <s v="13:33"/>
    <x v="0"/>
    <x v="12"/>
    <x v="1"/>
    <n v="28.9"/>
    <x v="2"/>
    <s v="miércoles-13:33-card-ANON-0000-0000-0012-Americano"/>
    <s v="único"/>
  </r>
  <r>
    <d v="2024-04-17T00:00:00"/>
    <x v="309"/>
    <x v="1"/>
    <s v="miércoles"/>
    <s v="13:44"/>
    <x v="0"/>
    <x v="119"/>
    <x v="1"/>
    <n v="24"/>
    <x v="6"/>
    <s v="miércoles-13:44-card-ANON-0000-0000-0119-Espresso"/>
    <s v="único"/>
  </r>
  <r>
    <d v="2024-04-17T00:00:00"/>
    <x v="310"/>
    <x v="1"/>
    <s v="miércoles"/>
    <s v="16:13"/>
    <x v="1"/>
    <x v="10"/>
    <x v="2"/>
    <n v="40"/>
    <x v="7"/>
    <s v="miércoles-16:13-cash--Cappuccino"/>
    <s v="único"/>
  </r>
  <r>
    <d v="2024-04-17T00:00:00"/>
    <x v="311"/>
    <x v="1"/>
    <s v="miércoles"/>
    <s v="17:01"/>
    <x v="0"/>
    <x v="120"/>
    <x v="1"/>
    <n v="38.700000000000003"/>
    <x v="7"/>
    <s v="miércoles-17:01-card-ANON-0000-0000-0120-Cappuccino"/>
    <s v="único"/>
  </r>
  <r>
    <d v="2024-04-17T00:00:00"/>
    <x v="312"/>
    <x v="1"/>
    <s v="miércoles"/>
    <s v="17:02"/>
    <x v="0"/>
    <x v="120"/>
    <x v="1"/>
    <n v="38.700000000000003"/>
    <x v="7"/>
    <s v="miércoles-17:02-card-ANON-0000-0000-0120-Cappuccino"/>
    <s v="único"/>
  </r>
  <r>
    <d v="2024-04-17T00:00:00"/>
    <x v="313"/>
    <x v="1"/>
    <s v="miércoles"/>
    <s v="18:14"/>
    <x v="0"/>
    <x v="121"/>
    <x v="1"/>
    <n v="28.9"/>
    <x v="5"/>
    <s v="miércoles-18:14-card-ANON-0000-0000-0121-Cortado"/>
    <s v="único"/>
  </r>
  <r>
    <d v="2024-04-18T00:00:00"/>
    <x v="314"/>
    <x v="1"/>
    <s v="jueves"/>
    <s v="11:19"/>
    <x v="0"/>
    <x v="2"/>
    <x v="1"/>
    <n v="28.9"/>
    <x v="2"/>
    <s v="jueves-11:19-card-ANON-0000-0000-0003-Americano"/>
    <s v="único"/>
  </r>
  <r>
    <d v="2024-04-18T00:00:00"/>
    <x v="315"/>
    <x v="1"/>
    <s v="jueves"/>
    <s v="11:20"/>
    <x v="0"/>
    <x v="2"/>
    <x v="1"/>
    <n v="28.9"/>
    <x v="2"/>
    <s v="jueves-11:20-card-ANON-0000-0000-0003-Americano"/>
    <s v="único"/>
  </r>
  <r>
    <d v="2024-04-18T00:00:00"/>
    <x v="316"/>
    <x v="1"/>
    <s v="jueves"/>
    <s v="13:49"/>
    <x v="0"/>
    <x v="122"/>
    <x v="1"/>
    <n v="33.799999999999997"/>
    <x v="3"/>
    <s v="jueves-13:49-card-ANON-0000-0000-0122-Americano with Milk"/>
    <s v="único"/>
  </r>
  <r>
    <d v="2024-04-18T00:00:00"/>
    <x v="317"/>
    <x v="1"/>
    <s v="jueves"/>
    <s v="13:50"/>
    <x v="0"/>
    <x v="122"/>
    <x v="1"/>
    <n v="28.9"/>
    <x v="5"/>
    <s v="jueves-13:50-card-ANON-0000-0000-0122-Cortado"/>
    <s v="único"/>
  </r>
  <r>
    <d v="2024-04-18T00:00:00"/>
    <x v="318"/>
    <x v="1"/>
    <s v="jueves"/>
    <s v="14:34"/>
    <x v="0"/>
    <x v="123"/>
    <x v="1"/>
    <n v="38.700000000000003"/>
    <x v="7"/>
    <s v="jueves-14:34-card-ANON-0000-0000-0123-Cappuccino"/>
    <s v="único"/>
  </r>
  <r>
    <d v="2024-04-18T00:00:00"/>
    <x v="319"/>
    <x v="1"/>
    <s v="jueves"/>
    <s v="14:35"/>
    <x v="0"/>
    <x v="123"/>
    <x v="1"/>
    <n v="38.700000000000003"/>
    <x v="0"/>
    <s v="jueves-14:35-card-ANON-0000-0000-0123-Latte"/>
    <s v="único"/>
  </r>
  <r>
    <d v="2024-04-18T00:00:00"/>
    <x v="320"/>
    <x v="1"/>
    <s v="jueves"/>
    <s v="17:44"/>
    <x v="0"/>
    <x v="69"/>
    <x v="1"/>
    <n v="38.700000000000003"/>
    <x v="0"/>
    <s v="jueves-17:44-card-ANON-0000-0000-0069-Latte"/>
    <s v="único"/>
  </r>
  <r>
    <d v="2024-04-18T00:00:00"/>
    <x v="321"/>
    <x v="1"/>
    <s v="jueves"/>
    <s v="18:21"/>
    <x v="0"/>
    <x v="85"/>
    <x v="1"/>
    <n v="38.700000000000003"/>
    <x v="7"/>
    <s v="jueves-18:21-card-ANON-0000-0000-0085-Cappuccino"/>
    <s v="único"/>
  </r>
  <r>
    <d v="2024-04-18T00:00:00"/>
    <x v="322"/>
    <x v="1"/>
    <s v="jueves"/>
    <s v="19:39"/>
    <x v="0"/>
    <x v="24"/>
    <x v="1"/>
    <n v="38.700000000000003"/>
    <x v="1"/>
    <s v="jueves-19:39-card-ANON-0000-0000-0024-Hot Chocolate"/>
    <s v="único"/>
  </r>
  <r>
    <d v="2024-04-18T00:00:00"/>
    <x v="323"/>
    <x v="1"/>
    <s v="jueves"/>
    <s v="19:40"/>
    <x v="0"/>
    <x v="8"/>
    <x v="1"/>
    <n v="38.700000000000003"/>
    <x v="1"/>
    <s v="jueves-19:40-card-ANON-0000-0000-0009-Hot Chocolate"/>
    <s v="único"/>
  </r>
  <r>
    <d v="2024-04-19T00:00:00"/>
    <x v="324"/>
    <x v="1"/>
    <s v="viernes"/>
    <s v="10:10"/>
    <x v="0"/>
    <x v="0"/>
    <x v="1"/>
    <n v="38.700000000000003"/>
    <x v="0"/>
    <s v="viernes-10:10-card-ANON-0000-0000-0001-Latte"/>
    <s v="único"/>
  </r>
  <r>
    <d v="2024-04-19T00:00:00"/>
    <x v="325"/>
    <x v="1"/>
    <s v="viernes"/>
    <s v="13:11"/>
    <x v="0"/>
    <x v="40"/>
    <x v="1"/>
    <n v="33.799999999999997"/>
    <x v="3"/>
    <s v="viernes-13:11-card-ANON-0000-0000-0040-Americano with Milk"/>
    <s v="único"/>
  </r>
  <r>
    <d v="2024-04-19T00:00:00"/>
    <x v="326"/>
    <x v="1"/>
    <s v="viernes"/>
    <s v="13:13"/>
    <x v="0"/>
    <x v="40"/>
    <x v="1"/>
    <n v="38.700000000000003"/>
    <x v="7"/>
    <s v="viernes-13:13-card-ANON-0000-0000-0040-Cappuccino"/>
    <s v="único"/>
  </r>
  <r>
    <d v="2024-04-19T00:00:00"/>
    <x v="327"/>
    <x v="1"/>
    <s v="viernes"/>
    <s v="13:58"/>
    <x v="0"/>
    <x v="124"/>
    <x v="1"/>
    <n v="38.700000000000003"/>
    <x v="1"/>
    <s v="viernes-13:58-card-ANON-0000-0000-0124-Hot Chocolate"/>
    <s v="único"/>
  </r>
  <r>
    <d v="2024-04-19T00:00:00"/>
    <x v="328"/>
    <x v="1"/>
    <s v="viernes"/>
    <s v="13:59"/>
    <x v="0"/>
    <x v="124"/>
    <x v="1"/>
    <n v="38.700000000000003"/>
    <x v="7"/>
    <s v="viernes-13:59-card-ANON-0000-0000-0124-Cappuccino"/>
    <s v="único"/>
  </r>
  <r>
    <d v="2024-04-19T00:00:00"/>
    <x v="329"/>
    <x v="1"/>
    <s v="viernes"/>
    <s v="18:23"/>
    <x v="0"/>
    <x v="24"/>
    <x v="1"/>
    <n v="38.700000000000003"/>
    <x v="4"/>
    <s v="viernes-18:23-card-ANON-0000-0000-0024-Cocoa"/>
    <s v="único"/>
  </r>
  <r>
    <d v="2024-04-19T00:00:00"/>
    <x v="330"/>
    <x v="1"/>
    <s v="viernes"/>
    <s v="18:25"/>
    <x v="0"/>
    <x v="8"/>
    <x v="1"/>
    <n v="33.799999999999997"/>
    <x v="3"/>
    <s v="viernes-18:25-card-ANON-0000-0000-0009-Americano with Milk"/>
    <s v="único"/>
  </r>
  <r>
    <d v="2024-04-20T00:00:00"/>
    <x v="331"/>
    <x v="1"/>
    <s v="sábado"/>
    <s v="11:24"/>
    <x v="1"/>
    <x v="10"/>
    <x v="2"/>
    <n v="35"/>
    <x v="3"/>
    <s v="sábado-11:24-cash--Americano with Milk"/>
    <s v="único"/>
  </r>
  <r>
    <d v="2024-04-20T00:00:00"/>
    <x v="332"/>
    <x v="1"/>
    <s v="sábado"/>
    <s v="12:08"/>
    <x v="0"/>
    <x v="125"/>
    <x v="1"/>
    <n v="33.799999999999997"/>
    <x v="3"/>
    <s v="sábado-12:08-card-ANON-0000-0000-0125-Americano with Milk"/>
    <s v="único"/>
  </r>
  <r>
    <d v="2024-04-20T00:00:00"/>
    <x v="333"/>
    <x v="1"/>
    <s v="sábado"/>
    <s v="12:09"/>
    <x v="0"/>
    <x v="125"/>
    <x v="1"/>
    <n v="33.799999999999997"/>
    <x v="3"/>
    <s v="sábado-12:09-card-ANON-0000-0000-0125-Americano with Milk"/>
    <s v="único"/>
  </r>
  <r>
    <d v="2024-04-20T00:00:00"/>
    <x v="334"/>
    <x v="1"/>
    <s v="sábado"/>
    <s v="13:08"/>
    <x v="0"/>
    <x v="118"/>
    <x v="1"/>
    <n v="28.9"/>
    <x v="2"/>
    <s v="sábado-13:08-card-ANON-0000-0000-0118-Americano"/>
    <s v="único"/>
  </r>
  <r>
    <d v="2024-04-20T00:00:00"/>
    <x v="335"/>
    <x v="1"/>
    <s v="sábado"/>
    <s v="13:09"/>
    <x v="0"/>
    <x v="118"/>
    <x v="1"/>
    <n v="33.799999999999997"/>
    <x v="3"/>
    <s v="sábado-13:09-card-ANON-0000-0000-0118-Americano with Milk"/>
    <s v="único"/>
  </r>
  <r>
    <d v="2024-04-20T00:00:00"/>
    <x v="336"/>
    <x v="1"/>
    <s v="sábado"/>
    <s v="13:10"/>
    <x v="0"/>
    <x v="118"/>
    <x v="1"/>
    <n v="38.700000000000003"/>
    <x v="1"/>
    <s v="sábado-13:10-card-ANON-0000-0000-0118-Hot Chocolate"/>
    <s v="único"/>
  </r>
  <r>
    <d v="2024-04-20T00:00:00"/>
    <x v="337"/>
    <x v="1"/>
    <s v="sábado"/>
    <s v="14:44"/>
    <x v="0"/>
    <x v="40"/>
    <x v="1"/>
    <n v="38.700000000000003"/>
    <x v="7"/>
    <s v="sábado-14:44-card-ANON-0000-0000-0040-Cappuccino"/>
    <s v="único"/>
  </r>
  <r>
    <d v="2024-04-20T00:00:00"/>
    <x v="338"/>
    <x v="1"/>
    <s v="sábado"/>
    <s v="15:11"/>
    <x v="0"/>
    <x v="8"/>
    <x v="1"/>
    <n v="33.799999999999997"/>
    <x v="3"/>
    <s v="sábado-15:11-card-ANON-0000-0000-0009-Americano with Milk"/>
    <s v="único"/>
  </r>
  <r>
    <d v="2024-04-20T00:00:00"/>
    <x v="339"/>
    <x v="1"/>
    <s v="sábado"/>
    <s v="15:22"/>
    <x v="0"/>
    <x v="12"/>
    <x v="1"/>
    <n v="32.82"/>
    <x v="3"/>
    <s v="sábado-15:22-card-ANON-0000-0000-0012-Americano with Milk"/>
    <s v="único"/>
  </r>
  <r>
    <d v="2024-04-20T00:00:00"/>
    <x v="340"/>
    <x v="1"/>
    <s v="sábado"/>
    <s v="15:49"/>
    <x v="0"/>
    <x v="126"/>
    <x v="1"/>
    <n v="32.82"/>
    <x v="3"/>
    <s v="sábado-15:49-card-ANON-0000-0000-0126-Americano with Milk"/>
    <s v="único"/>
  </r>
  <r>
    <d v="2024-04-20T00:00:00"/>
    <x v="341"/>
    <x v="1"/>
    <s v="sábado"/>
    <s v="17:07"/>
    <x v="1"/>
    <x v="10"/>
    <x v="2"/>
    <n v="39"/>
    <x v="4"/>
    <s v="sábado-17:07-cash--Cocoa"/>
    <s v="único"/>
  </r>
  <r>
    <d v="2024-04-20T00:00:00"/>
    <x v="342"/>
    <x v="1"/>
    <s v="sábado"/>
    <s v="18:27"/>
    <x v="0"/>
    <x v="127"/>
    <x v="1"/>
    <n v="37.72"/>
    <x v="7"/>
    <s v="sábado-18:27-card-ANON-0000-0000-0127-Cappuccino"/>
    <s v="único"/>
  </r>
  <r>
    <d v="2024-04-20T00:00:00"/>
    <x v="343"/>
    <x v="1"/>
    <s v="sábado"/>
    <s v="18:28"/>
    <x v="0"/>
    <x v="127"/>
    <x v="1"/>
    <n v="37.72"/>
    <x v="7"/>
    <s v="sábado-18:28-card-ANON-0000-0000-0127-Cappuccino"/>
    <s v="único"/>
  </r>
  <r>
    <d v="2024-04-20T00:00:00"/>
    <x v="344"/>
    <x v="1"/>
    <s v="sábado"/>
    <s v="19:30"/>
    <x v="0"/>
    <x v="128"/>
    <x v="1"/>
    <n v="37.72"/>
    <x v="0"/>
    <s v="sábado-19:30-card-ANON-0000-0000-0128-Latte"/>
    <s v="único"/>
  </r>
  <r>
    <d v="2024-04-21T00:00:00"/>
    <x v="345"/>
    <x v="1"/>
    <s v="domingo"/>
    <s v="11:16"/>
    <x v="0"/>
    <x v="0"/>
    <x v="1"/>
    <n v="37.72"/>
    <x v="0"/>
    <s v="domingo-11:16-card-ANON-0000-0000-0001-Latte"/>
    <s v="único"/>
  </r>
  <r>
    <d v="2024-04-21T00:00:00"/>
    <x v="346"/>
    <x v="1"/>
    <s v="domingo"/>
    <s v="14:15"/>
    <x v="0"/>
    <x v="99"/>
    <x v="1"/>
    <n v="27.92"/>
    <x v="2"/>
    <s v="domingo-14:15-card-ANON-0000-0000-0099-Americano"/>
    <s v="único"/>
  </r>
  <r>
    <d v="2024-04-21T00:00:00"/>
    <x v="347"/>
    <x v="1"/>
    <s v="domingo"/>
    <s v="17:09"/>
    <x v="1"/>
    <x v="10"/>
    <x v="2"/>
    <n v="39"/>
    <x v="7"/>
    <s v="domingo-17:09-cash--Cappuccino"/>
    <s v="único"/>
  </r>
  <r>
    <d v="2024-04-22T00:00:00"/>
    <x v="348"/>
    <x v="1"/>
    <s v="lunes"/>
    <s v="11:09"/>
    <x v="0"/>
    <x v="12"/>
    <x v="1"/>
    <n v="27.92"/>
    <x v="2"/>
    <s v="lunes-11:09-card-ANON-0000-0000-0012-Americano"/>
    <s v="único"/>
  </r>
  <r>
    <d v="2024-04-22T00:00:00"/>
    <x v="349"/>
    <x v="1"/>
    <s v="lunes"/>
    <s v="11:29"/>
    <x v="0"/>
    <x v="129"/>
    <x v="1"/>
    <n v="32.82"/>
    <x v="3"/>
    <s v="lunes-11:29-card-ANON-0000-0000-0129-Americano with Milk"/>
    <s v="único"/>
  </r>
  <r>
    <d v="2024-04-22T00:00:00"/>
    <x v="350"/>
    <x v="1"/>
    <s v="lunes"/>
    <s v="18:40"/>
    <x v="1"/>
    <x v="10"/>
    <x v="2"/>
    <n v="39"/>
    <x v="0"/>
    <s v="lunes-18:40-cash--Latte"/>
    <s v="único"/>
  </r>
  <r>
    <d v="2024-04-22T00:00:00"/>
    <x v="351"/>
    <x v="1"/>
    <s v="lunes"/>
    <s v="19:39"/>
    <x v="0"/>
    <x v="8"/>
    <x v="1"/>
    <n v="37.72"/>
    <x v="0"/>
    <s v="lunes-19:39-card-ANON-0000-0000-0009-Latte"/>
    <s v="único"/>
  </r>
  <r>
    <d v="2024-04-22T00:00:00"/>
    <x v="352"/>
    <x v="1"/>
    <s v="lunes"/>
    <s v="20:02"/>
    <x v="1"/>
    <x v="10"/>
    <x v="2"/>
    <n v="39"/>
    <x v="7"/>
    <s v="lunes-20:02-cash--Cappuccino"/>
    <s v="único"/>
  </r>
  <r>
    <d v="2024-04-23T00:00:00"/>
    <x v="353"/>
    <x v="1"/>
    <s v="martes"/>
    <s v="14:22"/>
    <x v="0"/>
    <x v="25"/>
    <x v="1"/>
    <n v="37.72"/>
    <x v="7"/>
    <s v="martes-14:22-card-ANON-0000-0000-0025-Cappuccino"/>
    <s v="único"/>
  </r>
  <r>
    <d v="2024-04-23T00:00:00"/>
    <x v="354"/>
    <x v="1"/>
    <s v="martes"/>
    <s v="14:23"/>
    <x v="0"/>
    <x v="24"/>
    <x v="1"/>
    <n v="32.82"/>
    <x v="3"/>
    <s v="martes-14:23-card-ANON-0000-0000-0024-Americano with Milk"/>
    <s v="único"/>
  </r>
  <r>
    <d v="2024-04-23T00:00:00"/>
    <x v="355"/>
    <x v="1"/>
    <s v="martes"/>
    <s v="14:24"/>
    <x v="0"/>
    <x v="8"/>
    <x v="1"/>
    <n v="37.72"/>
    <x v="7"/>
    <s v="martes-14:24-card-ANON-0000-0000-0009-Cappuccino"/>
    <s v="único"/>
  </r>
  <r>
    <d v="2024-04-23T00:00:00"/>
    <x v="356"/>
    <x v="1"/>
    <s v="martes"/>
    <s v="19:42"/>
    <x v="0"/>
    <x v="130"/>
    <x v="1"/>
    <n v="32.82"/>
    <x v="3"/>
    <s v="martes-19:42-card-ANON-0000-0000-0130-Americano with Milk"/>
    <s v="único"/>
  </r>
  <r>
    <d v="2024-04-23T00:00:00"/>
    <x v="357"/>
    <x v="1"/>
    <s v="martes"/>
    <s v="19:43"/>
    <x v="0"/>
    <x v="130"/>
    <x v="1"/>
    <n v="32.82"/>
    <x v="3"/>
    <s v="martes-19:43-card-ANON-0000-0000-0130-Americano with Milk"/>
    <s v="único"/>
  </r>
  <r>
    <d v="2024-04-24T00:00:00"/>
    <x v="358"/>
    <x v="1"/>
    <s v="miércoles"/>
    <s v="10:19"/>
    <x v="0"/>
    <x v="0"/>
    <x v="1"/>
    <n v="37.72"/>
    <x v="0"/>
    <s v="miércoles-10:19-card-ANON-0000-0000-0001-Latte"/>
    <s v="único"/>
  </r>
  <r>
    <d v="2024-04-24T00:00:00"/>
    <x v="359"/>
    <x v="1"/>
    <s v="miércoles"/>
    <s v="10:21"/>
    <x v="0"/>
    <x v="131"/>
    <x v="1"/>
    <n v="32.82"/>
    <x v="3"/>
    <s v="miércoles-10:21-card-ANON-0000-0000-0131-Americano with Milk"/>
    <s v="único"/>
  </r>
  <r>
    <d v="2024-04-24T00:00:00"/>
    <x v="360"/>
    <x v="1"/>
    <s v="miércoles"/>
    <s v="11:23"/>
    <x v="0"/>
    <x v="132"/>
    <x v="1"/>
    <n v="32.82"/>
    <x v="3"/>
    <s v="miércoles-11:23-card-ANON-0000-0000-0132-Americano with Milk"/>
    <s v="único"/>
  </r>
  <r>
    <d v="2024-04-24T00:00:00"/>
    <x v="361"/>
    <x v="1"/>
    <s v="miércoles"/>
    <s v="11:33"/>
    <x v="0"/>
    <x v="133"/>
    <x v="1"/>
    <n v="32.82"/>
    <x v="3"/>
    <s v="miércoles-11:33-card-ANON-0000-0000-0133-Americano with Milk"/>
    <s v="único"/>
  </r>
  <r>
    <d v="2024-04-24T00:00:00"/>
    <x v="362"/>
    <x v="1"/>
    <s v="miércoles"/>
    <s v="12:39"/>
    <x v="0"/>
    <x v="59"/>
    <x v="1"/>
    <n v="32.82"/>
    <x v="3"/>
    <s v="miércoles-12:39-card-ANON-0000-0000-0059-Americano with Milk"/>
    <s v="único"/>
  </r>
  <r>
    <d v="2024-04-24T00:00:00"/>
    <x v="363"/>
    <x v="1"/>
    <s v="miércoles"/>
    <s v="16:39"/>
    <x v="0"/>
    <x v="8"/>
    <x v="1"/>
    <n v="32.82"/>
    <x v="3"/>
    <s v="miércoles-16:39-card-ANON-0000-0000-0009-Americano with Milk"/>
    <s v="único"/>
  </r>
  <r>
    <d v="2024-04-24T00:00:00"/>
    <x v="364"/>
    <x v="1"/>
    <s v="miércoles"/>
    <s v="19:39"/>
    <x v="0"/>
    <x v="134"/>
    <x v="1"/>
    <n v="32.82"/>
    <x v="3"/>
    <s v="miércoles-19:39-card-ANON-0000-0000-0134-Americano with Milk"/>
    <s v="único"/>
  </r>
  <r>
    <d v="2024-04-24T00:00:00"/>
    <x v="365"/>
    <x v="1"/>
    <s v="miércoles"/>
    <s v="19:40"/>
    <x v="0"/>
    <x v="134"/>
    <x v="1"/>
    <n v="37.72"/>
    <x v="7"/>
    <s v="miércoles-19:40-card-ANON-0000-0000-0134-Cappuccino"/>
    <s v="único"/>
  </r>
  <r>
    <d v="2024-04-25T00:00:00"/>
    <x v="366"/>
    <x v="1"/>
    <s v="jueves"/>
    <s v="10:46"/>
    <x v="0"/>
    <x v="135"/>
    <x v="1"/>
    <n v="27.92"/>
    <x v="2"/>
    <s v="jueves-10:46-card-ANON-0000-0000-0135-Americano"/>
    <s v="único"/>
  </r>
  <r>
    <d v="2024-04-25T00:00:00"/>
    <x v="367"/>
    <x v="1"/>
    <s v="jueves"/>
    <s v="15:18"/>
    <x v="0"/>
    <x v="8"/>
    <x v="1"/>
    <n v="37.72"/>
    <x v="0"/>
    <s v="jueves-15:18-card-ANON-0000-0000-0009-Latte"/>
    <s v="único"/>
  </r>
  <r>
    <d v="2024-04-25T00:00:00"/>
    <x v="368"/>
    <x v="1"/>
    <s v="jueves"/>
    <s v="17:09"/>
    <x v="0"/>
    <x v="12"/>
    <x v="1"/>
    <n v="27.92"/>
    <x v="2"/>
    <s v="jueves-17:09-card-ANON-0000-0000-0012-Americano"/>
    <s v="único"/>
  </r>
  <r>
    <d v="2024-04-25T00:00:00"/>
    <x v="369"/>
    <x v="1"/>
    <s v="jueves"/>
    <s v="17:10"/>
    <x v="0"/>
    <x v="12"/>
    <x v="1"/>
    <n v="27.92"/>
    <x v="2"/>
    <s v="jueves-17:10-card-ANON-0000-0000-0012-Americano"/>
    <s v="único"/>
  </r>
  <r>
    <d v="2024-04-26T00:00:00"/>
    <x v="370"/>
    <x v="1"/>
    <s v="viernes"/>
    <s v="10:12"/>
    <x v="0"/>
    <x v="0"/>
    <x v="1"/>
    <n v="37.72"/>
    <x v="0"/>
    <s v="viernes-10:12-card-ANON-0000-0000-0001-Latte"/>
    <s v="único"/>
  </r>
  <r>
    <d v="2024-04-26T00:00:00"/>
    <x v="371"/>
    <x v="1"/>
    <s v="viernes"/>
    <s v="12:01"/>
    <x v="0"/>
    <x v="136"/>
    <x v="1"/>
    <n v="37.72"/>
    <x v="0"/>
    <s v="viernes-12:01-card-ANON-0000-0000-0136-Latte"/>
    <s v="único"/>
  </r>
  <r>
    <d v="2024-04-26T00:00:00"/>
    <x v="372"/>
    <x v="1"/>
    <s v="viernes"/>
    <s v="13:31"/>
    <x v="0"/>
    <x v="137"/>
    <x v="1"/>
    <n v="37.72"/>
    <x v="7"/>
    <s v="viernes-13:31-card-ANON-0000-0000-0137-Cappuccino"/>
    <s v="único"/>
  </r>
  <r>
    <d v="2024-04-26T00:00:00"/>
    <x v="373"/>
    <x v="1"/>
    <s v="viernes"/>
    <s v="15:32"/>
    <x v="0"/>
    <x v="12"/>
    <x v="1"/>
    <n v="27.92"/>
    <x v="2"/>
    <s v="viernes-15:32-card-ANON-0000-0000-0012-Americano"/>
    <s v="único"/>
  </r>
  <r>
    <d v="2024-04-26T00:00:00"/>
    <x v="374"/>
    <x v="1"/>
    <s v="viernes"/>
    <s v="15:33"/>
    <x v="0"/>
    <x v="12"/>
    <x v="1"/>
    <n v="27.92"/>
    <x v="2"/>
    <s v="viernes-15:33-card-ANON-0000-0000-0012-Americano"/>
    <s v="único"/>
  </r>
  <r>
    <d v="2024-04-26T00:00:00"/>
    <x v="375"/>
    <x v="1"/>
    <s v="viernes"/>
    <s v="16:23"/>
    <x v="0"/>
    <x v="138"/>
    <x v="1"/>
    <n v="27.92"/>
    <x v="5"/>
    <s v="viernes-16:23-card-ANON-0000-0000-0138-Cortado"/>
    <s v="único"/>
  </r>
  <r>
    <d v="2024-04-26T00:00:00"/>
    <x v="376"/>
    <x v="1"/>
    <s v="viernes"/>
    <s v="16:24"/>
    <x v="0"/>
    <x v="139"/>
    <x v="1"/>
    <n v="27.92"/>
    <x v="2"/>
    <s v="viernes-16:24-card-ANON-0000-0000-0139-Americano"/>
    <s v="único"/>
  </r>
  <r>
    <d v="2024-04-26T00:00:00"/>
    <x v="377"/>
    <x v="1"/>
    <s v="viernes"/>
    <s v="19:32"/>
    <x v="0"/>
    <x v="8"/>
    <x v="1"/>
    <n v="37.72"/>
    <x v="1"/>
    <s v="viernes-19:32-card-ANON-0000-0000-0009-Hot Chocolate"/>
    <s v="único"/>
  </r>
  <r>
    <d v="2024-04-26T00:00:00"/>
    <x v="378"/>
    <x v="1"/>
    <s v="viernes"/>
    <s v="19:33"/>
    <x v="0"/>
    <x v="8"/>
    <x v="1"/>
    <n v="37.72"/>
    <x v="4"/>
    <s v="viernes-19:33-card-ANON-0000-0000-0009-Cocoa"/>
    <s v="único"/>
  </r>
  <r>
    <d v="2024-04-27T00:00:00"/>
    <x v="379"/>
    <x v="1"/>
    <s v="sábado"/>
    <s v="15:27"/>
    <x v="0"/>
    <x v="8"/>
    <x v="1"/>
    <n v="37.72"/>
    <x v="7"/>
    <s v="sábado-15:27-card-ANON-0000-0000-0009-Cappuccino"/>
    <s v="único"/>
  </r>
  <r>
    <d v="2024-04-28T00:00:00"/>
    <x v="380"/>
    <x v="1"/>
    <s v="domingo"/>
    <s v="10:32"/>
    <x v="0"/>
    <x v="0"/>
    <x v="1"/>
    <n v="37.72"/>
    <x v="0"/>
    <s v="domingo-10:32-card-ANON-0000-0000-0001-Latte"/>
    <s v="único"/>
  </r>
  <r>
    <d v="2024-04-28T00:00:00"/>
    <x v="381"/>
    <x v="1"/>
    <s v="domingo"/>
    <s v="12:30"/>
    <x v="0"/>
    <x v="140"/>
    <x v="1"/>
    <n v="37.72"/>
    <x v="7"/>
    <s v="domingo-12:30-card-ANON-0000-0000-0140-Cappuccino"/>
    <s v="único"/>
  </r>
  <r>
    <d v="2024-04-28T00:00:00"/>
    <x v="382"/>
    <x v="1"/>
    <s v="domingo"/>
    <s v="18:27"/>
    <x v="0"/>
    <x v="12"/>
    <x v="1"/>
    <n v="27.92"/>
    <x v="2"/>
    <s v="domingo-18:27-card-ANON-0000-0000-0012-Americano"/>
    <s v="único"/>
  </r>
  <r>
    <d v="2024-04-28T00:00:00"/>
    <x v="383"/>
    <x v="1"/>
    <s v="domingo"/>
    <s v="18:28"/>
    <x v="0"/>
    <x v="12"/>
    <x v="1"/>
    <n v="27.92"/>
    <x v="2"/>
    <s v="domingo-18:28-card-ANON-0000-0000-0012-Americano"/>
    <s v="único"/>
  </r>
  <r>
    <d v="2024-04-28T00:00:00"/>
    <x v="384"/>
    <x v="1"/>
    <s v="domingo"/>
    <s v="18:29"/>
    <x v="0"/>
    <x v="19"/>
    <x v="1"/>
    <n v="37.72"/>
    <x v="0"/>
    <s v="domingo-18:29-card-ANON-0000-0000-0019-Latte"/>
    <s v="único"/>
  </r>
  <r>
    <d v="2024-04-29T00:00:00"/>
    <x v="385"/>
    <x v="1"/>
    <s v="lunes"/>
    <s v="11:26"/>
    <x v="0"/>
    <x v="141"/>
    <x v="1"/>
    <n v="27.92"/>
    <x v="5"/>
    <s v="lunes-11:26-card-ANON-0000-0000-0141-Cortado"/>
    <s v="único"/>
  </r>
  <r>
    <d v="2024-04-29T00:00:00"/>
    <x v="386"/>
    <x v="1"/>
    <s v="lunes"/>
    <s v="13:27"/>
    <x v="0"/>
    <x v="2"/>
    <x v="1"/>
    <n v="27.92"/>
    <x v="2"/>
    <s v="lunes-13:27-card-ANON-0000-0000-0003-Americano"/>
    <s v="único"/>
  </r>
  <r>
    <d v="2024-04-29T00:00:00"/>
    <x v="387"/>
    <x v="1"/>
    <s v="lunes"/>
    <s v="13:28"/>
    <x v="0"/>
    <x v="2"/>
    <x v="1"/>
    <n v="27.92"/>
    <x v="5"/>
    <s v="lunes-13:28-card-ANON-0000-0000-0003-Cortado"/>
    <s v="único"/>
  </r>
  <r>
    <d v="2024-04-29T00:00:00"/>
    <x v="388"/>
    <x v="1"/>
    <s v="lunes"/>
    <s v="13:53"/>
    <x v="0"/>
    <x v="141"/>
    <x v="1"/>
    <n v="27.92"/>
    <x v="5"/>
    <s v="lunes-13:53-card-ANON-0000-0000-0141-Cortado"/>
    <s v="único"/>
  </r>
  <r>
    <d v="2024-04-29T00:00:00"/>
    <x v="389"/>
    <x v="1"/>
    <s v="lunes"/>
    <s v="13:54"/>
    <x v="0"/>
    <x v="141"/>
    <x v="1"/>
    <n v="32.82"/>
    <x v="3"/>
    <s v="lunes-13:54-card-ANON-0000-0000-0141-Americano with Milk"/>
    <s v="único"/>
  </r>
  <r>
    <d v="2024-04-29T00:00:00"/>
    <x v="390"/>
    <x v="1"/>
    <s v="lunes"/>
    <s v="18:37"/>
    <x v="0"/>
    <x v="140"/>
    <x v="1"/>
    <n v="37.72"/>
    <x v="7"/>
    <s v="lunes-18:37-card-ANON-0000-0000-0140-Cappuccino"/>
    <s v="único"/>
  </r>
  <r>
    <d v="2024-04-29T00:00:00"/>
    <x v="391"/>
    <x v="1"/>
    <s v="lunes"/>
    <s v="19:12"/>
    <x v="0"/>
    <x v="134"/>
    <x v="1"/>
    <n v="37.72"/>
    <x v="7"/>
    <s v="lunes-19:12-card-ANON-0000-0000-0134-Cappuccino"/>
    <s v="único"/>
  </r>
  <r>
    <d v="2024-04-29T00:00:00"/>
    <x v="392"/>
    <x v="1"/>
    <s v="lunes"/>
    <s v="19:13"/>
    <x v="0"/>
    <x v="134"/>
    <x v="1"/>
    <n v="37.72"/>
    <x v="7"/>
    <s v="lunes-19:13-card-ANON-0000-0000-0134-Cappuccino"/>
    <s v="único"/>
  </r>
  <r>
    <d v="2024-04-30T00:00:00"/>
    <x v="393"/>
    <x v="1"/>
    <s v="martes"/>
    <s v="10:16"/>
    <x v="0"/>
    <x v="142"/>
    <x v="1"/>
    <n v="37.72"/>
    <x v="0"/>
    <s v="martes-10:16-card-ANON-0000-0000-0142-Latte"/>
    <s v="único"/>
  </r>
  <r>
    <d v="2024-04-30T00:00:00"/>
    <x v="394"/>
    <x v="1"/>
    <s v="martes"/>
    <s v="10:34"/>
    <x v="0"/>
    <x v="142"/>
    <x v="1"/>
    <n v="32.82"/>
    <x v="3"/>
    <s v="martes-10:34-card-ANON-0000-0000-0142-Americano with Milk"/>
    <s v="único"/>
  </r>
  <r>
    <d v="2024-04-30T00:00:00"/>
    <x v="395"/>
    <x v="1"/>
    <s v="martes"/>
    <s v="10:35"/>
    <x v="0"/>
    <x v="142"/>
    <x v="1"/>
    <n v="32.82"/>
    <x v="3"/>
    <s v="martes-10:35-card-ANON-0000-0000-0142-Americano with Milk"/>
    <s v="único"/>
  </r>
  <r>
    <d v="2024-04-30T00:00:00"/>
    <x v="396"/>
    <x v="1"/>
    <s v="martes"/>
    <s v="13:41"/>
    <x v="0"/>
    <x v="142"/>
    <x v="1"/>
    <n v="27.92"/>
    <x v="2"/>
    <s v="martes-13:41-card-ANON-0000-0000-0142-Americano"/>
    <s v="único"/>
  </r>
  <r>
    <d v="2024-04-30T00:00:00"/>
    <x v="397"/>
    <x v="1"/>
    <s v="martes"/>
    <s v="13:43"/>
    <x v="0"/>
    <x v="142"/>
    <x v="1"/>
    <n v="32.82"/>
    <x v="3"/>
    <s v="martes-13:43-card-ANON-0000-0000-0142-Americano with Milk"/>
    <s v="único"/>
  </r>
  <r>
    <d v="2024-04-30T00:00:00"/>
    <x v="398"/>
    <x v="1"/>
    <s v="martes"/>
    <s v="19:19"/>
    <x v="0"/>
    <x v="142"/>
    <x v="1"/>
    <n v="37.72"/>
    <x v="7"/>
    <s v="martes-19:19-card-ANON-0000-0000-0142-Cappuccino"/>
    <s v="único"/>
  </r>
  <r>
    <d v="2024-04-30T00:00:00"/>
    <x v="399"/>
    <x v="1"/>
    <s v="martes"/>
    <s v="19:30"/>
    <x v="0"/>
    <x v="142"/>
    <x v="1"/>
    <n v="32.82"/>
    <x v="3"/>
    <s v="martes-19:30-card-ANON-0000-0000-0142-Americano with Milk"/>
    <s v="único"/>
  </r>
  <r>
    <d v="2024-04-30T00:00:00"/>
    <x v="400"/>
    <x v="1"/>
    <s v="martes"/>
    <s v="19:31"/>
    <x v="0"/>
    <x v="142"/>
    <x v="1"/>
    <n v="37.72"/>
    <x v="0"/>
    <s v="martes-19:31-card-ANON-0000-0000-0142-Latte"/>
    <s v="único"/>
  </r>
  <r>
    <d v="2024-05-02T00:00:00"/>
    <x v="401"/>
    <x v="2"/>
    <s v="jueves"/>
    <s v="10:33"/>
    <x v="0"/>
    <x v="143"/>
    <x v="1"/>
    <n v="27.92"/>
    <x v="2"/>
    <s v="jueves-10:33-card-ANON-0000-0000-0143-Americano"/>
    <s v="único"/>
  </r>
  <r>
    <d v="2024-05-02T00:00:00"/>
    <x v="402"/>
    <x v="2"/>
    <s v="jueves"/>
    <s v="11:29"/>
    <x v="1"/>
    <x v="10"/>
    <x v="2"/>
    <n v="39"/>
    <x v="0"/>
    <s v="jueves-11:29-cash--Latte"/>
    <s v="único"/>
  </r>
  <r>
    <d v="2024-05-02T00:00:00"/>
    <x v="403"/>
    <x v="2"/>
    <s v="jueves"/>
    <s v="13:49"/>
    <x v="0"/>
    <x v="133"/>
    <x v="1"/>
    <n v="32.82"/>
    <x v="3"/>
    <s v="jueves-13:49-card-ANON-0000-0000-0133-Americano with Milk"/>
    <s v="único"/>
  </r>
  <r>
    <d v="2024-05-02T00:00:00"/>
    <x v="404"/>
    <x v="2"/>
    <s v="jueves"/>
    <s v="18:36"/>
    <x v="0"/>
    <x v="144"/>
    <x v="1"/>
    <n v="37.72"/>
    <x v="7"/>
    <s v="jueves-18:36-card-ANON-0000-0000-0144-Cappuccino"/>
    <s v="único"/>
  </r>
  <r>
    <d v="2024-05-02T00:00:00"/>
    <x v="405"/>
    <x v="2"/>
    <s v="jueves"/>
    <s v="18:41"/>
    <x v="0"/>
    <x v="24"/>
    <x v="1"/>
    <n v="32.82"/>
    <x v="3"/>
    <s v="jueves-18:41-card-ANON-0000-0000-0024-Americano with Milk"/>
    <s v="único"/>
  </r>
  <r>
    <d v="2024-05-02T00:00:00"/>
    <x v="406"/>
    <x v="2"/>
    <s v="jueves"/>
    <s v="19:18"/>
    <x v="0"/>
    <x v="145"/>
    <x v="1"/>
    <n v="37.72"/>
    <x v="0"/>
    <s v="jueves-19:18-card-ANON-0000-0000-0145-Latte"/>
    <s v="único"/>
  </r>
  <r>
    <d v="2024-05-02T00:00:00"/>
    <x v="407"/>
    <x v="2"/>
    <s v="jueves"/>
    <s v="19:19"/>
    <x v="0"/>
    <x v="145"/>
    <x v="1"/>
    <n v="37.72"/>
    <x v="7"/>
    <s v="jueves-19:19-card-ANON-0000-0000-0145-Cappuccino"/>
    <s v="único"/>
  </r>
  <r>
    <d v="2024-05-03T00:00:00"/>
    <x v="408"/>
    <x v="2"/>
    <s v="viernes"/>
    <s v="10:11"/>
    <x v="1"/>
    <x v="10"/>
    <x v="2"/>
    <n v="39"/>
    <x v="0"/>
    <s v="viernes-10:11-cash--Latte"/>
    <s v="único"/>
  </r>
  <r>
    <d v="2024-05-03T00:00:00"/>
    <x v="409"/>
    <x v="2"/>
    <s v="viernes"/>
    <s v="14:30"/>
    <x v="0"/>
    <x v="146"/>
    <x v="1"/>
    <n v="37.72"/>
    <x v="0"/>
    <s v="viernes-14:30-card-ANON-0000-0000-0146-Latte"/>
    <s v="único"/>
  </r>
  <r>
    <d v="2024-05-03T00:00:00"/>
    <x v="410"/>
    <x v="2"/>
    <s v="viernes"/>
    <s v="17:03"/>
    <x v="0"/>
    <x v="147"/>
    <x v="1"/>
    <n v="37.72"/>
    <x v="0"/>
    <s v="viernes-17:03-card-ANON-0000-0000-0147-Latte"/>
    <s v="único"/>
  </r>
  <r>
    <d v="2024-05-06T00:00:00"/>
    <x v="411"/>
    <x v="2"/>
    <s v="lunes"/>
    <s v="10:05"/>
    <x v="0"/>
    <x v="148"/>
    <x v="1"/>
    <n v="27.92"/>
    <x v="2"/>
    <s v="lunes-10:05-card-ANON-0000-0000-0148-Americano"/>
    <s v="único"/>
  </r>
  <r>
    <d v="2024-05-06T00:00:00"/>
    <x v="412"/>
    <x v="2"/>
    <s v="lunes"/>
    <s v="10:06"/>
    <x v="0"/>
    <x v="149"/>
    <x v="1"/>
    <n v="37.72"/>
    <x v="7"/>
    <s v="lunes-10:06-card-ANON-0000-0000-0149-Cappuccino"/>
    <s v="único"/>
  </r>
  <r>
    <d v="2024-05-06T00:00:00"/>
    <x v="413"/>
    <x v="2"/>
    <s v="lunes"/>
    <s v="10:08"/>
    <x v="0"/>
    <x v="149"/>
    <x v="1"/>
    <n v="32.82"/>
    <x v="3"/>
    <s v="lunes-10:08-card-ANON-0000-0000-0149-Americano with Milk"/>
    <s v="único"/>
  </r>
  <r>
    <d v="2024-05-06T00:00:00"/>
    <x v="414"/>
    <x v="2"/>
    <s v="lunes"/>
    <s v="10:09"/>
    <x v="0"/>
    <x v="150"/>
    <x v="1"/>
    <n v="27.92"/>
    <x v="2"/>
    <s v="lunes-10:09-card-ANON-0000-0000-0150-Americano"/>
    <s v="único"/>
  </r>
  <r>
    <d v="2024-05-06T00:00:00"/>
    <x v="415"/>
    <x v="2"/>
    <s v="lunes"/>
    <s v="10:39"/>
    <x v="0"/>
    <x v="141"/>
    <x v="1"/>
    <n v="27.92"/>
    <x v="5"/>
    <s v="lunes-10:39-card-ANON-0000-0000-0141-Cortado"/>
    <s v="único"/>
  </r>
  <r>
    <d v="2024-05-06T00:00:00"/>
    <x v="416"/>
    <x v="2"/>
    <s v="lunes"/>
    <s v="11:34"/>
    <x v="1"/>
    <x v="10"/>
    <x v="2"/>
    <n v="29"/>
    <x v="2"/>
    <s v="lunes-11:34-cash--Americano"/>
    <s v="único"/>
  </r>
  <r>
    <d v="2024-05-06T00:00:00"/>
    <x v="417"/>
    <x v="2"/>
    <s v="lunes"/>
    <s v="13:18"/>
    <x v="0"/>
    <x v="148"/>
    <x v="1"/>
    <n v="27.92"/>
    <x v="5"/>
    <s v="lunes-13:18-card-ANON-0000-0000-0148-Cortado"/>
    <s v="único"/>
  </r>
  <r>
    <d v="2024-05-06T00:00:00"/>
    <x v="418"/>
    <x v="2"/>
    <s v="lunes"/>
    <s v="13:19"/>
    <x v="0"/>
    <x v="148"/>
    <x v="1"/>
    <n v="27.92"/>
    <x v="2"/>
    <s v="lunes-13:19-card-ANON-0000-0000-0148-Americano"/>
    <s v="único"/>
  </r>
  <r>
    <d v="2024-05-06T00:00:00"/>
    <x v="419"/>
    <x v="2"/>
    <s v="lunes"/>
    <s v="19:18"/>
    <x v="0"/>
    <x v="151"/>
    <x v="1"/>
    <n v="37.72"/>
    <x v="7"/>
    <s v="lunes-19:18-card-ANON-0000-0000-0151-Cappuccino"/>
    <s v="único"/>
  </r>
  <r>
    <d v="2024-05-06T00:00:00"/>
    <x v="420"/>
    <x v="2"/>
    <s v="lunes"/>
    <s v="19:19"/>
    <x v="0"/>
    <x v="151"/>
    <x v="1"/>
    <n v="37.72"/>
    <x v="7"/>
    <s v="lunes-19:19-card-ANON-0000-0000-0151-Cappuccino"/>
    <s v="único"/>
  </r>
  <r>
    <d v="2024-05-07T00:00:00"/>
    <x v="421"/>
    <x v="2"/>
    <s v="martes"/>
    <s v="10:44"/>
    <x v="0"/>
    <x v="148"/>
    <x v="1"/>
    <n v="37.72"/>
    <x v="4"/>
    <s v="martes-10:44-card-ANON-0000-0000-0148-Cocoa"/>
    <s v="único"/>
  </r>
  <r>
    <d v="2024-05-07T00:00:00"/>
    <x v="422"/>
    <x v="2"/>
    <s v="martes"/>
    <s v="11:21"/>
    <x v="0"/>
    <x v="141"/>
    <x v="1"/>
    <n v="27.92"/>
    <x v="5"/>
    <s v="martes-11:21-card-ANON-0000-0000-0141-Cortado"/>
    <s v="único"/>
  </r>
  <r>
    <d v="2024-05-07T00:00:00"/>
    <x v="423"/>
    <x v="2"/>
    <s v="martes"/>
    <s v="13:23"/>
    <x v="0"/>
    <x v="77"/>
    <x v="1"/>
    <n v="27.92"/>
    <x v="5"/>
    <s v="martes-13:23-card-ANON-0000-0000-0077-Cortado"/>
    <s v="único"/>
  </r>
  <r>
    <d v="2024-05-07T00:00:00"/>
    <x v="424"/>
    <x v="2"/>
    <s v="martes"/>
    <s v="16:42"/>
    <x v="0"/>
    <x v="148"/>
    <x v="1"/>
    <n v="37.72"/>
    <x v="4"/>
    <s v="martes-16:42-card-ANON-0000-0000-0148-Cocoa"/>
    <s v="único"/>
  </r>
  <r>
    <d v="2024-05-07T00:00:00"/>
    <x v="425"/>
    <x v="2"/>
    <s v="martes"/>
    <s v="16:55"/>
    <x v="0"/>
    <x v="152"/>
    <x v="1"/>
    <n v="27.92"/>
    <x v="2"/>
    <s v="martes-16:55-card-ANON-0000-0000-0152-Americano"/>
    <s v="único"/>
  </r>
  <r>
    <d v="2024-05-07T00:00:00"/>
    <x v="426"/>
    <x v="2"/>
    <s v="martes"/>
    <s v="17:37"/>
    <x v="0"/>
    <x v="153"/>
    <x v="1"/>
    <n v="37.72"/>
    <x v="7"/>
    <s v="martes-17:37-card-ANON-0000-0000-0153-Cappuccino"/>
    <s v="único"/>
  </r>
  <r>
    <d v="2024-05-07T00:00:00"/>
    <x v="427"/>
    <x v="2"/>
    <s v="martes"/>
    <s v="17:38"/>
    <x v="0"/>
    <x v="153"/>
    <x v="1"/>
    <n v="37.72"/>
    <x v="0"/>
    <s v="martes-17:38-card-ANON-0000-0000-0153-Latte"/>
    <s v="único"/>
  </r>
  <r>
    <d v="2024-05-07T00:00:00"/>
    <x v="428"/>
    <x v="2"/>
    <s v="martes"/>
    <s v="18:35"/>
    <x v="1"/>
    <x v="10"/>
    <x v="2"/>
    <n v="34"/>
    <x v="3"/>
    <s v="martes-18:35-cash--Americano with Milk"/>
    <s v="único"/>
  </r>
  <r>
    <d v="2024-05-07T00:00:00"/>
    <x v="429"/>
    <x v="2"/>
    <s v="martes"/>
    <s v="19:12"/>
    <x v="0"/>
    <x v="154"/>
    <x v="1"/>
    <n v="37.72"/>
    <x v="7"/>
    <s v="martes-19:12-card-ANON-0000-0000-0154-Cappuccino"/>
    <s v="único"/>
  </r>
  <r>
    <d v="2024-05-07T00:00:00"/>
    <x v="430"/>
    <x v="2"/>
    <s v="martes"/>
    <s v="19:13"/>
    <x v="0"/>
    <x v="154"/>
    <x v="1"/>
    <n v="37.72"/>
    <x v="7"/>
    <s v="martes-19:13-card-ANON-0000-0000-0154-Cappuccino"/>
    <s v="único"/>
  </r>
  <r>
    <d v="2024-05-08T00:00:00"/>
    <x v="431"/>
    <x v="2"/>
    <s v="miércoles"/>
    <s v="10:07"/>
    <x v="0"/>
    <x v="0"/>
    <x v="1"/>
    <n v="37.72"/>
    <x v="0"/>
    <s v="miércoles-10:07-card-ANON-0000-0000-0001-Latte"/>
    <s v="único"/>
  </r>
  <r>
    <d v="2024-05-09T00:00:00"/>
    <x v="432"/>
    <x v="2"/>
    <s v="jueves"/>
    <s v="12:54"/>
    <x v="0"/>
    <x v="155"/>
    <x v="1"/>
    <n v="37.72"/>
    <x v="7"/>
    <s v="jueves-12:54-card-ANON-0000-0000-0155-Cappuccino"/>
    <s v="único"/>
  </r>
  <r>
    <d v="2024-05-09T00:00:00"/>
    <x v="433"/>
    <x v="2"/>
    <s v="jueves"/>
    <s v="13:03"/>
    <x v="0"/>
    <x v="156"/>
    <x v="1"/>
    <n v="27.92"/>
    <x v="2"/>
    <s v="jueves-13:03-card-ANON-0000-0000-0156-Americano"/>
    <s v="único"/>
  </r>
  <r>
    <d v="2024-05-09T00:00:00"/>
    <x v="434"/>
    <x v="2"/>
    <s v="jueves"/>
    <s v="13:04"/>
    <x v="0"/>
    <x v="156"/>
    <x v="1"/>
    <n v="37.72"/>
    <x v="0"/>
    <s v="jueves-13:04-card-ANON-0000-0000-0156-Latte"/>
    <s v="único"/>
  </r>
  <r>
    <d v="2024-05-09T00:00:00"/>
    <x v="435"/>
    <x v="2"/>
    <s v="jueves"/>
    <s v="13:06"/>
    <x v="0"/>
    <x v="156"/>
    <x v="1"/>
    <n v="37.72"/>
    <x v="0"/>
    <s v="jueves-13:06-card-ANON-0000-0000-0156-Latte"/>
    <s v="único"/>
  </r>
  <r>
    <d v="2024-05-09T00:00:00"/>
    <x v="436"/>
    <x v="2"/>
    <s v="jueves"/>
    <s v="13:07"/>
    <x v="0"/>
    <x v="156"/>
    <x v="1"/>
    <n v="37.72"/>
    <x v="0"/>
    <s v="jueves-13:07-card-ANON-0000-0000-0156-Latte"/>
    <s v="único"/>
  </r>
  <r>
    <d v="2024-05-09T00:00:00"/>
    <x v="437"/>
    <x v="2"/>
    <s v="jueves"/>
    <s v="16:55"/>
    <x v="0"/>
    <x v="118"/>
    <x v="1"/>
    <n v="27.92"/>
    <x v="2"/>
    <s v="jueves-16:55-card-ANON-0000-0000-0118-Americano"/>
    <s v="único"/>
  </r>
  <r>
    <d v="2024-05-09T00:00:00"/>
    <x v="438"/>
    <x v="2"/>
    <s v="jueves"/>
    <s v="16:56"/>
    <x v="0"/>
    <x v="118"/>
    <x v="1"/>
    <n v="27.92"/>
    <x v="2"/>
    <s v="jueves-16:56-card-ANON-0000-0000-0118-Americano"/>
    <s v="único"/>
  </r>
  <r>
    <d v="2024-05-09T00:00:00"/>
    <x v="439"/>
    <x v="2"/>
    <s v="jueves"/>
    <s v="18:01"/>
    <x v="0"/>
    <x v="157"/>
    <x v="1"/>
    <n v="27.92"/>
    <x v="2"/>
    <s v="jueves-18:01-card-ANON-0000-0000-0157-Americano"/>
    <s v="único"/>
  </r>
  <r>
    <d v="2024-05-09T00:00:00"/>
    <x v="440"/>
    <x v="2"/>
    <s v="jueves"/>
    <s v="18:13"/>
    <x v="0"/>
    <x v="143"/>
    <x v="1"/>
    <n v="32.82"/>
    <x v="3"/>
    <s v="jueves-18:13-card-ANON-0000-0000-0143-Americano with Milk"/>
    <s v="único"/>
  </r>
  <r>
    <d v="2024-05-10T00:00:00"/>
    <x v="441"/>
    <x v="2"/>
    <s v="viernes"/>
    <s v="10:09"/>
    <x v="1"/>
    <x v="10"/>
    <x v="2"/>
    <n v="39"/>
    <x v="0"/>
    <s v="viernes-10:09-cash--Latte"/>
    <s v="único"/>
  </r>
  <r>
    <d v="2024-05-10T00:00:00"/>
    <x v="442"/>
    <x v="2"/>
    <s v="viernes"/>
    <s v="15:46"/>
    <x v="0"/>
    <x v="158"/>
    <x v="1"/>
    <n v="37.72"/>
    <x v="0"/>
    <s v="viernes-15:46-card-ANON-0000-0000-0158-Latte"/>
    <s v="único"/>
  </r>
  <r>
    <d v="2024-05-10T00:00:00"/>
    <x v="443"/>
    <x v="2"/>
    <s v="viernes"/>
    <s v="15:47"/>
    <x v="0"/>
    <x v="158"/>
    <x v="1"/>
    <n v="37.72"/>
    <x v="0"/>
    <s v="viernes-15:47-card-ANON-0000-0000-0158-Latte"/>
    <s v="único"/>
  </r>
  <r>
    <d v="2024-05-10T00:00:00"/>
    <x v="444"/>
    <x v="2"/>
    <s v="viernes"/>
    <s v="16:20"/>
    <x v="1"/>
    <x v="10"/>
    <x v="2"/>
    <n v="34"/>
    <x v="3"/>
    <s v="viernes-16:20-cash--Americano with Milk"/>
    <s v="único"/>
  </r>
  <r>
    <d v="2024-05-11T00:00:00"/>
    <x v="445"/>
    <x v="2"/>
    <s v="sábado"/>
    <s v="11:39"/>
    <x v="0"/>
    <x v="69"/>
    <x v="1"/>
    <n v="37.72"/>
    <x v="0"/>
    <s v="sábado-11:39-card-ANON-0000-0000-0069-Latte"/>
    <s v="único"/>
  </r>
  <r>
    <d v="2024-05-11T00:00:00"/>
    <x v="446"/>
    <x v="2"/>
    <s v="sábado"/>
    <s v="17:02"/>
    <x v="1"/>
    <x v="10"/>
    <x v="2"/>
    <n v="39"/>
    <x v="0"/>
    <s v="sábado-17:02-cash--Latte"/>
    <s v="único"/>
  </r>
  <r>
    <d v="2024-05-11T00:00:00"/>
    <x v="447"/>
    <x v="2"/>
    <s v="sábado"/>
    <s v="17:20"/>
    <x v="0"/>
    <x v="8"/>
    <x v="1"/>
    <n v="32.82"/>
    <x v="3"/>
    <s v="sábado-17:20-card-ANON-0000-0000-0009-Americano with Milk"/>
    <s v="único"/>
  </r>
  <r>
    <d v="2024-05-11T00:00:00"/>
    <x v="448"/>
    <x v="2"/>
    <s v="sábado"/>
    <s v="17:21"/>
    <x v="0"/>
    <x v="26"/>
    <x v="1"/>
    <n v="37.72"/>
    <x v="4"/>
    <s v="sábado-17:21-card-ANON-0000-0000-0026-Cocoa"/>
    <s v="único"/>
  </r>
  <r>
    <d v="2024-05-11T00:00:00"/>
    <x v="449"/>
    <x v="2"/>
    <s v="sábado"/>
    <s v="17:23"/>
    <x v="0"/>
    <x v="40"/>
    <x v="1"/>
    <n v="37.72"/>
    <x v="7"/>
    <s v="sábado-17:23-card-ANON-0000-0000-0040-Cappuccino"/>
    <s v="único"/>
  </r>
  <r>
    <d v="2024-05-11T00:00:00"/>
    <x v="450"/>
    <x v="2"/>
    <s v="sábado"/>
    <s v="17:28"/>
    <x v="0"/>
    <x v="12"/>
    <x v="1"/>
    <n v="32.82"/>
    <x v="3"/>
    <s v="sábado-17:28-card-ANON-0000-0000-0012-Americano with Milk"/>
    <s v="único"/>
  </r>
  <r>
    <d v="2024-05-11T00:00:00"/>
    <x v="451"/>
    <x v="2"/>
    <s v="sábado"/>
    <s v="18:35"/>
    <x v="0"/>
    <x v="115"/>
    <x v="1"/>
    <n v="37.72"/>
    <x v="7"/>
    <s v="sábado-18:35-card-ANON-0000-0000-0115-Cappuccino"/>
    <s v="único"/>
  </r>
  <r>
    <d v="2024-05-11T00:00:00"/>
    <x v="452"/>
    <x v="2"/>
    <s v="sábado"/>
    <s v="19:38"/>
    <x v="0"/>
    <x v="159"/>
    <x v="1"/>
    <n v="37.72"/>
    <x v="0"/>
    <s v="sábado-19:38-card-ANON-0000-0000-0159-Latte"/>
    <s v="único"/>
  </r>
  <r>
    <d v="2024-05-12T00:00:00"/>
    <x v="453"/>
    <x v="2"/>
    <s v="domingo"/>
    <s v="10:20"/>
    <x v="0"/>
    <x v="0"/>
    <x v="1"/>
    <n v="37.72"/>
    <x v="0"/>
    <s v="domingo-10:20-card-ANON-0000-0000-0001-Latte"/>
    <s v="único"/>
  </r>
  <r>
    <d v="2024-05-12T00:00:00"/>
    <x v="454"/>
    <x v="2"/>
    <s v="domingo"/>
    <s v="13:24"/>
    <x v="0"/>
    <x v="160"/>
    <x v="1"/>
    <n v="37.72"/>
    <x v="0"/>
    <s v="domingo-13:24-card-ANON-0000-0000-0160-Latte"/>
    <s v="único"/>
  </r>
  <r>
    <d v="2024-05-12T00:00:00"/>
    <x v="455"/>
    <x v="2"/>
    <s v="domingo"/>
    <s v="13:27"/>
    <x v="0"/>
    <x v="161"/>
    <x v="1"/>
    <n v="27.92"/>
    <x v="2"/>
    <s v="domingo-13:27-card-ANON-0000-0000-0161-Americano"/>
    <s v="único"/>
  </r>
  <r>
    <d v="2024-05-12T00:00:00"/>
    <x v="456"/>
    <x v="2"/>
    <s v="domingo"/>
    <s v="15:16"/>
    <x v="0"/>
    <x v="77"/>
    <x v="1"/>
    <n v="37.72"/>
    <x v="0"/>
    <s v="domingo-15:16-card-ANON-0000-0000-0077-Latte"/>
    <s v="único"/>
  </r>
  <r>
    <d v="2024-05-12T00:00:00"/>
    <x v="457"/>
    <x v="2"/>
    <s v="domingo"/>
    <s v="15:38"/>
    <x v="0"/>
    <x v="162"/>
    <x v="1"/>
    <n v="32.82"/>
    <x v="3"/>
    <s v="domingo-15:38-card-ANON-0000-0000-0162-Americano with Milk"/>
    <s v="único"/>
  </r>
  <r>
    <d v="2024-05-12T00:00:00"/>
    <x v="458"/>
    <x v="2"/>
    <s v="domingo"/>
    <s v="15:52"/>
    <x v="0"/>
    <x v="163"/>
    <x v="1"/>
    <n v="32.82"/>
    <x v="3"/>
    <s v="domingo-15:52-card-ANON-0000-0000-0163-Americano with Milk"/>
    <s v="único"/>
  </r>
  <r>
    <d v="2024-05-12T00:00:00"/>
    <x v="459"/>
    <x v="2"/>
    <s v="domingo"/>
    <s v="16:04"/>
    <x v="0"/>
    <x v="12"/>
    <x v="1"/>
    <n v="32.82"/>
    <x v="3"/>
    <s v="domingo-16:04-card-ANON-0000-0000-0012-Americano with Milk"/>
    <s v="único"/>
  </r>
  <r>
    <d v="2024-05-12T00:00:00"/>
    <x v="460"/>
    <x v="2"/>
    <s v="domingo"/>
    <s v="19:41"/>
    <x v="0"/>
    <x v="8"/>
    <x v="1"/>
    <n v="32.82"/>
    <x v="3"/>
    <s v="domingo-19:41-card-ANON-0000-0000-0009-Americano with Milk"/>
    <s v="único"/>
  </r>
  <r>
    <d v="2024-05-13T00:00:00"/>
    <x v="461"/>
    <x v="2"/>
    <s v="lunes"/>
    <s v="11:03"/>
    <x v="0"/>
    <x v="164"/>
    <x v="1"/>
    <n v="32.82"/>
    <x v="3"/>
    <s v="lunes-11:03-card-ANON-0000-0000-0164-Americano with Milk"/>
    <s v="único"/>
  </r>
  <r>
    <d v="2024-05-13T00:00:00"/>
    <x v="462"/>
    <x v="2"/>
    <s v="lunes"/>
    <s v="15:31"/>
    <x v="1"/>
    <x v="10"/>
    <x v="2"/>
    <n v="29"/>
    <x v="2"/>
    <s v="lunes-15:31-cash--Americano"/>
    <s v="único"/>
  </r>
  <r>
    <d v="2024-05-14T00:00:00"/>
    <x v="463"/>
    <x v="2"/>
    <s v="martes"/>
    <s v="08:38"/>
    <x v="0"/>
    <x v="12"/>
    <x v="1"/>
    <n v="27.92"/>
    <x v="2"/>
    <s v="martes-08:38-card-ANON-0000-0000-0012-Americano"/>
    <s v="único"/>
  </r>
  <r>
    <d v="2024-05-14T00:00:00"/>
    <x v="464"/>
    <x v="2"/>
    <s v="martes"/>
    <s v="08:39"/>
    <x v="0"/>
    <x v="12"/>
    <x v="1"/>
    <n v="27.92"/>
    <x v="2"/>
    <s v="martes-08:39-card-ANON-0000-0000-0012-Americano"/>
    <s v="único"/>
  </r>
  <r>
    <d v="2024-05-14T00:00:00"/>
    <x v="465"/>
    <x v="2"/>
    <s v="martes"/>
    <s v="08:40"/>
    <x v="0"/>
    <x v="12"/>
    <x v="1"/>
    <n v="27.92"/>
    <x v="2"/>
    <s v="martes-08:40-card-ANON-0000-0000-0012-Americano"/>
    <s v="único"/>
  </r>
  <r>
    <d v="2024-05-14T00:00:00"/>
    <x v="466"/>
    <x v="2"/>
    <s v="martes"/>
    <s v="10:19"/>
    <x v="0"/>
    <x v="12"/>
    <x v="1"/>
    <n v="37.72"/>
    <x v="7"/>
    <s v="martes-10:19-card-ANON-0000-0000-0012-Cappuccino"/>
    <s v="único"/>
  </r>
  <r>
    <d v="2024-05-14T00:00:00"/>
    <x v="467"/>
    <x v="2"/>
    <s v="martes"/>
    <s v="11:32"/>
    <x v="0"/>
    <x v="165"/>
    <x v="1"/>
    <n v="37.72"/>
    <x v="0"/>
    <s v="martes-11:32-card-ANON-0000-0000-0165-Latte"/>
    <s v="único"/>
  </r>
  <r>
    <d v="2024-05-14T00:00:00"/>
    <x v="468"/>
    <x v="2"/>
    <s v="martes"/>
    <s v="11:34"/>
    <x v="0"/>
    <x v="165"/>
    <x v="1"/>
    <n v="37.72"/>
    <x v="7"/>
    <s v="martes-11:34-card-ANON-0000-0000-0165-Cappuccino"/>
    <s v="único"/>
  </r>
  <r>
    <d v="2024-05-14T00:00:00"/>
    <x v="469"/>
    <x v="2"/>
    <s v="martes"/>
    <s v="14:04"/>
    <x v="0"/>
    <x v="25"/>
    <x v="1"/>
    <n v="37.72"/>
    <x v="7"/>
    <s v="martes-14:04-card-ANON-0000-0000-0025-Cappuccino"/>
    <s v="único"/>
  </r>
  <r>
    <d v="2024-05-14T00:00:00"/>
    <x v="470"/>
    <x v="2"/>
    <s v="martes"/>
    <s v="14:06"/>
    <x v="0"/>
    <x v="8"/>
    <x v="1"/>
    <n v="32.82"/>
    <x v="3"/>
    <s v="martes-14:06-card-ANON-0000-0000-0009-Americano with Milk"/>
    <s v="único"/>
  </r>
  <r>
    <d v="2024-05-14T00:00:00"/>
    <x v="471"/>
    <x v="2"/>
    <s v="martes"/>
    <s v="15:01"/>
    <x v="0"/>
    <x v="40"/>
    <x v="1"/>
    <n v="27.92"/>
    <x v="2"/>
    <s v="martes-15:01-card-ANON-0000-0000-0040-Americano"/>
    <s v="único"/>
  </r>
  <r>
    <d v="2024-05-14T00:00:00"/>
    <x v="472"/>
    <x v="2"/>
    <s v="martes"/>
    <s v="16:57"/>
    <x v="0"/>
    <x v="166"/>
    <x v="1"/>
    <n v="32.82"/>
    <x v="3"/>
    <s v="martes-16:57-card-ANON-0000-0000-0166-Americano with Milk"/>
    <s v="único"/>
  </r>
  <r>
    <d v="2024-05-14T00:00:00"/>
    <x v="473"/>
    <x v="2"/>
    <s v="martes"/>
    <s v="16:59"/>
    <x v="0"/>
    <x v="166"/>
    <x v="1"/>
    <n v="37.72"/>
    <x v="7"/>
    <s v="martes-16:59-card-ANON-0000-0000-0166-Cappuccino"/>
    <s v="único"/>
  </r>
  <r>
    <d v="2024-05-14T00:00:00"/>
    <x v="474"/>
    <x v="2"/>
    <s v="martes"/>
    <s v="22:51"/>
    <x v="0"/>
    <x v="167"/>
    <x v="1"/>
    <n v="37.72"/>
    <x v="1"/>
    <s v="martes-22:51-card-ANON-0000-0000-0167-Hot Chocolate"/>
    <s v="único"/>
  </r>
  <r>
    <d v="2024-05-15T00:00:00"/>
    <x v="475"/>
    <x v="2"/>
    <s v="miércoles"/>
    <s v="08:40"/>
    <x v="0"/>
    <x v="168"/>
    <x v="1"/>
    <n v="37.72"/>
    <x v="0"/>
    <s v="miércoles-08:40-card-ANON-0000-0000-0168-Latte"/>
    <s v="único"/>
  </r>
  <r>
    <d v="2024-05-15T00:00:00"/>
    <x v="476"/>
    <x v="2"/>
    <s v="miércoles"/>
    <s v="11:14"/>
    <x v="0"/>
    <x v="12"/>
    <x v="1"/>
    <n v="23.02"/>
    <x v="6"/>
    <s v="miércoles-11:14-card-ANON-0000-0000-0012-Espresso"/>
    <s v="único"/>
  </r>
  <r>
    <d v="2024-05-15T00:00:00"/>
    <x v="477"/>
    <x v="2"/>
    <s v="miércoles"/>
    <s v="11:19"/>
    <x v="0"/>
    <x v="12"/>
    <x v="1"/>
    <n v="27.92"/>
    <x v="2"/>
    <s v="miércoles-11:19-card-ANON-0000-0000-0012-Americano"/>
    <s v="único"/>
  </r>
  <r>
    <d v="2024-05-15T00:00:00"/>
    <x v="478"/>
    <x v="2"/>
    <s v="miércoles"/>
    <s v="13:34"/>
    <x v="0"/>
    <x v="2"/>
    <x v="1"/>
    <n v="27.92"/>
    <x v="2"/>
    <s v="miércoles-13:34-card-ANON-0000-0000-0003-Americano"/>
    <s v="único"/>
  </r>
  <r>
    <d v="2024-05-15T00:00:00"/>
    <x v="479"/>
    <x v="2"/>
    <s v="miércoles"/>
    <s v="13:35"/>
    <x v="0"/>
    <x v="2"/>
    <x v="1"/>
    <n v="27.92"/>
    <x v="2"/>
    <s v="miércoles-13:35-card-ANON-0000-0000-0003-Americano"/>
    <s v="único"/>
  </r>
  <r>
    <d v="2024-05-15T00:00:00"/>
    <x v="480"/>
    <x v="2"/>
    <s v="miércoles"/>
    <s v="13:36"/>
    <x v="0"/>
    <x v="2"/>
    <x v="1"/>
    <n v="27.92"/>
    <x v="2"/>
    <s v="miércoles-13:36-card-ANON-0000-0000-0003-Americano"/>
    <s v="único"/>
  </r>
  <r>
    <d v="2024-05-15T00:00:00"/>
    <x v="481"/>
    <x v="2"/>
    <s v="miércoles"/>
    <s v="13:55"/>
    <x v="0"/>
    <x v="164"/>
    <x v="1"/>
    <n v="32.82"/>
    <x v="3"/>
    <s v="miércoles-13:55-card-ANON-0000-0000-0164-Americano with Milk"/>
    <s v="único"/>
  </r>
  <r>
    <d v="2024-05-15T00:00:00"/>
    <x v="482"/>
    <x v="2"/>
    <s v="miércoles"/>
    <s v="14:38"/>
    <x v="1"/>
    <x v="10"/>
    <x v="2"/>
    <n v="29"/>
    <x v="2"/>
    <s v="miércoles-14:38-cash--Americano"/>
    <s v="único"/>
  </r>
  <r>
    <d v="2024-05-15T00:00:00"/>
    <x v="483"/>
    <x v="2"/>
    <s v="miércoles"/>
    <s v="14:38"/>
    <x v="0"/>
    <x v="169"/>
    <x v="1"/>
    <n v="27.92"/>
    <x v="5"/>
    <s v="miércoles-14:38-card-ANON-0000-0000-0169-Cortado"/>
    <s v="único"/>
  </r>
  <r>
    <d v="2024-05-15T00:00:00"/>
    <x v="484"/>
    <x v="2"/>
    <s v="miércoles"/>
    <s v="14:39"/>
    <x v="0"/>
    <x v="12"/>
    <x v="1"/>
    <n v="27.92"/>
    <x v="5"/>
    <s v="miércoles-14:39-card-ANON-0000-0000-0012-Cortado"/>
    <s v="único"/>
  </r>
  <r>
    <d v="2024-05-15T00:00:00"/>
    <x v="485"/>
    <x v="2"/>
    <s v="miércoles"/>
    <s v="17:28"/>
    <x v="0"/>
    <x v="170"/>
    <x v="1"/>
    <n v="23.02"/>
    <x v="6"/>
    <s v="miércoles-17:28-card-ANON-0000-0000-0170-Espresso"/>
    <s v="único"/>
  </r>
  <r>
    <d v="2024-05-15T00:00:00"/>
    <x v="486"/>
    <x v="2"/>
    <s v="miércoles"/>
    <s v="20:20"/>
    <x v="0"/>
    <x v="171"/>
    <x v="1"/>
    <n v="37.72"/>
    <x v="7"/>
    <s v="miércoles-20:20-card-ANON-0000-0000-0171-Cappuccino"/>
    <s v="único"/>
  </r>
  <r>
    <d v="2024-05-16T00:00:00"/>
    <x v="487"/>
    <x v="2"/>
    <s v="jueves"/>
    <s v="10:38"/>
    <x v="0"/>
    <x v="97"/>
    <x v="1"/>
    <n v="32.82"/>
    <x v="3"/>
    <s v="jueves-10:38-card-ANON-0000-0000-0097-Americano with Milk"/>
    <s v="único"/>
  </r>
  <r>
    <d v="2024-05-16T00:00:00"/>
    <x v="488"/>
    <x v="2"/>
    <s v="jueves"/>
    <s v="10:39"/>
    <x v="0"/>
    <x v="172"/>
    <x v="1"/>
    <n v="32.82"/>
    <x v="3"/>
    <s v="jueves-10:39-card-ANON-0000-0000-0172-Americano with Milk"/>
    <s v="único"/>
  </r>
  <r>
    <d v="2024-05-16T00:00:00"/>
    <x v="489"/>
    <x v="2"/>
    <s v="jueves"/>
    <s v="11:42"/>
    <x v="1"/>
    <x v="10"/>
    <x v="2"/>
    <n v="39"/>
    <x v="0"/>
    <s v="jueves-11:42-cash--Latte"/>
    <s v="único"/>
  </r>
  <r>
    <d v="2024-05-16T00:00:00"/>
    <x v="490"/>
    <x v="2"/>
    <s v="jueves"/>
    <s v="11:44"/>
    <x v="1"/>
    <x v="10"/>
    <x v="2"/>
    <n v="39"/>
    <x v="7"/>
    <s v="jueves-11:44-cash--Cappuccino"/>
    <s v="único"/>
  </r>
  <r>
    <d v="2024-05-16T00:00:00"/>
    <x v="491"/>
    <x v="2"/>
    <s v="jueves"/>
    <s v="12:14"/>
    <x v="0"/>
    <x v="173"/>
    <x v="1"/>
    <n v="32.82"/>
    <x v="3"/>
    <s v="jueves-12:14-card-ANON-0000-0000-0173-Americano with Milk"/>
    <s v="único"/>
  </r>
  <r>
    <d v="2024-05-16T00:00:00"/>
    <x v="492"/>
    <x v="2"/>
    <s v="jueves"/>
    <s v="15:15"/>
    <x v="0"/>
    <x v="174"/>
    <x v="1"/>
    <n v="37.72"/>
    <x v="1"/>
    <s v="jueves-15:15-card-ANON-0000-0000-0174-Hot Chocolate"/>
    <s v="único"/>
  </r>
  <r>
    <d v="2024-05-16T00:00:00"/>
    <x v="493"/>
    <x v="2"/>
    <s v="jueves"/>
    <s v="18:12"/>
    <x v="0"/>
    <x v="175"/>
    <x v="1"/>
    <n v="37.72"/>
    <x v="1"/>
    <s v="jueves-18:12-card-ANON-0000-0000-0175-Hot Chocolate"/>
    <s v="único"/>
  </r>
  <r>
    <d v="2024-05-16T00:00:00"/>
    <x v="494"/>
    <x v="2"/>
    <s v="jueves"/>
    <s v="18:13"/>
    <x v="0"/>
    <x v="175"/>
    <x v="1"/>
    <n v="37.72"/>
    <x v="0"/>
    <s v="jueves-18:13-card-ANON-0000-0000-0175-Latte"/>
    <s v="único"/>
  </r>
  <r>
    <d v="2024-05-17T00:00:00"/>
    <x v="495"/>
    <x v="2"/>
    <s v="viernes"/>
    <s v="09:00"/>
    <x v="0"/>
    <x v="33"/>
    <x v="1"/>
    <n v="27.92"/>
    <x v="2"/>
    <s v="viernes-09:00-card-ANON-0000-0000-0033-Americano"/>
    <s v="único"/>
  </r>
  <r>
    <d v="2024-05-17T00:00:00"/>
    <x v="496"/>
    <x v="2"/>
    <s v="viernes"/>
    <s v="11:30"/>
    <x v="0"/>
    <x v="164"/>
    <x v="1"/>
    <n v="32.82"/>
    <x v="3"/>
    <s v="viernes-11:30-card-ANON-0000-0000-0164-Americano with Milk"/>
    <s v="único"/>
  </r>
  <r>
    <d v="2024-05-17T00:00:00"/>
    <x v="497"/>
    <x v="2"/>
    <s v="viernes"/>
    <s v="14:58"/>
    <x v="1"/>
    <x v="10"/>
    <x v="2"/>
    <n v="34"/>
    <x v="3"/>
    <s v="viernes-14:58-cash--Americano with Milk"/>
    <s v="único"/>
  </r>
  <r>
    <d v="2024-05-17T00:00:00"/>
    <x v="498"/>
    <x v="2"/>
    <s v="viernes"/>
    <s v="19:55"/>
    <x v="0"/>
    <x v="12"/>
    <x v="1"/>
    <n v="32.82"/>
    <x v="3"/>
    <s v="viernes-19:55-card-ANON-0000-0000-0012-Americano with Milk"/>
    <s v="único"/>
  </r>
  <r>
    <d v="2024-05-17T00:00:00"/>
    <x v="499"/>
    <x v="2"/>
    <s v="viernes"/>
    <s v="19:56"/>
    <x v="0"/>
    <x v="8"/>
    <x v="1"/>
    <n v="37.72"/>
    <x v="7"/>
    <s v="viernes-19:56-card-ANON-0000-0000-0009-Cappuccino"/>
    <s v="único"/>
  </r>
  <r>
    <d v="2024-05-17T00:00:00"/>
    <x v="500"/>
    <x v="2"/>
    <s v="viernes"/>
    <s v="20:37"/>
    <x v="0"/>
    <x v="176"/>
    <x v="1"/>
    <n v="37.72"/>
    <x v="7"/>
    <s v="viernes-20:37-card-ANON-0000-0000-0176-Cappuccino"/>
    <s v="único"/>
  </r>
  <r>
    <d v="2024-05-17T00:00:00"/>
    <x v="501"/>
    <x v="2"/>
    <s v="viernes"/>
    <s v="22:34"/>
    <x v="0"/>
    <x v="177"/>
    <x v="1"/>
    <n v="27.92"/>
    <x v="2"/>
    <s v="viernes-22:34-card-ANON-0000-0000-0177-Americano"/>
    <s v="único"/>
  </r>
  <r>
    <d v="2024-05-17T00:00:00"/>
    <x v="502"/>
    <x v="2"/>
    <s v="viernes"/>
    <s v="22:36"/>
    <x v="0"/>
    <x v="178"/>
    <x v="1"/>
    <n v="37.72"/>
    <x v="0"/>
    <s v="viernes-22:36-card-ANON-0000-0000-0178-Latte"/>
    <s v="único"/>
  </r>
  <r>
    <d v="2024-05-17T00:00:00"/>
    <x v="503"/>
    <x v="2"/>
    <s v="viernes"/>
    <s v="22:37"/>
    <x v="0"/>
    <x v="179"/>
    <x v="1"/>
    <n v="37.72"/>
    <x v="0"/>
    <s v="viernes-22:37-card-ANON-0000-0000-0179-Latte"/>
    <s v="único"/>
  </r>
  <r>
    <d v="2024-05-18T00:00:00"/>
    <x v="504"/>
    <x v="2"/>
    <s v="sábado"/>
    <s v="08:01"/>
    <x v="0"/>
    <x v="180"/>
    <x v="1"/>
    <n v="37.72"/>
    <x v="7"/>
    <s v="sábado-08:01-card-ANON-0000-0000-0180-Cappuccino"/>
    <s v="único"/>
  </r>
  <r>
    <d v="2024-05-18T00:00:00"/>
    <x v="505"/>
    <x v="2"/>
    <s v="sábado"/>
    <s v="08:02"/>
    <x v="0"/>
    <x v="180"/>
    <x v="1"/>
    <n v="37.72"/>
    <x v="7"/>
    <s v="sábado-08:02-card-ANON-0000-0000-0180-Cappuccino"/>
    <s v="único"/>
  </r>
  <r>
    <d v="2024-05-18T00:00:00"/>
    <x v="506"/>
    <x v="2"/>
    <s v="sábado"/>
    <s v="11:15"/>
    <x v="0"/>
    <x v="181"/>
    <x v="1"/>
    <n v="32.82"/>
    <x v="3"/>
    <s v="sábado-11:15-card-ANON-0000-0000-0181-Americano with Milk"/>
    <s v="único"/>
  </r>
  <r>
    <d v="2024-05-18T00:00:00"/>
    <x v="507"/>
    <x v="2"/>
    <s v="sábado"/>
    <s v="16:48"/>
    <x v="0"/>
    <x v="172"/>
    <x v="1"/>
    <n v="32.82"/>
    <x v="3"/>
    <s v="sábado-16:48-card-ANON-0000-0000-0172-Americano with Milk"/>
    <s v="único"/>
  </r>
  <r>
    <d v="2024-05-18T00:00:00"/>
    <x v="508"/>
    <x v="2"/>
    <s v="sábado"/>
    <s v="16:49"/>
    <x v="0"/>
    <x v="97"/>
    <x v="1"/>
    <n v="32.82"/>
    <x v="3"/>
    <s v="sábado-16:49-card-ANON-0000-0000-0097-Americano with Milk"/>
    <s v="único"/>
  </r>
  <r>
    <d v="2024-05-18T00:00:00"/>
    <x v="509"/>
    <x v="2"/>
    <s v="sábado"/>
    <s v="19:58"/>
    <x v="0"/>
    <x v="40"/>
    <x v="1"/>
    <n v="32.82"/>
    <x v="3"/>
    <s v="sábado-19:58-card-ANON-0000-0000-0040-Americano with Milk"/>
    <s v="único"/>
  </r>
  <r>
    <d v="2024-05-18T00:00:00"/>
    <x v="510"/>
    <x v="2"/>
    <s v="sábado"/>
    <s v="20:22"/>
    <x v="0"/>
    <x v="8"/>
    <x v="1"/>
    <n v="37.72"/>
    <x v="0"/>
    <s v="sábado-20:22-card-ANON-0000-0000-0009-Latte"/>
    <s v="único"/>
  </r>
  <r>
    <d v="2024-05-18T00:00:00"/>
    <x v="511"/>
    <x v="2"/>
    <s v="sábado"/>
    <s v="22:05"/>
    <x v="1"/>
    <x v="10"/>
    <x v="2"/>
    <n v="39"/>
    <x v="7"/>
    <s v="sábado-22:05-cash--Cappuccino"/>
    <s v="único"/>
  </r>
  <r>
    <d v="2024-05-19T00:00:00"/>
    <x v="512"/>
    <x v="2"/>
    <s v="domingo"/>
    <s v="07:58"/>
    <x v="0"/>
    <x v="182"/>
    <x v="1"/>
    <n v="27.92"/>
    <x v="2"/>
    <s v="domingo-07:58-card-ANON-0000-0000-0182-Americano"/>
    <s v="único"/>
  </r>
  <r>
    <d v="2024-05-19T00:00:00"/>
    <x v="513"/>
    <x v="2"/>
    <s v="domingo"/>
    <s v="07:59"/>
    <x v="0"/>
    <x v="182"/>
    <x v="1"/>
    <n v="27.92"/>
    <x v="2"/>
    <s v="domingo-07:59-card-ANON-0000-0000-0182-Americano"/>
    <s v="único"/>
  </r>
  <r>
    <d v="2024-05-19T00:00:00"/>
    <x v="514"/>
    <x v="2"/>
    <s v="domingo"/>
    <s v="08:00"/>
    <x v="0"/>
    <x v="183"/>
    <x v="1"/>
    <n v="37.72"/>
    <x v="7"/>
    <s v="domingo-08:00-card-ANON-0000-0000-0183-Cappuccino"/>
    <s v="único"/>
  </r>
  <r>
    <d v="2024-05-19T00:00:00"/>
    <x v="515"/>
    <x v="2"/>
    <s v="domingo"/>
    <s v="09:28"/>
    <x v="1"/>
    <x v="10"/>
    <x v="2"/>
    <n v="24"/>
    <x v="6"/>
    <s v="domingo-09:28-cash--Espresso"/>
    <s v="único"/>
  </r>
  <r>
    <d v="2024-05-19T00:00:00"/>
    <x v="516"/>
    <x v="2"/>
    <s v="domingo"/>
    <s v="12:14"/>
    <x v="0"/>
    <x v="184"/>
    <x v="1"/>
    <n v="32.82"/>
    <x v="3"/>
    <s v="domingo-12:14-card-ANON-0000-0000-0184-Americano with Milk"/>
    <s v="único"/>
  </r>
  <r>
    <d v="2024-05-19T00:00:00"/>
    <x v="517"/>
    <x v="2"/>
    <s v="domingo"/>
    <s v="14:43"/>
    <x v="0"/>
    <x v="12"/>
    <x v="1"/>
    <n v="27.92"/>
    <x v="2"/>
    <s v="domingo-14:43-card-ANON-0000-0000-0012-Americano"/>
    <s v="único"/>
  </r>
  <r>
    <d v="2024-05-19T00:00:00"/>
    <x v="518"/>
    <x v="2"/>
    <s v="domingo"/>
    <s v="15:58"/>
    <x v="0"/>
    <x v="185"/>
    <x v="1"/>
    <n v="32.82"/>
    <x v="3"/>
    <s v="domingo-15:58-card-ANON-0000-0000-0185-Americano with Milk"/>
    <s v="único"/>
  </r>
  <r>
    <d v="2024-05-19T00:00:00"/>
    <x v="519"/>
    <x v="2"/>
    <s v="domingo"/>
    <s v="18:12"/>
    <x v="0"/>
    <x v="186"/>
    <x v="1"/>
    <n v="32.82"/>
    <x v="3"/>
    <s v="domingo-18:12-card-ANON-0000-0000-0186-Americano with Milk"/>
    <s v="único"/>
  </r>
  <r>
    <d v="2024-05-19T00:00:00"/>
    <x v="520"/>
    <x v="2"/>
    <s v="domingo"/>
    <s v="18:13"/>
    <x v="0"/>
    <x v="186"/>
    <x v="1"/>
    <n v="23.02"/>
    <x v="6"/>
    <s v="domingo-18:13-card-ANON-0000-0000-0186-Espresso"/>
    <s v="único"/>
  </r>
  <r>
    <d v="2024-05-19T00:00:00"/>
    <x v="521"/>
    <x v="2"/>
    <s v="domingo"/>
    <s v="18:16"/>
    <x v="0"/>
    <x v="186"/>
    <x v="1"/>
    <n v="37.72"/>
    <x v="1"/>
    <s v="domingo-18:16-card-ANON-0000-0000-0186-Hot Chocolate"/>
    <s v="único"/>
  </r>
  <r>
    <d v="2024-05-19T00:00:00"/>
    <x v="522"/>
    <x v="2"/>
    <s v="domingo"/>
    <s v="19:51"/>
    <x v="0"/>
    <x v="187"/>
    <x v="1"/>
    <n v="37.72"/>
    <x v="7"/>
    <s v="domingo-19:51-card-ANON-0000-0000-0187-Cappuccino"/>
    <s v="único"/>
  </r>
  <r>
    <d v="2024-05-19T00:00:00"/>
    <x v="523"/>
    <x v="2"/>
    <s v="domingo"/>
    <s v="21:15"/>
    <x v="0"/>
    <x v="188"/>
    <x v="1"/>
    <n v="37.72"/>
    <x v="7"/>
    <s v="domingo-21:15-card-ANON-0000-0000-0188-Cappuccino"/>
    <s v="único"/>
  </r>
  <r>
    <d v="2024-05-19T00:00:00"/>
    <x v="524"/>
    <x v="2"/>
    <s v="domingo"/>
    <s v="21:18"/>
    <x v="0"/>
    <x v="189"/>
    <x v="1"/>
    <n v="37.72"/>
    <x v="7"/>
    <s v="domingo-21:18-card-ANON-0000-0000-0189-Cappuccino"/>
    <s v="único"/>
  </r>
  <r>
    <d v="2024-05-20T00:00:00"/>
    <x v="525"/>
    <x v="2"/>
    <s v="lunes"/>
    <s v="10:05"/>
    <x v="0"/>
    <x v="190"/>
    <x v="1"/>
    <n v="32.82"/>
    <x v="3"/>
    <s v="lunes-10:05-card-ANON-0000-0000-0190-Americano with Milk"/>
    <s v="único"/>
  </r>
  <r>
    <d v="2024-05-20T00:00:00"/>
    <x v="526"/>
    <x v="2"/>
    <s v="lunes"/>
    <s v="10:17"/>
    <x v="0"/>
    <x v="191"/>
    <x v="1"/>
    <n v="37.72"/>
    <x v="0"/>
    <s v="lunes-10:17-card-ANON-0000-0000-0191-Latte"/>
    <s v="único"/>
  </r>
  <r>
    <d v="2024-05-20T00:00:00"/>
    <x v="527"/>
    <x v="2"/>
    <s v="lunes"/>
    <s v="10:58"/>
    <x v="0"/>
    <x v="0"/>
    <x v="1"/>
    <n v="37.72"/>
    <x v="0"/>
    <s v="lunes-10:58-card-ANON-0000-0000-0001-Latte"/>
    <s v="único"/>
  </r>
  <r>
    <d v="2024-05-20T00:00:00"/>
    <x v="528"/>
    <x v="2"/>
    <s v="lunes"/>
    <s v="11:15"/>
    <x v="0"/>
    <x v="143"/>
    <x v="1"/>
    <n v="27.92"/>
    <x v="2"/>
    <s v="lunes-11:15-card-ANON-0000-0000-0143-Americano"/>
    <s v="único"/>
  </r>
  <r>
    <d v="2024-05-20T00:00:00"/>
    <x v="529"/>
    <x v="2"/>
    <s v="lunes"/>
    <s v="11:16"/>
    <x v="0"/>
    <x v="143"/>
    <x v="1"/>
    <n v="27.92"/>
    <x v="2"/>
    <s v="lunes-11:16-card-ANON-0000-0000-0143-Americano"/>
    <s v="único"/>
  </r>
  <r>
    <d v="2024-05-20T00:00:00"/>
    <x v="530"/>
    <x v="2"/>
    <s v="lunes"/>
    <s v="13:28"/>
    <x v="0"/>
    <x v="2"/>
    <x v="1"/>
    <n v="27.92"/>
    <x v="2"/>
    <s v="lunes-13:28-card-ANON-0000-0000-0003-Americano"/>
    <s v="único"/>
  </r>
  <r>
    <d v="2024-05-20T00:00:00"/>
    <x v="531"/>
    <x v="2"/>
    <s v="lunes"/>
    <s v="14:13"/>
    <x v="0"/>
    <x v="192"/>
    <x v="1"/>
    <n v="32.82"/>
    <x v="3"/>
    <s v="lunes-14:13-card-ANON-0000-0000-0192-Americano with Milk"/>
    <s v="único"/>
  </r>
  <r>
    <d v="2024-05-20T00:00:00"/>
    <x v="532"/>
    <x v="2"/>
    <s v="lunes"/>
    <s v="14:14"/>
    <x v="0"/>
    <x v="192"/>
    <x v="1"/>
    <n v="37.72"/>
    <x v="7"/>
    <s v="lunes-14:14-card-ANON-0000-0000-0192-Cappuccino"/>
    <s v="único"/>
  </r>
  <r>
    <d v="2024-05-20T00:00:00"/>
    <x v="533"/>
    <x v="2"/>
    <s v="lunes"/>
    <s v="14:32"/>
    <x v="1"/>
    <x v="10"/>
    <x v="2"/>
    <n v="29"/>
    <x v="2"/>
    <s v="lunes-14:32-cash--Americano"/>
    <s v="único"/>
  </r>
  <r>
    <d v="2024-05-20T00:00:00"/>
    <x v="534"/>
    <x v="2"/>
    <s v="lunes"/>
    <s v="17:12"/>
    <x v="0"/>
    <x v="120"/>
    <x v="1"/>
    <n v="37.72"/>
    <x v="0"/>
    <s v="lunes-17:12-card-ANON-0000-0000-0120-Latte"/>
    <s v="único"/>
  </r>
  <r>
    <d v="2024-05-20T00:00:00"/>
    <x v="535"/>
    <x v="2"/>
    <s v="lunes"/>
    <s v="17:13"/>
    <x v="0"/>
    <x v="193"/>
    <x v="1"/>
    <n v="37.72"/>
    <x v="0"/>
    <s v="lunes-17:13-card-ANON-0000-0000-0193-Latte"/>
    <s v="único"/>
  </r>
  <r>
    <d v="2024-05-20T00:00:00"/>
    <x v="536"/>
    <x v="2"/>
    <s v="lunes"/>
    <s v="20:36"/>
    <x v="0"/>
    <x v="194"/>
    <x v="1"/>
    <n v="32.82"/>
    <x v="3"/>
    <s v="lunes-20:36-card-ANON-0000-0000-0194-Americano with Milk"/>
    <s v="único"/>
  </r>
  <r>
    <d v="2024-05-20T00:00:00"/>
    <x v="537"/>
    <x v="2"/>
    <s v="lunes"/>
    <s v="20:37"/>
    <x v="0"/>
    <x v="194"/>
    <x v="1"/>
    <n v="37.72"/>
    <x v="4"/>
    <s v="lunes-20:37-card-ANON-0000-0000-0194-Cocoa"/>
    <s v="único"/>
  </r>
  <r>
    <d v="2024-05-20T00:00:00"/>
    <x v="538"/>
    <x v="2"/>
    <s v="lunes"/>
    <s v="20:46"/>
    <x v="0"/>
    <x v="195"/>
    <x v="1"/>
    <n v="27.92"/>
    <x v="5"/>
    <s v="lunes-20:46-card-ANON-0000-0000-0195-Cortado"/>
    <s v="único"/>
  </r>
  <r>
    <d v="2024-05-20T00:00:00"/>
    <x v="539"/>
    <x v="2"/>
    <s v="lunes"/>
    <s v="21:36"/>
    <x v="0"/>
    <x v="12"/>
    <x v="1"/>
    <n v="32.82"/>
    <x v="3"/>
    <s v="lunes-21:36-card-ANON-0000-0000-0012-Americano with Milk"/>
    <s v="único"/>
  </r>
  <r>
    <d v="2024-05-20T00:00:00"/>
    <x v="540"/>
    <x v="2"/>
    <s v="lunes"/>
    <s v="21:37"/>
    <x v="0"/>
    <x v="12"/>
    <x v="1"/>
    <n v="32.82"/>
    <x v="3"/>
    <s v="lunes-21:37-card-ANON-0000-0000-0012-Americano with Milk"/>
    <s v="único"/>
  </r>
  <r>
    <d v="2024-05-21T00:00:00"/>
    <x v="541"/>
    <x v="2"/>
    <s v="martes"/>
    <s v="08:27"/>
    <x v="0"/>
    <x v="196"/>
    <x v="1"/>
    <n v="37.72"/>
    <x v="0"/>
    <s v="martes-08:27-card-ANON-0000-0000-0196-Latte"/>
    <s v="único"/>
  </r>
  <r>
    <d v="2024-05-21T00:00:00"/>
    <x v="542"/>
    <x v="2"/>
    <s v="martes"/>
    <s v="09:43"/>
    <x v="1"/>
    <x v="10"/>
    <x v="2"/>
    <n v="29"/>
    <x v="2"/>
    <s v="martes-09:43-cash--Americano"/>
    <s v="único"/>
  </r>
  <r>
    <d v="2024-05-21T00:00:00"/>
    <x v="543"/>
    <x v="2"/>
    <s v="martes"/>
    <s v="09:44"/>
    <x v="1"/>
    <x v="10"/>
    <x v="2"/>
    <n v="34"/>
    <x v="3"/>
    <s v="martes-09:44-cash--Americano with Milk"/>
    <s v="único"/>
  </r>
  <r>
    <d v="2024-05-21T00:00:00"/>
    <x v="544"/>
    <x v="2"/>
    <s v="martes"/>
    <s v="09:46"/>
    <x v="1"/>
    <x v="10"/>
    <x v="2"/>
    <n v="39"/>
    <x v="4"/>
    <s v="martes-09:46-cash--Cocoa"/>
    <s v="único"/>
  </r>
  <r>
    <d v="2024-05-21T00:00:00"/>
    <x v="545"/>
    <x v="2"/>
    <s v="martes"/>
    <s v="10:05"/>
    <x v="1"/>
    <x v="10"/>
    <x v="2"/>
    <n v="39"/>
    <x v="0"/>
    <s v="martes-10:05-cash--Latte"/>
    <s v="único"/>
  </r>
  <r>
    <d v="2024-05-21T00:00:00"/>
    <x v="546"/>
    <x v="2"/>
    <s v="martes"/>
    <s v="16:10"/>
    <x v="0"/>
    <x v="197"/>
    <x v="1"/>
    <n v="37.72"/>
    <x v="0"/>
    <s v="martes-16:10-card-ANON-0000-0000-0197-Latte"/>
    <s v="único"/>
  </r>
  <r>
    <d v="2024-05-21T00:00:00"/>
    <x v="547"/>
    <x v="2"/>
    <s v="martes"/>
    <s v="18:13"/>
    <x v="0"/>
    <x v="12"/>
    <x v="1"/>
    <n v="23.02"/>
    <x v="6"/>
    <s v="martes-18:13-card-ANON-0000-0000-0012-Espresso"/>
    <s v="único"/>
  </r>
  <r>
    <d v="2024-05-21T00:00:00"/>
    <x v="548"/>
    <x v="2"/>
    <s v="martes"/>
    <s v="19:11"/>
    <x v="0"/>
    <x v="198"/>
    <x v="1"/>
    <n v="37.72"/>
    <x v="7"/>
    <s v="martes-19:11-card-ANON-0000-0000-0198-Cappuccino"/>
    <s v="único"/>
  </r>
  <r>
    <d v="2024-05-21T00:00:00"/>
    <x v="549"/>
    <x v="2"/>
    <s v="martes"/>
    <s v="20:13"/>
    <x v="0"/>
    <x v="199"/>
    <x v="1"/>
    <n v="37.72"/>
    <x v="7"/>
    <s v="martes-20:13-card-ANON-0000-0000-0199-Cappuccino"/>
    <s v="único"/>
  </r>
  <r>
    <d v="2024-05-22T00:00:00"/>
    <x v="550"/>
    <x v="2"/>
    <s v="miércoles"/>
    <s v="09:34"/>
    <x v="0"/>
    <x v="200"/>
    <x v="1"/>
    <n v="37.72"/>
    <x v="7"/>
    <s v="miércoles-09:34-card-ANON-0000-0000-0200-Cappuccino"/>
    <s v="único"/>
  </r>
  <r>
    <d v="2024-05-22T00:00:00"/>
    <x v="551"/>
    <x v="2"/>
    <s v="miércoles"/>
    <s v="10:49"/>
    <x v="0"/>
    <x v="191"/>
    <x v="1"/>
    <n v="32.82"/>
    <x v="3"/>
    <s v="miércoles-10:49-card-ANON-0000-0000-0191-Americano with Milk"/>
    <s v="único"/>
  </r>
  <r>
    <d v="2024-05-22T00:00:00"/>
    <x v="552"/>
    <x v="2"/>
    <s v="miércoles"/>
    <s v="11:18"/>
    <x v="0"/>
    <x v="141"/>
    <x v="1"/>
    <n v="27.92"/>
    <x v="5"/>
    <s v="miércoles-11:18-card-ANON-0000-0000-0141-Cortado"/>
    <s v="único"/>
  </r>
  <r>
    <d v="2024-05-22T00:00:00"/>
    <x v="553"/>
    <x v="2"/>
    <s v="miércoles"/>
    <s v="11:34"/>
    <x v="0"/>
    <x v="97"/>
    <x v="1"/>
    <n v="32.82"/>
    <x v="3"/>
    <s v="miércoles-11:34-card-ANON-0000-0000-0097-Americano with Milk"/>
    <s v="único"/>
  </r>
  <r>
    <d v="2024-05-22T00:00:00"/>
    <x v="554"/>
    <x v="2"/>
    <s v="miércoles"/>
    <s v="12:29"/>
    <x v="0"/>
    <x v="12"/>
    <x v="1"/>
    <n v="27.92"/>
    <x v="2"/>
    <s v="miércoles-12:29-card-ANON-0000-0000-0012-Americano"/>
    <s v="único"/>
  </r>
  <r>
    <d v="2024-05-22T00:00:00"/>
    <x v="555"/>
    <x v="2"/>
    <s v="miércoles"/>
    <s v="12:30"/>
    <x v="0"/>
    <x v="12"/>
    <x v="1"/>
    <n v="27.92"/>
    <x v="2"/>
    <s v="miércoles-12:30-card-ANON-0000-0000-0012-Americano"/>
    <s v="único"/>
  </r>
  <r>
    <d v="2024-05-22T00:00:00"/>
    <x v="556"/>
    <x v="2"/>
    <s v="miércoles"/>
    <s v="14:00"/>
    <x v="0"/>
    <x v="8"/>
    <x v="1"/>
    <n v="32.82"/>
    <x v="3"/>
    <s v="miércoles-14:00-card-ANON-0000-0000-0009-Americano with Milk"/>
    <s v="único"/>
  </r>
  <r>
    <d v="2024-05-22T00:00:00"/>
    <x v="557"/>
    <x v="2"/>
    <s v="miércoles"/>
    <s v="19:24"/>
    <x v="0"/>
    <x v="134"/>
    <x v="1"/>
    <n v="37.72"/>
    <x v="7"/>
    <s v="miércoles-19:24-card-ANON-0000-0000-0134-Cappuccino"/>
    <s v="único"/>
  </r>
  <r>
    <d v="2024-05-22T00:00:00"/>
    <x v="558"/>
    <x v="2"/>
    <s v="miércoles"/>
    <s v="19:25"/>
    <x v="0"/>
    <x v="134"/>
    <x v="1"/>
    <n v="37.72"/>
    <x v="7"/>
    <s v="miércoles-19:25-card-ANON-0000-0000-0134-Cappuccino"/>
    <s v="único"/>
  </r>
  <r>
    <d v="2024-05-22T00:00:00"/>
    <x v="559"/>
    <x v="2"/>
    <s v="miércoles"/>
    <s v="21:23"/>
    <x v="0"/>
    <x v="180"/>
    <x v="1"/>
    <n v="37.72"/>
    <x v="1"/>
    <s v="miércoles-21:23-card-ANON-0000-0000-0180-Hot Chocolate"/>
    <s v="único"/>
  </r>
  <r>
    <d v="2024-05-22T00:00:00"/>
    <x v="560"/>
    <x v="2"/>
    <s v="miércoles"/>
    <s v="21:24"/>
    <x v="0"/>
    <x v="180"/>
    <x v="1"/>
    <n v="37.72"/>
    <x v="7"/>
    <s v="miércoles-21:24-card-ANON-0000-0000-0180-Cappuccino"/>
    <s v="único"/>
  </r>
  <r>
    <d v="2024-05-23T00:00:00"/>
    <x v="561"/>
    <x v="2"/>
    <s v="jueves"/>
    <s v="10:10"/>
    <x v="0"/>
    <x v="201"/>
    <x v="1"/>
    <n v="37.72"/>
    <x v="7"/>
    <s v="jueves-10:10-card-ANON-0000-0000-0201-Cappuccino"/>
    <s v="único"/>
  </r>
  <r>
    <d v="2024-05-23T00:00:00"/>
    <x v="562"/>
    <x v="2"/>
    <s v="jueves"/>
    <s v="12:22"/>
    <x v="0"/>
    <x v="202"/>
    <x v="1"/>
    <n v="23.02"/>
    <x v="6"/>
    <s v="jueves-12:22-card-ANON-0000-0000-0202-Espresso"/>
    <s v="único"/>
  </r>
  <r>
    <d v="2024-05-23T00:00:00"/>
    <x v="563"/>
    <x v="2"/>
    <s v="jueves"/>
    <s v="15:55"/>
    <x v="0"/>
    <x v="180"/>
    <x v="1"/>
    <n v="37.72"/>
    <x v="7"/>
    <s v="jueves-15:55-card-ANON-0000-0000-0180-Cappuccino"/>
    <s v="único"/>
  </r>
  <r>
    <d v="2024-05-23T00:00:00"/>
    <x v="564"/>
    <x v="2"/>
    <s v="jueves"/>
    <s v="15:56"/>
    <x v="0"/>
    <x v="203"/>
    <x v="1"/>
    <n v="37.72"/>
    <x v="7"/>
    <s v="jueves-15:56-card-ANON-0000-0000-0203-Cappuccino"/>
    <s v="único"/>
  </r>
  <r>
    <d v="2024-05-23T00:00:00"/>
    <x v="565"/>
    <x v="2"/>
    <s v="jueves"/>
    <s v="16:18"/>
    <x v="0"/>
    <x v="180"/>
    <x v="1"/>
    <n v="37.72"/>
    <x v="7"/>
    <s v="jueves-16:18-card-ANON-0000-0000-0180-Cappuccino"/>
    <s v="único"/>
  </r>
  <r>
    <d v="2024-05-23T00:00:00"/>
    <x v="566"/>
    <x v="2"/>
    <s v="jueves"/>
    <s v="16:41"/>
    <x v="0"/>
    <x v="77"/>
    <x v="1"/>
    <n v="37.72"/>
    <x v="0"/>
    <s v="jueves-16:41-card-ANON-0000-0000-0077-Latte"/>
    <s v="único"/>
  </r>
  <r>
    <d v="2024-05-23T00:00:00"/>
    <x v="567"/>
    <x v="2"/>
    <s v="jueves"/>
    <s v="17:14"/>
    <x v="0"/>
    <x v="153"/>
    <x v="1"/>
    <n v="37.72"/>
    <x v="7"/>
    <s v="jueves-17:14-card-ANON-0000-0000-0153-Cappuccino"/>
    <s v="único"/>
  </r>
  <r>
    <d v="2024-05-23T00:00:00"/>
    <x v="568"/>
    <x v="2"/>
    <s v="jueves"/>
    <s v="17:15"/>
    <x v="0"/>
    <x v="153"/>
    <x v="1"/>
    <n v="37.72"/>
    <x v="0"/>
    <s v="jueves-17:15-card-ANON-0000-0000-0153-Latte"/>
    <s v="único"/>
  </r>
  <r>
    <d v="2024-05-23T00:00:00"/>
    <x v="569"/>
    <x v="2"/>
    <s v="jueves"/>
    <s v="19:03"/>
    <x v="0"/>
    <x v="204"/>
    <x v="1"/>
    <n v="27.92"/>
    <x v="5"/>
    <s v="jueves-19:03-card-ANON-0000-0000-0204-Cortado"/>
    <s v="único"/>
  </r>
  <r>
    <d v="2024-05-23T00:00:00"/>
    <x v="570"/>
    <x v="2"/>
    <s v="jueves"/>
    <s v="19:17"/>
    <x v="0"/>
    <x v="134"/>
    <x v="1"/>
    <n v="37.72"/>
    <x v="7"/>
    <s v="jueves-19:17-card-ANON-0000-0000-0134-Cappuccino"/>
    <s v="único"/>
  </r>
  <r>
    <d v="2024-05-23T00:00:00"/>
    <x v="571"/>
    <x v="2"/>
    <s v="jueves"/>
    <s v="19:18"/>
    <x v="0"/>
    <x v="205"/>
    <x v="1"/>
    <n v="37.72"/>
    <x v="7"/>
    <s v="jueves-19:18-card-ANON-0000-0000-0205-Cappuccino"/>
    <s v="único"/>
  </r>
  <r>
    <d v="2024-05-23T00:00:00"/>
    <x v="572"/>
    <x v="2"/>
    <s v="jueves"/>
    <s v="19:42"/>
    <x v="0"/>
    <x v="206"/>
    <x v="1"/>
    <n v="37.72"/>
    <x v="7"/>
    <s v="jueves-19:42-card-ANON-0000-0000-0206-Cappuccino"/>
    <s v="único"/>
  </r>
  <r>
    <d v="2024-05-23T00:00:00"/>
    <x v="573"/>
    <x v="2"/>
    <s v="jueves"/>
    <s v="20:15"/>
    <x v="0"/>
    <x v="207"/>
    <x v="1"/>
    <n v="37.72"/>
    <x v="7"/>
    <s v="jueves-20:15-card-ANON-0000-0000-0207-Cappuccino"/>
    <s v="único"/>
  </r>
  <r>
    <d v="2024-05-23T00:00:00"/>
    <x v="574"/>
    <x v="2"/>
    <s v="jueves"/>
    <s v="20:16"/>
    <x v="0"/>
    <x v="207"/>
    <x v="1"/>
    <n v="37.72"/>
    <x v="0"/>
    <s v="jueves-20:16-card-ANON-0000-0000-0207-Latte"/>
    <s v="único"/>
  </r>
  <r>
    <d v="2024-05-23T00:00:00"/>
    <x v="575"/>
    <x v="2"/>
    <s v="jueves"/>
    <s v="22:48"/>
    <x v="0"/>
    <x v="208"/>
    <x v="1"/>
    <n v="32.82"/>
    <x v="3"/>
    <s v="jueves-22:48-card-ANON-0000-0000-0208-Americano with Milk"/>
    <s v="único"/>
  </r>
  <r>
    <d v="2024-05-23T00:00:00"/>
    <x v="576"/>
    <x v="2"/>
    <s v="jueves"/>
    <s v="22:55"/>
    <x v="1"/>
    <x v="10"/>
    <x v="2"/>
    <n v="39"/>
    <x v="1"/>
    <s v="jueves-22:55-cash--Hot Chocolate"/>
    <s v="único"/>
  </r>
  <r>
    <d v="2024-05-24T00:00:00"/>
    <x v="577"/>
    <x v="2"/>
    <s v="viernes"/>
    <s v="11:11"/>
    <x v="0"/>
    <x v="141"/>
    <x v="1"/>
    <n v="27.92"/>
    <x v="5"/>
    <s v="viernes-11:11-card-ANON-0000-0000-0141-Cortado"/>
    <s v="único"/>
  </r>
  <r>
    <d v="2024-05-24T00:00:00"/>
    <x v="578"/>
    <x v="2"/>
    <s v="viernes"/>
    <s v="11:15"/>
    <x v="0"/>
    <x v="12"/>
    <x v="1"/>
    <n v="27.92"/>
    <x v="2"/>
    <s v="viernes-11:15-card-ANON-0000-0000-0012-Americano"/>
    <s v="único"/>
  </r>
  <r>
    <d v="2024-05-24T00:00:00"/>
    <x v="579"/>
    <x v="2"/>
    <s v="viernes"/>
    <s v="11:16"/>
    <x v="0"/>
    <x v="12"/>
    <x v="1"/>
    <n v="27.92"/>
    <x v="2"/>
    <s v="viernes-11:16-card-ANON-0000-0000-0012-Americano"/>
    <s v="único"/>
  </r>
  <r>
    <d v="2024-05-24T00:00:00"/>
    <x v="580"/>
    <x v="2"/>
    <s v="viernes"/>
    <s v="16:07"/>
    <x v="0"/>
    <x v="81"/>
    <x v="1"/>
    <n v="37.72"/>
    <x v="1"/>
    <s v="viernes-16:07-card-ANON-0000-0000-0081-Hot Chocolate"/>
    <s v="único"/>
  </r>
  <r>
    <d v="2024-05-24T00:00:00"/>
    <x v="581"/>
    <x v="2"/>
    <s v="viernes"/>
    <s v="18:17"/>
    <x v="0"/>
    <x v="209"/>
    <x v="1"/>
    <n v="27.92"/>
    <x v="5"/>
    <s v="viernes-18:17-card-ANON-0000-0000-0209-Cortado"/>
    <s v="único"/>
  </r>
  <r>
    <d v="2024-05-24T00:00:00"/>
    <x v="582"/>
    <x v="2"/>
    <s v="viernes"/>
    <s v="18:18"/>
    <x v="0"/>
    <x v="209"/>
    <x v="1"/>
    <n v="27.92"/>
    <x v="5"/>
    <s v="viernes-18:18-card-ANON-0000-0000-0209-Cortado"/>
    <s v="único"/>
  </r>
  <r>
    <d v="2024-05-24T00:00:00"/>
    <x v="583"/>
    <x v="2"/>
    <s v="viernes"/>
    <s v="22:30"/>
    <x v="0"/>
    <x v="210"/>
    <x v="1"/>
    <n v="32.82"/>
    <x v="3"/>
    <s v="viernes-22:30-card-ANON-0000-0000-0210-Americano with Milk"/>
    <s v="único"/>
  </r>
  <r>
    <d v="2024-05-25T00:00:00"/>
    <x v="584"/>
    <x v="2"/>
    <s v="sábado"/>
    <s v="07:40"/>
    <x v="1"/>
    <x v="10"/>
    <x v="2"/>
    <n v="29"/>
    <x v="2"/>
    <s v="sábado-07:40-cash--Americano"/>
    <s v="único"/>
  </r>
  <r>
    <d v="2024-05-25T00:00:00"/>
    <x v="585"/>
    <x v="2"/>
    <s v="sábado"/>
    <s v="12:13"/>
    <x v="0"/>
    <x v="211"/>
    <x v="1"/>
    <n v="37.72"/>
    <x v="0"/>
    <s v="sábado-12:13-card-ANON-0000-0000-0211-Latte"/>
    <s v="único"/>
  </r>
  <r>
    <d v="2024-05-25T00:00:00"/>
    <x v="586"/>
    <x v="2"/>
    <s v="sábado"/>
    <s v="12:40"/>
    <x v="1"/>
    <x v="10"/>
    <x v="2"/>
    <n v="29"/>
    <x v="2"/>
    <s v="sábado-12:40-cash--Americano"/>
    <s v="único"/>
  </r>
  <r>
    <d v="2024-05-25T00:00:00"/>
    <x v="587"/>
    <x v="2"/>
    <s v="sábado"/>
    <s v="12:42"/>
    <x v="0"/>
    <x v="212"/>
    <x v="1"/>
    <n v="32.82"/>
    <x v="3"/>
    <s v="sábado-12:42-card-ANON-0000-0000-0212-Americano with Milk"/>
    <s v="único"/>
  </r>
  <r>
    <d v="2024-05-25T00:00:00"/>
    <x v="588"/>
    <x v="2"/>
    <s v="sábado"/>
    <s v="12:43"/>
    <x v="0"/>
    <x v="212"/>
    <x v="1"/>
    <n v="32.82"/>
    <x v="3"/>
    <s v="sábado-12:43-card-ANON-0000-0000-0212-Americano with Milk"/>
    <s v="único"/>
  </r>
  <r>
    <d v="2024-05-25T00:00:00"/>
    <x v="589"/>
    <x v="2"/>
    <s v="sábado"/>
    <s v="12:58"/>
    <x v="0"/>
    <x v="213"/>
    <x v="1"/>
    <n v="32.82"/>
    <x v="3"/>
    <s v="sábado-12:58-card-ANON-0000-0000-0213-Americano with Milk"/>
    <s v="único"/>
  </r>
  <r>
    <d v="2024-05-25T00:00:00"/>
    <x v="590"/>
    <x v="2"/>
    <s v="sábado"/>
    <s v="16:47"/>
    <x v="0"/>
    <x v="40"/>
    <x v="1"/>
    <n v="32.82"/>
    <x v="3"/>
    <s v="sábado-16:47-card-ANON-0000-0000-0040-Americano with Milk"/>
    <s v="único"/>
  </r>
  <r>
    <d v="2024-05-25T00:00:00"/>
    <x v="591"/>
    <x v="2"/>
    <s v="sábado"/>
    <s v="16:48"/>
    <x v="0"/>
    <x v="40"/>
    <x v="1"/>
    <n v="27.92"/>
    <x v="2"/>
    <s v="sábado-16:48-card-ANON-0000-0000-0040-Americano"/>
    <s v="único"/>
  </r>
  <r>
    <d v="2024-05-26T00:00:00"/>
    <x v="592"/>
    <x v="2"/>
    <s v="domingo"/>
    <s v="14:24"/>
    <x v="0"/>
    <x v="214"/>
    <x v="1"/>
    <n v="32.82"/>
    <x v="3"/>
    <s v="domingo-14:24-card-ANON-0000-0000-0214-Americano with Milk"/>
    <s v="único"/>
  </r>
  <r>
    <d v="2024-05-26T00:00:00"/>
    <x v="593"/>
    <x v="2"/>
    <s v="domingo"/>
    <s v="14:26"/>
    <x v="0"/>
    <x v="215"/>
    <x v="1"/>
    <n v="27.92"/>
    <x v="5"/>
    <s v="domingo-14:26-card-ANON-0000-0000-0215-Cortado"/>
    <s v="único"/>
  </r>
  <r>
    <d v="2024-05-26T00:00:00"/>
    <x v="594"/>
    <x v="2"/>
    <s v="domingo"/>
    <s v="14:40"/>
    <x v="0"/>
    <x v="216"/>
    <x v="1"/>
    <n v="32.82"/>
    <x v="3"/>
    <s v="domingo-14:40-card-ANON-0000-0000-0216-Americano with Milk"/>
    <s v="único"/>
  </r>
  <r>
    <d v="2024-05-26T00:00:00"/>
    <x v="595"/>
    <x v="2"/>
    <s v="domingo"/>
    <s v="17:19"/>
    <x v="0"/>
    <x v="217"/>
    <x v="1"/>
    <n v="37.72"/>
    <x v="7"/>
    <s v="domingo-17:19-card-ANON-0000-0000-0217-Cappuccino"/>
    <s v="único"/>
  </r>
  <r>
    <d v="2024-05-26T00:00:00"/>
    <x v="596"/>
    <x v="2"/>
    <s v="domingo"/>
    <s v="18:09"/>
    <x v="0"/>
    <x v="218"/>
    <x v="1"/>
    <n v="37.72"/>
    <x v="1"/>
    <s v="domingo-18:09-card-ANON-0000-0000-0218-Hot Chocolate"/>
    <s v="único"/>
  </r>
  <r>
    <d v="2024-05-26T00:00:00"/>
    <x v="597"/>
    <x v="2"/>
    <s v="domingo"/>
    <s v="18:11"/>
    <x v="0"/>
    <x v="218"/>
    <x v="1"/>
    <n v="37.72"/>
    <x v="1"/>
    <s v="domingo-18:11-card-ANON-0000-0000-0218-Hot Chocolate"/>
    <s v="único"/>
  </r>
  <r>
    <d v="2024-05-26T00:00:00"/>
    <x v="598"/>
    <x v="2"/>
    <s v="domingo"/>
    <s v="18:13"/>
    <x v="0"/>
    <x v="218"/>
    <x v="1"/>
    <n v="27.92"/>
    <x v="2"/>
    <s v="domingo-18:13-card-ANON-0000-0000-0218-Americano"/>
    <s v="único"/>
  </r>
  <r>
    <d v="2024-05-26T00:00:00"/>
    <x v="599"/>
    <x v="2"/>
    <s v="domingo"/>
    <s v="18:39"/>
    <x v="0"/>
    <x v="219"/>
    <x v="1"/>
    <n v="37.72"/>
    <x v="0"/>
    <s v="domingo-18:39-card-ANON-0000-0000-0219-Latte"/>
    <s v="único"/>
  </r>
  <r>
    <d v="2024-05-26T00:00:00"/>
    <x v="600"/>
    <x v="2"/>
    <s v="domingo"/>
    <s v="20:59"/>
    <x v="0"/>
    <x v="220"/>
    <x v="1"/>
    <n v="37.72"/>
    <x v="1"/>
    <s v="domingo-20:59-card-ANON-0000-0000-0220-Hot Chocolate"/>
    <s v="único"/>
  </r>
  <r>
    <d v="2024-05-26T00:00:00"/>
    <x v="601"/>
    <x v="2"/>
    <s v="domingo"/>
    <s v="21:00"/>
    <x v="0"/>
    <x v="220"/>
    <x v="1"/>
    <n v="37.72"/>
    <x v="7"/>
    <s v="domingo-21:00-card-ANON-0000-0000-0220-Cappuccino"/>
    <s v="único"/>
  </r>
  <r>
    <d v="2024-05-26T00:00:00"/>
    <x v="602"/>
    <x v="2"/>
    <s v="domingo"/>
    <s v="21:02"/>
    <x v="0"/>
    <x v="221"/>
    <x v="1"/>
    <n v="27.92"/>
    <x v="5"/>
    <s v="domingo-21:02-card-ANON-0000-0000-0221-Cortado"/>
    <s v="único"/>
  </r>
  <r>
    <d v="2024-05-26T00:00:00"/>
    <x v="603"/>
    <x v="2"/>
    <s v="domingo"/>
    <s v="21:03"/>
    <x v="0"/>
    <x v="222"/>
    <x v="1"/>
    <n v="37.72"/>
    <x v="7"/>
    <s v="domingo-21:03-card-ANON-0000-0000-0222-Cappuccino"/>
    <s v="único"/>
  </r>
  <r>
    <d v="2024-05-26T00:00:00"/>
    <x v="604"/>
    <x v="2"/>
    <s v="domingo"/>
    <s v="21:04"/>
    <x v="0"/>
    <x v="221"/>
    <x v="1"/>
    <n v="37.72"/>
    <x v="0"/>
    <s v="domingo-21:04-card-ANON-0000-0000-0221-Latte"/>
    <s v="único"/>
  </r>
  <r>
    <d v="2024-05-26T00:00:00"/>
    <x v="605"/>
    <x v="2"/>
    <s v="domingo"/>
    <s v="21:06"/>
    <x v="0"/>
    <x v="223"/>
    <x v="1"/>
    <n v="37.72"/>
    <x v="7"/>
    <s v="domingo-21:06-card-ANON-0000-0000-0223-Cappuccino"/>
    <s v="único"/>
  </r>
  <r>
    <d v="2024-05-27T00:00:00"/>
    <x v="606"/>
    <x v="2"/>
    <s v="lunes"/>
    <s v="11:34"/>
    <x v="0"/>
    <x v="12"/>
    <x v="1"/>
    <n v="27.92"/>
    <x v="2"/>
    <s v="lunes-11:34-card-ANON-0000-0000-0012-Americano"/>
    <s v="único"/>
  </r>
  <r>
    <d v="2024-05-27T00:00:00"/>
    <x v="607"/>
    <x v="2"/>
    <s v="lunes"/>
    <s v="14:05"/>
    <x v="0"/>
    <x v="224"/>
    <x v="1"/>
    <n v="32.82"/>
    <x v="3"/>
    <s v="lunes-14:05-card-ANON-0000-0000-0224-Americano with Milk"/>
    <s v="único"/>
  </r>
  <r>
    <d v="2024-05-27T00:00:00"/>
    <x v="608"/>
    <x v="2"/>
    <s v="lunes"/>
    <s v="14:06"/>
    <x v="0"/>
    <x v="224"/>
    <x v="1"/>
    <n v="37.72"/>
    <x v="4"/>
    <s v="lunes-14:06-card-ANON-0000-0000-0224-Cocoa"/>
    <s v="único"/>
  </r>
  <r>
    <d v="2024-05-27T00:00:00"/>
    <x v="609"/>
    <x v="2"/>
    <s v="lunes"/>
    <s v="15:11"/>
    <x v="0"/>
    <x v="225"/>
    <x v="1"/>
    <n v="27.92"/>
    <x v="2"/>
    <s v="lunes-15:11-card-ANON-0000-0000-0225-Americano"/>
    <s v="único"/>
  </r>
  <r>
    <d v="2024-05-27T00:00:00"/>
    <x v="610"/>
    <x v="2"/>
    <s v="lunes"/>
    <s v="15:14"/>
    <x v="0"/>
    <x v="225"/>
    <x v="1"/>
    <n v="27.92"/>
    <x v="2"/>
    <s v="lunes-15:14-card-ANON-0000-0000-0225-Americano"/>
    <s v="único"/>
  </r>
  <r>
    <d v="2024-05-27T00:00:00"/>
    <x v="611"/>
    <x v="2"/>
    <s v="lunes"/>
    <s v="17:50"/>
    <x v="0"/>
    <x v="203"/>
    <x v="1"/>
    <n v="37.72"/>
    <x v="0"/>
    <s v="lunes-17:50-card-ANON-0000-0000-0203-Latte"/>
    <s v="único"/>
  </r>
  <r>
    <d v="2024-05-27T00:00:00"/>
    <x v="612"/>
    <x v="2"/>
    <s v="lunes"/>
    <s v="18:00"/>
    <x v="0"/>
    <x v="226"/>
    <x v="1"/>
    <n v="27.92"/>
    <x v="2"/>
    <s v="lunes-18:00-card-ANON-0000-0000-0226-Americano"/>
    <s v="único"/>
  </r>
  <r>
    <d v="2024-05-27T00:00:00"/>
    <x v="613"/>
    <x v="2"/>
    <s v="lunes"/>
    <s v="19:16"/>
    <x v="0"/>
    <x v="227"/>
    <x v="1"/>
    <n v="37.72"/>
    <x v="0"/>
    <s v="lunes-19:16-card-ANON-0000-0000-0227-Latte"/>
    <s v="único"/>
  </r>
  <r>
    <d v="2024-05-27T00:00:00"/>
    <x v="614"/>
    <x v="2"/>
    <s v="lunes"/>
    <s v="19:17"/>
    <x v="0"/>
    <x v="228"/>
    <x v="1"/>
    <n v="37.72"/>
    <x v="0"/>
    <s v="lunes-19:17-card-ANON-0000-0000-0228-Latte"/>
    <s v="único"/>
  </r>
  <r>
    <d v="2024-05-27T00:00:00"/>
    <x v="615"/>
    <x v="2"/>
    <s v="lunes"/>
    <s v="21:29"/>
    <x v="0"/>
    <x v="192"/>
    <x v="1"/>
    <n v="32.82"/>
    <x v="3"/>
    <s v="lunes-21:29-card-ANON-0000-0000-0192-Americano with Milk"/>
    <s v="único"/>
  </r>
  <r>
    <d v="2024-05-27T00:00:00"/>
    <x v="616"/>
    <x v="2"/>
    <s v="lunes"/>
    <s v="21:30"/>
    <x v="0"/>
    <x v="206"/>
    <x v="1"/>
    <n v="37.72"/>
    <x v="7"/>
    <s v="lunes-21:30-card-ANON-0000-0000-0206-Cappuccino"/>
    <s v="único"/>
  </r>
  <r>
    <d v="2024-05-28T00:00:00"/>
    <x v="617"/>
    <x v="2"/>
    <s v="martes"/>
    <s v="08:37"/>
    <x v="0"/>
    <x v="12"/>
    <x v="1"/>
    <n v="32.82"/>
    <x v="3"/>
    <s v="martes-08:37-card-ANON-0000-0000-0012-Americano with Milk"/>
    <s v="único"/>
  </r>
  <r>
    <d v="2024-05-28T00:00:00"/>
    <x v="618"/>
    <x v="2"/>
    <s v="martes"/>
    <s v="09:20"/>
    <x v="0"/>
    <x v="97"/>
    <x v="1"/>
    <n v="32.82"/>
    <x v="3"/>
    <s v="martes-09:20-card-ANON-0000-0000-0097-Americano with Milk"/>
    <s v="único"/>
  </r>
  <r>
    <d v="2024-05-28T00:00:00"/>
    <x v="619"/>
    <x v="2"/>
    <s v="martes"/>
    <s v="11:48"/>
    <x v="0"/>
    <x v="229"/>
    <x v="1"/>
    <n v="37.72"/>
    <x v="7"/>
    <s v="martes-11:48-card-ANON-0000-0000-0229-Cappuccino"/>
    <s v="único"/>
  </r>
  <r>
    <d v="2024-05-28T00:00:00"/>
    <x v="620"/>
    <x v="2"/>
    <s v="martes"/>
    <s v="13:14"/>
    <x v="0"/>
    <x v="230"/>
    <x v="1"/>
    <n v="37.72"/>
    <x v="7"/>
    <s v="martes-13:14-card-ANON-0000-0000-0230-Cappuccino"/>
    <s v="único"/>
  </r>
  <r>
    <d v="2024-05-28T00:00:00"/>
    <x v="621"/>
    <x v="2"/>
    <s v="martes"/>
    <s v="14:10"/>
    <x v="0"/>
    <x v="194"/>
    <x v="1"/>
    <n v="37.72"/>
    <x v="4"/>
    <s v="martes-14:10-card-ANON-0000-0000-0194-Cocoa"/>
    <s v="único"/>
  </r>
  <r>
    <d v="2024-05-28T00:00:00"/>
    <x v="622"/>
    <x v="2"/>
    <s v="martes"/>
    <s v="16:25"/>
    <x v="0"/>
    <x v="141"/>
    <x v="1"/>
    <n v="27.92"/>
    <x v="5"/>
    <s v="martes-16:25-card-ANON-0000-0000-0141-Cortado"/>
    <s v="único"/>
  </r>
  <r>
    <d v="2024-05-28T00:00:00"/>
    <x v="623"/>
    <x v="2"/>
    <s v="martes"/>
    <s v="17:21"/>
    <x v="1"/>
    <x v="10"/>
    <x v="2"/>
    <n v="39"/>
    <x v="7"/>
    <s v="martes-17:21-cash--Cappuccino"/>
    <s v="único"/>
  </r>
  <r>
    <d v="2024-05-28T00:00:00"/>
    <x v="624"/>
    <x v="2"/>
    <s v="martes"/>
    <s v="19:09"/>
    <x v="0"/>
    <x v="231"/>
    <x v="1"/>
    <n v="27.92"/>
    <x v="2"/>
    <s v="martes-19:09-card-ANON-0000-0000-0231-Americano"/>
    <s v="único"/>
  </r>
  <r>
    <d v="2024-05-28T00:00:00"/>
    <x v="625"/>
    <x v="2"/>
    <s v="martes"/>
    <s v="19:10"/>
    <x v="0"/>
    <x v="231"/>
    <x v="1"/>
    <n v="37.72"/>
    <x v="0"/>
    <s v="martes-19:10-card-ANON-0000-0000-0231-Latte"/>
    <s v="único"/>
  </r>
  <r>
    <d v="2024-05-28T00:00:00"/>
    <x v="626"/>
    <x v="2"/>
    <s v="martes"/>
    <s v="20:24"/>
    <x v="0"/>
    <x v="8"/>
    <x v="1"/>
    <n v="32.82"/>
    <x v="3"/>
    <s v="martes-20:24-card-ANON-0000-0000-0009-Americano with Milk"/>
    <s v="único"/>
  </r>
  <r>
    <d v="2024-05-28T00:00:00"/>
    <x v="627"/>
    <x v="2"/>
    <s v="martes"/>
    <s v="20:50"/>
    <x v="0"/>
    <x v="12"/>
    <x v="1"/>
    <n v="27.92"/>
    <x v="2"/>
    <s v="martes-20:50-card-ANON-0000-0000-0012-Americano"/>
    <s v="único"/>
  </r>
  <r>
    <d v="2024-05-29T00:00:00"/>
    <x v="628"/>
    <x v="2"/>
    <s v="miércoles"/>
    <s v="09:14"/>
    <x v="0"/>
    <x v="232"/>
    <x v="1"/>
    <n v="37.72"/>
    <x v="0"/>
    <s v="miércoles-09:14-card-ANON-0000-0000-0232-Latte"/>
    <s v="único"/>
  </r>
  <r>
    <d v="2024-05-29T00:00:00"/>
    <x v="629"/>
    <x v="2"/>
    <s v="miércoles"/>
    <s v="10:48"/>
    <x v="1"/>
    <x v="10"/>
    <x v="2"/>
    <n v="39"/>
    <x v="0"/>
    <s v="miércoles-10:48-cash--Latte"/>
    <s v="único"/>
  </r>
  <r>
    <d v="2024-05-29T00:00:00"/>
    <x v="630"/>
    <x v="2"/>
    <s v="miércoles"/>
    <s v="11:14"/>
    <x v="0"/>
    <x v="233"/>
    <x v="1"/>
    <n v="37.72"/>
    <x v="1"/>
    <s v="miércoles-11:14-card-ANON-0000-0000-0233-Hot Chocolate"/>
    <s v="único"/>
  </r>
  <r>
    <d v="2024-05-29T00:00:00"/>
    <x v="631"/>
    <x v="2"/>
    <s v="miércoles"/>
    <s v="15:10"/>
    <x v="0"/>
    <x v="234"/>
    <x v="1"/>
    <n v="27.92"/>
    <x v="2"/>
    <s v="miércoles-15:10-card-ANON-0000-0000-0234-Americano"/>
    <s v="único"/>
  </r>
  <r>
    <d v="2024-05-29T00:00:00"/>
    <x v="632"/>
    <x v="2"/>
    <s v="miércoles"/>
    <s v="15:22"/>
    <x v="0"/>
    <x v="235"/>
    <x v="1"/>
    <n v="37.72"/>
    <x v="0"/>
    <s v="miércoles-15:22-card-ANON-0000-0000-0235-Latte"/>
    <s v="único"/>
  </r>
  <r>
    <d v="2024-05-29T00:00:00"/>
    <x v="633"/>
    <x v="2"/>
    <s v="miércoles"/>
    <s v="15:45"/>
    <x v="0"/>
    <x v="236"/>
    <x v="1"/>
    <n v="37.72"/>
    <x v="7"/>
    <s v="miércoles-15:45-card-ANON-0000-0000-0236-Cappuccino"/>
    <s v="único"/>
  </r>
  <r>
    <d v="2024-05-29T00:00:00"/>
    <x v="634"/>
    <x v="2"/>
    <s v="miércoles"/>
    <s v="16:45"/>
    <x v="0"/>
    <x v="237"/>
    <x v="1"/>
    <n v="37.72"/>
    <x v="0"/>
    <s v="miércoles-16:45-card-ANON-0000-0000-0237-Latte"/>
    <s v="único"/>
  </r>
  <r>
    <d v="2024-05-29T00:00:00"/>
    <x v="635"/>
    <x v="2"/>
    <s v="miércoles"/>
    <s v="18:24"/>
    <x v="0"/>
    <x v="238"/>
    <x v="1"/>
    <n v="27.92"/>
    <x v="5"/>
    <s v="miércoles-18:24-card-ANON-0000-0000-0238-Cortado"/>
    <s v="único"/>
  </r>
  <r>
    <d v="2024-05-29T00:00:00"/>
    <x v="636"/>
    <x v="2"/>
    <s v="miércoles"/>
    <s v="18:24"/>
    <x v="0"/>
    <x v="238"/>
    <x v="1"/>
    <n v="37.72"/>
    <x v="0"/>
    <s v="miércoles-18:24-card-ANON-0000-0000-0238-Latte"/>
    <s v="único"/>
  </r>
  <r>
    <d v="2024-05-29T00:00:00"/>
    <x v="637"/>
    <x v="2"/>
    <s v="miércoles"/>
    <s v="20:30"/>
    <x v="0"/>
    <x v="239"/>
    <x v="1"/>
    <n v="37.72"/>
    <x v="1"/>
    <s v="miércoles-20:30-card-ANON-0000-0000-0239-Hot Chocolate"/>
    <s v="único"/>
  </r>
  <r>
    <d v="2024-05-29T00:00:00"/>
    <x v="638"/>
    <x v="2"/>
    <s v="miércoles"/>
    <s v="20:32"/>
    <x v="0"/>
    <x v="240"/>
    <x v="1"/>
    <n v="37.72"/>
    <x v="4"/>
    <s v="miércoles-20:32-card-ANON-0000-0000-0240-Cocoa"/>
    <s v="único"/>
  </r>
  <r>
    <d v="2024-05-30T00:00:00"/>
    <x v="639"/>
    <x v="2"/>
    <s v="jueves"/>
    <s v="08:29"/>
    <x v="0"/>
    <x v="241"/>
    <x v="1"/>
    <n v="37.72"/>
    <x v="7"/>
    <s v="jueves-08:29-card-ANON-0000-0000-0241-Cappuccino"/>
    <s v="único"/>
  </r>
  <r>
    <d v="2024-05-30T00:00:00"/>
    <x v="640"/>
    <x v="2"/>
    <s v="jueves"/>
    <s v="08:30"/>
    <x v="0"/>
    <x v="241"/>
    <x v="1"/>
    <n v="37.72"/>
    <x v="0"/>
    <s v="jueves-08:30-card-ANON-0000-0000-0241-Latte"/>
    <s v="único"/>
  </r>
  <r>
    <d v="2024-05-30T00:00:00"/>
    <x v="641"/>
    <x v="2"/>
    <s v="jueves"/>
    <s v="08:37"/>
    <x v="0"/>
    <x v="242"/>
    <x v="1"/>
    <n v="32.82"/>
    <x v="3"/>
    <s v="jueves-08:37-card-ANON-0000-0000-0242-Americano with Milk"/>
    <s v="único"/>
  </r>
  <r>
    <d v="2024-05-30T00:00:00"/>
    <x v="642"/>
    <x v="2"/>
    <s v="jueves"/>
    <s v="09:47"/>
    <x v="0"/>
    <x v="0"/>
    <x v="1"/>
    <n v="37.72"/>
    <x v="0"/>
    <s v="jueves-09:47-card-ANON-0000-0000-0001-Latte"/>
    <s v="único"/>
  </r>
  <r>
    <d v="2024-05-30T00:00:00"/>
    <x v="643"/>
    <x v="2"/>
    <s v="jueves"/>
    <s v="14:56"/>
    <x v="0"/>
    <x v="97"/>
    <x v="1"/>
    <n v="32.82"/>
    <x v="3"/>
    <s v="jueves-14:56-card-ANON-0000-0000-0097-Americano with Milk"/>
    <s v="único"/>
  </r>
  <r>
    <d v="2024-05-30T00:00:00"/>
    <x v="644"/>
    <x v="2"/>
    <s v="jueves"/>
    <s v="15:16"/>
    <x v="0"/>
    <x v="243"/>
    <x v="1"/>
    <n v="23.02"/>
    <x v="6"/>
    <s v="jueves-15:16-card-ANON-0000-0000-0243-Espresso"/>
    <s v="único"/>
  </r>
  <r>
    <d v="2024-05-30T00:00:00"/>
    <x v="645"/>
    <x v="2"/>
    <s v="jueves"/>
    <s v="15:17"/>
    <x v="0"/>
    <x v="12"/>
    <x v="1"/>
    <n v="23.02"/>
    <x v="6"/>
    <s v="jueves-15:17-card-ANON-0000-0000-0012-Espresso"/>
    <s v="único"/>
  </r>
  <r>
    <d v="2024-05-30T00:00:00"/>
    <x v="646"/>
    <x v="2"/>
    <s v="jueves"/>
    <s v="19:53"/>
    <x v="0"/>
    <x v="206"/>
    <x v="1"/>
    <n v="37.72"/>
    <x v="7"/>
    <s v="jueves-19:53-card-ANON-0000-0000-0206-Cappuccino"/>
    <s v="único"/>
  </r>
  <r>
    <d v="2024-05-30T00:00:00"/>
    <x v="647"/>
    <x v="2"/>
    <s v="jueves"/>
    <s v="20:31"/>
    <x v="0"/>
    <x v="244"/>
    <x v="1"/>
    <n v="37.72"/>
    <x v="0"/>
    <s v="jueves-20:31-card-ANON-0000-0000-0244-Latte"/>
    <s v="único"/>
  </r>
  <r>
    <d v="2024-05-30T00:00:00"/>
    <x v="648"/>
    <x v="2"/>
    <s v="jueves"/>
    <s v="20:46"/>
    <x v="0"/>
    <x v="8"/>
    <x v="1"/>
    <n v="37.72"/>
    <x v="1"/>
    <s v="jueves-20:46-card-ANON-0000-0000-0009-Hot Chocolate"/>
    <s v="único"/>
  </r>
  <r>
    <d v="2024-05-30T00:00:00"/>
    <x v="649"/>
    <x v="2"/>
    <s v="jueves"/>
    <s v="20:47"/>
    <x v="0"/>
    <x v="8"/>
    <x v="1"/>
    <n v="32.82"/>
    <x v="3"/>
    <s v="jueves-20:47-card-ANON-0000-0000-0009-Americano with Milk"/>
    <s v="único"/>
  </r>
  <r>
    <d v="2024-05-31T00:00:00"/>
    <x v="650"/>
    <x v="2"/>
    <s v="viernes"/>
    <s v="07:53"/>
    <x v="0"/>
    <x v="245"/>
    <x v="1"/>
    <n v="32.82"/>
    <x v="3"/>
    <s v="viernes-07:53-card-ANON-0000-0000-0245-Americano with Milk"/>
    <s v="único"/>
  </r>
  <r>
    <d v="2024-05-31T00:00:00"/>
    <x v="651"/>
    <x v="2"/>
    <s v="viernes"/>
    <s v="09:21"/>
    <x v="0"/>
    <x v="246"/>
    <x v="1"/>
    <n v="37.72"/>
    <x v="0"/>
    <s v="viernes-09:21-card-ANON-0000-0000-0246-Latte"/>
    <s v="único"/>
  </r>
  <r>
    <d v="2024-05-31T00:00:00"/>
    <x v="652"/>
    <x v="2"/>
    <s v="viernes"/>
    <s v="09:23"/>
    <x v="1"/>
    <x v="10"/>
    <x v="2"/>
    <n v="39"/>
    <x v="0"/>
    <s v="viernes-09:23-cash--Latte"/>
    <s v="único"/>
  </r>
  <r>
    <d v="2024-05-31T00:00:00"/>
    <x v="653"/>
    <x v="2"/>
    <s v="viernes"/>
    <s v="10:38"/>
    <x v="0"/>
    <x v="247"/>
    <x v="1"/>
    <n v="37.72"/>
    <x v="1"/>
    <s v="viernes-10:38-card-ANON-0000-0000-0247-Hot Chocolate"/>
    <s v="único"/>
  </r>
  <r>
    <d v="2024-05-31T00:00:00"/>
    <x v="654"/>
    <x v="2"/>
    <s v="viernes"/>
    <s v="10:39"/>
    <x v="0"/>
    <x v="248"/>
    <x v="1"/>
    <n v="37.72"/>
    <x v="4"/>
    <s v="viernes-10:39-card-ANON-0000-0000-0248-Cocoa"/>
    <s v="único"/>
  </r>
  <r>
    <d v="2024-05-31T00:00:00"/>
    <x v="655"/>
    <x v="2"/>
    <s v="viernes"/>
    <s v="14:50"/>
    <x v="0"/>
    <x v="249"/>
    <x v="1"/>
    <n v="32.82"/>
    <x v="3"/>
    <s v="viernes-14:50-card-ANON-0000-0000-0249-Americano with Milk"/>
    <s v="único"/>
  </r>
  <r>
    <d v="2024-05-31T00:00:00"/>
    <x v="656"/>
    <x v="2"/>
    <s v="viernes"/>
    <s v="18:23"/>
    <x v="0"/>
    <x v="250"/>
    <x v="1"/>
    <n v="37.72"/>
    <x v="0"/>
    <s v="viernes-18:23-card-ANON-0000-0000-0250-Latte"/>
    <s v="único"/>
  </r>
  <r>
    <d v="2024-05-31T00:00:00"/>
    <x v="657"/>
    <x v="2"/>
    <s v="viernes"/>
    <s v="18:25"/>
    <x v="0"/>
    <x v="250"/>
    <x v="1"/>
    <n v="37.72"/>
    <x v="0"/>
    <s v="viernes-18:25-card-ANON-0000-0000-0250-Latte"/>
    <s v="único"/>
  </r>
  <r>
    <d v="2024-05-31T00:00:00"/>
    <x v="658"/>
    <x v="2"/>
    <s v="viernes"/>
    <s v="20:06"/>
    <x v="0"/>
    <x v="180"/>
    <x v="1"/>
    <n v="37.72"/>
    <x v="7"/>
    <s v="viernes-20:06-card-ANON-0000-0000-0180-Cappuccino"/>
    <s v="único"/>
  </r>
  <r>
    <d v="2024-05-31T00:00:00"/>
    <x v="659"/>
    <x v="2"/>
    <s v="viernes"/>
    <s v="20:33"/>
    <x v="0"/>
    <x v="134"/>
    <x v="1"/>
    <n v="32.82"/>
    <x v="3"/>
    <s v="viernes-20:33-card-ANON-0000-0000-0134-Americano with Milk"/>
    <s v="único"/>
  </r>
  <r>
    <d v="2024-05-31T00:00:00"/>
    <x v="660"/>
    <x v="2"/>
    <s v="viernes"/>
    <s v="20:34"/>
    <x v="0"/>
    <x v="134"/>
    <x v="1"/>
    <n v="37.72"/>
    <x v="0"/>
    <s v="viernes-20:34-card-ANON-0000-0000-0134-Latte"/>
    <s v="único"/>
  </r>
  <r>
    <d v="2024-05-31T00:00:00"/>
    <x v="661"/>
    <x v="2"/>
    <s v="viernes"/>
    <s v="22:05"/>
    <x v="0"/>
    <x v="206"/>
    <x v="1"/>
    <n v="37.72"/>
    <x v="7"/>
    <s v="viernes-22:05-card-ANON-0000-0000-0206-Cappuccino"/>
    <s v="único"/>
  </r>
  <r>
    <d v="2024-05-31T00:00:00"/>
    <x v="662"/>
    <x v="2"/>
    <s v="viernes"/>
    <s v="22:06"/>
    <x v="0"/>
    <x v="206"/>
    <x v="1"/>
    <n v="32.82"/>
    <x v="3"/>
    <s v="viernes-22:06-card-ANON-0000-0000-0206-Americano with Milk"/>
    <s v="único"/>
  </r>
  <r>
    <d v="2024-05-31T00:00:00"/>
    <x v="663"/>
    <x v="2"/>
    <s v="viernes"/>
    <s v="22:07"/>
    <x v="0"/>
    <x v="206"/>
    <x v="1"/>
    <n v="27.92"/>
    <x v="5"/>
    <s v="viernes-22:07-card-ANON-0000-0000-0206-Cortado"/>
    <s v="único"/>
  </r>
  <r>
    <d v="2024-06-01T00:00:00"/>
    <x v="664"/>
    <x v="3"/>
    <s v="sábado"/>
    <s v="08:27"/>
    <x v="0"/>
    <x v="141"/>
    <x v="1"/>
    <n v="27.92"/>
    <x v="5"/>
    <s v="sábado-08:27-card-ANON-0000-0000-0141-Cortado"/>
    <s v="único"/>
  </r>
  <r>
    <d v="2024-06-01T00:00:00"/>
    <x v="665"/>
    <x v="3"/>
    <s v="sábado"/>
    <s v="09:48"/>
    <x v="0"/>
    <x v="232"/>
    <x v="1"/>
    <n v="37.72"/>
    <x v="0"/>
    <s v="sábado-09:48-card-ANON-0000-0000-0232-Latte"/>
    <s v="único"/>
  </r>
  <r>
    <d v="2024-06-01T00:00:00"/>
    <x v="666"/>
    <x v="3"/>
    <s v="sábado"/>
    <s v="11:38"/>
    <x v="0"/>
    <x v="250"/>
    <x v="1"/>
    <n v="37.72"/>
    <x v="0"/>
    <s v="sábado-11:38-card-ANON-0000-0000-0250-Latte"/>
    <s v="único"/>
  </r>
  <r>
    <d v="2024-06-01T00:00:00"/>
    <x v="667"/>
    <x v="3"/>
    <s v="sábado"/>
    <s v="14:28"/>
    <x v="0"/>
    <x v="97"/>
    <x v="1"/>
    <n v="32.82"/>
    <x v="3"/>
    <s v="sábado-14:28-card-ANON-0000-0000-0097-Americano with Milk"/>
    <s v="único"/>
  </r>
  <r>
    <d v="2024-06-01T00:00:00"/>
    <x v="668"/>
    <x v="3"/>
    <s v="sábado"/>
    <s v="18:20"/>
    <x v="0"/>
    <x v="251"/>
    <x v="1"/>
    <n v="32.82"/>
    <x v="3"/>
    <s v="sábado-18:20-card-ANON-0000-0000-0251-Americano with Milk"/>
    <s v="único"/>
  </r>
  <r>
    <d v="2024-06-01T00:00:00"/>
    <x v="669"/>
    <x v="3"/>
    <s v="sábado"/>
    <s v="18:21"/>
    <x v="0"/>
    <x v="251"/>
    <x v="1"/>
    <n v="32.82"/>
    <x v="3"/>
    <s v="sábado-18:21-card-ANON-0000-0000-0251-Americano with Milk"/>
    <s v="único"/>
  </r>
  <r>
    <d v="2024-06-01T00:00:00"/>
    <x v="670"/>
    <x v="3"/>
    <s v="sábado"/>
    <s v="20:50"/>
    <x v="0"/>
    <x v="154"/>
    <x v="1"/>
    <n v="37.72"/>
    <x v="7"/>
    <s v="sábado-20:50-card-ANON-0000-0000-0154-Cappuccino"/>
    <s v="único"/>
  </r>
  <r>
    <d v="2024-06-01T00:00:00"/>
    <x v="671"/>
    <x v="3"/>
    <s v="sábado"/>
    <s v="20:51"/>
    <x v="0"/>
    <x v="154"/>
    <x v="1"/>
    <n v="37.72"/>
    <x v="7"/>
    <s v="sábado-20:51-card-ANON-0000-0000-0154-Cappuccino"/>
    <s v="único"/>
  </r>
  <r>
    <d v="2024-06-01T00:00:00"/>
    <x v="672"/>
    <x v="3"/>
    <s v="sábado"/>
    <s v="20:54"/>
    <x v="1"/>
    <x v="10"/>
    <x v="2"/>
    <n v="39"/>
    <x v="4"/>
    <s v="sábado-20:54-cash--Cocoa"/>
    <s v="único"/>
  </r>
  <r>
    <d v="2024-06-01T00:00:00"/>
    <x v="673"/>
    <x v="3"/>
    <s v="sábado"/>
    <s v="20:59"/>
    <x v="0"/>
    <x v="252"/>
    <x v="1"/>
    <n v="37.72"/>
    <x v="4"/>
    <s v="sábado-20:59-card-ANON-0000-0000-0252-Cocoa"/>
    <s v="único"/>
  </r>
  <r>
    <d v="2024-06-01T00:00:00"/>
    <x v="674"/>
    <x v="3"/>
    <s v="sábado"/>
    <s v="21:51"/>
    <x v="0"/>
    <x v="8"/>
    <x v="1"/>
    <n v="32.82"/>
    <x v="3"/>
    <s v="sábado-21:51-card-ANON-0000-0000-0009-Americano with Milk"/>
    <s v="único"/>
  </r>
  <r>
    <d v="2024-06-02T00:00:00"/>
    <x v="675"/>
    <x v="3"/>
    <s v="domingo"/>
    <s v="20:03"/>
    <x v="0"/>
    <x v="8"/>
    <x v="1"/>
    <n v="37.72"/>
    <x v="0"/>
    <s v="domingo-20:03-card-ANON-0000-0000-0009-Latte"/>
    <s v="único"/>
  </r>
  <r>
    <d v="2024-06-02T00:00:00"/>
    <x v="676"/>
    <x v="3"/>
    <s v="domingo"/>
    <s v="20:24"/>
    <x v="0"/>
    <x v="40"/>
    <x v="1"/>
    <n v="32.82"/>
    <x v="3"/>
    <s v="domingo-20:24-card-ANON-0000-0000-0040-Americano with Milk"/>
    <s v="único"/>
  </r>
  <r>
    <d v="2024-06-02T00:00:00"/>
    <x v="677"/>
    <x v="3"/>
    <s v="domingo"/>
    <s v="20:25"/>
    <x v="0"/>
    <x v="40"/>
    <x v="1"/>
    <n v="37.72"/>
    <x v="7"/>
    <s v="domingo-20:25-card-ANON-0000-0000-0040-Cappuccino"/>
    <s v="único"/>
  </r>
  <r>
    <d v="2024-06-02T00:00:00"/>
    <x v="678"/>
    <x v="3"/>
    <s v="domingo"/>
    <s v="21:07"/>
    <x v="0"/>
    <x v="97"/>
    <x v="1"/>
    <n v="32.82"/>
    <x v="3"/>
    <s v="domingo-21:07-card-ANON-0000-0000-0097-Americano with Milk"/>
    <s v="único"/>
  </r>
  <r>
    <d v="2024-06-02T00:00:00"/>
    <x v="679"/>
    <x v="3"/>
    <s v="domingo"/>
    <s v="21:30"/>
    <x v="0"/>
    <x v="253"/>
    <x v="1"/>
    <n v="37.72"/>
    <x v="0"/>
    <s v="domingo-21:30-card-ANON-0000-0000-0253-Latte"/>
    <s v="único"/>
  </r>
  <r>
    <d v="2024-06-02T00:00:00"/>
    <x v="680"/>
    <x v="3"/>
    <s v="domingo"/>
    <s v="22:43"/>
    <x v="1"/>
    <x v="10"/>
    <x v="2"/>
    <n v="34"/>
    <x v="3"/>
    <s v="domingo-22:43-cash--Americano with Milk"/>
    <s v="único"/>
  </r>
  <r>
    <d v="2024-06-03T00:00:00"/>
    <x v="681"/>
    <x v="3"/>
    <s v="lunes"/>
    <s v="10:12"/>
    <x v="0"/>
    <x v="0"/>
    <x v="1"/>
    <n v="37.72"/>
    <x v="0"/>
    <s v="lunes-10:12-card-ANON-0000-0000-0001-Latte"/>
    <s v="único"/>
  </r>
  <r>
    <d v="2024-06-03T00:00:00"/>
    <x v="682"/>
    <x v="3"/>
    <s v="lunes"/>
    <s v="10:27"/>
    <x v="0"/>
    <x v="191"/>
    <x v="1"/>
    <n v="37.72"/>
    <x v="0"/>
    <s v="lunes-10:27-card-ANON-0000-0000-0191-Latte"/>
    <s v="único"/>
  </r>
  <r>
    <d v="2024-06-03T00:00:00"/>
    <x v="683"/>
    <x v="3"/>
    <s v="lunes"/>
    <s v="14:31"/>
    <x v="0"/>
    <x v="25"/>
    <x v="1"/>
    <n v="37.72"/>
    <x v="7"/>
    <s v="lunes-14:31-card-ANON-0000-0000-0025-Cappuccino"/>
    <s v="único"/>
  </r>
  <r>
    <d v="2024-06-03T00:00:00"/>
    <x v="684"/>
    <x v="3"/>
    <s v="lunes"/>
    <s v="14:33"/>
    <x v="0"/>
    <x v="24"/>
    <x v="1"/>
    <n v="32.82"/>
    <x v="3"/>
    <s v="lunes-14:33-card-ANON-0000-0000-0024-Americano with Milk"/>
    <s v="único"/>
  </r>
  <r>
    <d v="2024-06-03T00:00:00"/>
    <x v="685"/>
    <x v="3"/>
    <s v="lunes"/>
    <s v="14:34"/>
    <x v="0"/>
    <x v="8"/>
    <x v="1"/>
    <n v="37.72"/>
    <x v="0"/>
    <s v="lunes-14:34-card-ANON-0000-0000-0009-Latte"/>
    <s v="único"/>
  </r>
  <r>
    <d v="2024-06-03T00:00:00"/>
    <x v="686"/>
    <x v="3"/>
    <s v="lunes"/>
    <s v="21:42"/>
    <x v="1"/>
    <x v="10"/>
    <x v="2"/>
    <n v="34"/>
    <x v="3"/>
    <s v="lunes-21:42-cash--Americano with Milk"/>
    <s v="único"/>
  </r>
  <r>
    <d v="2024-06-03T00:00:00"/>
    <x v="687"/>
    <x v="3"/>
    <s v="lunes"/>
    <s v="21:43"/>
    <x v="1"/>
    <x v="10"/>
    <x v="2"/>
    <n v="34"/>
    <x v="3"/>
    <s v="lunes-21:43-cash--Americano with Milk"/>
    <s v="único"/>
  </r>
  <r>
    <d v="2024-06-04T00:00:00"/>
    <x v="688"/>
    <x v="3"/>
    <s v="martes"/>
    <s v="09:23"/>
    <x v="0"/>
    <x v="141"/>
    <x v="1"/>
    <n v="27.92"/>
    <x v="5"/>
    <s v="martes-09:23-card-ANON-0000-0000-0141-Cortado"/>
    <s v="único"/>
  </r>
  <r>
    <d v="2024-06-04T00:00:00"/>
    <x v="689"/>
    <x v="3"/>
    <s v="martes"/>
    <s v="10:27"/>
    <x v="0"/>
    <x v="97"/>
    <x v="1"/>
    <n v="32.82"/>
    <x v="3"/>
    <s v="martes-10:27-card-ANON-0000-0000-0097-Americano with Milk"/>
    <s v="único"/>
  </r>
  <r>
    <d v="2024-06-04T00:00:00"/>
    <x v="690"/>
    <x v="3"/>
    <s v="martes"/>
    <s v="12:02"/>
    <x v="0"/>
    <x v="254"/>
    <x v="1"/>
    <n v="37.72"/>
    <x v="0"/>
    <s v="martes-12:02-card-ANON-0000-0000-0254-Latte"/>
    <s v="único"/>
  </r>
  <r>
    <d v="2024-06-04T00:00:00"/>
    <x v="691"/>
    <x v="3"/>
    <s v="martes"/>
    <s v="12:05"/>
    <x v="0"/>
    <x v="254"/>
    <x v="1"/>
    <n v="37.72"/>
    <x v="1"/>
    <s v="martes-12:05-card-ANON-0000-0000-0254-Hot Chocolate"/>
    <s v="único"/>
  </r>
  <r>
    <d v="2024-06-04T00:00:00"/>
    <x v="692"/>
    <x v="3"/>
    <s v="martes"/>
    <s v="15:30"/>
    <x v="0"/>
    <x v="255"/>
    <x v="1"/>
    <n v="37.72"/>
    <x v="0"/>
    <s v="martes-15:30-card-ANON-0000-0000-0255-Latte"/>
    <s v="único"/>
  </r>
  <r>
    <d v="2024-06-04T00:00:00"/>
    <x v="693"/>
    <x v="3"/>
    <s v="martes"/>
    <s v="17:46"/>
    <x v="0"/>
    <x v="192"/>
    <x v="1"/>
    <n v="27.92"/>
    <x v="5"/>
    <s v="martes-17:46-card-ANON-0000-0000-0192-Cortado"/>
    <s v="único"/>
  </r>
  <r>
    <d v="2024-06-04T00:00:00"/>
    <x v="694"/>
    <x v="3"/>
    <s v="martes"/>
    <s v="17:47"/>
    <x v="0"/>
    <x v="192"/>
    <x v="1"/>
    <n v="37.72"/>
    <x v="7"/>
    <s v="martes-17:47-card-ANON-0000-0000-0192-Cappuccino"/>
    <s v="único"/>
  </r>
  <r>
    <d v="2024-06-04T00:00:00"/>
    <x v="695"/>
    <x v="3"/>
    <s v="martes"/>
    <s v="20:13"/>
    <x v="0"/>
    <x v="256"/>
    <x v="1"/>
    <n v="37.72"/>
    <x v="1"/>
    <s v="martes-20:13-card-ANON-0000-0000-0256-Hot Chocolate"/>
    <s v="único"/>
  </r>
  <r>
    <d v="2024-06-04T00:00:00"/>
    <x v="696"/>
    <x v="3"/>
    <s v="martes"/>
    <s v="20:50"/>
    <x v="0"/>
    <x v="257"/>
    <x v="1"/>
    <n v="37.72"/>
    <x v="7"/>
    <s v="martes-20:50-card-ANON-0000-0000-0257-Cappuccino"/>
    <s v="único"/>
  </r>
  <r>
    <d v="2024-06-04T00:00:00"/>
    <x v="697"/>
    <x v="3"/>
    <s v="martes"/>
    <s v="21:31"/>
    <x v="0"/>
    <x v="258"/>
    <x v="1"/>
    <n v="27.92"/>
    <x v="5"/>
    <s v="martes-21:31-card-ANON-0000-0000-0258-Cortado"/>
    <s v="único"/>
  </r>
  <r>
    <d v="2024-06-04T00:00:00"/>
    <x v="698"/>
    <x v="3"/>
    <s v="martes"/>
    <s v="21:33"/>
    <x v="0"/>
    <x v="259"/>
    <x v="1"/>
    <n v="32.82"/>
    <x v="3"/>
    <s v="martes-21:33-card-ANON-0000-0000-0259-Americano with Milk"/>
    <s v="único"/>
  </r>
  <r>
    <d v="2024-06-04T00:00:00"/>
    <x v="699"/>
    <x v="3"/>
    <s v="martes"/>
    <s v="21:34"/>
    <x v="0"/>
    <x v="260"/>
    <x v="1"/>
    <n v="32.82"/>
    <x v="3"/>
    <s v="martes-21:34-card-ANON-0000-0000-0260-Americano with Milk"/>
    <s v="único"/>
  </r>
  <r>
    <d v="2024-06-04T00:00:00"/>
    <x v="700"/>
    <x v="3"/>
    <s v="martes"/>
    <s v="21:36"/>
    <x v="0"/>
    <x v="260"/>
    <x v="1"/>
    <n v="32.82"/>
    <x v="3"/>
    <s v="martes-21:36-card-ANON-0000-0000-0260-Americano with Milk"/>
    <s v="único"/>
  </r>
  <r>
    <d v="2024-06-04T00:00:00"/>
    <x v="701"/>
    <x v="3"/>
    <s v="martes"/>
    <s v="21:37"/>
    <x v="0"/>
    <x v="260"/>
    <x v="1"/>
    <n v="32.82"/>
    <x v="3"/>
    <s v="martes-21:37-card-ANON-0000-0000-0260-Americano with Milk"/>
    <s v="único"/>
  </r>
  <r>
    <d v="2024-06-05T00:00:00"/>
    <x v="702"/>
    <x v="3"/>
    <s v="miércoles"/>
    <s v="08:21"/>
    <x v="0"/>
    <x v="261"/>
    <x v="1"/>
    <n v="37.72"/>
    <x v="7"/>
    <s v="miércoles-08:21-card-ANON-0000-0000-0261-Cappuccino"/>
    <s v="único"/>
  </r>
  <r>
    <d v="2024-06-05T00:00:00"/>
    <x v="703"/>
    <x v="3"/>
    <s v="miércoles"/>
    <s v="08:23"/>
    <x v="0"/>
    <x v="261"/>
    <x v="1"/>
    <n v="37.72"/>
    <x v="7"/>
    <s v="miércoles-08:23-card-ANON-0000-0000-0261-Cappuccino"/>
    <s v="único"/>
  </r>
  <r>
    <d v="2024-06-05T00:00:00"/>
    <x v="704"/>
    <x v="3"/>
    <s v="miércoles"/>
    <s v="09:22"/>
    <x v="0"/>
    <x v="262"/>
    <x v="1"/>
    <n v="27.92"/>
    <x v="2"/>
    <s v="miércoles-09:22-card-ANON-0000-0000-0262-Americano"/>
    <s v="único"/>
  </r>
  <r>
    <d v="2024-06-05T00:00:00"/>
    <x v="705"/>
    <x v="3"/>
    <s v="miércoles"/>
    <s v="10:28"/>
    <x v="0"/>
    <x v="0"/>
    <x v="1"/>
    <n v="37.72"/>
    <x v="0"/>
    <s v="miércoles-10:28-card-ANON-0000-0000-0001-Latte"/>
    <s v="único"/>
  </r>
  <r>
    <d v="2024-06-05T00:00:00"/>
    <x v="706"/>
    <x v="3"/>
    <s v="miércoles"/>
    <s v="10:40"/>
    <x v="0"/>
    <x v="97"/>
    <x v="1"/>
    <n v="32.82"/>
    <x v="3"/>
    <s v="miércoles-10:40-card-ANON-0000-0000-0097-Americano with Milk"/>
    <s v="único"/>
  </r>
  <r>
    <d v="2024-06-05T00:00:00"/>
    <x v="707"/>
    <x v="3"/>
    <s v="miércoles"/>
    <s v="19:43"/>
    <x v="0"/>
    <x v="263"/>
    <x v="1"/>
    <n v="32.82"/>
    <x v="3"/>
    <s v="miércoles-19:43-card-ANON-0000-0000-0263-Americano with Milk"/>
    <s v="único"/>
  </r>
  <r>
    <d v="2024-06-05T00:00:00"/>
    <x v="708"/>
    <x v="3"/>
    <s v="miércoles"/>
    <s v="19:59"/>
    <x v="0"/>
    <x v="264"/>
    <x v="1"/>
    <n v="37.72"/>
    <x v="0"/>
    <s v="miércoles-19:59-card-ANON-0000-0000-0264-Latte"/>
    <s v="único"/>
  </r>
  <r>
    <d v="2024-06-05T00:00:00"/>
    <x v="709"/>
    <x v="3"/>
    <s v="miércoles"/>
    <s v="20:10"/>
    <x v="0"/>
    <x v="220"/>
    <x v="1"/>
    <n v="37.72"/>
    <x v="4"/>
    <s v="miércoles-20:10-card-ANON-0000-0000-0220-Cocoa"/>
    <s v="único"/>
  </r>
  <r>
    <d v="2024-06-05T00:00:00"/>
    <x v="710"/>
    <x v="3"/>
    <s v="miércoles"/>
    <s v="20:12"/>
    <x v="0"/>
    <x v="220"/>
    <x v="1"/>
    <n v="27.92"/>
    <x v="5"/>
    <s v="miércoles-20:12-card-ANON-0000-0000-0220-Cortado"/>
    <s v="único"/>
  </r>
  <r>
    <d v="2024-06-06T00:00:00"/>
    <x v="711"/>
    <x v="3"/>
    <s v="jueves"/>
    <s v="08:52"/>
    <x v="0"/>
    <x v="97"/>
    <x v="1"/>
    <n v="32.82"/>
    <x v="3"/>
    <s v="jueves-08:52-card-ANON-0000-0000-0097-Americano with Milk"/>
    <s v="único"/>
  </r>
  <r>
    <d v="2024-06-06T00:00:00"/>
    <x v="712"/>
    <x v="3"/>
    <s v="jueves"/>
    <s v="08:54"/>
    <x v="0"/>
    <x v="97"/>
    <x v="1"/>
    <n v="32.82"/>
    <x v="3"/>
    <s v="jueves-08:54-card-ANON-0000-0000-0097-Americano with Milk"/>
    <s v="único"/>
  </r>
  <r>
    <d v="2024-06-06T00:00:00"/>
    <x v="713"/>
    <x v="3"/>
    <s v="jueves"/>
    <s v="10:36"/>
    <x v="0"/>
    <x v="0"/>
    <x v="1"/>
    <n v="37.72"/>
    <x v="0"/>
    <s v="jueves-10:36-card-ANON-0000-0000-0001-Latte"/>
    <s v="único"/>
  </r>
  <r>
    <d v="2024-06-06T00:00:00"/>
    <x v="714"/>
    <x v="3"/>
    <s v="jueves"/>
    <s v="12:17"/>
    <x v="0"/>
    <x v="265"/>
    <x v="1"/>
    <n v="27.92"/>
    <x v="2"/>
    <s v="jueves-12:17-card-ANON-0000-0000-0265-Americano"/>
    <s v="único"/>
  </r>
  <r>
    <d v="2024-06-06T00:00:00"/>
    <x v="715"/>
    <x v="3"/>
    <s v="jueves"/>
    <s v="15:11"/>
    <x v="0"/>
    <x v="224"/>
    <x v="1"/>
    <n v="32.82"/>
    <x v="3"/>
    <s v="jueves-15:11-card-ANON-0000-0000-0224-Americano with Milk"/>
    <s v="único"/>
  </r>
  <r>
    <d v="2024-06-06T00:00:00"/>
    <x v="716"/>
    <x v="3"/>
    <s v="jueves"/>
    <s v="15:24"/>
    <x v="0"/>
    <x v="266"/>
    <x v="1"/>
    <n v="37.72"/>
    <x v="7"/>
    <s v="jueves-15:24-card-ANON-0000-0000-0266-Cappuccino"/>
    <s v="único"/>
  </r>
  <r>
    <d v="2024-06-06T00:00:00"/>
    <x v="717"/>
    <x v="3"/>
    <s v="jueves"/>
    <s v="21:14"/>
    <x v="0"/>
    <x v="267"/>
    <x v="1"/>
    <n v="37.72"/>
    <x v="0"/>
    <s v="jueves-21:14-card-ANON-0000-0000-0267-Latte"/>
    <s v="único"/>
  </r>
  <r>
    <d v="2024-06-06T00:00:00"/>
    <x v="718"/>
    <x v="3"/>
    <s v="jueves"/>
    <s v="21:15"/>
    <x v="0"/>
    <x v="267"/>
    <x v="1"/>
    <n v="37.72"/>
    <x v="0"/>
    <s v="jueves-21:15-card-ANON-0000-0000-0267-Latte"/>
    <s v="único"/>
  </r>
  <r>
    <d v="2024-06-06T00:00:00"/>
    <x v="719"/>
    <x v="3"/>
    <s v="jueves"/>
    <s v="21:18"/>
    <x v="0"/>
    <x v="206"/>
    <x v="1"/>
    <n v="37.72"/>
    <x v="7"/>
    <s v="jueves-21:18-card-ANON-0000-0000-0206-Cappuccino"/>
    <s v="único"/>
  </r>
  <r>
    <d v="2024-06-06T00:00:00"/>
    <x v="720"/>
    <x v="3"/>
    <s v="jueves"/>
    <s v="21:19"/>
    <x v="0"/>
    <x v="206"/>
    <x v="1"/>
    <n v="32.82"/>
    <x v="3"/>
    <s v="jueves-21:19-card-ANON-0000-0000-0206-Americano with Milk"/>
    <s v="único"/>
  </r>
  <r>
    <d v="2024-06-06T00:00:00"/>
    <x v="721"/>
    <x v="3"/>
    <s v="jueves"/>
    <s v="21:21"/>
    <x v="0"/>
    <x v="267"/>
    <x v="1"/>
    <n v="37.72"/>
    <x v="0"/>
    <s v="jueves-21:21-card-ANON-0000-0000-0267-Latte"/>
    <s v="único"/>
  </r>
  <r>
    <d v="2024-06-07T00:00:00"/>
    <x v="722"/>
    <x v="3"/>
    <s v="viernes"/>
    <s v="08:18"/>
    <x v="0"/>
    <x v="268"/>
    <x v="1"/>
    <n v="37.72"/>
    <x v="7"/>
    <s v="viernes-08:18-card-ANON-0000-0000-0268-Cappuccino"/>
    <s v="único"/>
  </r>
  <r>
    <d v="2024-06-07T00:00:00"/>
    <x v="723"/>
    <x v="3"/>
    <s v="viernes"/>
    <s v="10:35"/>
    <x v="0"/>
    <x v="269"/>
    <x v="1"/>
    <n v="23.02"/>
    <x v="6"/>
    <s v="viernes-10:35-card-ANON-0000-0000-0269-Espresso"/>
    <s v="único"/>
  </r>
  <r>
    <d v="2024-06-07T00:00:00"/>
    <x v="724"/>
    <x v="3"/>
    <s v="viernes"/>
    <s v="13:34"/>
    <x v="0"/>
    <x v="164"/>
    <x v="1"/>
    <n v="32.82"/>
    <x v="3"/>
    <s v="viernes-13:34-card-ANON-0000-0000-0164-Americano with Milk"/>
    <s v="único"/>
  </r>
  <r>
    <d v="2024-06-07T00:00:00"/>
    <x v="725"/>
    <x v="3"/>
    <s v="viernes"/>
    <s v="16:45"/>
    <x v="0"/>
    <x v="270"/>
    <x v="1"/>
    <n v="27.92"/>
    <x v="5"/>
    <s v="viernes-16:45-card-ANON-0000-0000-0270-Cortado"/>
    <s v="único"/>
  </r>
  <r>
    <d v="2024-06-07T00:00:00"/>
    <x v="726"/>
    <x v="3"/>
    <s v="viernes"/>
    <s v="16:47"/>
    <x v="0"/>
    <x v="270"/>
    <x v="1"/>
    <n v="27.92"/>
    <x v="5"/>
    <s v="viernes-16:47-card-ANON-0000-0000-0270-Cortado"/>
    <s v="único"/>
  </r>
  <r>
    <d v="2024-06-08T00:00:00"/>
    <x v="727"/>
    <x v="3"/>
    <s v="sábado"/>
    <s v="09:04"/>
    <x v="0"/>
    <x v="271"/>
    <x v="1"/>
    <n v="27.92"/>
    <x v="5"/>
    <s v="sábado-09:04-card-ANON-0000-0000-0271-Cortado"/>
    <s v="único"/>
  </r>
  <r>
    <d v="2024-06-08T00:00:00"/>
    <x v="728"/>
    <x v="3"/>
    <s v="sábado"/>
    <s v="09:26"/>
    <x v="0"/>
    <x v="97"/>
    <x v="1"/>
    <n v="32.82"/>
    <x v="3"/>
    <s v="sábado-09:26-card-ANON-0000-0000-0097-Americano with Milk"/>
    <s v="único"/>
  </r>
  <r>
    <d v="2024-06-08T00:00:00"/>
    <x v="729"/>
    <x v="3"/>
    <s v="sábado"/>
    <s v="20:24"/>
    <x v="0"/>
    <x v="134"/>
    <x v="1"/>
    <n v="37.72"/>
    <x v="7"/>
    <s v="sábado-20:24-card-ANON-0000-0000-0134-Cappuccino"/>
    <s v="único"/>
  </r>
  <r>
    <d v="2024-06-08T00:00:00"/>
    <x v="730"/>
    <x v="3"/>
    <s v="sábado"/>
    <s v="20:25"/>
    <x v="0"/>
    <x v="134"/>
    <x v="1"/>
    <n v="37.72"/>
    <x v="7"/>
    <s v="sábado-20:25-card-ANON-0000-0000-0134-Cappuccino"/>
    <s v="único"/>
  </r>
  <r>
    <d v="2024-06-09T00:00:00"/>
    <x v="731"/>
    <x v="3"/>
    <s v="domingo"/>
    <s v="08:15"/>
    <x v="0"/>
    <x v="97"/>
    <x v="1"/>
    <n v="37.72"/>
    <x v="0"/>
    <s v="domingo-08:15-card-ANON-0000-0000-0097-Latte"/>
    <s v="único"/>
  </r>
  <r>
    <d v="2024-06-09T00:00:00"/>
    <x v="732"/>
    <x v="3"/>
    <s v="domingo"/>
    <s v="10:30"/>
    <x v="0"/>
    <x v="272"/>
    <x v="1"/>
    <n v="37.72"/>
    <x v="0"/>
    <s v="domingo-10:30-card-ANON-0000-0000-0272-Latte"/>
    <s v="único"/>
  </r>
  <r>
    <d v="2024-06-09T00:00:00"/>
    <x v="733"/>
    <x v="3"/>
    <s v="domingo"/>
    <s v="10:52"/>
    <x v="0"/>
    <x v="273"/>
    <x v="1"/>
    <n v="37.72"/>
    <x v="7"/>
    <s v="domingo-10:52-card-ANON-0000-0000-0273-Cappuccino"/>
    <s v="único"/>
  </r>
  <r>
    <d v="2024-06-09T00:00:00"/>
    <x v="734"/>
    <x v="3"/>
    <s v="domingo"/>
    <s v="11:04"/>
    <x v="0"/>
    <x v="141"/>
    <x v="1"/>
    <n v="27.92"/>
    <x v="5"/>
    <s v="domingo-11:04-card-ANON-0000-0000-0141-Cortado"/>
    <s v="único"/>
  </r>
  <r>
    <d v="2024-06-09T00:00:00"/>
    <x v="735"/>
    <x v="3"/>
    <s v="domingo"/>
    <s v="11:07"/>
    <x v="0"/>
    <x v="274"/>
    <x v="1"/>
    <n v="23.02"/>
    <x v="6"/>
    <s v="domingo-11:07-card-ANON-0000-0000-0274-Espresso"/>
    <s v="único"/>
  </r>
  <r>
    <d v="2024-06-09T00:00:00"/>
    <x v="736"/>
    <x v="3"/>
    <s v="domingo"/>
    <s v="11:52"/>
    <x v="0"/>
    <x v="275"/>
    <x v="1"/>
    <n v="37.72"/>
    <x v="7"/>
    <s v="domingo-11:52-card-ANON-0000-0000-0275-Cappuccino"/>
    <s v="único"/>
  </r>
  <r>
    <d v="2024-06-09T00:00:00"/>
    <x v="737"/>
    <x v="3"/>
    <s v="domingo"/>
    <s v="12:11"/>
    <x v="0"/>
    <x v="276"/>
    <x v="1"/>
    <n v="32.82"/>
    <x v="3"/>
    <s v="domingo-12:11-card-ANON-0000-0000-0276-Americano with Milk"/>
    <s v="único"/>
  </r>
  <r>
    <d v="2024-06-09T00:00:00"/>
    <x v="738"/>
    <x v="3"/>
    <s v="domingo"/>
    <s v="12:13"/>
    <x v="0"/>
    <x v="276"/>
    <x v="1"/>
    <n v="37.72"/>
    <x v="0"/>
    <s v="domingo-12:13-card-ANON-0000-0000-0276-Latte"/>
    <s v="único"/>
  </r>
  <r>
    <d v="2024-06-09T00:00:00"/>
    <x v="739"/>
    <x v="3"/>
    <s v="domingo"/>
    <s v="12:14"/>
    <x v="0"/>
    <x v="276"/>
    <x v="1"/>
    <n v="37.72"/>
    <x v="0"/>
    <s v="domingo-12:14-card-ANON-0000-0000-0276-Latte"/>
    <s v="único"/>
  </r>
  <r>
    <d v="2024-06-09T00:00:00"/>
    <x v="740"/>
    <x v="3"/>
    <s v="domingo"/>
    <s v="15:10"/>
    <x v="0"/>
    <x v="277"/>
    <x v="1"/>
    <n v="27.92"/>
    <x v="5"/>
    <s v="domingo-15:10-card-ANON-0000-0000-0277-Cortado"/>
    <s v="único"/>
  </r>
  <r>
    <d v="2024-06-09T00:00:00"/>
    <x v="741"/>
    <x v="3"/>
    <s v="domingo"/>
    <s v="16:17"/>
    <x v="0"/>
    <x v="278"/>
    <x v="1"/>
    <n v="37.72"/>
    <x v="7"/>
    <s v="domingo-16:17-card-ANON-0000-0000-0278-Cappuccino"/>
    <s v="único"/>
  </r>
  <r>
    <d v="2024-06-09T00:00:00"/>
    <x v="742"/>
    <x v="3"/>
    <s v="domingo"/>
    <s v="19:21"/>
    <x v="0"/>
    <x v="279"/>
    <x v="1"/>
    <n v="32.82"/>
    <x v="3"/>
    <s v="domingo-19:21-card-ANON-0000-0000-0279-Americano with Milk"/>
    <s v="único"/>
  </r>
  <r>
    <d v="2024-06-09T00:00:00"/>
    <x v="743"/>
    <x v="3"/>
    <s v="domingo"/>
    <s v="21:05"/>
    <x v="0"/>
    <x v="280"/>
    <x v="1"/>
    <n v="27.92"/>
    <x v="2"/>
    <s v="domingo-21:05-card-ANON-0000-0000-0280-Americano"/>
    <s v="único"/>
  </r>
  <r>
    <d v="2024-06-10T00:00:00"/>
    <x v="744"/>
    <x v="3"/>
    <s v="lunes"/>
    <s v="12:47"/>
    <x v="0"/>
    <x v="281"/>
    <x v="1"/>
    <n v="37.72"/>
    <x v="7"/>
    <s v="lunes-12:47-card-ANON-0000-0000-0281-Cappuccino"/>
    <s v="único"/>
  </r>
  <r>
    <d v="2024-06-10T00:00:00"/>
    <x v="745"/>
    <x v="3"/>
    <s v="lunes"/>
    <s v="12:56"/>
    <x v="0"/>
    <x v="97"/>
    <x v="1"/>
    <n v="37.72"/>
    <x v="0"/>
    <s v="lunes-12:56-card-ANON-0000-0000-0097-Latte"/>
    <s v="único"/>
  </r>
  <r>
    <d v="2024-06-10T00:00:00"/>
    <x v="746"/>
    <x v="3"/>
    <s v="lunes"/>
    <s v="19:04"/>
    <x v="0"/>
    <x v="282"/>
    <x v="1"/>
    <n v="37.72"/>
    <x v="1"/>
    <s v="lunes-19:04-card-ANON-0000-0000-0282-Hot Chocolate"/>
    <s v="único"/>
  </r>
  <r>
    <d v="2024-06-10T00:00:00"/>
    <x v="747"/>
    <x v="3"/>
    <s v="lunes"/>
    <s v="19:05"/>
    <x v="0"/>
    <x v="282"/>
    <x v="1"/>
    <n v="37.72"/>
    <x v="1"/>
    <s v="lunes-19:05-card-ANON-0000-0000-0282-Hot Chocolate"/>
    <s v="único"/>
  </r>
  <r>
    <d v="2024-06-10T00:00:00"/>
    <x v="748"/>
    <x v="3"/>
    <s v="lunes"/>
    <s v="19:37"/>
    <x v="0"/>
    <x v="283"/>
    <x v="1"/>
    <n v="37.72"/>
    <x v="0"/>
    <s v="lunes-19:37-card-ANON-0000-0000-0283-Latte"/>
    <s v="único"/>
  </r>
  <r>
    <d v="2024-06-10T00:00:00"/>
    <x v="749"/>
    <x v="3"/>
    <s v="lunes"/>
    <s v="19:38"/>
    <x v="0"/>
    <x v="283"/>
    <x v="1"/>
    <n v="37.72"/>
    <x v="0"/>
    <s v="lunes-19:38-card-ANON-0000-0000-0283-Latte"/>
    <s v="único"/>
  </r>
  <r>
    <d v="2024-06-11T00:00:00"/>
    <x v="750"/>
    <x v="3"/>
    <s v="martes"/>
    <s v="10:38"/>
    <x v="0"/>
    <x v="284"/>
    <x v="1"/>
    <n v="32.82"/>
    <x v="3"/>
    <s v="martes-10:38-card-ANON-0000-0000-0284-Americano with Milk"/>
    <s v="único"/>
  </r>
  <r>
    <d v="2024-06-11T00:00:00"/>
    <x v="751"/>
    <x v="3"/>
    <s v="martes"/>
    <s v="18:48"/>
    <x v="0"/>
    <x v="285"/>
    <x v="1"/>
    <n v="37.72"/>
    <x v="0"/>
    <s v="martes-18:48-card-ANON-0000-0000-0285-Latte"/>
    <s v="único"/>
  </r>
  <r>
    <d v="2024-06-11T00:00:00"/>
    <x v="752"/>
    <x v="3"/>
    <s v="martes"/>
    <s v="18:49"/>
    <x v="0"/>
    <x v="285"/>
    <x v="1"/>
    <n v="37.72"/>
    <x v="0"/>
    <s v="martes-18:49-card-ANON-0000-0000-0285-Latte"/>
    <s v="único"/>
  </r>
  <r>
    <d v="2024-06-11T00:00:00"/>
    <x v="753"/>
    <x v="3"/>
    <s v="martes"/>
    <s v="21:17"/>
    <x v="0"/>
    <x v="286"/>
    <x v="1"/>
    <n v="37.72"/>
    <x v="1"/>
    <s v="martes-21:17-card-ANON-0000-0000-0286-Hot Chocolate"/>
    <s v="único"/>
  </r>
  <r>
    <d v="2024-06-11T00:00:00"/>
    <x v="754"/>
    <x v="3"/>
    <s v="martes"/>
    <s v="21:27"/>
    <x v="0"/>
    <x v="287"/>
    <x v="1"/>
    <n v="32.82"/>
    <x v="3"/>
    <s v="martes-21:27-card-ANON-0000-0000-0287-Americano with Milk"/>
    <s v="único"/>
  </r>
  <r>
    <d v="2024-06-11T00:00:00"/>
    <x v="755"/>
    <x v="3"/>
    <s v="martes"/>
    <s v="21:28"/>
    <x v="0"/>
    <x v="287"/>
    <x v="1"/>
    <n v="32.82"/>
    <x v="3"/>
    <s v="martes-21:28-card-ANON-0000-0000-0287-Americano with Milk"/>
    <s v="único"/>
  </r>
  <r>
    <d v="2024-06-12T00:00:00"/>
    <x v="756"/>
    <x v="3"/>
    <s v="miércoles"/>
    <s v="10:18"/>
    <x v="0"/>
    <x v="288"/>
    <x v="1"/>
    <n v="37.72"/>
    <x v="1"/>
    <s v="miércoles-10:18-card-ANON-0000-0000-0288-Hot Chocolate"/>
    <s v="único"/>
  </r>
  <r>
    <d v="2024-06-12T00:00:00"/>
    <x v="757"/>
    <x v="3"/>
    <s v="miércoles"/>
    <s v="11:51"/>
    <x v="0"/>
    <x v="289"/>
    <x v="1"/>
    <n v="37.72"/>
    <x v="7"/>
    <s v="miércoles-11:51-card-ANON-0000-0000-0289-Cappuccino"/>
    <s v="único"/>
  </r>
  <r>
    <d v="2024-06-12T00:00:00"/>
    <x v="758"/>
    <x v="3"/>
    <s v="miércoles"/>
    <s v="17:41"/>
    <x v="0"/>
    <x v="283"/>
    <x v="1"/>
    <n v="37.72"/>
    <x v="0"/>
    <s v="miércoles-17:41-card-ANON-0000-0000-0283-Latte"/>
    <s v="único"/>
  </r>
  <r>
    <d v="2024-06-12T00:00:00"/>
    <x v="759"/>
    <x v="3"/>
    <s v="miércoles"/>
    <s v="17:47"/>
    <x v="0"/>
    <x v="290"/>
    <x v="1"/>
    <n v="37.72"/>
    <x v="0"/>
    <s v="miércoles-17:47-card-ANON-0000-0000-0290-Latte"/>
    <s v="único"/>
  </r>
  <r>
    <d v="2024-06-12T00:00:00"/>
    <x v="760"/>
    <x v="3"/>
    <s v="miércoles"/>
    <s v="20:16"/>
    <x v="0"/>
    <x v="256"/>
    <x v="1"/>
    <n v="37.72"/>
    <x v="1"/>
    <s v="miércoles-20:16-card-ANON-0000-0000-0256-Hot Chocolate"/>
    <s v="único"/>
  </r>
  <r>
    <d v="2024-06-12T00:00:00"/>
    <x v="761"/>
    <x v="3"/>
    <s v="miércoles"/>
    <s v="20:25"/>
    <x v="0"/>
    <x v="291"/>
    <x v="1"/>
    <n v="32.82"/>
    <x v="3"/>
    <s v="miércoles-20:25-card-ANON-0000-0000-0291-Americano with Milk"/>
    <s v="único"/>
  </r>
  <r>
    <d v="2024-06-13T00:00:00"/>
    <x v="762"/>
    <x v="3"/>
    <s v="jueves"/>
    <s v="08:54"/>
    <x v="0"/>
    <x v="292"/>
    <x v="1"/>
    <n v="27.92"/>
    <x v="2"/>
    <s v="jueves-08:54-card-ANON-0000-0000-0292-Americano"/>
    <s v="único"/>
  </r>
  <r>
    <d v="2024-06-13T00:00:00"/>
    <x v="763"/>
    <x v="3"/>
    <s v="jueves"/>
    <s v="08:57"/>
    <x v="0"/>
    <x v="97"/>
    <x v="1"/>
    <n v="37.72"/>
    <x v="0"/>
    <s v="jueves-08:57-card-ANON-0000-0000-0097-Latte"/>
    <s v="único"/>
  </r>
  <r>
    <d v="2024-06-13T00:00:00"/>
    <x v="764"/>
    <x v="3"/>
    <s v="jueves"/>
    <s v="09:50"/>
    <x v="0"/>
    <x v="293"/>
    <x v="1"/>
    <n v="32.82"/>
    <x v="3"/>
    <s v="jueves-09:50-card-ANON-0000-0000-0293-Americano with Milk"/>
    <s v="único"/>
  </r>
  <r>
    <d v="2024-06-13T00:00:00"/>
    <x v="765"/>
    <x v="3"/>
    <s v="jueves"/>
    <s v="09:57"/>
    <x v="0"/>
    <x v="141"/>
    <x v="1"/>
    <n v="27.92"/>
    <x v="5"/>
    <s v="jueves-09:57-card-ANON-0000-0000-0141-Cortado"/>
    <s v="único"/>
  </r>
  <r>
    <d v="2024-06-13T00:00:00"/>
    <x v="766"/>
    <x v="3"/>
    <s v="jueves"/>
    <s v="17:04"/>
    <x v="0"/>
    <x v="294"/>
    <x v="1"/>
    <n v="32.82"/>
    <x v="3"/>
    <s v="jueves-17:04-card-ANON-0000-0000-0294-Americano with Milk"/>
    <s v="único"/>
  </r>
  <r>
    <d v="2024-06-13T00:00:00"/>
    <x v="767"/>
    <x v="3"/>
    <s v="jueves"/>
    <s v="17:27"/>
    <x v="0"/>
    <x v="295"/>
    <x v="1"/>
    <n v="37.72"/>
    <x v="1"/>
    <s v="jueves-17:27-card-ANON-0000-0000-0295-Hot Chocolate"/>
    <s v="único"/>
  </r>
  <r>
    <d v="2024-06-13T00:00:00"/>
    <x v="768"/>
    <x v="3"/>
    <s v="jueves"/>
    <s v="19:22"/>
    <x v="0"/>
    <x v="296"/>
    <x v="1"/>
    <n v="37.72"/>
    <x v="0"/>
    <s v="jueves-19:22-card-ANON-0000-0000-0296-Latte"/>
    <s v="único"/>
  </r>
  <r>
    <d v="2024-06-13T00:00:00"/>
    <x v="769"/>
    <x v="3"/>
    <s v="jueves"/>
    <s v="20:20"/>
    <x v="0"/>
    <x v="12"/>
    <x v="1"/>
    <n v="32.82"/>
    <x v="3"/>
    <s v="jueves-20:20-card-ANON-0000-0000-0012-Americano with Milk"/>
    <s v="único"/>
  </r>
  <r>
    <d v="2024-06-13T00:00:00"/>
    <x v="770"/>
    <x v="3"/>
    <s v="jueves"/>
    <s v="20:43"/>
    <x v="0"/>
    <x v="12"/>
    <x v="1"/>
    <n v="23.02"/>
    <x v="6"/>
    <s v="jueves-20:43-card-ANON-0000-0000-0012-Espresso"/>
    <s v="único"/>
  </r>
  <r>
    <d v="2024-06-13T00:00:00"/>
    <x v="771"/>
    <x v="3"/>
    <s v="jueves"/>
    <s v="20:45"/>
    <x v="0"/>
    <x v="295"/>
    <x v="1"/>
    <n v="23.02"/>
    <x v="6"/>
    <s v="jueves-20:45-card-ANON-0000-0000-0295-Espresso"/>
    <s v="único"/>
  </r>
  <r>
    <d v="2024-06-13T00:00:00"/>
    <x v="772"/>
    <x v="3"/>
    <s v="jueves"/>
    <s v="20:48"/>
    <x v="0"/>
    <x v="8"/>
    <x v="1"/>
    <n v="32.82"/>
    <x v="3"/>
    <s v="jueves-20:48-card-ANON-0000-0000-0009-Americano with Milk"/>
    <s v="único"/>
  </r>
  <r>
    <d v="2024-06-13T00:00:00"/>
    <x v="773"/>
    <x v="3"/>
    <s v="jueves"/>
    <s v="21:02"/>
    <x v="0"/>
    <x v="8"/>
    <x v="1"/>
    <n v="32.82"/>
    <x v="3"/>
    <s v="jueves-21:02-card-ANON-0000-0000-0009-Americano with Milk"/>
    <s v="único"/>
  </r>
  <r>
    <d v="2024-06-14T00:00:00"/>
    <x v="774"/>
    <x v="3"/>
    <s v="viernes"/>
    <s v="07:46"/>
    <x v="0"/>
    <x v="141"/>
    <x v="1"/>
    <n v="27.92"/>
    <x v="5"/>
    <s v="viernes-07:46-card-ANON-0000-0000-0141-Cortado"/>
    <s v="único"/>
  </r>
  <r>
    <d v="2024-06-14T00:00:00"/>
    <x v="775"/>
    <x v="3"/>
    <s v="viernes"/>
    <s v="10:30"/>
    <x v="0"/>
    <x v="297"/>
    <x v="1"/>
    <n v="27.92"/>
    <x v="2"/>
    <s v="viernes-10:30-card-ANON-0000-0000-0297-Americano"/>
    <s v="único"/>
  </r>
  <r>
    <d v="2024-06-14T00:00:00"/>
    <x v="776"/>
    <x v="3"/>
    <s v="viernes"/>
    <s v="12:14"/>
    <x v="0"/>
    <x v="97"/>
    <x v="1"/>
    <n v="37.72"/>
    <x v="0"/>
    <s v="viernes-12:14-card-ANON-0000-0000-0097-Latte"/>
    <s v="único"/>
  </r>
  <r>
    <d v="2024-06-14T00:00:00"/>
    <x v="777"/>
    <x v="3"/>
    <s v="viernes"/>
    <s v="18:29"/>
    <x v="0"/>
    <x v="298"/>
    <x v="1"/>
    <n v="32.82"/>
    <x v="3"/>
    <s v="viernes-18:29-card-ANON-0000-0000-0298-Americano with Milk"/>
    <s v="único"/>
  </r>
  <r>
    <d v="2024-06-15T00:00:00"/>
    <x v="778"/>
    <x v="3"/>
    <s v="sábado"/>
    <s v="11:26"/>
    <x v="0"/>
    <x v="299"/>
    <x v="1"/>
    <n v="37.72"/>
    <x v="7"/>
    <s v="sábado-11:26-card-ANON-0000-0000-0299-Cappuccino"/>
    <s v="único"/>
  </r>
  <r>
    <d v="2024-06-15T00:00:00"/>
    <x v="779"/>
    <x v="3"/>
    <s v="sábado"/>
    <s v="12:21"/>
    <x v="0"/>
    <x v="300"/>
    <x v="1"/>
    <n v="37.72"/>
    <x v="0"/>
    <s v="sábado-12:21-card-ANON-0000-0000-0300-Latte"/>
    <s v="único"/>
  </r>
  <r>
    <d v="2024-06-15T00:00:00"/>
    <x v="780"/>
    <x v="3"/>
    <s v="sábado"/>
    <s v="12:22"/>
    <x v="0"/>
    <x v="300"/>
    <x v="1"/>
    <n v="32.82"/>
    <x v="3"/>
    <s v="sábado-12:22-card-ANON-0000-0000-0300-Americano with Milk"/>
    <s v="único"/>
  </r>
  <r>
    <d v="2024-06-15T00:00:00"/>
    <x v="781"/>
    <x v="3"/>
    <s v="sábado"/>
    <s v="12:23"/>
    <x v="0"/>
    <x v="300"/>
    <x v="1"/>
    <n v="23.02"/>
    <x v="6"/>
    <s v="sábado-12:23-card-ANON-0000-0000-0300-Espresso"/>
    <s v="único"/>
  </r>
  <r>
    <d v="2024-06-15T00:00:00"/>
    <x v="782"/>
    <x v="3"/>
    <s v="sábado"/>
    <s v="12:24"/>
    <x v="0"/>
    <x v="300"/>
    <x v="1"/>
    <n v="37.72"/>
    <x v="4"/>
    <s v="sábado-12:24-card-ANON-0000-0000-0300-Cocoa"/>
    <s v="único"/>
  </r>
  <r>
    <d v="2024-06-15T00:00:00"/>
    <x v="783"/>
    <x v="3"/>
    <s v="sábado"/>
    <s v="12:25"/>
    <x v="0"/>
    <x v="300"/>
    <x v="1"/>
    <n v="32.82"/>
    <x v="3"/>
    <s v="sábado-12:25-card-ANON-0000-0000-0300-Americano with Milk"/>
    <s v="único"/>
  </r>
  <r>
    <d v="2024-06-15T00:00:00"/>
    <x v="784"/>
    <x v="3"/>
    <s v="sábado"/>
    <s v="16:03"/>
    <x v="0"/>
    <x v="301"/>
    <x v="1"/>
    <n v="32.82"/>
    <x v="3"/>
    <s v="sábado-16:03-card-ANON-0000-0000-0301-Americano with Milk"/>
    <s v="único"/>
  </r>
  <r>
    <d v="2024-06-15T00:00:00"/>
    <x v="785"/>
    <x v="3"/>
    <s v="sábado"/>
    <s v="18:14"/>
    <x v="0"/>
    <x v="302"/>
    <x v="1"/>
    <n v="27.92"/>
    <x v="2"/>
    <s v="sábado-18:14-card-ANON-0000-0000-0302-Americano"/>
    <s v="único"/>
  </r>
  <r>
    <d v="2024-06-16T00:00:00"/>
    <x v="786"/>
    <x v="3"/>
    <s v="domingo"/>
    <s v="10:43"/>
    <x v="0"/>
    <x v="59"/>
    <x v="1"/>
    <n v="32.82"/>
    <x v="3"/>
    <s v="domingo-10:43-card-ANON-0000-0000-0059-Americano with Milk"/>
    <s v="único"/>
  </r>
  <r>
    <d v="2024-06-16T00:00:00"/>
    <x v="787"/>
    <x v="3"/>
    <s v="domingo"/>
    <s v="10:58"/>
    <x v="0"/>
    <x v="303"/>
    <x v="1"/>
    <n v="37.72"/>
    <x v="0"/>
    <s v="domingo-10:58-card-ANON-0000-0000-0303-Latte"/>
    <s v="único"/>
  </r>
  <r>
    <d v="2024-06-16T00:00:00"/>
    <x v="788"/>
    <x v="3"/>
    <s v="domingo"/>
    <s v="11:00"/>
    <x v="0"/>
    <x v="303"/>
    <x v="1"/>
    <n v="37.72"/>
    <x v="1"/>
    <s v="domingo-11:00-card-ANON-0000-0000-0303-Hot Chocolate"/>
    <s v="único"/>
  </r>
  <r>
    <d v="2024-06-16T00:00:00"/>
    <x v="789"/>
    <x v="3"/>
    <s v="domingo"/>
    <s v="11:01"/>
    <x v="0"/>
    <x v="303"/>
    <x v="1"/>
    <n v="37.72"/>
    <x v="1"/>
    <s v="domingo-11:01-card-ANON-0000-0000-0303-Hot Chocolate"/>
    <s v="único"/>
  </r>
  <r>
    <d v="2024-06-16T00:00:00"/>
    <x v="790"/>
    <x v="3"/>
    <s v="domingo"/>
    <s v="12:49"/>
    <x v="0"/>
    <x v="276"/>
    <x v="1"/>
    <n v="32.82"/>
    <x v="3"/>
    <s v="domingo-12:49-card-ANON-0000-0000-0276-Americano with Milk"/>
    <s v="único"/>
  </r>
  <r>
    <d v="2024-06-16T00:00:00"/>
    <x v="791"/>
    <x v="3"/>
    <s v="domingo"/>
    <s v="14:00"/>
    <x v="0"/>
    <x v="274"/>
    <x v="1"/>
    <n v="23.02"/>
    <x v="6"/>
    <s v="domingo-14:00-card-ANON-0000-0000-0274-Espresso"/>
    <s v="único"/>
  </r>
  <r>
    <d v="2024-06-16T00:00:00"/>
    <x v="792"/>
    <x v="3"/>
    <s v="domingo"/>
    <s v="15:02"/>
    <x v="0"/>
    <x v="304"/>
    <x v="1"/>
    <n v="32.82"/>
    <x v="3"/>
    <s v="domingo-15:02-card-ANON-0000-0000-0304-Americano with Milk"/>
    <s v="único"/>
  </r>
  <r>
    <d v="2024-06-16T00:00:00"/>
    <x v="793"/>
    <x v="3"/>
    <s v="domingo"/>
    <s v="15:05"/>
    <x v="0"/>
    <x v="304"/>
    <x v="1"/>
    <n v="32.82"/>
    <x v="3"/>
    <s v="domingo-15:05-card-ANON-0000-0000-0304-Americano with Milk"/>
    <s v="único"/>
  </r>
  <r>
    <d v="2024-06-16T00:00:00"/>
    <x v="794"/>
    <x v="3"/>
    <s v="domingo"/>
    <s v="15:44"/>
    <x v="0"/>
    <x v="305"/>
    <x v="1"/>
    <n v="37.72"/>
    <x v="1"/>
    <s v="domingo-15:44-card-ANON-0000-0000-0305-Hot Chocolate"/>
    <s v="único"/>
  </r>
  <r>
    <d v="2024-06-16T00:00:00"/>
    <x v="795"/>
    <x v="3"/>
    <s v="domingo"/>
    <s v="16:47"/>
    <x v="0"/>
    <x v="306"/>
    <x v="1"/>
    <n v="37.72"/>
    <x v="1"/>
    <s v="domingo-16:47-card-ANON-0000-0000-0306-Hot Chocolate"/>
    <s v="único"/>
  </r>
  <r>
    <d v="2024-06-16T00:00:00"/>
    <x v="796"/>
    <x v="3"/>
    <s v="domingo"/>
    <s v="17:45"/>
    <x v="0"/>
    <x v="59"/>
    <x v="1"/>
    <n v="32.82"/>
    <x v="3"/>
    <s v="domingo-17:45-card-ANON-0000-0000-0059-Americano with Milk"/>
    <s v="único"/>
  </r>
  <r>
    <d v="2024-06-16T00:00:00"/>
    <x v="797"/>
    <x v="3"/>
    <s v="domingo"/>
    <s v="17:46"/>
    <x v="0"/>
    <x v="59"/>
    <x v="1"/>
    <n v="32.82"/>
    <x v="3"/>
    <s v="domingo-17:46-card-ANON-0000-0000-0059-Americano with Milk"/>
    <s v="único"/>
  </r>
  <r>
    <d v="2024-06-17T00:00:00"/>
    <x v="798"/>
    <x v="3"/>
    <s v="lunes"/>
    <s v="08:57"/>
    <x v="0"/>
    <x v="307"/>
    <x v="1"/>
    <n v="27.92"/>
    <x v="2"/>
    <s v="lunes-08:57-card-ANON-0000-0000-0307-Americano"/>
    <s v="único"/>
  </r>
  <r>
    <d v="2024-06-17T00:00:00"/>
    <x v="799"/>
    <x v="3"/>
    <s v="lunes"/>
    <s v="10:12"/>
    <x v="0"/>
    <x v="308"/>
    <x v="1"/>
    <n v="27.92"/>
    <x v="5"/>
    <s v="lunes-10:12-card-ANON-0000-0000-0308-Cortado"/>
    <s v="único"/>
  </r>
  <r>
    <d v="2024-06-17T00:00:00"/>
    <x v="800"/>
    <x v="3"/>
    <s v="lunes"/>
    <s v="10:13"/>
    <x v="0"/>
    <x v="308"/>
    <x v="1"/>
    <n v="27.92"/>
    <x v="5"/>
    <s v="lunes-10:13-card-ANON-0000-0000-0308-Cortado"/>
    <s v="único"/>
  </r>
  <r>
    <d v="2024-06-17T00:00:00"/>
    <x v="801"/>
    <x v="3"/>
    <s v="lunes"/>
    <s v="10:55"/>
    <x v="0"/>
    <x v="42"/>
    <x v="1"/>
    <n v="37.72"/>
    <x v="7"/>
    <s v="lunes-10:55-card-ANON-0000-0000-0042-Cappuccino"/>
    <s v="único"/>
  </r>
  <r>
    <d v="2024-06-17T00:00:00"/>
    <x v="802"/>
    <x v="3"/>
    <s v="lunes"/>
    <s v="14:51"/>
    <x v="0"/>
    <x v="164"/>
    <x v="1"/>
    <n v="37.72"/>
    <x v="7"/>
    <s v="lunes-14:51-card-ANON-0000-0000-0164-Cappuccino"/>
    <s v="único"/>
  </r>
  <r>
    <d v="2024-06-17T00:00:00"/>
    <x v="803"/>
    <x v="3"/>
    <s v="lunes"/>
    <s v="16:50"/>
    <x v="0"/>
    <x v="12"/>
    <x v="1"/>
    <n v="37.72"/>
    <x v="7"/>
    <s v="lunes-16:50-card-ANON-0000-0000-0012-Cappuccino"/>
    <s v="único"/>
  </r>
  <r>
    <d v="2024-06-17T00:00:00"/>
    <x v="804"/>
    <x v="3"/>
    <s v="lunes"/>
    <s v="16:51"/>
    <x v="0"/>
    <x v="12"/>
    <x v="1"/>
    <n v="37.72"/>
    <x v="7"/>
    <s v="lunes-16:51-card-ANON-0000-0000-0012-Cappuccino"/>
    <s v="único"/>
  </r>
  <r>
    <d v="2024-06-17T00:00:00"/>
    <x v="805"/>
    <x v="3"/>
    <s v="lunes"/>
    <s v="16:52"/>
    <x v="0"/>
    <x v="12"/>
    <x v="1"/>
    <n v="27.92"/>
    <x v="2"/>
    <s v="lunes-16:52-card-ANON-0000-0000-0012-Americano"/>
    <s v="único"/>
  </r>
  <r>
    <d v="2024-06-17T00:00:00"/>
    <x v="806"/>
    <x v="3"/>
    <s v="lunes"/>
    <s v="18:51"/>
    <x v="0"/>
    <x v="309"/>
    <x v="1"/>
    <n v="27.92"/>
    <x v="2"/>
    <s v="lunes-18:51-card-ANON-0000-0000-0309-Americano"/>
    <s v="único"/>
  </r>
  <r>
    <d v="2024-06-17T00:00:00"/>
    <x v="807"/>
    <x v="3"/>
    <s v="lunes"/>
    <s v="21:16"/>
    <x v="0"/>
    <x v="8"/>
    <x v="1"/>
    <n v="32.82"/>
    <x v="3"/>
    <s v="lunes-21:16-card-ANON-0000-0000-0009-Americano with Milk"/>
    <s v="único"/>
  </r>
  <r>
    <d v="2024-06-18T00:00:00"/>
    <x v="808"/>
    <x v="3"/>
    <s v="martes"/>
    <s v="14:04"/>
    <x v="0"/>
    <x v="299"/>
    <x v="1"/>
    <n v="27.92"/>
    <x v="2"/>
    <s v="martes-14:04-card-ANON-0000-0000-0299-Americano"/>
    <s v="único"/>
  </r>
  <r>
    <d v="2024-06-18T00:00:00"/>
    <x v="809"/>
    <x v="3"/>
    <s v="martes"/>
    <s v="14:05"/>
    <x v="0"/>
    <x v="299"/>
    <x v="1"/>
    <n v="37.72"/>
    <x v="7"/>
    <s v="martes-14:05-card-ANON-0000-0000-0299-Cappuccino"/>
    <s v="único"/>
  </r>
  <r>
    <d v="2024-06-18T00:00:00"/>
    <x v="810"/>
    <x v="3"/>
    <s v="martes"/>
    <s v="19:20"/>
    <x v="0"/>
    <x v="154"/>
    <x v="1"/>
    <n v="37.72"/>
    <x v="7"/>
    <s v="martes-19:20-card-ANON-0000-0000-0154-Cappuccino"/>
    <s v="único"/>
  </r>
  <r>
    <d v="2024-06-18T00:00:00"/>
    <x v="811"/>
    <x v="3"/>
    <s v="martes"/>
    <s v="19:21"/>
    <x v="0"/>
    <x v="154"/>
    <x v="1"/>
    <n v="37.72"/>
    <x v="7"/>
    <s v="martes-19:21-card-ANON-0000-0000-0154-Cappuccino"/>
    <s v="único"/>
  </r>
  <r>
    <d v="2024-06-18T00:00:00"/>
    <x v="812"/>
    <x v="3"/>
    <s v="martes"/>
    <s v="20:35"/>
    <x v="0"/>
    <x v="310"/>
    <x v="1"/>
    <n v="27.92"/>
    <x v="5"/>
    <s v="martes-20:35-card-ANON-0000-0000-0310-Cortado"/>
    <s v="único"/>
  </r>
  <r>
    <d v="2024-06-18T00:00:00"/>
    <x v="813"/>
    <x v="3"/>
    <s v="martes"/>
    <s v="21:20"/>
    <x v="0"/>
    <x v="12"/>
    <x v="1"/>
    <n v="32.82"/>
    <x v="3"/>
    <s v="martes-21:20-card-ANON-0000-0000-0012-Americano with Milk"/>
    <s v="único"/>
  </r>
  <r>
    <d v="2024-06-18T00:00:00"/>
    <x v="814"/>
    <x v="3"/>
    <s v="martes"/>
    <s v="21:22"/>
    <x v="0"/>
    <x v="12"/>
    <x v="1"/>
    <n v="32.82"/>
    <x v="3"/>
    <s v="martes-21:22-card-ANON-0000-0000-0012-Americano with Milk"/>
    <s v="único"/>
  </r>
  <r>
    <d v="2024-06-19T00:00:00"/>
    <x v="815"/>
    <x v="3"/>
    <s v="miércoles"/>
    <s v="07:47"/>
    <x v="0"/>
    <x v="311"/>
    <x v="1"/>
    <n v="37.72"/>
    <x v="0"/>
    <s v="miércoles-07:47-card-ANON-0000-0000-0311-Latte"/>
    <s v="único"/>
  </r>
  <r>
    <d v="2024-06-19T00:00:00"/>
    <x v="816"/>
    <x v="3"/>
    <s v="miércoles"/>
    <s v="08:17"/>
    <x v="0"/>
    <x v="141"/>
    <x v="1"/>
    <n v="27.92"/>
    <x v="5"/>
    <s v="miércoles-08:17-card-ANON-0000-0000-0141-Cortado"/>
    <s v="único"/>
  </r>
  <r>
    <d v="2024-06-19T00:00:00"/>
    <x v="817"/>
    <x v="3"/>
    <s v="miércoles"/>
    <s v="10:54"/>
    <x v="0"/>
    <x v="312"/>
    <x v="1"/>
    <n v="27.92"/>
    <x v="2"/>
    <s v="miércoles-10:54-card-ANON-0000-0000-0312-Americano"/>
    <s v="único"/>
  </r>
  <r>
    <d v="2024-06-19T00:00:00"/>
    <x v="818"/>
    <x v="3"/>
    <s v="miércoles"/>
    <s v="11:11"/>
    <x v="0"/>
    <x v="313"/>
    <x v="1"/>
    <n v="37.72"/>
    <x v="0"/>
    <s v="miércoles-11:11-card-ANON-0000-0000-0313-Latte"/>
    <s v="único"/>
  </r>
  <r>
    <d v="2024-06-19T00:00:00"/>
    <x v="819"/>
    <x v="3"/>
    <s v="miércoles"/>
    <s v="11:12"/>
    <x v="0"/>
    <x v="313"/>
    <x v="1"/>
    <n v="37.72"/>
    <x v="4"/>
    <s v="miércoles-11:12-card-ANON-0000-0000-0313-Cocoa"/>
    <s v="único"/>
  </r>
  <r>
    <d v="2024-06-19T00:00:00"/>
    <x v="820"/>
    <x v="3"/>
    <s v="miércoles"/>
    <s v="14:21"/>
    <x v="0"/>
    <x v="164"/>
    <x v="1"/>
    <n v="32.82"/>
    <x v="3"/>
    <s v="miércoles-14:21-card-ANON-0000-0000-0164-Americano with Milk"/>
    <s v="único"/>
  </r>
  <r>
    <d v="2024-06-19T00:00:00"/>
    <x v="821"/>
    <x v="3"/>
    <s v="miércoles"/>
    <s v="18:28"/>
    <x v="0"/>
    <x v="153"/>
    <x v="1"/>
    <n v="37.72"/>
    <x v="7"/>
    <s v="miércoles-18:28-card-ANON-0000-0000-0153-Cappuccino"/>
    <s v="único"/>
  </r>
  <r>
    <d v="2024-06-19T00:00:00"/>
    <x v="822"/>
    <x v="3"/>
    <s v="miércoles"/>
    <s v="18:29"/>
    <x v="0"/>
    <x v="153"/>
    <x v="1"/>
    <n v="37.72"/>
    <x v="0"/>
    <s v="miércoles-18:29-card-ANON-0000-0000-0153-Latte"/>
    <s v="único"/>
  </r>
  <r>
    <d v="2024-06-19T00:00:00"/>
    <x v="823"/>
    <x v="3"/>
    <s v="miércoles"/>
    <s v="19:31"/>
    <x v="0"/>
    <x v="8"/>
    <x v="1"/>
    <n v="32.82"/>
    <x v="3"/>
    <s v="miércoles-19:31-card-ANON-0000-0000-0009-Americano with Milk"/>
    <s v="único"/>
  </r>
  <r>
    <d v="2024-06-19T00:00:00"/>
    <x v="824"/>
    <x v="3"/>
    <s v="miércoles"/>
    <s v="21:28"/>
    <x v="0"/>
    <x v="192"/>
    <x v="1"/>
    <n v="37.72"/>
    <x v="7"/>
    <s v="miércoles-21:28-card-ANON-0000-0000-0192-Cappuccino"/>
    <s v="único"/>
  </r>
  <r>
    <d v="2024-06-19T00:00:00"/>
    <x v="825"/>
    <x v="3"/>
    <s v="miércoles"/>
    <s v="21:30"/>
    <x v="0"/>
    <x v="192"/>
    <x v="1"/>
    <n v="32.82"/>
    <x v="3"/>
    <s v="miércoles-21:30-card-ANON-0000-0000-0192-Americano with Milk"/>
    <s v="único"/>
  </r>
  <r>
    <d v="2024-06-20T00:00:00"/>
    <x v="826"/>
    <x v="3"/>
    <s v="jueves"/>
    <s v="10:50"/>
    <x v="0"/>
    <x v="97"/>
    <x v="1"/>
    <n v="37.72"/>
    <x v="0"/>
    <s v="jueves-10:50-card-ANON-0000-0000-0097-Latte"/>
    <s v="único"/>
  </r>
  <r>
    <d v="2024-06-20T00:00:00"/>
    <x v="827"/>
    <x v="3"/>
    <s v="jueves"/>
    <s v="18:59"/>
    <x v="0"/>
    <x v="314"/>
    <x v="1"/>
    <n v="37.72"/>
    <x v="0"/>
    <s v="jueves-18:59-card-ANON-0000-0000-0314-Latte"/>
    <s v="único"/>
  </r>
  <r>
    <d v="2024-06-20T00:00:00"/>
    <x v="828"/>
    <x v="3"/>
    <s v="jueves"/>
    <s v="19:00"/>
    <x v="0"/>
    <x v="314"/>
    <x v="1"/>
    <n v="37.72"/>
    <x v="0"/>
    <s v="jueves-19:00-card-ANON-0000-0000-0314-Latte"/>
    <s v="único"/>
  </r>
  <r>
    <d v="2024-06-20T00:00:00"/>
    <x v="829"/>
    <x v="3"/>
    <s v="jueves"/>
    <s v="21:39"/>
    <x v="0"/>
    <x v="257"/>
    <x v="1"/>
    <n v="37.72"/>
    <x v="0"/>
    <s v="jueves-21:39-card-ANON-0000-0000-0257-Latte"/>
    <s v="único"/>
  </r>
  <r>
    <d v="2024-06-20T00:00:00"/>
    <x v="830"/>
    <x v="3"/>
    <s v="jueves"/>
    <s v="21:57"/>
    <x v="0"/>
    <x v="8"/>
    <x v="1"/>
    <n v="37.72"/>
    <x v="0"/>
    <s v="jueves-21:57-card-ANON-0000-0000-0009-Latte"/>
    <s v="único"/>
  </r>
  <r>
    <d v="2024-06-20T00:00:00"/>
    <x v="831"/>
    <x v="3"/>
    <s v="jueves"/>
    <s v="21:59"/>
    <x v="0"/>
    <x v="8"/>
    <x v="1"/>
    <n v="32.82"/>
    <x v="3"/>
    <s v="jueves-21:59-card-ANON-0000-0000-0009-Americano with Milk"/>
    <s v="único"/>
  </r>
  <r>
    <d v="2024-06-21T00:00:00"/>
    <x v="832"/>
    <x v="3"/>
    <s v="viernes"/>
    <s v="09:59"/>
    <x v="0"/>
    <x v="311"/>
    <x v="1"/>
    <n v="37.72"/>
    <x v="0"/>
    <s v="viernes-09:59-card-ANON-0000-0000-0311-Latte"/>
    <s v="único"/>
  </r>
  <r>
    <d v="2024-06-21T00:00:00"/>
    <x v="833"/>
    <x v="3"/>
    <s v="viernes"/>
    <s v="10:01"/>
    <x v="0"/>
    <x v="315"/>
    <x v="1"/>
    <n v="27.92"/>
    <x v="2"/>
    <s v="viernes-10:01-card-ANON-0000-0000-0315-Americano"/>
    <s v="único"/>
  </r>
  <r>
    <d v="2024-06-21T00:00:00"/>
    <x v="834"/>
    <x v="3"/>
    <s v="viernes"/>
    <s v="13:19"/>
    <x v="0"/>
    <x v="12"/>
    <x v="1"/>
    <n v="32.82"/>
    <x v="3"/>
    <s v="viernes-13:19-card-ANON-0000-0000-0012-Americano with Milk"/>
    <s v="único"/>
  </r>
  <r>
    <d v="2024-06-21T00:00:00"/>
    <x v="835"/>
    <x v="3"/>
    <s v="viernes"/>
    <s v="13:20"/>
    <x v="0"/>
    <x v="12"/>
    <x v="1"/>
    <n v="32.82"/>
    <x v="3"/>
    <s v="viernes-13:20-card-ANON-0000-0000-0012-Americano with Milk"/>
    <s v="único"/>
  </r>
  <r>
    <d v="2024-06-21T00:00:00"/>
    <x v="836"/>
    <x v="3"/>
    <s v="viernes"/>
    <s v="18:12"/>
    <x v="0"/>
    <x v="316"/>
    <x v="1"/>
    <n v="23.02"/>
    <x v="6"/>
    <s v="viernes-18:12-card-ANON-0000-0000-0316-Espresso"/>
    <s v="único"/>
  </r>
  <r>
    <d v="2024-06-21T00:00:00"/>
    <x v="837"/>
    <x v="3"/>
    <s v="viernes"/>
    <s v="19:30"/>
    <x v="0"/>
    <x v="8"/>
    <x v="1"/>
    <n v="37.72"/>
    <x v="0"/>
    <s v="viernes-19:30-card-ANON-0000-0000-0009-Latte"/>
    <s v="único"/>
  </r>
  <r>
    <d v="2024-06-21T00:00:00"/>
    <x v="838"/>
    <x v="3"/>
    <s v="viernes"/>
    <s v="19:47"/>
    <x v="0"/>
    <x v="154"/>
    <x v="1"/>
    <n v="37.72"/>
    <x v="7"/>
    <s v="viernes-19:47-card-ANON-0000-0000-0154-Cappuccino"/>
    <s v="único"/>
  </r>
  <r>
    <d v="2024-06-21T00:00:00"/>
    <x v="839"/>
    <x v="3"/>
    <s v="viernes"/>
    <s v="19:48"/>
    <x v="0"/>
    <x v="154"/>
    <x v="1"/>
    <n v="37.72"/>
    <x v="7"/>
    <s v="viernes-19:48-card-ANON-0000-0000-0154-Cappuccino"/>
    <s v="único"/>
  </r>
  <r>
    <d v="2024-06-21T00:00:00"/>
    <x v="840"/>
    <x v="3"/>
    <s v="viernes"/>
    <s v="19:49"/>
    <x v="0"/>
    <x v="180"/>
    <x v="1"/>
    <n v="37.72"/>
    <x v="7"/>
    <s v="viernes-19:49-card-ANON-0000-0000-0180-Cappuccino"/>
    <s v="único"/>
  </r>
  <r>
    <d v="2024-06-21T00:00:00"/>
    <x v="841"/>
    <x v="3"/>
    <s v="viernes"/>
    <s v="19:51"/>
    <x v="0"/>
    <x v="180"/>
    <x v="1"/>
    <n v="37.72"/>
    <x v="7"/>
    <s v="viernes-19:51-card-ANON-0000-0000-0180-Cappuccino"/>
    <s v="único"/>
  </r>
  <r>
    <d v="2024-06-21T00:00:00"/>
    <x v="842"/>
    <x v="3"/>
    <s v="viernes"/>
    <s v="19:52"/>
    <x v="0"/>
    <x v="180"/>
    <x v="1"/>
    <n v="27.92"/>
    <x v="2"/>
    <s v="viernes-19:52-card-ANON-0000-0000-0180-Americano"/>
    <s v="único"/>
  </r>
  <r>
    <d v="2024-06-21T00:00:00"/>
    <x v="843"/>
    <x v="3"/>
    <s v="viernes"/>
    <s v="19:55"/>
    <x v="0"/>
    <x v="311"/>
    <x v="1"/>
    <n v="32.82"/>
    <x v="3"/>
    <s v="viernes-19:55-card-ANON-0000-0000-0311-Americano with Milk"/>
    <s v="único"/>
  </r>
  <r>
    <d v="2024-06-22T00:00:00"/>
    <x v="844"/>
    <x v="3"/>
    <s v="sábado"/>
    <s v="08:39"/>
    <x v="0"/>
    <x v="141"/>
    <x v="1"/>
    <n v="27.92"/>
    <x v="5"/>
    <s v="sábado-08:39-card-ANON-0000-0000-0141-Cortado"/>
    <s v="único"/>
  </r>
  <r>
    <d v="2024-06-22T00:00:00"/>
    <x v="845"/>
    <x v="3"/>
    <s v="sábado"/>
    <s v="09:37"/>
    <x v="0"/>
    <x v="311"/>
    <x v="1"/>
    <n v="32.82"/>
    <x v="3"/>
    <s v="sábado-09:37-card-ANON-0000-0000-0311-Americano with Milk"/>
    <s v="único"/>
  </r>
  <r>
    <d v="2024-06-22T00:00:00"/>
    <x v="846"/>
    <x v="3"/>
    <s v="sábado"/>
    <s v="12:53"/>
    <x v="0"/>
    <x v="317"/>
    <x v="1"/>
    <n v="32.82"/>
    <x v="3"/>
    <s v="sábado-12:53-card-ANON-0000-0000-0317-Americano with Milk"/>
    <s v="único"/>
  </r>
  <r>
    <d v="2024-06-22T00:00:00"/>
    <x v="847"/>
    <x v="3"/>
    <s v="sábado"/>
    <s v="15:37"/>
    <x v="0"/>
    <x v="8"/>
    <x v="1"/>
    <n v="37.72"/>
    <x v="0"/>
    <s v="sábado-15:37-card-ANON-0000-0000-0009-Latte"/>
    <s v="único"/>
  </r>
  <r>
    <d v="2024-06-22T00:00:00"/>
    <x v="848"/>
    <x v="3"/>
    <s v="sábado"/>
    <s v="22:10"/>
    <x v="0"/>
    <x v="318"/>
    <x v="1"/>
    <n v="37.72"/>
    <x v="7"/>
    <s v="sábado-22:10-card-ANON-0000-0000-0318-Cappuccino"/>
    <s v="único"/>
  </r>
  <r>
    <d v="2024-06-23T00:00:00"/>
    <x v="849"/>
    <x v="3"/>
    <s v="domingo"/>
    <s v="18:12"/>
    <x v="0"/>
    <x v="12"/>
    <x v="1"/>
    <n v="32.82"/>
    <x v="3"/>
    <s v="domingo-18:12-card-ANON-0000-0000-0012-Americano with Milk"/>
    <s v="único"/>
  </r>
  <r>
    <d v="2024-06-23T00:00:00"/>
    <x v="850"/>
    <x v="3"/>
    <s v="domingo"/>
    <s v="18:13"/>
    <x v="0"/>
    <x v="12"/>
    <x v="1"/>
    <n v="32.82"/>
    <x v="3"/>
    <s v="domingo-18:13-card-ANON-0000-0000-0012-Americano with Milk"/>
    <s v="único"/>
  </r>
  <r>
    <d v="2024-06-23T00:00:00"/>
    <x v="851"/>
    <x v="3"/>
    <s v="domingo"/>
    <s v="21:06"/>
    <x v="0"/>
    <x v="319"/>
    <x v="1"/>
    <n v="37.72"/>
    <x v="7"/>
    <s v="domingo-21:06-card-ANON-0000-0000-0319-Cappuccino"/>
    <s v="único"/>
  </r>
  <r>
    <d v="2024-06-23T00:00:00"/>
    <x v="852"/>
    <x v="3"/>
    <s v="domingo"/>
    <s v="21:29"/>
    <x v="0"/>
    <x v="320"/>
    <x v="1"/>
    <n v="37.72"/>
    <x v="0"/>
    <s v="domingo-21:29-card-ANON-0000-0000-0320-Latte"/>
    <s v="único"/>
  </r>
  <r>
    <d v="2024-06-23T00:00:00"/>
    <x v="853"/>
    <x v="3"/>
    <s v="domingo"/>
    <s v="21:30"/>
    <x v="0"/>
    <x v="320"/>
    <x v="1"/>
    <n v="37.72"/>
    <x v="7"/>
    <s v="domingo-21:30-card-ANON-0000-0000-0320-Cappuccino"/>
    <s v="único"/>
  </r>
  <r>
    <d v="2024-06-24T00:00:00"/>
    <x v="854"/>
    <x v="3"/>
    <s v="lunes"/>
    <s v="11:44"/>
    <x v="0"/>
    <x v="164"/>
    <x v="1"/>
    <n v="32.82"/>
    <x v="3"/>
    <s v="lunes-11:44-card-ANON-0000-0000-0164-Americano with Milk"/>
    <s v="único"/>
  </r>
  <r>
    <d v="2024-06-24T00:00:00"/>
    <x v="855"/>
    <x v="3"/>
    <s v="lunes"/>
    <s v="11:49"/>
    <x v="0"/>
    <x v="180"/>
    <x v="1"/>
    <n v="37.72"/>
    <x v="7"/>
    <s v="lunes-11:49-card-ANON-0000-0000-0180-Cappuccino"/>
    <s v="único"/>
  </r>
  <r>
    <d v="2024-06-24T00:00:00"/>
    <x v="856"/>
    <x v="3"/>
    <s v="lunes"/>
    <s v="11:50"/>
    <x v="0"/>
    <x v="180"/>
    <x v="1"/>
    <n v="37.72"/>
    <x v="7"/>
    <s v="lunes-11:50-card-ANON-0000-0000-0180-Cappuccino"/>
    <s v="único"/>
  </r>
  <r>
    <d v="2024-06-24T00:00:00"/>
    <x v="857"/>
    <x v="3"/>
    <s v="lunes"/>
    <s v="15:02"/>
    <x v="0"/>
    <x v="321"/>
    <x v="1"/>
    <n v="37.72"/>
    <x v="0"/>
    <s v="lunes-15:02-card-ANON-0000-0000-0321-Latte"/>
    <s v="único"/>
  </r>
  <r>
    <d v="2024-06-24T00:00:00"/>
    <x v="858"/>
    <x v="3"/>
    <s v="lunes"/>
    <s v="16:46"/>
    <x v="0"/>
    <x v="203"/>
    <x v="1"/>
    <n v="37.72"/>
    <x v="7"/>
    <s v="lunes-16:46-card-ANON-0000-0000-0203-Cappuccino"/>
    <s v="único"/>
  </r>
  <r>
    <d v="2024-06-24T00:00:00"/>
    <x v="859"/>
    <x v="3"/>
    <s v="lunes"/>
    <s v="16:47"/>
    <x v="0"/>
    <x v="203"/>
    <x v="1"/>
    <n v="37.72"/>
    <x v="7"/>
    <s v="lunes-16:47-card-ANON-0000-0000-0203-Cappuccino"/>
    <s v="único"/>
  </r>
  <r>
    <d v="2024-06-25T00:00:00"/>
    <x v="860"/>
    <x v="3"/>
    <s v="martes"/>
    <s v="08:19"/>
    <x v="0"/>
    <x v="322"/>
    <x v="1"/>
    <n v="37.72"/>
    <x v="0"/>
    <s v="martes-08:19-card-ANON-0000-0000-0322-Latte"/>
    <s v="único"/>
  </r>
  <r>
    <d v="2024-06-25T00:00:00"/>
    <x v="861"/>
    <x v="3"/>
    <s v="martes"/>
    <s v="10:28"/>
    <x v="0"/>
    <x v="12"/>
    <x v="1"/>
    <n v="32.82"/>
    <x v="3"/>
    <s v="martes-10:28-card-ANON-0000-0000-0012-Americano with Milk"/>
    <s v="único"/>
  </r>
  <r>
    <d v="2024-06-25T00:00:00"/>
    <x v="862"/>
    <x v="3"/>
    <s v="martes"/>
    <s v="10:29"/>
    <x v="0"/>
    <x v="40"/>
    <x v="1"/>
    <n v="32.82"/>
    <x v="3"/>
    <s v="martes-10:29-card-ANON-0000-0000-0040-Americano with Milk"/>
    <s v="único"/>
  </r>
  <r>
    <d v="2024-06-25T00:00:00"/>
    <x v="863"/>
    <x v="3"/>
    <s v="martes"/>
    <s v="11:34"/>
    <x v="0"/>
    <x v="203"/>
    <x v="1"/>
    <n v="37.72"/>
    <x v="7"/>
    <s v="martes-11:34-card-ANON-0000-0000-0203-Cappuccino"/>
    <s v="único"/>
  </r>
  <r>
    <d v="2024-06-26T00:00:00"/>
    <x v="864"/>
    <x v="3"/>
    <s v="miércoles"/>
    <s v="09:33"/>
    <x v="0"/>
    <x v="323"/>
    <x v="1"/>
    <n v="37.72"/>
    <x v="0"/>
    <s v="miércoles-09:33-card-ANON-0000-0000-0323-Latte"/>
    <s v="único"/>
  </r>
  <r>
    <d v="2024-06-26T00:00:00"/>
    <x v="865"/>
    <x v="3"/>
    <s v="miércoles"/>
    <s v="16:32"/>
    <x v="0"/>
    <x v="324"/>
    <x v="1"/>
    <n v="23.02"/>
    <x v="6"/>
    <s v="miércoles-16:32-card-ANON-0000-0000-0324-Espresso"/>
    <s v="único"/>
  </r>
  <r>
    <d v="2024-06-26T00:00:00"/>
    <x v="866"/>
    <x v="3"/>
    <s v="miércoles"/>
    <s v="16:34"/>
    <x v="0"/>
    <x v="325"/>
    <x v="1"/>
    <n v="27.92"/>
    <x v="2"/>
    <s v="miércoles-16:34-card-ANON-0000-0000-0325-Americano"/>
    <s v="único"/>
  </r>
  <r>
    <d v="2024-06-26T00:00:00"/>
    <x v="867"/>
    <x v="3"/>
    <s v="miércoles"/>
    <s v="21:21"/>
    <x v="0"/>
    <x v="8"/>
    <x v="1"/>
    <n v="37.72"/>
    <x v="0"/>
    <s v="miércoles-21:21-card-ANON-0000-0000-0009-Latte"/>
    <s v="único"/>
  </r>
  <r>
    <d v="2024-06-26T00:00:00"/>
    <x v="868"/>
    <x v="3"/>
    <s v="miércoles"/>
    <s v="21:27"/>
    <x v="0"/>
    <x v="8"/>
    <x v="1"/>
    <n v="37.72"/>
    <x v="7"/>
    <s v="miércoles-21:27-card-ANON-0000-0000-0009-Cappuccino"/>
    <s v="único"/>
  </r>
  <r>
    <d v="2024-06-26T00:00:00"/>
    <x v="869"/>
    <x v="3"/>
    <s v="miércoles"/>
    <s v="21:28"/>
    <x v="0"/>
    <x v="206"/>
    <x v="1"/>
    <n v="32.82"/>
    <x v="3"/>
    <s v="miércoles-21:28-card-ANON-0000-0000-0206-Americano with Milk"/>
    <s v="único"/>
  </r>
  <r>
    <d v="2024-06-27T00:00:00"/>
    <x v="870"/>
    <x v="3"/>
    <s v="jueves"/>
    <s v="09:15"/>
    <x v="0"/>
    <x v="326"/>
    <x v="1"/>
    <n v="32.82"/>
    <x v="3"/>
    <s v="jueves-09:15-card-ANON-0000-0000-0326-Americano with Milk"/>
    <s v="único"/>
  </r>
  <r>
    <d v="2024-06-27T00:00:00"/>
    <x v="871"/>
    <x v="3"/>
    <s v="jueves"/>
    <s v="16:11"/>
    <x v="0"/>
    <x v="327"/>
    <x v="1"/>
    <n v="27.92"/>
    <x v="5"/>
    <s v="jueves-16:11-card-ANON-0000-0000-0327-Cortado"/>
    <s v="único"/>
  </r>
  <r>
    <d v="2024-06-27T00:00:00"/>
    <x v="872"/>
    <x v="3"/>
    <s v="jueves"/>
    <s v="21:44"/>
    <x v="0"/>
    <x v="328"/>
    <x v="1"/>
    <n v="32.82"/>
    <x v="3"/>
    <s v="jueves-21:44-card-ANON-0000-0000-0328-Americano with Milk"/>
    <s v="único"/>
  </r>
  <r>
    <d v="2024-06-27T00:00:00"/>
    <x v="873"/>
    <x v="3"/>
    <s v="jueves"/>
    <s v="21:50"/>
    <x v="0"/>
    <x v="329"/>
    <x v="1"/>
    <n v="37.72"/>
    <x v="7"/>
    <s v="jueves-21:50-card-ANON-0000-0000-0329-Cappuccino"/>
    <s v="único"/>
  </r>
  <r>
    <d v="2024-06-28T00:00:00"/>
    <x v="874"/>
    <x v="3"/>
    <s v="viernes"/>
    <s v="08:08"/>
    <x v="0"/>
    <x v="141"/>
    <x v="1"/>
    <n v="27.92"/>
    <x v="5"/>
    <s v="viernes-08:08-card-ANON-0000-0000-0141-Cortado"/>
    <s v="único"/>
  </r>
  <r>
    <d v="2024-06-28T00:00:00"/>
    <x v="875"/>
    <x v="3"/>
    <s v="viernes"/>
    <s v="17:51"/>
    <x v="0"/>
    <x v="274"/>
    <x v="1"/>
    <n v="23.02"/>
    <x v="6"/>
    <s v="viernes-17:51-card-ANON-0000-0000-0274-Espresso"/>
    <s v="único"/>
  </r>
  <r>
    <d v="2024-06-28T00:00:00"/>
    <x v="876"/>
    <x v="3"/>
    <s v="viernes"/>
    <s v="21:50"/>
    <x v="0"/>
    <x v="330"/>
    <x v="1"/>
    <n v="32.82"/>
    <x v="3"/>
    <s v="viernes-21:50-card-ANON-0000-0000-0330-Americano with Milk"/>
    <s v="único"/>
  </r>
  <r>
    <d v="2024-06-28T00:00:00"/>
    <x v="877"/>
    <x v="3"/>
    <s v="viernes"/>
    <s v="21:52"/>
    <x v="0"/>
    <x v="331"/>
    <x v="1"/>
    <n v="37.72"/>
    <x v="0"/>
    <s v="viernes-21:52-card-ANON-0000-0000-0331-Latte"/>
    <s v="único"/>
  </r>
  <r>
    <d v="2024-06-28T00:00:00"/>
    <x v="878"/>
    <x v="3"/>
    <s v="viernes"/>
    <s v="22:28"/>
    <x v="0"/>
    <x v="332"/>
    <x v="1"/>
    <n v="37.72"/>
    <x v="7"/>
    <s v="viernes-22:28-card-ANON-0000-0000-0332-Cappuccino"/>
    <s v="único"/>
  </r>
  <r>
    <d v="2024-06-29T00:00:00"/>
    <x v="879"/>
    <x v="3"/>
    <s v="sábado"/>
    <s v="09:47"/>
    <x v="0"/>
    <x v="97"/>
    <x v="1"/>
    <n v="32.82"/>
    <x v="3"/>
    <s v="sábado-09:47-card-ANON-0000-0000-0097-Americano with Milk"/>
    <s v="único"/>
  </r>
  <r>
    <d v="2024-06-29T00:00:00"/>
    <x v="880"/>
    <x v="3"/>
    <s v="sábado"/>
    <s v="11:40"/>
    <x v="0"/>
    <x v="333"/>
    <x v="1"/>
    <n v="32.82"/>
    <x v="3"/>
    <s v="sábado-11:40-card-ANON-0000-0000-0333-Americano with Milk"/>
    <s v="único"/>
  </r>
  <r>
    <d v="2024-06-29T00:00:00"/>
    <x v="881"/>
    <x v="3"/>
    <s v="sábado"/>
    <s v="11:41"/>
    <x v="0"/>
    <x v="333"/>
    <x v="1"/>
    <n v="32.82"/>
    <x v="3"/>
    <s v="sábado-11:41-card-ANON-0000-0000-0333-Americano with Milk"/>
    <s v="único"/>
  </r>
  <r>
    <d v="2024-06-29T00:00:00"/>
    <x v="882"/>
    <x v="3"/>
    <s v="sábado"/>
    <s v="12:30"/>
    <x v="0"/>
    <x v="334"/>
    <x v="1"/>
    <n v="37.72"/>
    <x v="7"/>
    <s v="sábado-12:30-card-ANON-0000-0000-0334-Cappuccino"/>
    <s v="único"/>
  </r>
  <r>
    <d v="2024-06-29T00:00:00"/>
    <x v="883"/>
    <x v="3"/>
    <s v="sábado"/>
    <s v="12:31"/>
    <x v="0"/>
    <x v="334"/>
    <x v="1"/>
    <n v="37.72"/>
    <x v="7"/>
    <s v="sábado-12:31-card-ANON-0000-0000-0334-Cappuccino"/>
    <s v="único"/>
  </r>
  <r>
    <d v="2024-06-29T00:00:00"/>
    <x v="884"/>
    <x v="3"/>
    <s v="sábado"/>
    <s v="17:23"/>
    <x v="0"/>
    <x v="335"/>
    <x v="1"/>
    <n v="37.72"/>
    <x v="7"/>
    <s v="sábado-17:23-card-ANON-0000-0000-0335-Cappuccino"/>
    <s v="único"/>
  </r>
  <r>
    <d v="2024-06-29T00:00:00"/>
    <x v="885"/>
    <x v="3"/>
    <s v="sábado"/>
    <s v="17:24"/>
    <x v="0"/>
    <x v="335"/>
    <x v="1"/>
    <n v="37.72"/>
    <x v="1"/>
    <s v="sábado-17:24-card-ANON-0000-0000-0335-Hot Chocolate"/>
    <s v="único"/>
  </r>
  <r>
    <d v="2024-06-29T00:00:00"/>
    <x v="886"/>
    <x v="3"/>
    <s v="sábado"/>
    <s v="21:27"/>
    <x v="0"/>
    <x v="8"/>
    <x v="1"/>
    <n v="37.72"/>
    <x v="0"/>
    <s v="sábado-21:27-card-ANON-0000-0000-0009-Latte"/>
    <s v="único"/>
  </r>
  <r>
    <d v="2024-06-30T00:00:00"/>
    <x v="887"/>
    <x v="3"/>
    <s v="domingo"/>
    <s v="10:28"/>
    <x v="0"/>
    <x v="336"/>
    <x v="1"/>
    <n v="37.72"/>
    <x v="0"/>
    <s v="domingo-10:28-card-ANON-0000-0000-0336-Latte"/>
    <s v="único"/>
  </r>
  <r>
    <d v="2024-06-30T00:00:00"/>
    <x v="888"/>
    <x v="3"/>
    <s v="domingo"/>
    <s v="13:05"/>
    <x v="0"/>
    <x v="337"/>
    <x v="1"/>
    <n v="23.02"/>
    <x v="6"/>
    <s v="domingo-13:05-card-ANON-0000-0000-0337-Espresso"/>
    <s v="único"/>
  </r>
  <r>
    <d v="2024-06-30T00:00:00"/>
    <x v="889"/>
    <x v="3"/>
    <s v="domingo"/>
    <s v="16:54"/>
    <x v="0"/>
    <x v="8"/>
    <x v="1"/>
    <n v="37.72"/>
    <x v="1"/>
    <s v="domingo-16:54-card-ANON-0000-0000-0009-Hot Chocolate"/>
    <s v="único"/>
  </r>
  <r>
    <d v="2024-06-30T00:00:00"/>
    <x v="890"/>
    <x v="3"/>
    <s v="domingo"/>
    <s v="21:04"/>
    <x v="0"/>
    <x v="97"/>
    <x v="1"/>
    <n v="32.82"/>
    <x v="3"/>
    <s v="domingo-21:04-card-ANON-0000-0000-0097-Americano with Milk"/>
    <s v="único"/>
  </r>
  <r>
    <d v="2024-07-01T00:00:00"/>
    <x v="891"/>
    <x v="4"/>
    <s v="lunes"/>
    <s v="18:07"/>
    <x v="0"/>
    <x v="12"/>
    <x v="1"/>
    <n v="23.02"/>
    <x v="6"/>
    <s v="lunes-18:07-card-ANON-0000-0000-0012-Espresso"/>
    <s v="único"/>
  </r>
  <r>
    <d v="2024-07-01T00:00:00"/>
    <x v="892"/>
    <x v="4"/>
    <s v="lunes"/>
    <s v="18:56"/>
    <x v="0"/>
    <x v="338"/>
    <x v="1"/>
    <n v="37.72"/>
    <x v="7"/>
    <s v="lunes-18:56-card-ANON-0000-0000-0338-Cappuccino"/>
    <s v="único"/>
  </r>
  <r>
    <d v="2024-07-01T00:00:00"/>
    <x v="893"/>
    <x v="4"/>
    <s v="lunes"/>
    <s v="18:57"/>
    <x v="0"/>
    <x v="339"/>
    <x v="1"/>
    <n v="37.72"/>
    <x v="7"/>
    <s v="lunes-18:57-card-ANON-0000-0000-0339-Cappuccino"/>
    <s v="único"/>
  </r>
  <r>
    <d v="2024-07-02T00:00:00"/>
    <x v="894"/>
    <x v="4"/>
    <s v="martes"/>
    <s v="10:42"/>
    <x v="0"/>
    <x v="304"/>
    <x v="1"/>
    <n v="32.82"/>
    <x v="3"/>
    <s v="martes-10:42-card-ANON-0000-0000-0304-Americano with Milk"/>
    <s v="único"/>
  </r>
  <r>
    <d v="2024-07-02T00:00:00"/>
    <x v="895"/>
    <x v="4"/>
    <s v="martes"/>
    <s v="10:45"/>
    <x v="0"/>
    <x v="304"/>
    <x v="1"/>
    <n v="27.92"/>
    <x v="2"/>
    <s v="martes-10:45-card-ANON-0000-0000-0304-Americano"/>
    <s v="único"/>
  </r>
  <r>
    <d v="2024-07-02T00:00:00"/>
    <x v="896"/>
    <x v="4"/>
    <s v="martes"/>
    <s v="12:48"/>
    <x v="0"/>
    <x v="19"/>
    <x v="1"/>
    <n v="37.72"/>
    <x v="0"/>
    <s v="martes-12:48-card-ANON-0000-0000-0019-Latte"/>
    <s v="único"/>
  </r>
  <r>
    <d v="2024-07-02T00:00:00"/>
    <x v="897"/>
    <x v="4"/>
    <s v="martes"/>
    <s v="14:03"/>
    <x v="0"/>
    <x v="340"/>
    <x v="1"/>
    <n v="27.92"/>
    <x v="2"/>
    <s v="martes-14:03-card-ANON-0000-0000-0340-Americano"/>
    <s v="único"/>
  </r>
  <r>
    <d v="2024-07-02T00:00:00"/>
    <x v="898"/>
    <x v="4"/>
    <s v="martes"/>
    <s v="16:31"/>
    <x v="0"/>
    <x v="341"/>
    <x v="1"/>
    <n v="32.82"/>
    <x v="3"/>
    <s v="martes-16:31-card-ANON-0000-0000-0341-Americano with Milk"/>
    <s v="único"/>
  </r>
  <r>
    <d v="2024-07-02T00:00:00"/>
    <x v="899"/>
    <x v="4"/>
    <s v="martes"/>
    <s v="22:02"/>
    <x v="0"/>
    <x v="329"/>
    <x v="1"/>
    <n v="32.82"/>
    <x v="3"/>
    <s v="martes-22:02-card-ANON-0000-0000-0329-Americano with Milk"/>
    <s v="único"/>
  </r>
  <r>
    <d v="2024-07-03T00:00:00"/>
    <x v="900"/>
    <x v="4"/>
    <s v="miércoles"/>
    <s v="13:51"/>
    <x v="0"/>
    <x v="12"/>
    <x v="1"/>
    <n v="32.82"/>
    <x v="3"/>
    <s v="miércoles-13:51-card-ANON-0000-0000-0012-Americano with Milk"/>
    <s v="único"/>
  </r>
  <r>
    <d v="2024-07-03T00:00:00"/>
    <x v="901"/>
    <x v="4"/>
    <s v="miércoles"/>
    <s v="16:01"/>
    <x v="0"/>
    <x v="342"/>
    <x v="1"/>
    <n v="37.72"/>
    <x v="7"/>
    <s v="miércoles-16:01-card-ANON-0000-0000-0342-Cappuccino"/>
    <s v="único"/>
  </r>
  <r>
    <d v="2024-07-03T00:00:00"/>
    <x v="902"/>
    <x v="4"/>
    <s v="miércoles"/>
    <s v="16:50"/>
    <x v="0"/>
    <x v="343"/>
    <x v="1"/>
    <n v="37.72"/>
    <x v="7"/>
    <s v="miércoles-16:50-card-ANON-0000-0000-0343-Cappuccino"/>
    <s v="único"/>
  </r>
  <r>
    <d v="2024-07-03T00:00:00"/>
    <x v="903"/>
    <x v="4"/>
    <s v="miércoles"/>
    <s v="16:53"/>
    <x v="0"/>
    <x v="270"/>
    <x v="1"/>
    <n v="32.82"/>
    <x v="3"/>
    <s v="miércoles-16:53-card-ANON-0000-0000-0270-Americano with Milk"/>
    <s v="único"/>
  </r>
  <r>
    <d v="2024-07-03T00:00:00"/>
    <x v="904"/>
    <x v="4"/>
    <s v="miércoles"/>
    <s v="16:54"/>
    <x v="0"/>
    <x v="344"/>
    <x v="1"/>
    <n v="32.82"/>
    <x v="3"/>
    <s v="miércoles-16:54-card-ANON-0000-0000-0344-Americano with Milk"/>
    <s v="único"/>
  </r>
  <r>
    <d v="2024-07-03T00:00:00"/>
    <x v="905"/>
    <x v="4"/>
    <s v="miércoles"/>
    <s v="16:55"/>
    <x v="0"/>
    <x v="270"/>
    <x v="1"/>
    <n v="37.72"/>
    <x v="0"/>
    <s v="miércoles-16:55-card-ANON-0000-0000-0270-Latte"/>
    <s v="único"/>
  </r>
  <r>
    <d v="2024-07-03T00:00:00"/>
    <x v="906"/>
    <x v="4"/>
    <s v="miércoles"/>
    <s v="16:59"/>
    <x v="0"/>
    <x v="345"/>
    <x v="1"/>
    <n v="23.02"/>
    <x v="6"/>
    <s v="miércoles-16:59-card-ANON-0000-0000-0345-Espresso"/>
    <s v="único"/>
  </r>
  <r>
    <d v="2024-07-03T00:00:00"/>
    <x v="907"/>
    <x v="4"/>
    <s v="miércoles"/>
    <s v="17:59"/>
    <x v="0"/>
    <x v="346"/>
    <x v="1"/>
    <n v="37.72"/>
    <x v="7"/>
    <s v="miércoles-17:59-card-ANON-0000-0000-0346-Cappuccino"/>
    <s v="único"/>
  </r>
  <r>
    <d v="2024-07-03T00:00:00"/>
    <x v="908"/>
    <x v="4"/>
    <s v="miércoles"/>
    <s v="19:06"/>
    <x v="0"/>
    <x v="8"/>
    <x v="1"/>
    <n v="37.72"/>
    <x v="0"/>
    <s v="miércoles-19:06-card-ANON-0000-0000-0009-Latte"/>
    <s v="único"/>
  </r>
  <r>
    <d v="2024-07-04T00:00:00"/>
    <x v="909"/>
    <x v="4"/>
    <s v="jueves"/>
    <s v="10:26"/>
    <x v="0"/>
    <x v="143"/>
    <x v="1"/>
    <n v="32.82"/>
    <x v="3"/>
    <s v="jueves-10:26-card-ANON-0000-0000-0143-Americano with Milk"/>
    <s v="único"/>
  </r>
  <r>
    <d v="2024-07-04T00:00:00"/>
    <x v="910"/>
    <x v="4"/>
    <s v="jueves"/>
    <s v="10:27"/>
    <x v="0"/>
    <x v="12"/>
    <x v="1"/>
    <n v="27.92"/>
    <x v="2"/>
    <s v="jueves-10:27-card-ANON-0000-0000-0012-Americano"/>
    <s v="único"/>
  </r>
  <r>
    <d v="2024-07-05T00:00:00"/>
    <x v="911"/>
    <x v="4"/>
    <s v="viernes"/>
    <s v="12:20"/>
    <x v="0"/>
    <x v="58"/>
    <x v="1"/>
    <n v="37.72"/>
    <x v="4"/>
    <s v="viernes-12:20-card-ANON-0000-0000-0058-Cocoa"/>
    <s v="único"/>
  </r>
  <r>
    <d v="2024-07-05T00:00:00"/>
    <x v="912"/>
    <x v="4"/>
    <s v="viernes"/>
    <s v="13:43"/>
    <x v="0"/>
    <x v="40"/>
    <x v="1"/>
    <n v="32.82"/>
    <x v="3"/>
    <s v="viernes-13:43-card-ANON-0000-0000-0040-Americano with Milk"/>
    <s v="único"/>
  </r>
  <r>
    <d v="2024-07-05T00:00:00"/>
    <x v="913"/>
    <x v="4"/>
    <s v="viernes"/>
    <s v="13:44"/>
    <x v="0"/>
    <x v="347"/>
    <x v="1"/>
    <n v="32.82"/>
    <x v="3"/>
    <s v="viernes-13:44-card-ANON-0000-0000-0347-Americano with Milk"/>
    <s v="único"/>
  </r>
  <r>
    <d v="2024-07-05T00:00:00"/>
    <x v="914"/>
    <x v="4"/>
    <s v="viernes"/>
    <s v="18:55"/>
    <x v="0"/>
    <x v="348"/>
    <x v="1"/>
    <n v="23.02"/>
    <x v="6"/>
    <s v="viernes-18:55-card-ANON-0000-0000-0348-Espresso"/>
    <s v="único"/>
  </r>
  <r>
    <d v="2024-07-05T00:00:00"/>
    <x v="915"/>
    <x v="4"/>
    <s v="viernes"/>
    <s v="19:55"/>
    <x v="0"/>
    <x v="99"/>
    <x v="1"/>
    <n v="27.92"/>
    <x v="2"/>
    <s v="viernes-19:55-card-ANON-0000-0000-0099-Americano"/>
    <s v="único"/>
  </r>
  <r>
    <d v="2024-07-05T00:00:00"/>
    <x v="916"/>
    <x v="4"/>
    <s v="viernes"/>
    <s v="22:11"/>
    <x v="0"/>
    <x v="349"/>
    <x v="1"/>
    <n v="23.02"/>
    <x v="6"/>
    <s v="viernes-22:11-card-ANON-0000-0000-0349-Espresso"/>
    <s v="único"/>
  </r>
  <r>
    <d v="2024-07-05T00:00:00"/>
    <x v="917"/>
    <x v="4"/>
    <s v="viernes"/>
    <s v="22:18"/>
    <x v="0"/>
    <x v="350"/>
    <x v="1"/>
    <n v="27.92"/>
    <x v="2"/>
    <s v="viernes-22:18-card-ANON-0000-0000-0350-Americano"/>
    <s v="único"/>
  </r>
  <r>
    <d v="2024-07-05T00:00:00"/>
    <x v="918"/>
    <x v="4"/>
    <s v="viernes"/>
    <s v="22:20"/>
    <x v="0"/>
    <x v="351"/>
    <x v="1"/>
    <n v="37.72"/>
    <x v="7"/>
    <s v="viernes-22:20-card-ANON-0000-0000-0351-Cappuccino"/>
    <s v="único"/>
  </r>
  <r>
    <d v="2024-07-05T00:00:00"/>
    <x v="919"/>
    <x v="4"/>
    <s v="viernes"/>
    <s v="22:21"/>
    <x v="0"/>
    <x v="351"/>
    <x v="1"/>
    <n v="32.82"/>
    <x v="3"/>
    <s v="viernes-22:21-card-ANON-0000-0000-0351-Americano with Milk"/>
    <s v="único"/>
  </r>
  <r>
    <d v="2024-07-06T00:00:00"/>
    <x v="920"/>
    <x v="4"/>
    <s v="sábado"/>
    <s v="10:28"/>
    <x v="0"/>
    <x v="352"/>
    <x v="1"/>
    <n v="37.72"/>
    <x v="0"/>
    <s v="sábado-10:28-card-ANON-0000-0000-0352-Latte"/>
    <s v="único"/>
  </r>
  <r>
    <d v="2024-07-06T00:00:00"/>
    <x v="921"/>
    <x v="4"/>
    <s v="sábado"/>
    <s v="17:15"/>
    <x v="0"/>
    <x v="8"/>
    <x v="1"/>
    <n v="32.82"/>
    <x v="0"/>
    <s v="sábado-17:15-card-ANON-0000-0000-0009-Latte"/>
    <s v="único"/>
  </r>
  <r>
    <d v="2024-07-06T00:00:00"/>
    <x v="922"/>
    <x v="4"/>
    <s v="sábado"/>
    <s v="17:17"/>
    <x v="0"/>
    <x v="8"/>
    <x v="1"/>
    <n v="32.82"/>
    <x v="0"/>
    <s v="sábado-17:17-card-ANON-0000-0000-0009-Latte"/>
    <s v="único"/>
  </r>
  <r>
    <d v="2024-07-06T00:00:00"/>
    <x v="923"/>
    <x v="4"/>
    <s v="sábado"/>
    <s v="19:09"/>
    <x v="0"/>
    <x v="12"/>
    <x v="1"/>
    <n v="32.82"/>
    <x v="0"/>
    <s v="sábado-19:09-card-ANON-0000-0000-0012-Latte"/>
    <s v="único"/>
  </r>
  <r>
    <d v="2024-07-06T00:00:00"/>
    <x v="924"/>
    <x v="4"/>
    <s v="sábado"/>
    <s v="19:10"/>
    <x v="0"/>
    <x v="12"/>
    <x v="1"/>
    <n v="27.92"/>
    <x v="3"/>
    <s v="sábado-19:10-card-ANON-0000-0000-0012-Americano with Milk"/>
    <s v="único"/>
  </r>
  <r>
    <d v="2024-07-07T00:00:00"/>
    <x v="925"/>
    <x v="4"/>
    <s v="domingo"/>
    <s v="09:04"/>
    <x v="0"/>
    <x v="303"/>
    <x v="1"/>
    <n v="32.82"/>
    <x v="7"/>
    <s v="domingo-09:04-card-ANON-0000-0000-0303-Cappuccino"/>
    <s v="único"/>
  </r>
  <r>
    <d v="2024-07-07T00:00:00"/>
    <x v="926"/>
    <x v="4"/>
    <s v="domingo"/>
    <s v="09:14"/>
    <x v="0"/>
    <x v="353"/>
    <x v="1"/>
    <n v="27.92"/>
    <x v="3"/>
    <s v="domingo-09:14-card-ANON-0000-0000-0353-Americano with Milk"/>
    <s v="único"/>
  </r>
  <r>
    <d v="2024-07-07T00:00:00"/>
    <x v="927"/>
    <x v="4"/>
    <s v="domingo"/>
    <s v="09:15"/>
    <x v="0"/>
    <x v="353"/>
    <x v="1"/>
    <n v="27.92"/>
    <x v="3"/>
    <s v="domingo-09:15-card-ANON-0000-0000-0353-Americano with Milk"/>
    <s v="único"/>
  </r>
  <r>
    <d v="2024-07-07T00:00:00"/>
    <x v="928"/>
    <x v="4"/>
    <s v="domingo"/>
    <s v="09:28"/>
    <x v="0"/>
    <x v="354"/>
    <x v="1"/>
    <n v="32.82"/>
    <x v="7"/>
    <s v="domingo-09:28-card-ANON-0000-0000-0354-Cappuccino"/>
    <s v="único"/>
  </r>
  <r>
    <d v="2024-07-07T00:00:00"/>
    <x v="929"/>
    <x v="4"/>
    <s v="domingo"/>
    <s v="09:29"/>
    <x v="0"/>
    <x v="354"/>
    <x v="1"/>
    <n v="32.82"/>
    <x v="7"/>
    <s v="domingo-09:29-card-ANON-0000-0000-0354-Cappuccino"/>
    <s v="único"/>
  </r>
  <r>
    <d v="2024-07-07T00:00:00"/>
    <x v="930"/>
    <x v="4"/>
    <s v="domingo"/>
    <s v="14:56"/>
    <x v="0"/>
    <x v="355"/>
    <x v="1"/>
    <n v="32.82"/>
    <x v="1"/>
    <s v="domingo-14:56-card-ANON-0000-0000-0355-Hot Chocolate"/>
    <s v="único"/>
  </r>
  <r>
    <d v="2024-07-07T00:00:00"/>
    <x v="931"/>
    <x v="4"/>
    <s v="domingo"/>
    <s v="14:57"/>
    <x v="0"/>
    <x v="355"/>
    <x v="1"/>
    <n v="32.82"/>
    <x v="4"/>
    <s v="domingo-14:57-card-ANON-0000-0000-0355-Cocoa"/>
    <s v="único"/>
  </r>
  <r>
    <d v="2024-07-07T00:00:00"/>
    <x v="932"/>
    <x v="4"/>
    <s v="domingo"/>
    <s v="17:07"/>
    <x v="0"/>
    <x v="356"/>
    <x v="1"/>
    <n v="32.82"/>
    <x v="0"/>
    <s v="domingo-17:07-card-ANON-0000-0000-0356-Latte"/>
    <s v="único"/>
  </r>
  <r>
    <d v="2024-07-07T00:00:00"/>
    <x v="933"/>
    <x v="4"/>
    <s v="domingo"/>
    <s v="19:33"/>
    <x v="0"/>
    <x v="357"/>
    <x v="1"/>
    <n v="32.82"/>
    <x v="7"/>
    <s v="domingo-19:33-card-ANON-0000-0000-0357-Cappuccino"/>
    <s v="único"/>
  </r>
  <r>
    <d v="2024-07-07T00:00:00"/>
    <x v="934"/>
    <x v="4"/>
    <s v="domingo"/>
    <s v="20:01"/>
    <x v="0"/>
    <x v="358"/>
    <x v="1"/>
    <n v="32.82"/>
    <x v="1"/>
    <s v="domingo-20:01-card-ANON-0000-0000-0358-Hot Chocolate"/>
    <s v="único"/>
  </r>
  <r>
    <d v="2024-07-07T00:00:00"/>
    <x v="935"/>
    <x v="4"/>
    <s v="domingo"/>
    <s v="22:33"/>
    <x v="0"/>
    <x v="359"/>
    <x v="1"/>
    <n v="27.92"/>
    <x v="3"/>
    <s v="domingo-22:33-card-ANON-0000-0000-0359-Americano with Milk"/>
    <s v="único"/>
  </r>
  <r>
    <d v="2024-07-08T00:00:00"/>
    <x v="936"/>
    <x v="4"/>
    <s v="lunes"/>
    <s v="07:33"/>
    <x v="0"/>
    <x v="360"/>
    <x v="1"/>
    <n v="32.82"/>
    <x v="0"/>
    <s v="lunes-07:33-card-ANON-0000-0000-0360-Latte"/>
    <s v="único"/>
  </r>
  <r>
    <d v="2024-07-08T00:00:00"/>
    <x v="937"/>
    <x v="4"/>
    <s v="lunes"/>
    <s v="12:02"/>
    <x v="0"/>
    <x v="361"/>
    <x v="1"/>
    <n v="23.02"/>
    <x v="2"/>
    <s v="lunes-12:02-card-ANON-0000-0000-0361-Americano"/>
    <s v="único"/>
  </r>
  <r>
    <d v="2024-07-08T00:00:00"/>
    <x v="938"/>
    <x v="4"/>
    <s v="lunes"/>
    <s v="14:40"/>
    <x v="0"/>
    <x v="362"/>
    <x v="1"/>
    <n v="23.02"/>
    <x v="2"/>
    <s v="lunes-14:40-card-ANON-0000-0000-0362-Americano"/>
    <s v="único"/>
  </r>
  <r>
    <d v="2024-07-08T00:00:00"/>
    <x v="939"/>
    <x v="4"/>
    <s v="lunes"/>
    <s v="19:30"/>
    <x v="0"/>
    <x v="363"/>
    <x v="1"/>
    <n v="27.92"/>
    <x v="3"/>
    <s v="lunes-19:30-card-ANON-0000-0000-0363-Americano with Milk"/>
    <s v="único"/>
  </r>
  <r>
    <d v="2024-07-08T00:00:00"/>
    <x v="940"/>
    <x v="4"/>
    <s v="lunes"/>
    <s v="22:14"/>
    <x v="0"/>
    <x v="19"/>
    <x v="1"/>
    <n v="32.82"/>
    <x v="0"/>
    <s v="lunes-22:14-card-ANON-0000-0000-0019-Latte"/>
    <s v="único"/>
  </r>
  <r>
    <d v="2024-07-09T00:00:00"/>
    <x v="941"/>
    <x v="4"/>
    <s v="martes"/>
    <s v="10:26"/>
    <x v="0"/>
    <x v="333"/>
    <x v="1"/>
    <n v="27.92"/>
    <x v="3"/>
    <s v="martes-10:26-card-ANON-0000-0000-0333-Americano with Milk"/>
    <s v="único"/>
  </r>
  <r>
    <d v="2024-07-09T00:00:00"/>
    <x v="942"/>
    <x v="4"/>
    <s v="martes"/>
    <s v="10:40"/>
    <x v="0"/>
    <x v="276"/>
    <x v="1"/>
    <n v="27.92"/>
    <x v="3"/>
    <s v="martes-10:40-card-ANON-0000-0000-0276-Americano with Milk"/>
    <s v="único"/>
  </r>
  <r>
    <d v="2024-07-09T00:00:00"/>
    <x v="943"/>
    <x v="4"/>
    <s v="martes"/>
    <s v="11:21"/>
    <x v="0"/>
    <x v="194"/>
    <x v="1"/>
    <n v="27.92"/>
    <x v="3"/>
    <s v="martes-11:21-card-ANON-0000-0000-0194-Americano with Milk"/>
    <s v="único"/>
  </r>
  <r>
    <d v="2024-07-09T00:00:00"/>
    <x v="944"/>
    <x v="4"/>
    <s v="martes"/>
    <s v="11:22"/>
    <x v="0"/>
    <x v="194"/>
    <x v="1"/>
    <n v="32.82"/>
    <x v="7"/>
    <s v="martes-11:22-card-ANON-0000-0000-0194-Cappuccino"/>
    <s v="único"/>
  </r>
  <r>
    <d v="2024-07-09T00:00:00"/>
    <x v="945"/>
    <x v="4"/>
    <s v="martes"/>
    <s v="16:43"/>
    <x v="0"/>
    <x v="364"/>
    <x v="1"/>
    <n v="27.92"/>
    <x v="3"/>
    <s v="martes-16:43-card-ANON-0000-0000-0364-Americano with Milk"/>
    <s v="único"/>
  </r>
  <r>
    <d v="2024-07-10T00:00:00"/>
    <x v="946"/>
    <x v="4"/>
    <s v="miércoles"/>
    <s v="11:10"/>
    <x v="0"/>
    <x v="365"/>
    <x v="1"/>
    <n v="23.02"/>
    <x v="2"/>
    <s v="miércoles-11:10-card-ANON-0000-0000-0365-Americano"/>
    <s v="único"/>
  </r>
  <r>
    <d v="2024-07-10T00:00:00"/>
    <x v="947"/>
    <x v="4"/>
    <s v="miércoles"/>
    <s v="12:28"/>
    <x v="0"/>
    <x v="366"/>
    <x v="1"/>
    <n v="27.92"/>
    <x v="3"/>
    <s v="miércoles-12:28-card-ANON-0000-0000-0366-Americano with Milk"/>
    <s v="único"/>
  </r>
  <r>
    <d v="2024-07-10T00:00:00"/>
    <x v="948"/>
    <x v="4"/>
    <s v="miércoles"/>
    <s v="22:13"/>
    <x v="0"/>
    <x v="328"/>
    <x v="1"/>
    <n v="32.82"/>
    <x v="0"/>
    <s v="miércoles-22:13-card-ANON-0000-0000-0328-Latte"/>
    <s v="único"/>
  </r>
  <r>
    <d v="2024-07-11T00:00:00"/>
    <x v="949"/>
    <x v="4"/>
    <s v="jueves"/>
    <s v="11:27"/>
    <x v="0"/>
    <x v="367"/>
    <x v="1"/>
    <n v="32.82"/>
    <x v="1"/>
    <s v="jueves-11:27-card-ANON-0000-0000-0367-Hot Chocolate"/>
    <s v="único"/>
  </r>
  <r>
    <d v="2024-07-11T00:00:00"/>
    <x v="950"/>
    <x v="4"/>
    <s v="jueves"/>
    <s v="16:48"/>
    <x v="0"/>
    <x v="368"/>
    <x v="1"/>
    <n v="27.92"/>
    <x v="3"/>
    <s v="jueves-16:48-card-ANON-0000-0000-0368-Americano with Milk"/>
    <s v="único"/>
  </r>
  <r>
    <d v="2024-07-11T00:00:00"/>
    <x v="951"/>
    <x v="4"/>
    <s v="jueves"/>
    <s v="22:22"/>
    <x v="0"/>
    <x v="369"/>
    <x v="1"/>
    <n v="32.82"/>
    <x v="0"/>
    <s v="jueves-22:22-card-ANON-0000-0000-0369-Latte"/>
    <s v="único"/>
  </r>
  <r>
    <d v="2024-07-11T00:00:00"/>
    <x v="952"/>
    <x v="4"/>
    <s v="jueves"/>
    <s v="22:30"/>
    <x v="0"/>
    <x v="370"/>
    <x v="1"/>
    <n v="23.02"/>
    <x v="2"/>
    <s v="jueves-22:30-card-ANON-0000-0000-0370-Americano"/>
    <s v="único"/>
  </r>
  <r>
    <d v="2024-07-12T00:00:00"/>
    <x v="953"/>
    <x v="4"/>
    <s v="viernes"/>
    <s v="08:03"/>
    <x v="0"/>
    <x v="371"/>
    <x v="1"/>
    <n v="23.02"/>
    <x v="5"/>
    <s v="viernes-08:03-card-ANON-0000-0000-0371-Cortado"/>
    <s v="único"/>
  </r>
  <r>
    <d v="2024-07-12T00:00:00"/>
    <x v="954"/>
    <x v="4"/>
    <s v="viernes"/>
    <s v="11:48"/>
    <x v="0"/>
    <x v="372"/>
    <x v="1"/>
    <n v="32.82"/>
    <x v="1"/>
    <s v="viernes-11:48-card-ANON-0000-0000-0372-Hot Chocolate"/>
    <s v="único"/>
  </r>
  <r>
    <d v="2024-07-12T00:00:00"/>
    <x v="955"/>
    <x v="4"/>
    <s v="viernes"/>
    <s v="22:33"/>
    <x v="0"/>
    <x v="178"/>
    <x v="1"/>
    <n v="32.82"/>
    <x v="1"/>
    <s v="viernes-22:33-card-ANON-0000-0000-0178-Hot Chocolate"/>
    <s v="único"/>
  </r>
  <r>
    <d v="2024-07-12T00:00:00"/>
    <x v="956"/>
    <x v="4"/>
    <s v="viernes"/>
    <s v="22:34"/>
    <x v="0"/>
    <x v="177"/>
    <x v="1"/>
    <n v="32.82"/>
    <x v="1"/>
    <s v="viernes-22:34-card-ANON-0000-0000-0177-Hot Chocolate"/>
    <s v="único"/>
  </r>
  <r>
    <d v="2024-07-12T00:00:00"/>
    <x v="957"/>
    <x v="4"/>
    <s v="viernes"/>
    <s v="22:35"/>
    <x v="0"/>
    <x v="179"/>
    <x v="1"/>
    <n v="32.82"/>
    <x v="1"/>
    <s v="viernes-22:35-card-ANON-0000-0000-0179-Hot Chocolate"/>
    <s v="único"/>
  </r>
  <r>
    <d v="2024-07-13T00:00:00"/>
    <x v="958"/>
    <x v="4"/>
    <s v="sábado"/>
    <s v="10:38"/>
    <x v="0"/>
    <x v="365"/>
    <x v="1"/>
    <n v="32.82"/>
    <x v="0"/>
    <s v="sábado-10:38-card-ANON-0000-0000-0365-Latte"/>
    <s v="único"/>
  </r>
  <r>
    <d v="2024-07-13T00:00:00"/>
    <x v="959"/>
    <x v="4"/>
    <s v="sábado"/>
    <s v="11:41"/>
    <x v="0"/>
    <x v="365"/>
    <x v="1"/>
    <n v="32.82"/>
    <x v="0"/>
    <s v="sábado-11:41-card-ANON-0000-0000-0365-Latte"/>
    <s v="único"/>
  </r>
  <r>
    <d v="2024-07-14T00:00:00"/>
    <x v="960"/>
    <x v="4"/>
    <s v="domingo"/>
    <s v="10:54"/>
    <x v="0"/>
    <x v="373"/>
    <x v="1"/>
    <n v="23.02"/>
    <x v="2"/>
    <s v="domingo-10:54-card-ANON-0000-0000-0373-Americano"/>
    <s v="único"/>
  </r>
  <r>
    <d v="2024-07-14T00:00:00"/>
    <x v="961"/>
    <x v="4"/>
    <s v="domingo"/>
    <s v="10:55"/>
    <x v="0"/>
    <x v="373"/>
    <x v="1"/>
    <n v="27.92"/>
    <x v="3"/>
    <s v="domingo-10:55-card-ANON-0000-0000-0373-Americano with Milk"/>
    <s v="único"/>
  </r>
  <r>
    <d v="2024-07-14T00:00:00"/>
    <x v="962"/>
    <x v="4"/>
    <s v="domingo"/>
    <s v="10:56"/>
    <x v="0"/>
    <x v="373"/>
    <x v="1"/>
    <n v="32.82"/>
    <x v="7"/>
    <s v="domingo-10:56-card-ANON-0000-0000-0373-Cappuccino"/>
    <s v="único"/>
  </r>
  <r>
    <d v="2024-07-14T00:00:00"/>
    <x v="963"/>
    <x v="4"/>
    <s v="domingo"/>
    <s v="10:57"/>
    <x v="0"/>
    <x v="374"/>
    <x v="1"/>
    <n v="32.82"/>
    <x v="0"/>
    <s v="domingo-10:57-card-ANON-0000-0000-0374-Latte"/>
    <s v="único"/>
  </r>
  <r>
    <d v="2024-07-14T00:00:00"/>
    <x v="964"/>
    <x v="4"/>
    <s v="domingo"/>
    <s v="11:02"/>
    <x v="0"/>
    <x v="375"/>
    <x v="1"/>
    <n v="23.02"/>
    <x v="2"/>
    <s v="domingo-11:02-card-ANON-0000-0000-0375-Americano"/>
    <s v="único"/>
  </r>
  <r>
    <d v="2024-07-14T00:00:00"/>
    <x v="965"/>
    <x v="4"/>
    <s v="domingo"/>
    <s v="22:31"/>
    <x v="0"/>
    <x v="376"/>
    <x v="1"/>
    <n v="32.82"/>
    <x v="0"/>
    <s v="domingo-22:31-card-ANON-0000-0000-0376-Latte"/>
    <s v="único"/>
  </r>
  <r>
    <d v="2024-07-15T00:00:00"/>
    <x v="966"/>
    <x v="4"/>
    <s v="lunes"/>
    <s v="07:33"/>
    <x v="0"/>
    <x v="377"/>
    <x v="1"/>
    <n v="32.82"/>
    <x v="7"/>
    <s v="lunes-07:33-card-ANON-0000-0000-0377-Cappuccino"/>
    <s v="único"/>
  </r>
  <r>
    <d v="2024-07-16T00:00:00"/>
    <x v="967"/>
    <x v="4"/>
    <s v="martes"/>
    <s v="12:23"/>
    <x v="0"/>
    <x v="378"/>
    <x v="1"/>
    <n v="27.92"/>
    <x v="3"/>
    <s v="martes-12:23-card-ANON-0000-0000-0378-Americano with Milk"/>
    <s v="único"/>
  </r>
  <r>
    <d v="2024-07-16T00:00:00"/>
    <x v="968"/>
    <x v="4"/>
    <s v="martes"/>
    <s v="19:29"/>
    <x v="0"/>
    <x v="367"/>
    <x v="1"/>
    <n v="32.82"/>
    <x v="1"/>
    <s v="martes-19:29-card-ANON-0000-0000-0367-Hot Chocolate"/>
    <s v="único"/>
  </r>
  <r>
    <d v="2024-07-17T00:00:00"/>
    <x v="969"/>
    <x v="4"/>
    <s v="miércoles"/>
    <s v="13:05"/>
    <x v="0"/>
    <x v="379"/>
    <x v="1"/>
    <n v="27.92"/>
    <x v="3"/>
    <s v="miércoles-13:05-card-ANON-0000-0000-0379-Americano with Milk"/>
    <s v="único"/>
  </r>
  <r>
    <d v="2024-07-18T00:00:00"/>
    <x v="970"/>
    <x v="4"/>
    <s v="jueves"/>
    <s v="11:10"/>
    <x v="0"/>
    <x v="380"/>
    <x v="1"/>
    <n v="27.92"/>
    <x v="3"/>
    <s v="jueves-11:10-card-ANON-0000-0000-0380-Americano with Milk"/>
    <s v="único"/>
  </r>
  <r>
    <d v="2024-07-18T00:00:00"/>
    <x v="971"/>
    <x v="4"/>
    <s v="jueves"/>
    <s v="11:11"/>
    <x v="0"/>
    <x v="381"/>
    <x v="1"/>
    <n v="18.12"/>
    <x v="6"/>
    <s v="jueves-11:11-card-ANON-0000-0000-0381-Espresso"/>
    <s v="único"/>
  </r>
  <r>
    <d v="2024-07-18T00:00:00"/>
    <x v="972"/>
    <x v="4"/>
    <s v="jueves"/>
    <s v="11:33"/>
    <x v="0"/>
    <x v="59"/>
    <x v="1"/>
    <n v="23.02"/>
    <x v="2"/>
    <s v="jueves-11:33-card-ANON-0000-0000-0059-Americano"/>
    <s v="único"/>
  </r>
  <r>
    <d v="2024-07-18T00:00:00"/>
    <x v="973"/>
    <x v="4"/>
    <s v="jueves"/>
    <s v="11:34"/>
    <x v="0"/>
    <x v="59"/>
    <x v="1"/>
    <n v="23.02"/>
    <x v="2"/>
    <s v="jueves-11:34-card-ANON-0000-0000-0059-Americano"/>
    <s v="único"/>
  </r>
  <r>
    <d v="2024-07-18T00:00:00"/>
    <x v="974"/>
    <x v="4"/>
    <s v="jueves"/>
    <s v="11:35"/>
    <x v="0"/>
    <x v="59"/>
    <x v="1"/>
    <n v="23.02"/>
    <x v="5"/>
    <s v="jueves-11:35-card-ANON-0000-0000-0059-Cortado"/>
    <s v="único"/>
  </r>
  <r>
    <d v="2024-07-18T00:00:00"/>
    <x v="975"/>
    <x v="4"/>
    <s v="jueves"/>
    <s v="13:23"/>
    <x v="0"/>
    <x v="375"/>
    <x v="1"/>
    <n v="32.82"/>
    <x v="0"/>
    <s v="jueves-13:23-card-ANON-0000-0000-0375-Latte"/>
    <s v="único"/>
  </r>
  <r>
    <d v="2024-07-18T00:00:00"/>
    <x v="976"/>
    <x v="4"/>
    <s v="jueves"/>
    <s v="18:18"/>
    <x v="0"/>
    <x v="382"/>
    <x v="1"/>
    <n v="32.82"/>
    <x v="7"/>
    <s v="jueves-18:18-card-ANON-0000-0000-0382-Cappuccino"/>
    <s v="único"/>
  </r>
  <r>
    <d v="2024-07-18T00:00:00"/>
    <x v="977"/>
    <x v="4"/>
    <s v="jueves"/>
    <s v="19:30"/>
    <x v="0"/>
    <x v="8"/>
    <x v="1"/>
    <n v="32.82"/>
    <x v="0"/>
    <s v="jueves-19:30-card-ANON-0000-0000-0009-Latte"/>
    <s v="único"/>
  </r>
  <r>
    <d v="2024-07-18T00:00:00"/>
    <x v="978"/>
    <x v="4"/>
    <s v="jueves"/>
    <s v="21:19"/>
    <x v="0"/>
    <x v="383"/>
    <x v="1"/>
    <n v="32.82"/>
    <x v="1"/>
    <s v="jueves-21:19-card-ANON-0000-0000-0383-Hot Chocolate"/>
    <s v="único"/>
  </r>
  <r>
    <d v="2024-07-18T00:00:00"/>
    <x v="979"/>
    <x v="4"/>
    <s v="jueves"/>
    <s v="21:22"/>
    <x v="0"/>
    <x v="383"/>
    <x v="1"/>
    <n v="32.82"/>
    <x v="0"/>
    <s v="jueves-21:22-card-ANON-0000-0000-0383-Latte"/>
    <s v="único"/>
  </r>
  <r>
    <d v="2024-07-18T00:00:00"/>
    <x v="980"/>
    <x v="4"/>
    <s v="jueves"/>
    <s v="21:46"/>
    <x v="0"/>
    <x v="384"/>
    <x v="1"/>
    <n v="32.82"/>
    <x v="0"/>
    <s v="jueves-21:46-card-ANON-0000-0000-0384-Latte"/>
    <s v="único"/>
  </r>
  <r>
    <d v="2024-07-19T00:00:00"/>
    <x v="981"/>
    <x v="4"/>
    <s v="viernes"/>
    <s v="11:03"/>
    <x v="0"/>
    <x v="375"/>
    <x v="1"/>
    <n v="23.02"/>
    <x v="2"/>
    <s v="viernes-11:03-card-ANON-0000-0000-0375-Americano"/>
    <s v="único"/>
  </r>
  <r>
    <d v="2024-07-19T00:00:00"/>
    <x v="982"/>
    <x v="4"/>
    <s v="viernes"/>
    <s v="11:16"/>
    <x v="0"/>
    <x v="385"/>
    <x v="1"/>
    <n v="27.92"/>
    <x v="3"/>
    <s v="viernes-11:16-card-ANON-0000-0000-0385-Americano with Milk"/>
    <s v="único"/>
  </r>
  <r>
    <d v="2024-07-19T00:00:00"/>
    <x v="983"/>
    <x v="4"/>
    <s v="viernes"/>
    <s v="12:58"/>
    <x v="0"/>
    <x v="386"/>
    <x v="1"/>
    <n v="32.82"/>
    <x v="0"/>
    <s v="viernes-12:58-card-ANON-0000-0000-0386-Latte"/>
    <s v="único"/>
  </r>
  <r>
    <d v="2024-07-19T00:00:00"/>
    <x v="984"/>
    <x v="4"/>
    <s v="viernes"/>
    <s v="12:59"/>
    <x v="0"/>
    <x v="386"/>
    <x v="1"/>
    <n v="27.92"/>
    <x v="3"/>
    <s v="viernes-12:59-card-ANON-0000-0000-0386-Americano with Milk"/>
    <s v="único"/>
  </r>
  <r>
    <d v="2024-07-19T00:00:00"/>
    <x v="985"/>
    <x v="4"/>
    <s v="viernes"/>
    <s v="14:09"/>
    <x v="0"/>
    <x v="384"/>
    <x v="1"/>
    <n v="32.82"/>
    <x v="0"/>
    <s v="viernes-14:09-card-ANON-0000-0000-0384-Latte"/>
    <s v="único"/>
  </r>
  <r>
    <d v="2024-07-19T00:00:00"/>
    <x v="986"/>
    <x v="4"/>
    <s v="viernes"/>
    <s v="14:11"/>
    <x v="0"/>
    <x v="384"/>
    <x v="1"/>
    <n v="32.82"/>
    <x v="4"/>
    <s v="viernes-14:11-card-ANON-0000-0000-0384-Cocoa"/>
    <s v="único"/>
  </r>
  <r>
    <d v="2024-07-19T00:00:00"/>
    <x v="987"/>
    <x v="4"/>
    <s v="viernes"/>
    <s v="16:36"/>
    <x v="0"/>
    <x v="384"/>
    <x v="1"/>
    <n v="32.82"/>
    <x v="0"/>
    <s v="viernes-16:36-card-ANON-0000-0000-0384-Latte"/>
    <s v="único"/>
  </r>
  <r>
    <d v="2024-07-19T00:00:00"/>
    <x v="988"/>
    <x v="4"/>
    <s v="viernes"/>
    <s v="16:37"/>
    <x v="0"/>
    <x v="384"/>
    <x v="1"/>
    <n v="32.82"/>
    <x v="0"/>
    <s v="viernes-16:37-card-ANON-0000-0000-0384-Latte"/>
    <s v="único"/>
  </r>
  <r>
    <d v="2024-07-20T00:00:00"/>
    <x v="989"/>
    <x v="4"/>
    <s v="sábado"/>
    <s v="08:05"/>
    <x v="0"/>
    <x v="387"/>
    <x v="1"/>
    <n v="23.02"/>
    <x v="2"/>
    <s v="sábado-08:05-card-ANON-0000-0000-0387-Americano"/>
    <s v="único"/>
  </r>
  <r>
    <d v="2024-07-20T00:00:00"/>
    <x v="990"/>
    <x v="4"/>
    <s v="sábado"/>
    <s v="08:06"/>
    <x v="0"/>
    <x v="387"/>
    <x v="1"/>
    <n v="32.82"/>
    <x v="0"/>
    <s v="sábado-08:06-card-ANON-0000-0000-0387-Latte"/>
    <s v="único"/>
  </r>
  <r>
    <d v="2024-07-20T00:00:00"/>
    <x v="991"/>
    <x v="4"/>
    <s v="sábado"/>
    <s v="08:07"/>
    <x v="0"/>
    <x v="387"/>
    <x v="1"/>
    <n v="23.02"/>
    <x v="2"/>
    <s v="sábado-08:07-card-ANON-0000-0000-0387-Americano"/>
    <s v="único"/>
  </r>
  <r>
    <d v="2024-07-20T00:00:00"/>
    <x v="992"/>
    <x v="4"/>
    <s v="sábado"/>
    <s v="09:00"/>
    <x v="0"/>
    <x v="388"/>
    <x v="1"/>
    <n v="32.82"/>
    <x v="0"/>
    <s v="sábado-09:00-card-ANON-0000-0000-0388-Latte"/>
    <s v="único"/>
  </r>
  <r>
    <d v="2024-07-20T00:00:00"/>
    <x v="993"/>
    <x v="4"/>
    <s v="sábado"/>
    <s v="09:02"/>
    <x v="0"/>
    <x v="389"/>
    <x v="1"/>
    <n v="32.82"/>
    <x v="0"/>
    <s v="sábado-09:02-card-ANON-0000-0000-0389-Latte"/>
    <s v="único"/>
  </r>
  <r>
    <d v="2024-07-20T00:00:00"/>
    <x v="994"/>
    <x v="4"/>
    <s v="sábado"/>
    <s v="10:39"/>
    <x v="0"/>
    <x v="390"/>
    <x v="1"/>
    <n v="23.02"/>
    <x v="2"/>
    <s v="sábado-10:39-card-ANON-0000-0000-0390-Americano"/>
    <s v="único"/>
  </r>
  <r>
    <d v="2024-07-20T00:00:00"/>
    <x v="995"/>
    <x v="4"/>
    <s v="sábado"/>
    <s v="15:15"/>
    <x v="0"/>
    <x v="391"/>
    <x v="1"/>
    <n v="32.82"/>
    <x v="0"/>
    <s v="sábado-15:15-card-ANON-0000-0000-0391-Latte"/>
    <s v="único"/>
  </r>
  <r>
    <d v="2024-07-21T00:00:00"/>
    <x v="996"/>
    <x v="4"/>
    <s v="domingo"/>
    <s v="10:30"/>
    <x v="0"/>
    <x v="367"/>
    <x v="1"/>
    <n v="32.82"/>
    <x v="4"/>
    <s v="domingo-10:30-card-ANON-0000-0000-0367-Cocoa"/>
    <s v="único"/>
  </r>
  <r>
    <d v="2024-07-21T00:00:00"/>
    <x v="997"/>
    <x v="4"/>
    <s v="domingo"/>
    <s v="11:39"/>
    <x v="0"/>
    <x v="392"/>
    <x v="1"/>
    <n v="32.82"/>
    <x v="7"/>
    <s v="domingo-11:39-card-ANON-0000-0000-0392-Cappuccino"/>
    <s v="único"/>
  </r>
  <r>
    <d v="2024-07-21T00:00:00"/>
    <x v="998"/>
    <x v="4"/>
    <s v="domingo"/>
    <s v="13:34"/>
    <x v="0"/>
    <x v="393"/>
    <x v="1"/>
    <n v="23.02"/>
    <x v="5"/>
    <s v="domingo-13:34-card-ANON-0000-0000-0393-Cortado"/>
    <s v="único"/>
  </r>
  <r>
    <d v="2024-07-21T00:00:00"/>
    <x v="999"/>
    <x v="4"/>
    <s v="domingo"/>
    <s v="13:42"/>
    <x v="0"/>
    <x v="394"/>
    <x v="1"/>
    <n v="32.82"/>
    <x v="0"/>
    <s v="domingo-13:42-card-ANON-0000-0000-0394-Latte"/>
    <s v="único"/>
  </r>
  <r>
    <d v="2024-07-22T00:00:00"/>
    <x v="1000"/>
    <x v="4"/>
    <s v="lunes"/>
    <s v="08:13"/>
    <x v="0"/>
    <x v="375"/>
    <x v="1"/>
    <n v="23.02"/>
    <x v="2"/>
    <s v="lunes-08:13-card-ANON-0000-0000-0375-Americano"/>
    <s v="único"/>
  </r>
  <r>
    <d v="2024-07-22T00:00:00"/>
    <x v="1001"/>
    <x v="4"/>
    <s v="lunes"/>
    <s v="08:40"/>
    <x v="0"/>
    <x v="395"/>
    <x v="1"/>
    <n v="23.02"/>
    <x v="2"/>
    <s v="lunes-08:40-card-ANON-0000-0000-0395-Americano"/>
    <s v="único"/>
  </r>
  <r>
    <d v="2024-07-22T00:00:00"/>
    <x v="1002"/>
    <x v="4"/>
    <s v="lunes"/>
    <s v="10:15"/>
    <x v="0"/>
    <x v="385"/>
    <x v="1"/>
    <n v="27.92"/>
    <x v="3"/>
    <s v="lunes-10:15-card-ANON-0000-0000-0385-Americano with Milk"/>
    <s v="único"/>
  </r>
  <r>
    <d v="2024-07-22T00:00:00"/>
    <x v="1003"/>
    <x v="4"/>
    <s v="lunes"/>
    <s v="16:44"/>
    <x v="0"/>
    <x v="396"/>
    <x v="1"/>
    <n v="32.82"/>
    <x v="0"/>
    <s v="lunes-16:44-card-ANON-0000-0000-0396-Latte"/>
    <s v="único"/>
  </r>
  <r>
    <d v="2024-07-23T00:00:00"/>
    <x v="1004"/>
    <x v="4"/>
    <s v="martes"/>
    <s v="08:12"/>
    <x v="0"/>
    <x v="197"/>
    <x v="1"/>
    <n v="32.82"/>
    <x v="0"/>
    <s v="martes-08:12-card-ANON-0000-0000-0197-Latte"/>
    <s v="único"/>
  </r>
  <r>
    <d v="2024-07-23T00:00:00"/>
    <x v="1005"/>
    <x v="4"/>
    <s v="martes"/>
    <s v="08:40"/>
    <x v="0"/>
    <x v="395"/>
    <x v="1"/>
    <n v="23.02"/>
    <x v="2"/>
    <s v="martes-08:40-card-ANON-0000-0000-0395-Americano"/>
    <s v="único"/>
  </r>
  <r>
    <d v="2024-07-23T00:00:00"/>
    <x v="1006"/>
    <x v="4"/>
    <s v="martes"/>
    <s v="08:44"/>
    <x v="0"/>
    <x v="397"/>
    <x v="1"/>
    <n v="27.92"/>
    <x v="3"/>
    <s v="martes-08:44-card-ANON-0000-0000-0397-Americano with Milk"/>
    <s v="único"/>
  </r>
  <r>
    <d v="2024-07-23T00:00:00"/>
    <x v="1007"/>
    <x v="4"/>
    <s v="martes"/>
    <s v="08:49"/>
    <x v="0"/>
    <x v="398"/>
    <x v="1"/>
    <n v="32.82"/>
    <x v="4"/>
    <s v="martes-08:49-card-ANON-0000-0000-0398-Cocoa"/>
    <s v="único"/>
  </r>
  <r>
    <d v="2024-07-23T00:00:00"/>
    <x v="1008"/>
    <x v="4"/>
    <s v="martes"/>
    <s v="08:51"/>
    <x v="0"/>
    <x v="399"/>
    <x v="1"/>
    <n v="32.82"/>
    <x v="0"/>
    <s v="martes-08:51-card-ANON-0000-0000-0399-Latte"/>
    <s v="único"/>
  </r>
  <r>
    <d v="2024-07-23T00:00:00"/>
    <x v="1009"/>
    <x v="4"/>
    <s v="martes"/>
    <s v="09:01"/>
    <x v="0"/>
    <x v="375"/>
    <x v="1"/>
    <n v="23.02"/>
    <x v="2"/>
    <s v="martes-09:01-card-ANON-0000-0000-0375-Americano"/>
    <s v="único"/>
  </r>
  <r>
    <d v="2024-07-23T00:00:00"/>
    <x v="1010"/>
    <x v="4"/>
    <s v="martes"/>
    <s v="10:03"/>
    <x v="0"/>
    <x v="400"/>
    <x v="1"/>
    <n v="27.92"/>
    <x v="3"/>
    <s v="martes-10:03-card-ANON-0000-0000-0400-Americano with Milk"/>
    <s v="único"/>
  </r>
  <r>
    <d v="2024-07-23T00:00:00"/>
    <x v="1011"/>
    <x v="4"/>
    <s v="martes"/>
    <s v="15:20"/>
    <x v="0"/>
    <x v="401"/>
    <x v="1"/>
    <n v="27.92"/>
    <x v="3"/>
    <s v="martes-15:20-card-ANON-0000-0000-0401-Americano with Milk"/>
    <s v="único"/>
  </r>
  <r>
    <d v="2024-07-23T00:00:00"/>
    <x v="1012"/>
    <x v="4"/>
    <s v="martes"/>
    <s v="15:21"/>
    <x v="0"/>
    <x v="401"/>
    <x v="1"/>
    <n v="32.82"/>
    <x v="0"/>
    <s v="martes-15:21-card-ANON-0000-0000-0401-Latte"/>
    <s v="único"/>
  </r>
  <r>
    <d v="2024-07-23T00:00:00"/>
    <x v="1013"/>
    <x v="4"/>
    <s v="martes"/>
    <s v="21:01"/>
    <x v="0"/>
    <x v="8"/>
    <x v="1"/>
    <n v="32.82"/>
    <x v="0"/>
    <s v="martes-21:01-card-ANON-0000-0000-0009-Latte"/>
    <s v="único"/>
  </r>
  <r>
    <d v="2024-07-23T00:00:00"/>
    <x v="1014"/>
    <x v="4"/>
    <s v="martes"/>
    <s v="21:23"/>
    <x v="0"/>
    <x v="12"/>
    <x v="1"/>
    <n v="23.02"/>
    <x v="2"/>
    <s v="martes-21:23-card-ANON-0000-0000-0012-Americano"/>
    <s v="único"/>
  </r>
  <r>
    <d v="2024-07-23T00:00:00"/>
    <x v="1015"/>
    <x v="4"/>
    <s v="martes"/>
    <s v="21:24"/>
    <x v="0"/>
    <x v="12"/>
    <x v="1"/>
    <n v="23.02"/>
    <x v="2"/>
    <s v="martes-21:24-card-ANON-0000-0000-0012-Americano"/>
    <s v="único"/>
  </r>
  <r>
    <d v="2024-07-24T00:00:00"/>
    <x v="1016"/>
    <x v="4"/>
    <s v="miércoles"/>
    <s v="09:16"/>
    <x v="0"/>
    <x v="97"/>
    <x v="1"/>
    <n v="27.92"/>
    <x v="3"/>
    <s v="miércoles-09:16-card-ANON-0000-0000-0097-Americano with Milk"/>
    <s v="único"/>
  </r>
  <r>
    <d v="2024-07-24T00:00:00"/>
    <x v="1017"/>
    <x v="4"/>
    <s v="miércoles"/>
    <s v="09:38"/>
    <x v="0"/>
    <x v="385"/>
    <x v="1"/>
    <n v="27.92"/>
    <x v="3"/>
    <s v="miércoles-09:38-card-ANON-0000-0000-0385-Americano with Milk"/>
    <s v="único"/>
  </r>
  <r>
    <d v="2024-07-24T00:00:00"/>
    <x v="1018"/>
    <x v="4"/>
    <s v="miércoles"/>
    <s v="09:54"/>
    <x v="0"/>
    <x v="402"/>
    <x v="1"/>
    <n v="18.12"/>
    <x v="6"/>
    <s v="miércoles-09:54-card-ANON-0000-0000-0402-Espresso"/>
    <s v="único"/>
  </r>
  <r>
    <d v="2024-07-24T00:00:00"/>
    <x v="1019"/>
    <x v="4"/>
    <s v="miércoles"/>
    <s v="11:43"/>
    <x v="0"/>
    <x v="379"/>
    <x v="1"/>
    <n v="32.82"/>
    <x v="7"/>
    <s v="miércoles-11:43-card-ANON-0000-0000-0379-Cappuccino"/>
    <s v="único"/>
  </r>
  <r>
    <d v="2024-07-24T00:00:00"/>
    <x v="1020"/>
    <x v="4"/>
    <s v="miércoles"/>
    <s v="13:55"/>
    <x v="0"/>
    <x v="399"/>
    <x v="1"/>
    <n v="32.82"/>
    <x v="0"/>
    <s v="miércoles-13:55-card-ANON-0000-0000-0399-Latte"/>
    <s v="único"/>
  </r>
  <r>
    <d v="2024-07-24T00:00:00"/>
    <x v="1021"/>
    <x v="4"/>
    <s v="miércoles"/>
    <s v="14:45"/>
    <x v="0"/>
    <x v="12"/>
    <x v="1"/>
    <n v="18.12"/>
    <x v="6"/>
    <s v="miércoles-14:45-card-ANON-0000-0000-0012-Espresso"/>
    <s v="único"/>
  </r>
  <r>
    <d v="2024-07-24T00:00:00"/>
    <x v="1022"/>
    <x v="4"/>
    <s v="miércoles"/>
    <s v="15:18"/>
    <x v="0"/>
    <x v="8"/>
    <x v="1"/>
    <n v="32.82"/>
    <x v="0"/>
    <s v="miércoles-15:18-card-ANON-0000-0000-0009-Latte"/>
    <s v="único"/>
  </r>
  <r>
    <d v="2024-07-24T00:00:00"/>
    <x v="1023"/>
    <x v="4"/>
    <s v="miércoles"/>
    <s v="19:15"/>
    <x v="0"/>
    <x v="205"/>
    <x v="1"/>
    <n v="32.82"/>
    <x v="7"/>
    <s v="miércoles-19:15-card-ANON-0000-0000-0205-Cappuccino"/>
    <s v="único"/>
  </r>
  <r>
    <d v="2024-07-24T00:00:00"/>
    <x v="1024"/>
    <x v="4"/>
    <s v="miércoles"/>
    <s v="19:17"/>
    <x v="0"/>
    <x v="205"/>
    <x v="1"/>
    <n v="32.82"/>
    <x v="7"/>
    <s v="miércoles-19:17-card-ANON-0000-0000-0205-Cappuccino"/>
    <s v="único"/>
  </r>
  <r>
    <d v="2024-07-24T00:00:00"/>
    <x v="1025"/>
    <x v="4"/>
    <s v="miércoles"/>
    <s v="21:17"/>
    <x v="0"/>
    <x v="40"/>
    <x v="1"/>
    <n v="27.92"/>
    <x v="3"/>
    <s v="miércoles-21:17-card-ANON-0000-0000-0040-Americano with Milk"/>
    <s v="único"/>
  </r>
  <r>
    <d v="2024-07-24T00:00:00"/>
    <x v="1026"/>
    <x v="4"/>
    <s v="miércoles"/>
    <s v="21:18"/>
    <x v="0"/>
    <x v="40"/>
    <x v="1"/>
    <n v="23.02"/>
    <x v="2"/>
    <s v="miércoles-21:18-card-ANON-0000-0000-0040-Americano"/>
    <s v="único"/>
  </r>
  <r>
    <d v="2024-07-24T00:00:00"/>
    <x v="1027"/>
    <x v="4"/>
    <s v="miércoles"/>
    <s v="21:25"/>
    <x v="0"/>
    <x v="12"/>
    <x v="1"/>
    <n v="23.02"/>
    <x v="2"/>
    <s v="miércoles-21:25-card-ANON-0000-0000-0012-Americano"/>
    <s v="único"/>
  </r>
  <r>
    <d v="2024-07-25T00:00:00"/>
    <x v="1028"/>
    <x v="4"/>
    <s v="jueves"/>
    <s v="07:54"/>
    <x v="0"/>
    <x v="12"/>
    <x v="1"/>
    <n v="23.02"/>
    <x v="2"/>
    <s v="jueves-07:54-card-ANON-0000-0000-0012-Americano"/>
    <s v="único"/>
  </r>
  <r>
    <d v="2024-07-25T00:00:00"/>
    <x v="1029"/>
    <x v="4"/>
    <s v="jueves"/>
    <s v="08:49"/>
    <x v="0"/>
    <x v="399"/>
    <x v="1"/>
    <n v="32.82"/>
    <x v="0"/>
    <s v="jueves-08:49-card-ANON-0000-0000-0399-Latte"/>
    <s v="único"/>
  </r>
  <r>
    <d v="2024-07-25T00:00:00"/>
    <x v="1030"/>
    <x v="4"/>
    <s v="jueves"/>
    <s v="10:29"/>
    <x v="0"/>
    <x v="385"/>
    <x v="1"/>
    <n v="27.92"/>
    <x v="3"/>
    <s v="jueves-10:29-card-ANON-0000-0000-0385-Americano with Milk"/>
    <s v="único"/>
  </r>
  <r>
    <d v="2024-07-25T00:00:00"/>
    <x v="1031"/>
    <x v="4"/>
    <s v="jueves"/>
    <s v="11:26"/>
    <x v="0"/>
    <x v="375"/>
    <x v="1"/>
    <n v="23.02"/>
    <x v="2"/>
    <s v="jueves-11:26-card-ANON-0000-0000-0375-Americano"/>
    <s v="único"/>
  </r>
  <r>
    <d v="2024-07-25T00:00:00"/>
    <x v="1032"/>
    <x v="4"/>
    <s v="jueves"/>
    <s v="15:25"/>
    <x v="0"/>
    <x v="403"/>
    <x v="1"/>
    <n v="32.82"/>
    <x v="7"/>
    <s v="jueves-15:25-card-ANON-0000-0000-0403-Cappuccino"/>
    <s v="único"/>
  </r>
  <r>
    <d v="2024-07-25T00:00:00"/>
    <x v="1033"/>
    <x v="4"/>
    <s v="jueves"/>
    <s v="19:21"/>
    <x v="0"/>
    <x v="257"/>
    <x v="1"/>
    <n v="32.82"/>
    <x v="7"/>
    <s v="jueves-19:21-card-ANON-0000-0000-0257-Cappuccino"/>
    <s v="único"/>
  </r>
  <r>
    <d v="2024-07-25T00:00:00"/>
    <x v="1034"/>
    <x v="4"/>
    <s v="jueves"/>
    <s v="21:06"/>
    <x v="0"/>
    <x v="404"/>
    <x v="1"/>
    <n v="23.02"/>
    <x v="5"/>
    <s v="jueves-21:06-card-ANON-0000-0000-0404-Cortado"/>
    <s v="único"/>
  </r>
  <r>
    <d v="2024-07-25T00:00:00"/>
    <x v="1035"/>
    <x v="4"/>
    <s v="jueves"/>
    <s v="21:06"/>
    <x v="0"/>
    <x v="404"/>
    <x v="1"/>
    <n v="18.12"/>
    <x v="6"/>
    <s v="jueves-21:06-card-ANON-0000-0000-0404-Espresso"/>
    <s v="único"/>
  </r>
  <r>
    <d v="2024-07-25T00:00:00"/>
    <x v="1036"/>
    <x v="4"/>
    <s v="jueves"/>
    <s v="22:38"/>
    <x v="0"/>
    <x v="328"/>
    <x v="1"/>
    <n v="23.02"/>
    <x v="5"/>
    <s v="jueves-22:38-card-ANON-0000-0000-0328-Cortado"/>
    <s v="único"/>
  </r>
  <r>
    <d v="2024-07-25T00:00:00"/>
    <x v="1037"/>
    <x v="4"/>
    <s v="jueves"/>
    <s v="22:39"/>
    <x v="0"/>
    <x v="405"/>
    <x v="1"/>
    <n v="32.82"/>
    <x v="4"/>
    <s v="jueves-22:39-card-ANON-0000-0000-0405-Cocoa"/>
    <s v="único"/>
  </r>
  <r>
    <d v="2024-07-26T00:00:00"/>
    <x v="1038"/>
    <x v="4"/>
    <s v="viernes"/>
    <s v="08:33"/>
    <x v="0"/>
    <x v="406"/>
    <x v="1"/>
    <n v="32.82"/>
    <x v="0"/>
    <s v="viernes-08:33-card-ANON-0000-0000-0406-Latte"/>
    <s v="único"/>
  </r>
  <r>
    <d v="2024-07-26T00:00:00"/>
    <x v="1039"/>
    <x v="4"/>
    <s v="viernes"/>
    <s v="09:19"/>
    <x v="0"/>
    <x v="97"/>
    <x v="1"/>
    <n v="27.92"/>
    <x v="3"/>
    <s v="viernes-09:19-card-ANON-0000-0000-0097-Americano with Milk"/>
    <s v="único"/>
  </r>
  <r>
    <d v="2024-07-26T00:00:00"/>
    <x v="1040"/>
    <x v="4"/>
    <s v="viernes"/>
    <s v="09:20"/>
    <x v="0"/>
    <x v="59"/>
    <x v="1"/>
    <n v="18.12"/>
    <x v="6"/>
    <s v="viernes-09:20-card-ANON-0000-0000-0059-Espresso"/>
    <s v="único"/>
  </r>
  <r>
    <d v="2024-07-26T00:00:00"/>
    <x v="1041"/>
    <x v="4"/>
    <s v="viernes"/>
    <s v="09:33"/>
    <x v="0"/>
    <x v="407"/>
    <x v="1"/>
    <n v="23.02"/>
    <x v="5"/>
    <s v="viernes-09:33-card-ANON-0000-0000-0407-Cortado"/>
    <s v="único"/>
  </r>
  <r>
    <d v="2024-07-26T00:00:00"/>
    <x v="1042"/>
    <x v="4"/>
    <s v="viernes"/>
    <s v="09:34"/>
    <x v="0"/>
    <x v="407"/>
    <x v="1"/>
    <n v="23.02"/>
    <x v="5"/>
    <s v="viernes-09:34-card-ANON-0000-0000-0407-Cortado"/>
    <s v="único"/>
  </r>
  <r>
    <d v="2024-07-26T00:00:00"/>
    <x v="1043"/>
    <x v="4"/>
    <s v="viernes"/>
    <s v="09:59"/>
    <x v="0"/>
    <x v="408"/>
    <x v="1"/>
    <n v="32.82"/>
    <x v="0"/>
    <s v="viernes-09:59-card-ANON-0000-0000-0408-Latte"/>
    <s v="único"/>
  </r>
  <r>
    <d v="2024-07-26T00:00:00"/>
    <x v="1044"/>
    <x v="4"/>
    <s v="viernes"/>
    <s v="10:00"/>
    <x v="0"/>
    <x v="408"/>
    <x v="1"/>
    <n v="32.82"/>
    <x v="0"/>
    <s v="viernes-10:00-card-ANON-0000-0000-0408-Latte"/>
    <s v="único"/>
  </r>
  <r>
    <d v="2024-07-26T00:00:00"/>
    <x v="1045"/>
    <x v="4"/>
    <s v="viernes"/>
    <s v="11:47"/>
    <x v="0"/>
    <x v="385"/>
    <x v="1"/>
    <n v="27.92"/>
    <x v="3"/>
    <s v="viernes-11:47-card-ANON-0000-0000-0385-Americano with Milk"/>
    <s v="único"/>
  </r>
  <r>
    <d v="2024-07-26T00:00:00"/>
    <x v="1046"/>
    <x v="4"/>
    <s v="viernes"/>
    <s v="12:07"/>
    <x v="0"/>
    <x v="379"/>
    <x v="1"/>
    <n v="27.92"/>
    <x v="3"/>
    <s v="viernes-12:07-card-ANON-0000-0000-0379-Americano with Milk"/>
    <s v="único"/>
  </r>
  <r>
    <d v="2024-07-26T00:00:00"/>
    <x v="1047"/>
    <x v="4"/>
    <s v="viernes"/>
    <s v="12:28"/>
    <x v="0"/>
    <x v="339"/>
    <x v="1"/>
    <n v="32.82"/>
    <x v="7"/>
    <s v="viernes-12:28-card-ANON-0000-0000-0339-Cappuccino"/>
    <s v="único"/>
  </r>
  <r>
    <d v="2024-07-26T00:00:00"/>
    <x v="1048"/>
    <x v="4"/>
    <s v="viernes"/>
    <s v="12:29"/>
    <x v="0"/>
    <x v="339"/>
    <x v="1"/>
    <n v="32.82"/>
    <x v="7"/>
    <s v="viernes-12:29-card-ANON-0000-0000-0339-Cappuccino"/>
    <s v="único"/>
  </r>
  <r>
    <d v="2024-07-26T00:00:00"/>
    <x v="1049"/>
    <x v="4"/>
    <s v="viernes"/>
    <s v="13:09"/>
    <x v="0"/>
    <x v="409"/>
    <x v="1"/>
    <n v="32.82"/>
    <x v="0"/>
    <s v="viernes-13:09-card-ANON-0000-0000-0409-Latte"/>
    <s v="único"/>
  </r>
  <r>
    <d v="2024-07-26T00:00:00"/>
    <x v="1050"/>
    <x v="4"/>
    <s v="viernes"/>
    <s v="17:23"/>
    <x v="0"/>
    <x v="410"/>
    <x v="1"/>
    <n v="23.02"/>
    <x v="2"/>
    <s v="viernes-17:23-card-ANON-0000-0000-0410-Americano"/>
    <s v="único"/>
  </r>
  <r>
    <d v="2024-07-26T00:00:00"/>
    <x v="1051"/>
    <x v="4"/>
    <s v="viernes"/>
    <s v="17:58"/>
    <x v="0"/>
    <x v="411"/>
    <x v="1"/>
    <n v="32.82"/>
    <x v="7"/>
    <s v="viernes-17:58-card-ANON-0000-0000-0411-Cappuccino"/>
    <s v="único"/>
  </r>
  <r>
    <d v="2024-07-26T00:00:00"/>
    <x v="1052"/>
    <x v="4"/>
    <s v="viernes"/>
    <s v="21:15"/>
    <x v="0"/>
    <x v="8"/>
    <x v="1"/>
    <n v="32.82"/>
    <x v="0"/>
    <s v="viernes-21:15-card-ANON-0000-0000-0009-Latte"/>
    <s v="único"/>
  </r>
  <r>
    <d v="2024-07-26T00:00:00"/>
    <x v="1053"/>
    <x v="4"/>
    <s v="viernes"/>
    <s v="22:49"/>
    <x v="0"/>
    <x v="412"/>
    <x v="1"/>
    <n v="27.92"/>
    <x v="3"/>
    <s v="viernes-22:49-card-ANON-0000-0000-0412-Americano with Milk"/>
    <s v="único"/>
  </r>
  <r>
    <d v="2024-07-27T00:00:00"/>
    <x v="1054"/>
    <x v="4"/>
    <s v="sábado"/>
    <s v="09:09"/>
    <x v="0"/>
    <x v="97"/>
    <x v="1"/>
    <n v="32.82"/>
    <x v="7"/>
    <s v="sábado-09:09-card-ANON-0000-0000-0097-Cappuccino"/>
    <s v="único"/>
  </r>
  <r>
    <d v="2024-07-27T00:00:00"/>
    <x v="1055"/>
    <x v="4"/>
    <s v="sábado"/>
    <s v="11:55"/>
    <x v="0"/>
    <x v="413"/>
    <x v="1"/>
    <n v="27.92"/>
    <x v="3"/>
    <s v="sábado-11:55-card-ANON-0000-0000-0413-Americano with Milk"/>
    <s v="único"/>
  </r>
  <r>
    <d v="2024-07-27T00:00:00"/>
    <x v="1056"/>
    <x v="4"/>
    <s v="sábado"/>
    <s v="12:25"/>
    <x v="0"/>
    <x v="59"/>
    <x v="1"/>
    <n v="27.92"/>
    <x v="3"/>
    <s v="sábado-12:25-card-ANON-0000-0000-0059-Americano with Milk"/>
    <s v="único"/>
  </r>
  <r>
    <d v="2024-07-27T00:00:00"/>
    <x v="1057"/>
    <x v="4"/>
    <s v="sábado"/>
    <s v="12:26"/>
    <x v="0"/>
    <x v="40"/>
    <x v="1"/>
    <n v="18.12"/>
    <x v="6"/>
    <s v="sábado-12:26-card-ANON-0000-0000-0040-Espresso"/>
    <s v="único"/>
  </r>
  <r>
    <d v="2024-07-27T00:00:00"/>
    <x v="1058"/>
    <x v="4"/>
    <s v="sábado"/>
    <s v="12:33"/>
    <x v="0"/>
    <x v="59"/>
    <x v="1"/>
    <n v="27.92"/>
    <x v="3"/>
    <s v="sábado-12:33-card-ANON-0000-0000-0059-Americano with Milk"/>
    <s v="único"/>
  </r>
  <r>
    <d v="2024-07-27T00:00:00"/>
    <x v="1059"/>
    <x v="4"/>
    <s v="sábado"/>
    <s v="14:28"/>
    <x v="0"/>
    <x v="225"/>
    <x v="1"/>
    <n v="18.12"/>
    <x v="6"/>
    <s v="sábado-14:28-card-ANON-0000-0000-0225-Espresso"/>
    <s v="único"/>
  </r>
  <r>
    <d v="2024-07-27T00:00:00"/>
    <x v="1060"/>
    <x v="4"/>
    <s v="sábado"/>
    <s v="14:51"/>
    <x v="0"/>
    <x v="77"/>
    <x v="1"/>
    <n v="32.82"/>
    <x v="0"/>
    <s v="sábado-14:51-card-ANON-0000-0000-0077-Latte"/>
    <s v="único"/>
  </r>
  <r>
    <d v="2024-07-27T00:00:00"/>
    <x v="1061"/>
    <x v="4"/>
    <s v="sábado"/>
    <s v="17:02"/>
    <x v="0"/>
    <x v="414"/>
    <x v="1"/>
    <n v="32.82"/>
    <x v="7"/>
    <s v="sábado-17:02-card-ANON-0000-0000-0414-Cappuccino"/>
    <s v="único"/>
  </r>
  <r>
    <d v="2024-07-27T00:00:00"/>
    <x v="1062"/>
    <x v="4"/>
    <s v="sábado"/>
    <s v="17:03"/>
    <x v="0"/>
    <x v="415"/>
    <x v="1"/>
    <n v="32.82"/>
    <x v="7"/>
    <s v="sábado-17:03-card-ANON-0000-0000-0415-Cappuccino"/>
    <s v="único"/>
  </r>
  <r>
    <d v="2024-07-27T00:00:00"/>
    <x v="1063"/>
    <x v="4"/>
    <s v="sábado"/>
    <s v="17:09"/>
    <x v="0"/>
    <x v="416"/>
    <x v="1"/>
    <n v="27.92"/>
    <x v="3"/>
    <s v="sábado-17:09-card-ANON-0000-0000-0416-Americano with Milk"/>
    <s v="único"/>
  </r>
  <r>
    <d v="2024-07-27T00:00:00"/>
    <x v="1064"/>
    <x v="4"/>
    <s v="sábado"/>
    <s v="17:10"/>
    <x v="0"/>
    <x v="416"/>
    <x v="1"/>
    <n v="27.92"/>
    <x v="3"/>
    <s v="sábado-17:10-card-ANON-0000-0000-0416-Americano with Milk"/>
    <s v="único"/>
  </r>
  <r>
    <d v="2024-07-27T00:00:00"/>
    <x v="1065"/>
    <x v="4"/>
    <s v="sábado"/>
    <s v="20:55"/>
    <x v="0"/>
    <x v="8"/>
    <x v="1"/>
    <n v="32.82"/>
    <x v="0"/>
    <s v="sábado-20:55-card-ANON-0000-0000-0009-Latte"/>
    <s v="único"/>
  </r>
  <r>
    <d v="2024-07-27T00:00:00"/>
    <x v="1066"/>
    <x v="4"/>
    <s v="sábado"/>
    <s v="22:56"/>
    <x v="0"/>
    <x v="417"/>
    <x v="1"/>
    <n v="32.82"/>
    <x v="7"/>
    <s v="sábado-22:56-card-ANON-0000-0000-0417-Cappuccino"/>
    <s v="único"/>
  </r>
  <r>
    <d v="2024-07-28T00:00:00"/>
    <x v="1067"/>
    <x v="4"/>
    <s v="domingo"/>
    <s v="11:07"/>
    <x v="0"/>
    <x v="12"/>
    <x v="1"/>
    <n v="18.12"/>
    <x v="6"/>
    <s v="domingo-11:07-card-ANON-0000-0000-0012-Espresso"/>
    <s v="único"/>
  </r>
  <r>
    <d v="2024-07-28T00:00:00"/>
    <x v="1068"/>
    <x v="4"/>
    <s v="domingo"/>
    <s v="14:17"/>
    <x v="0"/>
    <x v="276"/>
    <x v="1"/>
    <n v="27.92"/>
    <x v="3"/>
    <s v="domingo-14:17-card-ANON-0000-0000-0276-Americano with Milk"/>
    <s v="único"/>
  </r>
  <r>
    <d v="2024-07-28T00:00:00"/>
    <x v="1069"/>
    <x v="4"/>
    <s v="domingo"/>
    <s v="14:18"/>
    <x v="0"/>
    <x v="276"/>
    <x v="1"/>
    <n v="32.82"/>
    <x v="0"/>
    <s v="domingo-14:18-card-ANON-0000-0000-0276-Latte"/>
    <s v="único"/>
  </r>
  <r>
    <d v="2024-07-29T00:00:00"/>
    <x v="1070"/>
    <x v="4"/>
    <s v="lunes"/>
    <s v="08:12"/>
    <x v="0"/>
    <x v="418"/>
    <x v="1"/>
    <n v="32.82"/>
    <x v="0"/>
    <s v="lunes-08:12-card-ANON-0000-0000-0418-Latte"/>
    <s v="único"/>
  </r>
  <r>
    <d v="2024-07-29T00:00:00"/>
    <x v="1071"/>
    <x v="4"/>
    <s v="lunes"/>
    <s v="09:04"/>
    <x v="0"/>
    <x v="12"/>
    <x v="1"/>
    <n v="23.02"/>
    <x v="2"/>
    <s v="lunes-09:04-card-ANON-0000-0000-0012-Americano"/>
    <s v="único"/>
  </r>
  <r>
    <d v="2024-07-29T00:00:00"/>
    <x v="1072"/>
    <x v="4"/>
    <s v="lunes"/>
    <s v="09:15"/>
    <x v="0"/>
    <x v="97"/>
    <x v="1"/>
    <n v="27.92"/>
    <x v="3"/>
    <s v="lunes-09:15-card-ANON-0000-0000-0097-Americano with Milk"/>
    <s v="único"/>
  </r>
  <r>
    <d v="2024-07-29T00:00:00"/>
    <x v="1073"/>
    <x v="4"/>
    <s v="lunes"/>
    <s v="09:19"/>
    <x v="0"/>
    <x v="2"/>
    <x v="1"/>
    <n v="23.02"/>
    <x v="2"/>
    <s v="lunes-09:19-card-ANON-0000-0000-0003-Americano"/>
    <s v="único"/>
  </r>
  <r>
    <d v="2024-07-29T00:00:00"/>
    <x v="1074"/>
    <x v="4"/>
    <s v="lunes"/>
    <s v="09:51"/>
    <x v="0"/>
    <x v="419"/>
    <x v="1"/>
    <n v="27.92"/>
    <x v="3"/>
    <s v="lunes-09:51-card-ANON-0000-0000-0419-Americano with Milk"/>
    <s v="único"/>
  </r>
  <r>
    <d v="2024-07-29T00:00:00"/>
    <x v="1075"/>
    <x v="4"/>
    <s v="lunes"/>
    <s v="09:58"/>
    <x v="0"/>
    <x v="420"/>
    <x v="1"/>
    <n v="32.82"/>
    <x v="7"/>
    <s v="lunes-09:58-card-ANON-0000-0000-0420-Cappuccino"/>
    <s v="único"/>
  </r>
  <r>
    <d v="2024-07-29T00:00:00"/>
    <x v="1076"/>
    <x v="4"/>
    <s v="lunes"/>
    <s v="10:43"/>
    <x v="0"/>
    <x v="421"/>
    <x v="1"/>
    <n v="32.82"/>
    <x v="1"/>
    <s v="lunes-10:43-card-ANON-0000-0000-0421-Hot Chocolate"/>
    <s v="único"/>
  </r>
  <r>
    <d v="2024-07-29T00:00:00"/>
    <x v="1077"/>
    <x v="4"/>
    <s v="lunes"/>
    <s v="10:44"/>
    <x v="0"/>
    <x v="421"/>
    <x v="1"/>
    <n v="32.82"/>
    <x v="1"/>
    <s v="lunes-10:44-card-ANON-0000-0000-0421-Hot Chocolate"/>
    <s v="único"/>
  </r>
  <r>
    <d v="2024-07-29T00:00:00"/>
    <x v="1078"/>
    <x v="4"/>
    <s v="lunes"/>
    <s v="19:06"/>
    <x v="0"/>
    <x v="422"/>
    <x v="1"/>
    <n v="32.82"/>
    <x v="7"/>
    <s v="lunes-19:06-card-ANON-0000-0000-0422-Cappuccino"/>
    <s v="único"/>
  </r>
  <r>
    <d v="2024-07-29T00:00:00"/>
    <x v="1079"/>
    <x v="4"/>
    <s v="lunes"/>
    <s v="19:30"/>
    <x v="0"/>
    <x v="99"/>
    <x v="1"/>
    <n v="23.02"/>
    <x v="2"/>
    <s v="lunes-19:30-card-ANON-0000-0000-0099-Americano"/>
    <s v="único"/>
  </r>
  <r>
    <d v="2024-07-29T00:00:00"/>
    <x v="1080"/>
    <x v="4"/>
    <s v="lunes"/>
    <s v="21:57"/>
    <x v="0"/>
    <x v="328"/>
    <x v="1"/>
    <n v="32.82"/>
    <x v="4"/>
    <s v="lunes-21:57-card-ANON-0000-0000-0328-Cocoa"/>
    <s v="único"/>
  </r>
  <r>
    <d v="2024-07-30T00:00:00"/>
    <x v="1081"/>
    <x v="4"/>
    <s v="martes"/>
    <s v="07:41"/>
    <x v="0"/>
    <x v="423"/>
    <x v="1"/>
    <n v="27.92"/>
    <x v="3"/>
    <s v="martes-07:41-card-ANON-0000-0000-0423-Americano with Milk"/>
    <s v="único"/>
  </r>
  <r>
    <d v="2024-07-30T00:00:00"/>
    <x v="1082"/>
    <x v="4"/>
    <s v="martes"/>
    <s v="08:05"/>
    <x v="0"/>
    <x v="424"/>
    <x v="1"/>
    <n v="23.02"/>
    <x v="5"/>
    <s v="martes-08:05-card-ANON-0000-0000-0424-Cortado"/>
    <s v="único"/>
  </r>
  <r>
    <d v="2024-07-30T00:00:00"/>
    <x v="1083"/>
    <x v="4"/>
    <s v="martes"/>
    <s v="08:20"/>
    <x v="0"/>
    <x v="425"/>
    <x v="1"/>
    <n v="32.82"/>
    <x v="7"/>
    <s v="martes-08:20-card-ANON-0000-0000-0425-Cappuccino"/>
    <s v="único"/>
  </r>
  <r>
    <d v="2024-07-30T00:00:00"/>
    <x v="1084"/>
    <x v="4"/>
    <s v="martes"/>
    <s v="09:13"/>
    <x v="0"/>
    <x v="97"/>
    <x v="1"/>
    <n v="27.92"/>
    <x v="3"/>
    <s v="martes-09:13-card-ANON-0000-0000-0097-Americano with Milk"/>
    <s v="único"/>
  </r>
  <r>
    <d v="2024-07-30T00:00:00"/>
    <x v="1085"/>
    <x v="4"/>
    <s v="martes"/>
    <s v="10:17"/>
    <x v="0"/>
    <x v="141"/>
    <x v="1"/>
    <n v="23.02"/>
    <x v="5"/>
    <s v="martes-10:17-card-ANON-0000-0000-0141-Cortado"/>
    <s v="único"/>
  </r>
  <r>
    <d v="2024-07-30T00:00:00"/>
    <x v="1086"/>
    <x v="4"/>
    <s v="martes"/>
    <s v="10:19"/>
    <x v="0"/>
    <x v="276"/>
    <x v="1"/>
    <n v="27.92"/>
    <x v="3"/>
    <s v="martes-10:19-card-ANON-0000-0000-0276-Americano with Milk"/>
    <s v="único"/>
  </r>
  <r>
    <d v="2024-07-30T00:00:00"/>
    <x v="1087"/>
    <x v="4"/>
    <s v="martes"/>
    <s v="10:23"/>
    <x v="0"/>
    <x v="250"/>
    <x v="1"/>
    <n v="32.82"/>
    <x v="0"/>
    <s v="martes-10:23-card-ANON-0000-0000-0250-Latte"/>
    <s v="único"/>
  </r>
  <r>
    <d v="2024-07-30T00:00:00"/>
    <x v="1088"/>
    <x v="4"/>
    <s v="martes"/>
    <s v="11:12"/>
    <x v="0"/>
    <x v="426"/>
    <x v="1"/>
    <n v="23.02"/>
    <x v="2"/>
    <s v="martes-11:12-card-ANON-0000-0000-0426-Americano"/>
    <s v="único"/>
  </r>
  <r>
    <d v="2024-07-30T00:00:00"/>
    <x v="1089"/>
    <x v="4"/>
    <s v="martes"/>
    <s v="11:13"/>
    <x v="0"/>
    <x v="426"/>
    <x v="1"/>
    <n v="18.12"/>
    <x v="6"/>
    <s v="martes-11:13-card-ANON-0000-0000-0426-Espresso"/>
    <s v="único"/>
  </r>
  <r>
    <d v="2024-07-30T00:00:00"/>
    <x v="1090"/>
    <x v="4"/>
    <s v="martes"/>
    <s v="11:14"/>
    <x v="0"/>
    <x v="427"/>
    <x v="1"/>
    <n v="27.92"/>
    <x v="3"/>
    <s v="martes-11:14-card-ANON-0000-0000-0427-Americano with Milk"/>
    <s v="único"/>
  </r>
  <r>
    <d v="2024-07-30T00:00:00"/>
    <x v="1091"/>
    <x v="4"/>
    <s v="martes"/>
    <s v="11:16"/>
    <x v="0"/>
    <x v="428"/>
    <x v="1"/>
    <n v="27.92"/>
    <x v="3"/>
    <s v="martes-11:16-card-ANON-0000-0000-0428-Americano with Milk"/>
    <s v="único"/>
  </r>
  <r>
    <d v="2024-07-30T00:00:00"/>
    <x v="1092"/>
    <x v="4"/>
    <s v="martes"/>
    <s v="11:30"/>
    <x v="0"/>
    <x v="429"/>
    <x v="1"/>
    <n v="27.92"/>
    <x v="3"/>
    <s v="martes-11:30-card-ANON-0000-0000-0429-Americano with Milk"/>
    <s v="único"/>
  </r>
  <r>
    <d v="2024-07-30T00:00:00"/>
    <x v="1093"/>
    <x v="4"/>
    <s v="martes"/>
    <s v="11:31"/>
    <x v="0"/>
    <x v="430"/>
    <x v="1"/>
    <n v="27.92"/>
    <x v="3"/>
    <s v="martes-11:31-card-ANON-0000-0000-0430-Americano with Milk"/>
    <s v="único"/>
  </r>
  <r>
    <d v="2024-07-30T00:00:00"/>
    <x v="1094"/>
    <x v="4"/>
    <s v="martes"/>
    <s v="12:08"/>
    <x v="0"/>
    <x v="431"/>
    <x v="1"/>
    <n v="32.82"/>
    <x v="0"/>
    <s v="martes-12:08-card-ANON-0000-0000-0431-Latte"/>
    <s v="único"/>
  </r>
  <r>
    <d v="2024-07-30T00:00:00"/>
    <x v="1095"/>
    <x v="4"/>
    <s v="martes"/>
    <s v="15:16"/>
    <x v="0"/>
    <x v="432"/>
    <x v="1"/>
    <n v="27.92"/>
    <x v="3"/>
    <s v="martes-15:16-card-ANON-0000-0000-0432-Americano with Milk"/>
    <s v="único"/>
  </r>
  <r>
    <d v="2024-07-30T00:00:00"/>
    <x v="1096"/>
    <x v="4"/>
    <s v="martes"/>
    <s v="16:08"/>
    <x v="0"/>
    <x v="433"/>
    <x v="1"/>
    <n v="23.02"/>
    <x v="5"/>
    <s v="martes-16:08-card-ANON-0000-0000-0433-Cortado"/>
    <s v="único"/>
  </r>
  <r>
    <d v="2024-07-30T00:00:00"/>
    <x v="1097"/>
    <x v="4"/>
    <s v="martes"/>
    <s v="16:09"/>
    <x v="0"/>
    <x v="433"/>
    <x v="1"/>
    <n v="27.92"/>
    <x v="3"/>
    <s v="martes-16:09-card-ANON-0000-0000-0433-Americano with Milk"/>
    <s v="único"/>
  </r>
  <r>
    <d v="2024-07-30T00:00:00"/>
    <x v="1098"/>
    <x v="4"/>
    <s v="martes"/>
    <s v="20:24"/>
    <x v="0"/>
    <x v="434"/>
    <x v="1"/>
    <n v="18.12"/>
    <x v="6"/>
    <s v="martes-20:24-card-ANON-0000-0000-0434-Espresso"/>
    <s v="único"/>
  </r>
  <r>
    <d v="2024-07-30T00:00:00"/>
    <x v="1099"/>
    <x v="4"/>
    <s v="martes"/>
    <s v="20:53"/>
    <x v="0"/>
    <x v="97"/>
    <x v="1"/>
    <n v="27.92"/>
    <x v="3"/>
    <s v="martes-20:53-card-ANON-0000-0000-0097-Americano with Milk"/>
    <s v="único"/>
  </r>
  <r>
    <d v="2024-07-30T00:00:00"/>
    <x v="1100"/>
    <x v="4"/>
    <s v="martes"/>
    <s v="20:54"/>
    <x v="0"/>
    <x v="97"/>
    <x v="1"/>
    <n v="27.92"/>
    <x v="3"/>
    <s v="martes-20:54-card-ANON-0000-0000-0097-Americano with Milk"/>
    <s v="único"/>
  </r>
  <r>
    <d v="2024-07-30T00:00:00"/>
    <x v="1101"/>
    <x v="4"/>
    <s v="martes"/>
    <s v="20:57"/>
    <x v="0"/>
    <x v="347"/>
    <x v="1"/>
    <n v="27.92"/>
    <x v="3"/>
    <s v="martes-20:57-card-ANON-0000-0000-0347-Americano with Milk"/>
    <s v="único"/>
  </r>
  <r>
    <d v="2024-07-30T00:00:00"/>
    <x v="1102"/>
    <x v="4"/>
    <s v="martes"/>
    <s v="21:33"/>
    <x v="0"/>
    <x v="435"/>
    <x v="1"/>
    <n v="32.82"/>
    <x v="0"/>
    <s v="martes-21:33-card-ANON-0000-0000-0435-Latte"/>
    <s v="único"/>
  </r>
  <r>
    <d v="2024-07-30T00:00:00"/>
    <x v="1103"/>
    <x v="4"/>
    <s v="martes"/>
    <s v="22:15"/>
    <x v="0"/>
    <x v="436"/>
    <x v="1"/>
    <n v="23.02"/>
    <x v="2"/>
    <s v="martes-22:15-card-ANON-0000-0000-0436-Americano"/>
    <s v="único"/>
  </r>
  <r>
    <d v="2024-07-30T00:00:00"/>
    <x v="1104"/>
    <x v="4"/>
    <s v="martes"/>
    <s v="22:16"/>
    <x v="0"/>
    <x v="436"/>
    <x v="1"/>
    <n v="32.82"/>
    <x v="7"/>
    <s v="martes-22:16-card-ANON-0000-0000-0436-Cappuccino"/>
    <s v="único"/>
  </r>
  <r>
    <d v="2024-07-31T00:00:00"/>
    <x v="1105"/>
    <x v="4"/>
    <s v="miércoles"/>
    <s v="07:59"/>
    <x v="0"/>
    <x v="423"/>
    <x v="1"/>
    <n v="27.92"/>
    <x v="3"/>
    <s v="miércoles-07:59-card-ANON-0000-0000-0423-Americano with Milk"/>
    <s v="único"/>
  </r>
  <r>
    <d v="2024-07-31T00:00:00"/>
    <x v="1106"/>
    <x v="4"/>
    <s v="miércoles"/>
    <s v="08:37"/>
    <x v="0"/>
    <x v="437"/>
    <x v="1"/>
    <n v="27.92"/>
    <x v="3"/>
    <s v="miércoles-08:37-card-ANON-0000-0000-0437-Americano with Milk"/>
    <s v="único"/>
  </r>
  <r>
    <d v="2024-07-31T00:00:00"/>
    <x v="1107"/>
    <x v="4"/>
    <s v="miércoles"/>
    <s v="08:38"/>
    <x v="0"/>
    <x v="437"/>
    <x v="1"/>
    <n v="27.92"/>
    <x v="3"/>
    <s v="miércoles-08:38-card-ANON-0000-0000-0437-Americano with Milk"/>
    <s v="único"/>
  </r>
  <r>
    <d v="2024-07-31T00:00:00"/>
    <x v="1108"/>
    <x v="4"/>
    <s v="miércoles"/>
    <s v="09:54"/>
    <x v="0"/>
    <x v="388"/>
    <x v="1"/>
    <n v="23.02"/>
    <x v="2"/>
    <s v="miércoles-09:54-card-ANON-0000-0000-0388-Americano"/>
    <s v="único"/>
  </r>
  <r>
    <d v="2024-07-31T00:00:00"/>
    <x v="1109"/>
    <x v="4"/>
    <s v="miércoles"/>
    <s v="09:55"/>
    <x v="0"/>
    <x v="388"/>
    <x v="1"/>
    <n v="23.02"/>
    <x v="2"/>
    <s v="miércoles-09:55-card-ANON-0000-0000-0388-Americano"/>
    <s v="único"/>
  </r>
  <r>
    <d v="2024-07-31T00:00:00"/>
    <x v="1110"/>
    <x v="4"/>
    <s v="miércoles"/>
    <s v="09:58"/>
    <x v="0"/>
    <x v="276"/>
    <x v="1"/>
    <n v="27.92"/>
    <x v="3"/>
    <s v="miércoles-09:58-card-ANON-0000-0000-0276-Americano with Milk"/>
    <s v="único"/>
  </r>
  <r>
    <d v="2024-07-31T00:00:00"/>
    <x v="1111"/>
    <x v="4"/>
    <s v="miércoles"/>
    <s v="13:11"/>
    <x v="0"/>
    <x v="384"/>
    <x v="1"/>
    <n v="32.82"/>
    <x v="4"/>
    <s v="miércoles-13:11-card-ANON-0000-0000-0384-Cocoa"/>
    <s v="único"/>
  </r>
  <r>
    <d v="2024-07-31T00:00:00"/>
    <x v="1112"/>
    <x v="4"/>
    <s v="miércoles"/>
    <s v="13:14"/>
    <x v="0"/>
    <x v="384"/>
    <x v="1"/>
    <n v="32.82"/>
    <x v="0"/>
    <s v="miércoles-13:14-card-ANON-0000-0000-0384-Latte"/>
    <s v="único"/>
  </r>
  <r>
    <d v="2024-07-31T00:00:00"/>
    <x v="1113"/>
    <x v="4"/>
    <s v="miércoles"/>
    <s v="13:24"/>
    <x v="0"/>
    <x v="438"/>
    <x v="1"/>
    <n v="27.92"/>
    <x v="3"/>
    <s v="miércoles-13:24-card-ANON-0000-0000-0438-Americano with Milk"/>
    <s v="único"/>
  </r>
  <r>
    <d v="2024-07-31T00:00:00"/>
    <x v="1114"/>
    <x v="4"/>
    <s v="miércoles"/>
    <s v="17:48"/>
    <x v="0"/>
    <x v="439"/>
    <x v="1"/>
    <n v="23.02"/>
    <x v="5"/>
    <s v="miércoles-17:48-card-ANON-0000-0000-0439-Cortado"/>
    <s v="único"/>
  </r>
  <r>
    <d v="2024-07-31T00:00:00"/>
    <x v="1115"/>
    <x v="4"/>
    <s v="miércoles"/>
    <s v="18:04"/>
    <x v="0"/>
    <x v="440"/>
    <x v="1"/>
    <n v="32.82"/>
    <x v="0"/>
    <s v="miércoles-18:04-card-ANON-0000-0000-0440-Latte"/>
    <s v="único"/>
  </r>
  <r>
    <d v="2024-07-31T00:00:00"/>
    <x v="1116"/>
    <x v="4"/>
    <s v="miércoles"/>
    <s v="19:22"/>
    <x v="0"/>
    <x v="441"/>
    <x v="1"/>
    <n v="23.02"/>
    <x v="5"/>
    <s v="miércoles-19:22-card-ANON-0000-0000-0441-Cortado"/>
    <s v="único"/>
  </r>
  <r>
    <d v="2024-07-31T00:00:00"/>
    <x v="1117"/>
    <x v="4"/>
    <s v="miércoles"/>
    <s v="19:28"/>
    <x v="0"/>
    <x v="8"/>
    <x v="1"/>
    <n v="32.82"/>
    <x v="0"/>
    <s v="miércoles-19:28-card-ANON-0000-0000-0009-Latte"/>
    <s v="único"/>
  </r>
  <r>
    <d v="2024-07-31T00:00:00"/>
    <x v="1118"/>
    <x v="4"/>
    <s v="miércoles"/>
    <s v="20:46"/>
    <x v="0"/>
    <x v="442"/>
    <x v="1"/>
    <n v="32.82"/>
    <x v="4"/>
    <s v="miércoles-20:46-card-ANON-0000-0000-0442-Cocoa"/>
    <s v="único"/>
  </r>
  <r>
    <d v="2024-07-31T00:00:00"/>
    <x v="1119"/>
    <x v="4"/>
    <s v="miércoles"/>
    <s v="20:50"/>
    <x v="0"/>
    <x v="443"/>
    <x v="1"/>
    <n v="23.02"/>
    <x v="5"/>
    <s v="miércoles-20:50-card-ANON-0000-0000-0443-Cortado"/>
    <s v="único"/>
  </r>
  <r>
    <d v="2024-07-31T00:00:00"/>
    <x v="1120"/>
    <x v="4"/>
    <s v="miércoles"/>
    <s v="20:51"/>
    <x v="0"/>
    <x v="443"/>
    <x v="1"/>
    <n v="32.82"/>
    <x v="0"/>
    <s v="miércoles-20:51-card-ANON-0000-0000-0443-Latte"/>
    <s v="único"/>
  </r>
  <r>
    <d v="2024-07-31T00:00:00"/>
    <x v="1121"/>
    <x v="4"/>
    <s v="miércoles"/>
    <s v="20:52"/>
    <x v="0"/>
    <x v="153"/>
    <x v="1"/>
    <n v="32.82"/>
    <x v="7"/>
    <s v="miércoles-20:52-card-ANON-0000-0000-0153-Cappuccino"/>
    <s v="único"/>
  </r>
  <r>
    <d v="2024-07-31T00:00:00"/>
    <x v="1122"/>
    <x v="4"/>
    <s v="miércoles"/>
    <s v="20:53"/>
    <x v="0"/>
    <x v="443"/>
    <x v="1"/>
    <n v="23.02"/>
    <x v="5"/>
    <s v="miércoles-20:53-card-ANON-0000-0000-0443-Cortado"/>
    <s v="único"/>
  </r>
  <r>
    <d v="2024-07-31T00:00:00"/>
    <x v="1123"/>
    <x v="4"/>
    <s v="miércoles"/>
    <s v="20:59"/>
    <x v="0"/>
    <x v="40"/>
    <x v="1"/>
    <n v="27.92"/>
    <x v="3"/>
    <s v="miércoles-20:59-card-ANON-0000-0000-0040-Americano with Milk"/>
    <s v="único"/>
  </r>
  <r>
    <d v="2024-07-31T00:00:00"/>
    <x v="1124"/>
    <x v="4"/>
    <s v="miércoles"/>
    <s v="21:26"/>
    <x v="0"/>
    <x v="444"/>
    <x v="1"/>
    <n v="32.82"/>
    <x v="0"/>
    <s v="miércoles-21:26-card-ANON-0000-0000-0444-Latte"/>
    <s v="único"/>
  </r>
  <r>
    <d v="2024-07-31T00:00:00"/>
    <x v="1125"/>
    <x v="4"/>
    <s v="miércoles"/>
    <s v="21:54"/>
    <x v="0"/>
    <x v="445"/>
    <x v="1"/>
    <n v="32.82"/>
    <x v="0"/>
    <s v="miércoles-21:54-card-ANON-0000-0000-0445-Latte"/>
    <s v="único"/>
  </r>
  <r>
    <d v="2024-07-31T00:00:00"/>
    <x v="1126"/>
    <x v="4"/>
    <s v="miércoles"/>
    <s v="21:55"/>
    <x v="0"/>
    <x v="446"/>
    <x v="1"/>
    <n v="32.82"/>
    <x v="0"/>
    <s v="miércoles-21:55-card-ANON-0000-0000-0446-Latte"/>
    <s v="único"/>
  </r>
  <r>
    <d v="2024-08-01T00:00:00"/>
    <x v="1127"/>
    <x v="5"/>
    <s v="jueves"/>
    <s v="07:31"/>
    <x v="0"/>
    <x v="423"/>
    <x v="1"/>
    <n v="27.92"/>
    <x v="3"/>
    <s v="jueves-07:31-card-ANON-0000-0000-0423-Americano with Milk"/>
    <s v="único"/>
  </r>
  <r>
    <d v="2024-08-01T00:00:00"/>
    <x v="1128"/>
    <x v="5"/>
    <s v="jueves"/>
    <s v="09:25"/>
    <x v="0"/>
    <x v="276"/>
    <x v="1"/>
    <n v="27.92"/>
    <x v="3"/>
    <s v="jueves-09:25-card-ANON-0000-0000-0276-Americano with Milk"/>
    <s v="único"/>
  </r>
  <r>
    <d v="2024-08-01T00:00:00"/>
    <x v="1129"/>
    <x v="5"/>
    <s v="jueves"/>
    <s v="11:04"/>
    <x v="0"/>
    <x v="97"/>
    <x v="1"/>
    <n v="27.92"/>
    <x v="3"/>
    <s v="jueves-11:04-card-ANON-0000-0000-0097-Americano with Milk"/>
    <s v="único"/>
  </r>
  <r>
    <d v="2024-08-01T00:00:00"/>
    <x v="1130"/>
    <x v="5"/>
    <s v="jueves"/>
    <s v="11:22"/>
    <x v="0"/>
    <x v="447"/>
    <x v="1"/>
    <n v="27.92"/>
    <x v="3"/>
    <s v="jueves-11:22-card-ANON-0000-0000-0447-Americano with Milk"/>
    <s v="único"/>
  </r>
  <r>
    <d v="2024-08-01T00:00:00"/>
    <x v="1131"/>
    <x v="5"/>
    <s v="jueves"/>
    <s v="13:22"/>
    <x v="0"/>
    <x v="448"/>
    <x v="1"/>
    <n v="23.02"/>
    <x v="5"/>
    <s v="jueves-13:22-card-ANON-0000-0000-0448-Cortado"/>
    <s v="único"/>
  </r>
  <r>
    <d v="2024-08-01T00:00:00"/>
    <x v="1132"/>
    <x v="5"/>
    <s v="jueves"/>
    <s v="13:23"/>
    <x v="0"/>
    <x v="448"/>
    <x v="1"/>
    <n v="32.82"/>
    <x v="7"/>
    <s v="jueves-13:23-card-ANON-0000-0000-0448-Cappuccino"/>
    <s v="único"/>
  </r>
  <r>
    <d v="2024-08-01T00:00:00"/>
    <x v="1133"/>
    <x v="5"/>
    <s v="jueves"/>
    <s v="13:49"/>
    <x v="0"/>
    <x v="449"/>
    <x v="1"/>
    <n v="32.82"/>
    <x v="7"/>
    <s v="jueves-13:49-card-ANON-0000-0000-0449-Cappuccino"/>
    <s v="único"/>
  </r>
  <r>
    <d v="2024-08-01T00:00:00"/>
    <x v="1134"/>
    <x v="5"/>
    <s v="jueves"/>
    <s v="15:43"/>
    <x v="0"/>
    <x v="423"/>
    <x v="1"/>
    <n v="27.92"/>
    <x v="3"/>
    <s v="jueves-15:43-card-ANON-0000-0000-0423-Americano with Milk"/>
    <s v="único"/>
  </r>
  <r>
    <d v="2024-08-01T00:00:00"/>
    <x v="1135"/>
    <x v="5"/>
    <s v="jueves"/>
    <s v="16:24"/>
    <x v="0"/>
    <x v="450"/>
    <x v="1"/>
    <n v="27.92"/>
    <x v="3"/>
    <s v="jueves-16:24-card-ANON-0000-0000-0450-Americano with Milk"/>
    <s v="único"/>
  </r>
  <r>
    <d v="2024-08-01T00:00:00"/>
    <x v="1136"/>
    <x v="5"/>
    <s v="jueves"/>
    <s v="16:26"/>
    <x v="0"/>
    <x v="450"/>
    <x v="1"/>
    <n v="23.02"/>
    <x v="2"/>
    <s v="jueves-16:26-card-ANON-0000-0000-0450-Americano"/>
    <s v="único"/>
  </r>
  <r>
    <d v="2024-08-01T00:00:00"/>
    <x v="1137"/>
    <x v="5"/>
    <s v="jueves"/>
    <s v="17:23"/>
    <x v="0"/>
    <x v="451"/>
    <x v="1"/>
    <n v="23.02"/>
    <x v="2"/>
    <s v="jueves-17:23-card-ANON-0000-0000-0451-Americano"/>
    <s v="único"/>
  </r>
  <r>
    <d v="2024-08-01T00:00:00"/>
    <x v="1138"/>
    <x v="5"/>
    <s v="jueves"/>
    <s v="20:41"/>
    <x v="0"/>
    <x v="452"/>
    <x v="1"/>
    <n v="32.82"/>
    <x v="7"/>
    <s v="jueves-20:41-card-ANON-0000-0000-0452-Cappuccino"/>
    <s v="único"/>
  </r>
  <r>
    <d v="2024-08-02T00:00:00"/>
    <x v="1139"/>
    <x v="5"/>
    <s v="viernes"/>
    <s v="09:01"/>
    <x v="0"/>
    <x v="453"/>
    <x v="1"/>
    <n v="27.92"/>
    <x v="3"/>
    <s v="viernes-09:01-card-ANON-0000-0000-0453-Americano with Milk"/>
    <s v="único"/>
  </r>
  <r>
    <d v="2024-08-02T00:00:00"/>
    <x v="1140"/>
    <x v="5"/>
    <s v="viernes"/>
    <s v="09:35"/>
    <x v="0"/>
    <x v="97"/>
    <x v="1"/>
    <n v="27.92"/>
    <x v="3"/>
    <s v="viernes-09:35-card-ANON-0000-0000-0097-Americano with Milk"/>
    <s v="único"/>
  </r>
  <r>
    <d v="2024-08-02T00:00:00"/>
    <x v="1141"/>
    <x v="5"/>
    <s v="viernes"/>
    <s v="11:09"/>
    <x v="0"/>
    <x v="141"/>
    <x v="1"/>
    <n v="23.02"/>
    <x v="5"/>
    <s v="viernes-11:09-card-ANON-0000-0000-0141-Cortado"/>
    <s v="único"/>
  </r>
  <r>
    <d v="2024-08-02T00:00:00"/>
    <x v="1142"/>
    <x v="5"/>
    <s v="viernes"/>
    <s v="18:08"/>
    <x v="0"/>
    <x v="454"/>
    <x v="1"/>
    <n v="27.92"/>
    <x v="3"/>
    <s v="viernes-18:08-card-ANON-0000-0000-0454-Americano with Milk"/>
    <s v="único"/>
  </r>
  <r>
    <d v="2024-08-02T00:00:00"/>
    <x v="1143"/>
    <x v="5"/>
    <s v="viernes"/>
    <s v="21:23"/>
    <x v="0"/>
    <x v="8"/>
    <x v="1"/>
    <n v="32.82"/>
    <x v="0"/>
    <s v="viernes-21:23-card-ANON-0000-0000-0009-Latte"/>
    <s v="único"/>
  </r>
  <r>
    <d v="2024-08-03T00:00:00"/>
    <x v="1144"/>
    <x v="5"/>
    <s v="sábado"/>
    <s v="08:53"/>
    <x v="0"/>
    <x v="97"/>
    <x v="1"/>
    <n v="27.92"/>
    <x v="3"/>
    <s v="sábado-08:53-card-ANON-0000-0000-0097-Americano with Milk"/>
    <s v="único"/>
  </r>
  <r>
    <d v="2024-08-03T00:00:00"/>
    <x v="1145"/>
    <x v="5"/>
    <s v="sábado"/>
    <s v="09:37"/>
    <x v="0"/>
    <x v="401"/>
    <x v="1"/>
    <n v="27.92"/>
    <x v="3"/>
    <s v="sábado-09:37-card-ANON-0000-0000-0401-Americano with Milk"/>
    <s v="único"/>
  </r>
  <r>
    <d v="2024-08-03T00:00:00"/>
    <x v="1146"/>
    <x v="5"/>
    <s v="sábado"/>
    <s v="09:38"/>
    <x v="0"/>
    <x v="401"/>
    <x v="1"/>
    <n v="27.92"/>
    <x v="3"/>
    <s v="sábado-09:38-card-ANON-0000-0000-0401-Americano with Milk"/>
    <s v="único"/>
  </r>
  <r>
    <d v="2024-08-03T00:00:00"/>
    <x v="1147"/>
    <x v="5"/>
    <s v="sábado"/>
    <s v="10:12"/>
    <x v="0"/>
    <x v="304"/>
    <x v="1"/>
    <n v="27.92"/>
    <x v="3"/>
    <s v="sábado-10:12-card-ANON-0000-0000-0304-Americano with Milk"/>
    <s v="único"/>
  </r>
  <r>
    <d v="2024-08-03T00:00:00"/>
    <x v="1148"/>
    <x v="5"/>
    <s v="sábado"/>
    <s v="11:20"/>
    <x v="0"/>
    <x v="455"/>
    <x v="1"/>
    <n v="23.02"/>
    <x v="5"/>
    <s v="sábado-11:20-card-ANON-0000-0000-0455-Cortado"/>
    <s v="único"/>
  </r>
  <r>
    <d v="2024-08-03T00:00:00"/>
    <x v="1149"/>
    <x v="5"/>
    <s v="sábado"/>
    <s v="11:21"/>
    <x v="0"/>
    <x v="455"/>
    <x v="1"/>
    <n v="23.02"/>
    <x v="5"/>
    <s v="sábado-11:21-card-ANON-0000-0000-0455-Cortado"/>
    <s v="único"/>
  </r>
  <r>
    <d v="2024-08-03T00:00:00"/>
    <x v="1150"/>
    <x v="5"/>
    <s v="sábado"/>
    <s v="11:56"/>
    <x v="0"/>
    <x v="40"/>
    <x v="1"/>
    <n v="18.12"/>
    <x v="6"/>
    <s v="sábado-11:56-card-ANON-0000-0000-0040-Espresso"/>
    <s v="único"/>
  </r>
  <r>
    <d v="2024-08-03T00:00:00"/>
    <x v="1151"/>
    <x v="5"/>
    <s v="sábado"/>
    <s v="11:57"/>
    <x v="0"/>
    <x v="40"/>
    <x v="1"/>
    <n v="27.92"/>
    <x v="3"/>
    <s v="sábado-11:57-card-ANON-0000-0000-0040-Americano with Milk"/>
    <s v="único"/>
  </r>
  <r>
    <d v="2024-08-03T00:00:00"/>
    <x v="1152"/>
    <x v="5"/>
    <s v="sábado"/>
    <s v="12:03"/>
    <x v="0"/>
    <x v="40"/>
    <x v="1"/>
    <n v="27.92"/>
    <x v="3"/>
    <s v="sábado-12:03-card-ANON-0000-0000-0040-Americano with Milk"/>
    <s v="único"/>
  </r>
  <r>
    <d v="2024-08-03T00:00:00"/>
    <x v="1153"/>
    <x v="5"/>
    <s v="sábado"/>
    <s v="16:54"/>
    <x v="0"/>
    <x v="322"/>
    <x v="1"/>
    <n v="27.92"/>
    <x v="3"/>
    <s v="sábado-16:54-card-ANON-0000-0000-0322-Americano with Milk"/>
    <s v="único"/>
  </r>
  <r>
    <d v="2024-08-03T00:00:00"/>
    <x v="1154"/>
    <x v="5"/>
    <s v="sábado"/>
    <s v="18:38"/>
    <x v="0"/>
    <x v="456"/>
    <x v="1"/>
    <n v="32.82"/>
    <x v="7"/>
    <s v="sábado-18:38-card-ANON-0000-0000-0456-Cappuccino"/>
    <s v="único"/>
  </r>
  <r>
    <d v="2024-08-03T00:00:00"/>
    <x v="1155"/>
    <x v="5"/>
    <s v="sábado"/>
    <s v="21:30"/>
    <x v="0"/>
    <x v="457"/>
    <x v="1"/>
    <n v="32.82"/>
    <x v="0"/>
    <s v="sábado-21:30-card-ANON-0000-0000-0457-Latte"/>
    <s v="único"/>
  </r>
  <r>
    <d v="2024-08-03T00:00:00"/>
    <x v="1156"/>
    <x v="5"/>
    <s v="sábado"/>
    <s v="21:33"/>
    <x v="0"/>
    <x v="457"/>
    <x v="1"/>
    <n v="32.82"/>
    <x v="0"/>
    <s v="sábado-21:33-card-ANON-0000-0000-0457-Latte"/>
    <s v="único"/>
  </r>
  <r>
    <d v="2024-08-04T00:00:00"/>
    <x v="1157"/>
    <x v="5"/>
    <s v="domingo"/>
    <s v="08:18"/>
    <x v="0"/>
    <x v="458"/>
    <x v="1"/>
    <n v="32.82"/>
    <x v="7"/>
    <s v="domingo-08:18-card-ANON-0000-0000-0458-Cappuccino"/>
    <s v="único"/>
  </r>
  <r>
    <d v="2024-08-04T00:00:00"/>
    <x v="1158"/>
    <x v="5"/>
    <s v="domingo"/>
    <s v="10:37"/>
    <x v="0"/>
    <x v="40"/>
    <x v="1"/>
    <n v="27.92"/>
    <x v="3"/>
    <s v="domingo-10:37-card-ANON-0000-0000-0040-Americano with Milk"/>
    <s v="único"/>
  </r>
  <r>
    <d v="2024-08-04T00:00:00"/>
    <x v="1159"/>
    <x v="5"/>
    <s v="domingo"/>
    <s v="11:50"/>
    <x v="0"/>
    <x v="258"/>
    <x v="1"/>
    <n v="32.82"/>
    <x v="7"/>
    <s v="domingo-11:50-card-ANON-0000-0000-0258-Cappuccino"/>
    <s v="único"/>
  </r>
  <r>
    <d v="2024-08-04T00:00:00"/>
    <x v="1160"/>
    <x v="5"/>
    <s v="domingo"/>
    <s v="11:52"/>
    <x v="0"/>
    <x v="258"/>
    <x v="1"/>
    <n v="27.92"/>
    <x v="3"/>
    <s v="domingo-11:52-card-ANON-0000-0000-0258-Americano with Milk"/>
    <s v="único"/>
  </r>
  <r>
    <d v="2024-08-04T00:00:00"/>
    <x v="1161"/>
    <x v="5"/>
    <s v="domingo"/>
    <s v="15:33"/>
    <x v="0"/>
    <x v="268"/>
    <x v="1"/>
    <n v="32.82"/>
    <x v="7"/>
    <s v="domingo-15:33-card-ANON-0000-0000-0268-Cappuccino"/>
    <s v="único"/>
  </r>
  <r>
    <d v="2024-08-04T00:00:00"/>
    <x v="1162"/>
    <x v="5"/>
    <s v="domingo"/>
    <s v="15:35"/>
    <x v="0"/>
    <x v="268"/>
    <x v="1"/>
    <n v="32.82"/>
    <x v="7"/>
    <s v="domingo-15:35-card-ANON-0000-0000-0268-Cappuccino"/>
    <s v="único"/>
  </r>
  <r>
    <d v="2024-08-05T00:00:00"/>
    <x v="1163"/>
    <x v="5"/>
    <s v="lunes"/>
    <s v="08:50"/>
    <x v="0"/>
    <x v="459"/>
    <x v="1"/>
    <n v="23.02"/>
    <x v="5"/>
    <s v="lunes-08:50-card-ANON-0000-0000-0459-Cortado"/>
    <s v="único"/>
  </r>
  <r>
    <d v="2024-08-05T00:00:00"/>
    <x v="1164"/>
    <x v="5"/>
    <s v="lunes"/>
    <s v="09:19"/>
    <x v="0"/>
    <x v="97"/>
    <x v="1"/>
    <n v="27.92"/>
    <x v="3"/>
    <s v="lunes-09:19-card-ANON-0000-0000-0097-Americano with Milk"/>
    <s v="único"/>
  </r>
  <r>
    <d v="2024-08-05T00:00:00"/>
    <x v="1165"/>
    <x v="5"/>
    <s v="lunes"/>
    <s v="11:20"/>
    <x v="0"/>
    <x v="375"/>
    <x v="1"/>
    <n v="23.02"/>
    <x v="5"/>
    <s v="lunes-11:20-card-ANON-0000-0000-0375-Cortado"/>
    <s v="único"/>
  </r>
  <r>
    <d v="2024-08-05T00:00:00"/>
    <x v="1166"/>
    <x v="5"/>
    <s v="lunes"/>
    <s v="13:45"/>
    <x v="0"/>
    <x v="460"/>
    <x v="1"/>
    <n v="32.82"/>
    <x v="7"/>
    <s v="lunes-13:45-card-ANON-0000-0000-0460-Cappuccino"/>
    <s v="único"/>
  </r>
  <r>
    <d v="2024-08-05T00:00:00"/>
    <x v="1167"/>
    <x v="5"/>
    <s v="lunes"/>
    <s v="16:05"/>
    <x v="0"/>
    <x v="461"/>
    <x v="1"/>
    <n v="32.82"/>
    <x v="0"/>
    <s v="lunes-16:05-card-ANON-0000-0000-0461-Latte"/>
    <s v="único"/>
  </r>
  <r>
    <d v="2024-08-05T00:00:00"/>
    <x v="1168"/>
    <x v="5"/>
    <s v="lunes"/>
    <s v="16:07"/>
    <x v="0"/>
    <x v="461"/>
    <x v="1"/>
    <n v="32.82"/>
    <x v="0"/>
    <s v="lunes-16:07-card-ANON-0000-0000-0461-Latte"/>
    <s v="único"/>
  </r>
  <r>
    <d v="2024-08-05T00:00:00"/>
    <x v="1169"/>
    <x v="5"/>
    <s v="lunes"/>
    <s v="17:44"/>
    <x v="0"/>
    <x v="462"/>
    <x v="1"/>
    <n v="32.82"/>
    <x v="0"/>
    <s v="lunes-17:44-card-ANON-0000-0000-0462-Latte"/>
    <s v="único"/>
  </r>
  <r>
    <d v="2024-08-05T00:00:00"/>
    <x v="1170"/>
    <x v="5"/>
    <s v="lunes"/>
    <s v="17:45"/>
    <x v="0"/>
    <x v="462"/>
    <x v="1"/>
    <n v="27.92"/>
    <x v="3"/>
    <s v="lunes-17:45-card-ANON-0000-0000-0462-Americano with Milk"/>
    <s v="único"/>
  </r>
  <r>
    <d v="2024-08-05T00:00:00"/>
    <x v="1171"/>
    <x v="5"/>
    <s v="lunes"/>
    <s v="19:20"/>
    <x v="0"/>
    <x v="19"/>
    <x v="1"/>
    <n v="32.82"/>
    <x v="0"/>
    <s v="lunes-19:20-card-ANON-0000-0000-0019-Latte"/>
    <s v="único"/>
  </r>
  <r>
    <d v="2024-08-05T00:00:00"/>
    <x v="1172"/>
    <x v="5"/>
    <s v="lunes"/>
    <s v="19:34"/>
    <x v="0"/>
    <x v="8"/>
    <x v="1"/>
    <n v="32.82"/>
    <x v="0"/>
    <s v="lunes-19:34-card-ANON-0000-0000-0009-Latte"/>
    <s v="único"/>
  </r>
  <r>
    <d v="2024-08-05T00:00:00"/>
    <x v="1173"/>
    <x v="5"/>
    <s v="lunes"/>
    <s v="20:49"/>
    <x v="0"/>
    <x v="463"/>
    <x v="1"/>
    <n v="32.82"/>
    <x v="4"/>
    <s v="lunes-20:49-card-ANON-0000-0000-0463-Cocoa"/>
    <s v="único"/>
  </r>
  <r>
    <d v="2024-08-05T00:00:00"/>
    <x v="1174"/>
    <x v="5"/>
    <s v="lunes"/>
    <s v="20:50"/>
    <x v="0"/>
    <x v="463"/>
    <x v="1"/>
    <n v="32.82"/>
    <x v="4"/>
    <s v="lunes-20:50-card-ANON-0000-0000-0463-Cocoa"/>
    <s v="único"/>
  </r>
  <r>
    <d v="2024-08-05T00:00:00"/>
    <x v="1175"/>
    <x v="5"/>
    <s v="lunes"/>
    <s v="22:43"/>
    <x v="0"/>
    <x v="464"/>
    <x v="1"/>
    <n v="27.92"/>
    <x v="3"/>
    <s v="lunes-22:43-card-ANON-0000-0000-0464-Americano with Milk"/>
    <s v="único"/>
  </r>
  <r>
    <d v="2024-08-06T00:00:00"/>
    <x v="1176"/>
    <x v="5"/>
    <s v="martes"/>
    <s v="10:21"/>
    <x v="0"/>
    <x v="375"/>
    <x v="1"/>
    <n v="23.02"/>
    <x v="5"/>
    <s v="martes-10:21-card-ANON-0000-0000-0375-Cortado"/>
    <s v="único"/>
  </r>
  <r>
    <d v="2024-08-06T00:00:00"/>
    <x v="1177"/>
    <x v="5"/>
    <s v="martes"/>
    <s v="10:32"/>
    <x v="0"/>
    <x v="465"/>
    <x v="1"/>
    <n v="32.82"/>
    <x v="1"/>
    <s v="martes-10:32-card-ANON-0000-0000-0465-Hot Chocolate"/>
    <s v="único"/>
  </r>
  <r>
    <d v="2024-08-06T00:00:00"/>
    <x v="1178"/>
    <x v="5"/>
    <s v="martes"/>
    <s v="17:40"/>
    <x v="0"/>
    <x v="466"/>
    <x v="1"/>
    <n v="32.82"/>
    <x v="7"/>
    <s v="martes-17:40-card-ANON-0000-0000-0466-Cappuccino"/>
    <s v="único"/>
  </r>
  <r>
    <d v="2024-08-06T00:00:00"/>
    <x v="1179"/>
    <x v="5"/>
    <s v="martes"/>
    <s v="17:42"/>
    <x v="0"/>
    <x v="466"/>
    <x v="1"/>
    <n v="32.82"/>
    <x v="0"/>
    <s v="martes-17:42-card-ANON-0000-0000-0466-Latte"/>
    <s v="único"/>
  </r>
  <r>
    <d v="2024-08-06T00:00:00"/>
    <x v="1180"/>
    <x v="5"/>
    <s v="martes"/>
    <s v="17:44"/>
    <x v="0"/>
    <x v="466"/>
    <x v="1"/>
    <n v="32.82"/>
    <x v="4"/>
    <s v="martes-17:44-card-ANON-0000-0000-0466-Cocoa"/>
    <s v="único"/>
  </r>
  <r>
    <d v="2024-08-06T00:00:00"/>
    <x v="1181"/>
    <x v="5"/>
    <s v="martes"/>
    <s v="19:04"/>
    <x v="0"/>
    <x v="19"/>
    <x v="1"/>
    <n v="32.82"/>
    <x v="0"/>
    <s v="martes-19:04-card-ANON-0000-0000-0019-Latte"/>
    <s v="único"/>
  </r>
  <r>
    <d v="2024-08-06T00:00:00"/>
    <x v="1182"/>
    <x v="5"/>
    <s v="martes"/>
    <s v="19:05"/>
    <x v="0"/>
    <x v="467"/>
    <x v="1"/>
    <n v="27.92"/>
    <x v="3"/>
    <s v="martes-19:05-card-ANON-0000-0000-0467-Americano with Milk"/>
    <s v="único"/>
  </r>
  <r>
    <d v="2024-08-06T00:00:00"/>
    <x v="1183"/>
    <x v="5"/>
    <s v="martes"/>
    <s v="20:04"/>
    <x v="0"/>
    <x v="468"/>
    <x v="1"/>
    <n v="32.82"/>
    <x v="0"/>
    <s v="martes-20:04-card-ANON-0000-0000-0468-Latte"/>
    <s v="único"/>
  </r>
  <r>
    <d v="2024-08-07T00:00:00"/>
    <x v="1184"/>
    <x v="5"/>
    <s v="miércoles"/>
    <s v="08:55"/>
    <x v="0"/>
    <x v="453"/>
    <x v="1"/>
    <n v="27.92"/>
    <x v="3"/>
    <s v="miércoles-08:55-card-ANON-0000-0000-0453-Americano with Milk"/>
    <s v="único"/>
  </r>
  <r>
    <d v="2024-08-07T00:00:00"/>
    <x v="1185"/>
    <x v="5"/>
    <s v="miércoles"/>
    <s v="12:12"/>
    <x v="0"/>
    <x v="2"/>
    <x v="1"/>
    <n v="23.02"/>
    <x v="2"/>
    <s v="miércoles-12:12-card-ANON-0000-0000-0003-Americano"/>
    <s v="único"/>
  </r>
  <r>
    <d v="2024-08-07T00:00:00"/>
    <x v="1186"/>
    <x v="5"/>
    <s v="miércoles"/>
    <s v="12:13"/>
    <x v="0"/>
    <x v="2"/>
    <x v="1"/>
    <n v="23.02"/>
    <x v="2"/>
    <s v="miércoles-12:13-card-ANON-0000-0000-0003-Americano"/>
    <s v="único"/>
  </r>
  <r>
    <d v="2024-08-07T00:00:00"/>
    <x v="1187"/>
    <x v="5"/>
    <s v="miércoles"/>
    <s v="13:11"/>
    <x v="0"/>
    <x v="469"/>
    <x v="1"/>
    <n v="18.12"/>
    <x v="6"/>
    <s v="miércoles-13:11-card-ANON-0000-0000-0469-Espresso"/>
    <s v="único"/>
  </r>
  <r>
    <d v="2024-08-07T00:00:00"/>
    <x v="1188"/>
    <x v="5"/>
    <s v="miércoles"/>
    <s v="16:19"/>
    <x v="0"/>
    <x v="470"/>
    <x v="1"/>
    <n v="23.02"/>
    <x v="2"/>
    <s v="miércoles-16:19-card-ANON-0000-0000-0470-Americano"/>
    <s v="único"/>
  </r>
  <r>
    <d v="2024-08-07T00:00:00"/>
    <x v="1189"/>
    <x v="5"/>
    <s v="miércoles"/>
    <s v="19:36"/>
    <x v="0"/>
    <x v="8"/>
    <x v="1"/>
    <n v="32.82"/>
    <x v="0"/>
    <s v="miércoles-19:36-card-ANON-0000-0000-0009-Latte"/>
    <s v="único"/>
  </r>
  <r>
    <d v="2024-08-07T00:00:00"/>
    <x v="1190"/>
    <x v="5"/>
    <s v="miércoles"/>
    <s v="20:40"/>
    <x v="0"/>
    <x v="442"/>
    <x v="1"/>
    <n v="32.82"/>
    <x v="4"/>
    <s v="miércoles-20:40-card-ANON-0000-0000-0442-Cocoa"/>
    <s v="único"/>
  </r>
  <r>
    <d v="2024-08-07T00:00:00"/>
    <x v="1191"/>
    <x v="5"/>
    <s v="miércoles"/>
    <s v="21:18"/>
    <x v="0"/>
    <x v="328"/>
    <x v="1"/>
    <n v="32.82"/>
    <x v="7"/>
    <s v="miércoles-21:18-card-ANON-0000-0000-0328-Cappuccino"/>
    <s v="único"/>
  </r>
  <r>
    <d v="2024-08-07T00:00:00"/>
    <x v="1192"/>
    <x v="5"/>
    <s v="miércoles"/>
    <s v="22:28"/>
    <x v="0"/>
    <x v="471"/>
    <x v="1"/>
    <n v="32.82"/>
    <x v="0"/>
    <s v="miércoles-22:28-card-ANON-0000-0000-0471-Latte"/>
    <s v="único"/>
  </r>
  <r>
    <d v="2024-08-07T00:00:00"/>
    <x v="1193"/>
    <x v="5"/>
    <s v="miércoles"/>
    <s v="22:32"/>
    <x v="0"/>
    <x v="472"/>
    <x v="1"/>
    <n v="32.82"/>
    <x v="0"/>
    <s v="miércoles-22:32-card-ANON-0000-0000-0472-Latte"/>
    <s v="único"/>
  </r>
  <r>
    <d v="2024-08-08T00:00:00"/>
    <x v="1194"/>
    <x v="5"/>
    <s v="jueves"/>
    <s v="08:46"/>
    <x v="0"/>
    <x v="141"/>
    <x v="1"/>
    <n v="18.12"/>
    <x v="6"/>
    <s v="jueves-08:46-card-ANON-0000-0000-0141-Espresso"/>
    <s v="único"/>
  </r>
  <r>
    <d v="2024-08-08T00:00:00"/>
    <x v="1195"/>
    <x v="5"/>
    <s v="jueves"/>
    <s v="08:47"/>
    <x v="0"/>
    <x v="141"/>
    <x v="1"/>
    <n v="23.02"/>
    <x v="5"/>
    <s v="jueves-08:47-card-ANON-0000-0000-0141-Cortado"/>
    <s v="único"/>
  </r>
  <r>
    <d v="2024-08-08T00:00:00"/>
    <x v="1196"/>
    <x v="5"/>
    <s v="jueves"/>
    <s v="12:27"/>
    <x v="0"/>
    <x v="420"/>
    <x v="1"/>
    <n v="27.92"/>
    <x v="3"/>
    <s v="jueves-12:27-card-ANON-0000-0000-0420-Americano with Milk"/>
    <s v="único"/>
  </r>
  <r>
    <d v="2024-08-08T00:00:00"/>
    <x v="1197"/>
    <x v="5"/>
    <s v="jueves"/>
    <s v="12:43"/>
    <x v="0"/>
    <x v="141"/>
    <x v="1"/>
    <n v="23.02"/>
    <x v="5"/>
    <s v="jueves-12:43-card-ANON-0000-0000-0141-Cortado"/>
    <s v="único"/>
  </r>
  <r>
    <d v="2024-08-08T00:00:00"/>
    <x v="1198"/>
    <x v="5"/>
    <s v="jueves"/>
    <s v="12:44"/>
    <x v="0"/>
    <x v="141"/>
    <x v="1"/>
    <n v="23.02"/>
    <x v="5"/>
    <s v="jueves-12:44-card-ANON-0000-0000-0141-Cortado"/>
    <s v="único"/>
  </r>
  <r>
    <d v="2024-08-08T00:00:00"/>
    <x v="1199"/>
    <x v="5"/>
    <s v="jueves"/>
    <s v="16:57"/>
    <x v="0"/>
    <x v="473"/>
    <x v="1"/>
    <n v="32.82"/>
    <x v="7"/>
    <s v="jueves-16:57-card-ANON-0000-0000-0473-Cappuccino"/>
    <s v="único"/>
  </r>
  <r>
    <d v="2024-08-08T00:00:00"/>
    <x v="1200"/>
    <x v="5"/>
    <s v="jueves"/>
    <s v="17:17"/>
    <x v="0"/>
    <x v="474"/>
    <x v="1"/>
    <n v="32.82"/>
    <x v="7"/>
    <s v="jueves-17:17-card-ANON-0000-0000-0474-Cappuccino"/>
    <s v="único"/>
  </r>
  <r>
    <d v="2024-08-08T00:00:00"/>
    <x v="1201"/>
    <x v="5"/>
    <s v="jueves"/>
    <s v="21:25"/>
    <x v="0"/>
    <x v="311"/>
    <x v="1"/>
    <n v="27.92"/>
    <x v="3"/>
    <s v="jueves-21:25-card-ANON-0000-0000-0311-Americano with Milk"/>
    <s v="único"/>
  </r>
  <r>
    <d v="2024-08-09T00:00:00"/>
    <x v="1202"/>
    <x v="5"/>
    <s v="viernes"/>
    <s v="07:35"/>
    <x v="0"/>
    <x v="475"/>
    <x v="1"/>
    <n v="32.82"/>
    <x v="0"/>
    <s v="viernes-07:35-card-ANON-0000-0000-0475-Latte"/>
    <s v="único"/>
  </r>
  <r>
    <d v="2024-08-09T00:00:00"/>
    <x v="1203"/>
    <x v="5"/>
    <s v="viernes"/>
    <s v="09:53"/>
    <x v="0"/>
    <x v="476"/>
    <x v="1"/>
    <n v="23.02"/>
    <x v="2"/>
    <s v="viernes-09:53-card-ANON-0000-0000-0476-Americano"/>
    <s v="único"/>
  </r>
  <r>
    <d v="2024-08-09T00:00:00"/>
    <x v="1204"/>
    <x v="5"/>
    <s v="viernes"/>
    <s v="10:13"/>
    <x v="0"/>
    <x v="141"/>
    <x v="1"/>
    <n v="23.02"/>
    <x v="5"/>
    <s v="viernes-10:13-card-ANON-0000-0000-0141-Cortado"/>
    <s v="único"/>
  </r>
  <r>
    <d v="2024-08-09T00:00:00"/>
    <x v="1205"/>
    <x v="5"/>
    <s v="viernes"/>
    <s v="10:26"/>
    <x v="0"/>
    <x v="311"/>
    <x v="1"/>
    <n v="27.92"/>
    <x v="3"/>
    <s v="viernes-10:26-card-ANON-0000-0000-0311-Americano with Milk"/>
    <s v="único"/>
  </r>
  <r>
    <d v="2024-08-09T00:00:00"/>
    <x v="1206"/>
    <x v="5"/>
    <s v="viernes"/>
    <s v="11:28"/>
    <x v="0"/>
    <x v="475"/>
    <x v="1"/>
    <n v="32.82"/>
    <x v="0"/>
    <s v="viernes-11:28-card-ANON-0000-0000-0475-Latte"/>
    <s v="único"/>
  </r>
  <r>
    <d v="2024-08-09T00:00:00"/>
    <x v="1207"/>
    <x v="5"/>
    <s v="viernes"/>
    <s v="11:29"/>
    <x v="0"/>
    <x v="477"/>
    <x v="1"/>
    <n v="23.02"/>
    <x v="2"/>
    <s v="viernes-11:29-card-ANON-0000-0000-0477-Americano"/>
    <s v="único"/>
  </r>
  <r>
    <d v="2024-08-09T00:00:00"/>
    <x v="1208"/>
    <x v="5"/>
    <s v="viernes"/>
    <s v="18:56"/>
    <x v="0"/>
    <x v="478"/>
    <x v="1"/>
    <n v="23.02"/>
    <x v="2"/>
    <s v="viernes-18:56-card-ANON-0000-0000-0478-Americano"/>
    <s v="único"/>
  </r>
  <r>
    <d v="2024-08-09T00:00:00"/>
    <x v="1209"/>
    <x v="5"/>
    <s v="viernes"/>
    <s v="19:03"/>
    <x v="0"/>
    <x v="479"/>
    <x v="1"/>
    <n v="32.82"/>
    <x v="1"/>
    <s v="viernes-19:03-card-ANON-0000-0000-0479-Hot Chocolate"/>
    <s v="único"/>
  </r>
  <r>
    <d v="2024-08-10T00:00:00"/>
    <x v="1210"/>
    <x v="5"/>
    <s v="sábado"/>
    <s v="08:36"/>
    <x v="0"/>
    <x v="480"/>
    <x v="1"/>
    <n v="32.82"/>
    <x v="7"/>
    <s v="sábado-08:36-card-ANON-0000-0000-0480-Cappuccino"/>
    <s v="único"/>
  </r>
  <r>
    <d v="2024-08-10T00:00:00"/>
    <x v="1211"/>
    <x v="5"/>
    <s v="sábado"/>
    <s v="08:37"/>
    <x v="0"/>
    <x v="480"/>
    <x v="1"/>
    <n v="27.92"/>
    <x v="3"/>
    <s v="sábado-08:37-card-ANON-0000-0000-0480-Americano with Milk"/>
    <s v="único"/>
  </r>
  <r>
    <d v="2024-08-10T00:00:00"/>
    <x v="1212"/>
    <x v="5"/>
    <s v="sábado"/>
    <s v="08:45"/>
    <x v="0"/>
    <x v="141"/>
    <x v="1"/>
    <n v="23.02"/>
    <x v="5"/>
    <s v="sábado-08:45-card-ANON-0000-0000-0141-Cortado"/>
    <s v="único"/>
  </r>
  <r>
    <d v="2024-08-10T00:00:00"/>
    <x v="1213"/>
    <x v="5"/>
    <s v="sábado"/>
    <s v="11:52"/>
    <x v="0"/>
    <x v="12"/>
    <x v="1"/>
    <n v="23.02"/>
    <x v="5"/>
    <s v="sábado-11:52-card-ANON-0000-0000-0012-Cortado"/>
    <s v="único"/>
  </r>
  <r>
    <d v="2024-08-10T00:00:00"/>
    <x v="1214"/>
    <x v="5"/>
    <s v="sábado"/>
    <s v="11:54"/>
    <x v="0"/>
    <x v="12"/>
    <x v="1"/>
    <n v="23.02"/>
    <x v="2"/>
    <s v="sábado-11:54-card-ANON-0000-0000-0012-Americano"/>
    <s v="único"/>
  </r>
  <r>
    <d v="2024-08-10T00:00:00"/>
    <x v="1215"/>
    <x v="5"/>
    <s v="sábado"/>
    <s v="12:15"/>
    <x v="0"/>
    <x v="481"/>
    <x v="1"/>
    <n v="32.82"/>
    <x v="0"/>
    <s v="sábado-12:15-card-ANON-0000-0000-0481-Latte"/>
    <s v="único"/>
  </r>
  <r>
    <d v="2024-08-10T00:00:00"/>
    <x v="1216"/>
    <x v="5"/>
    <s v="sábado"/>
    <s v="12:33"/>
    <x v="0"/>
    <x v="463"/>
    <x v="1"/>
    <n v="27.92"/>
    <x v="3"/>
    <s v="sábado-12:33-card-ANON-0000-0000-0463-Americano with Milk"/>
    <s v="único"/>
  </r>
  <r>
    <d v="2024-08-10T00:00:00"/>
    <x v="1217"/>
    <x v="5"/>
    <s v="sábado"/>
    <s v="16:06"/>
    <x v="0"/>
    <x v="8"/>
    <x v="1"/>
    <n v="32.82"/>
    <x v="0"/>
    <s v="sábado-16:06-card-ANON-0000-0000-0009-Latte"/>
    <s v="único"/>
  </r>
  <r>
    <d v="2024-08-10T00:00:00"/>
    <x v="1218"/>
    <x v="5"/>
    <s v="sábado"/>
    <s v="21:16"/>
    <x v="0"/>
    <x v="482"/>
    <x v="1"/>
    <n v="32.82"/>
    <x v="4"/>
    <s v="sábado-21:16-card-ANON-0000-0000-0482-Cocoa"/>
    <s v="único"/>
  </r>
  <r>
    <d v="2024-08-10T00:00:00"/>
    <x v="1219"/>
    <x v="5"/>
    <s v="sábado"/>
    <s v="21:17"/>
    <x v="0"/>
    <x v="482"/>
    <x v="1"/>
    <n v="32.82"/>
    <x v="4"/>
    <s v="sábado-21:17-card-ANON-0000-0000-0482-Cocoa"/>
    <s v="único"/>
  </r>
  <r>
    <d v="2024-08-10T00:00:00"/>
    <x v="1220"/>
    <x v="5"/>
    <s v="sábado"/>
    <s v="21:37"/>
    <x v="0"/>
    <x v="442"/>
    <x v="1"/>
    <n v="32.82"/>
    <x v="4"/>
    <s v="sábado-21:37-card-ANON-0000-0000-0442-Cocoa"/>
    <s v="único"/>
  </r>
  <r>
    <d v="2024-08-11T00:00:00"/>
    <x v="1221"/>
    <x v="5"/>
    <s v="domingo"/>
    <s v="09:52"/>
    <x v="0"/>
    <x v="440"/>
    <x v="1"/>
    <n v="32.82"/>
    <x v="0"/>
    <s v="domingo-09:52-card-ANON-0000-0000-0440-Latte"/>
    <s v="único"/>
  </r>
  <r>
    <d v="2024-08-11T00:00:00"/>
    <x v="1222"/>
    <x v="5"/>
    <s v="domingo"/>
    <s v="09:53"/>
    <x v="0"/>
    <x v="440"/>
    <x v="1"/>
    <n v="32.82"/>
    <x v="0"/>
    <s v="domingo-09:53-card-ANON-0000-0000-0440-Latte"/>
    <s v="único"/>
  </r>
  <r>
    <d v="2024-08-11T00:00:00"/>
    <x v="1223"/>
    <x v="5"/>
    <s v="domingo"/>
    <s v="10:17"/>
    <x v="0"/>
    <x v="347"/>
    <x v="1"/>
    <n v="27.92"/>
    <x v="3"/>
    <s v="domingo-10:17-card-ANON-0000-0000-0347-Americano with Milk"/>
    <s v="único"/>
  </r>
  <r>
    <d v="2024-08-11T00:00:00"/>
    <x v="1224"/>
    <x v="5"/>
    <s v="domingo"/>
    <s v="11:56"/>
    <x v="0"/>
    <x v="480"/>
    <x v="1"/>
    <n v="32.82"/>
    <x v="7"/>
    <s v="domingo-11:56-card-ANON-0000-0000-0480-Cappuccino"/>
    <s v="único"/>
  </r>
  <r>
    <d v="2024-08-11T00:00:00"/>
    <x v="1225"/>
    <x v="5"/>
    <s v="domingo"/>
    <s v="11:57"/>
    <x v="0"/>
    <x v="480"/>
    <x v="1"/>
    <n v="27.92"/>
    <x v="3"/>
    <s v="domingo-11:57-card-ANON-0000-0000-0480-Americano with Milk"/>
    <s v="único"/>
  </r>
  <r>
    <d v="2024-08-11T00:00:00"/>
    <x v="1226"/>
    <x v="5"/>
    <s v="domingo"/>
    <s v="12:20"/>
    <x v="0"/>
    <x v="141"/>
    <x v="1"/>
    <n v="23.02"/>
    <x v="5"/>
    <s v="domingo-12:20-card-ANON-0000-0000-0141-Cortado"/>
    <s v="único"/>
  </r>
  <r>
    <d v="2024-08-11T00:00:00"/>
    <x v="1227"/>
    <x v="5"/>
    <s v="domingo"/>
    <s v="15:53"/>
    <x v="0"/>
    <x v="483"/>
    <x v="1"/>
    <n v="32.82"/>
    <x v="0"/>
    <s v="domingo-15:53-card-ANON-0000-0000-0483-Latte"/>
    <s v="único"/>
  </r>
  <r>
    <d v="2024-08-11T00:00:00"/>
    <x v="1228"/>
    <x v="5"/>
    <s v="domingo"/>
    <s v="15:55"/>
    <x v="0"/>
    <x v="484"/>
    <x v="1"/>
    <n v="27.92"/>
    <x v="3"/>
    <s v="domingo-15:55-card-ANON-0000-0000-0484-Americano with Milk"/>
    <s v="único"/>
  </r>
  <r>
    <d v="2024-08-11T00:00:00"/>
    <x v="1229"/>
    <x v="5"/>
    <s v="domingo"/>
    <s v="15:56"/>
    <x v="0"/>
    <x v="484"/>
    <x v="1"/>
    <n v="32.82"/>
    <x v="4"/>
    <s v="domingo-15:56-card-ANON-0000-0000-0484-Cocoa"/>
    <s v="único"/>
  </r>
  <r>
    <d v="2024-08-11T00:00:00"/>
    <x v="1230"/>
    <x v="5"/>
    <s v="domingo"/>
    <s v="16:27"/>
    <x v="0"/>
    <x v="414"/>
    <x v="1"/>
    <n v="32.82"/>
    <x v="7"/>
    <s v="domingo-16:27-card-ANON-0000-0000-0414-Cappuccino"/>
    <s v="único"/>
  </r>
  <r>
    <d v="2024-08-11T00:00:00"/>
    <x v="1231"/>
    <x v="5"/>
    <s v="domingo"/>
    <s v="16:28"/>
    <x v="0"/>
    <x v="485"/>
    <x v="1"/>
    <n v="18.12"/>
    <x v="6"/>
    <s v="domingo-16:28-card-ANON-0000-0000-0485-Espresso"/>
    <s v="único"/>
  </r>
  <r>
    <d v="2024-08-11T00:00:00"/>
    <x v="1232"/>
    <x v="5"/>
    <s v="domingo"/>
    <s v="21:30"/>
    <x v="0"/>
    <x v="486"/>
    <x v="1"/>
    <n v="23.02"/>
    <x v="5"/>
    <s v="domingo-21:30-card-ANON-0000-0000-0486-Cortado"/>
    <s v="único"/>
  </r>
  <r>
    <d v="2024-08-11T00:00:00"/>
    <x v="1233"/>
    <x v="5"/>
    <s v="domingo"/>
    <s v="21:41"/>
    <x v="0"/>
    <x v="475"/>
    <x v="1"/>
    <n v="32.82"/>
    <x v="0"/>
    <s v="domingo-21:41-card-ANON-0000-0000-0475-Latte"/>
    <s v="único"/>
  </r>
  <r>
    <d v="2024-08-11T00:00:00"/>
    <x v="1234"/>
    <x v="5"/>
    <s v="domingo"/>
    <s v="21:43"/>
    <x v="0"/>
    <x v="487"/>
    <x v="1"/>
    <n v="32.82"/>
    <x v="0"/>
    <s v="domingo-21:43-card-ANON-0000-0000-0487-Latte"/>
    <s v="único"/>
  </r>
  <r>
    <d v="2024-08-11T00:00:00"/>
    <x v="1235"/>
    <x v="5"/>
    <s v="domingo"/>
    <s v="22:39"/>
    <x v="0"/>
    <x v="488"/>
    <x v="1"/>
    <n v="32.82"/>
    <x v="7"/>
    <s v="domingo-22:39-card-ANON-0000-0000-0488-Cappuccino"/>
    <s v="único"/>
  </r>
  <r>
    <d v="2024-08-12T00:00:00"/>
    <x v="1236"/>
    <x v="5"/>
    <s v="lunes"/>
    <s v="08:26"/>
    <x v="0"/>
    <x v="367"/>
    <x v="1"/>
    <n v="32.82"/>
    <x v="1"/>
    <s v="lunes-08:26-card-ANON-0000-0000-0367-Hot Chocolate"/>
    <s v="único"/>
  </r>
  <r>
    <d v="2024-08-12T00:00:00"/>
    <x v="1237"/>
    <x v="5"/>
    <s v="lunes"/>
    <s v="11:15"/>
    <x v="0"/>
    <x v="489"/>
    <x v="1"/>
    <n v="27.92"/>
    <x v="3"/>
    <s v="lunes-11:15-card-ANON-0000-0000-0489-Americano with Milk"/>
    <s v="único"/>
  </r>
  <r>
    <d v="2024-08-12T00:00:00"/>
    <x v="1238"/>
    <x v="5"/>
    <s v="lunes"/>
    <s v="11:19"/>
    <x v="0"/>
    <x v="490"/>
    <x v="1"/>
    <n v="23.02"/>
    <x v="2"/>
    <s v="lunes-11:19-card-ANON-0000-0000-0490-Americano"/>
    <s v="único"/>
  </r>
  <r>
    <d v="2024-08-12T00:00:00"/>
    <x v="1239"/>
    <x v="5"/>
    <s v="lunes"/>
    <s v="11:20"/>
    <x v="0"/>
    <x v="490"/>
    <x v="1"/>
    <n v="32.82"/>
    <x v="0"/>
    <s v="lunes-11:20-card-ANON-0000-0000-0490-Latte"/>
    <s v="único"/>
  </r>
  <r>
    <d v="2024-08-12T00:00:00"/>
    <x v="1240"/>
    <x v="5"/>
    <s v="lunes"/>
    <s v="11:44"/>
    <x v="0"/>
    <x v="491"/>
    <x v="1"/>
    <n v="32.82"/>
    <x v="0"/>
    <s v="lunes-11:44-card-ANON-0000-0000-0491-Latte"/>
    <s v="único"/>
  </r>
  <r>
    <d v="2024-08-12T00:00:00"/>
    <x v="1241"/>
    <x v="5"/>
    <s v="lunes"/>
    <s v="14:04"/>
    <x v="0"/>
    <x v="492"/>
    <x v="1"/>
    <n v="18.12"/>
    <x v="6"/>
    <s v="lunes-14:04-card-ANON-0000-0000-0492-Espresso"/>
    <s v="único"/>
  </r>
  <r>
    <d v="2024-08-12T00:00:00"/>
    <x v="1242"/>
    <x v="5"/>
    <s v="lunes"/>
    <s v="14:05"/>
    <x v="0"/>
    <x v="492"/>
    <x v="1"/>
    <n v="27.92"/>
    <x v="3"/>
    <s v="lunes-14:05-card-ANON-0000-0000-0492-Americano with Milk"/>
    <s v="único"/>
  </r>
  <r>
    <d v="2024-08-12T00:00:00"/>
    <x v="1243"/>
    <x v="5"/>
    <s v="lunes"/>
    <s v="15:33"/>
    <x v="0"/>
    <x v="493"/>
    <x v="1"/>
    <n v="27.92"/>
    <x v="3"/>
    <s v="lunes-15:33-card-ANON-0000-0000-0493-Americano with Milk"/>
    <s v="único"/>
  </r>
  <r>
    <d v="2024-08-12T00:00:00"/>
    <x v="1244"/>
    <x v="5"/>
    <s v="lunes"/>
    <s v="18:05"/>
    <x v="0"/>
    <x v="97"/>
    <x v="1"/>
    <n v="27.92"/>
    <x v="3"/>
    <s v="lunes-18:05-card-ANON-0000-0000-0097-Americano with Milk"/>
    <s v="único"/>
  </r>
  <r>
    <d v="2024-08-12T00:00:00"/>
    <x v="1245"/>
    <x v="5"/>
    <s v="lunes"/>
    <s v="21:25"/>
    <x v="0"/>
    <x v="97"/>
    <x v="1"/>
    <n v="27.92"/>
    <x v="3"/>
    <s v="lunes-21:25-card-ANON-0000-0000-0097-Americano with Milk"/>
    <s v="único"/>
  </r>
  <r>
    <d v="2024-08-12T00:00:00"/>
    <x v="1246"/>
    <x v="5"/>
    <s v="lunes"/>
    <s v="21:37"/>
    <x v="0"/>
    <x v="494"/>
    <x v="1"/>
    <n v="32.82"/>
    <x v="0"/>
    <s v="lunes-21:37-card-ANON-0000-0000-0494-Latte"/>
    <s v="único"/>
  </r>
  <r>
    <d v="2024-08-12T00:00:00"/>
    <x v="1247"/>
    <x v="5"/>
    <s v="lunes"/>
    <s v="22:58"/>
    <x v="0"/>
    <x v="134"/>
    <x v="1"/>
    <n v="32.82"/>
    <x v="7"/>
    <s v="lunes-22:58-card-ANON-0000-0000-0134-Cappuccino"/>
    <s v="único"/>
  </r>
  <r>
    <d v="2024-08-12T00:00:00"/>
    <x v="1248"/>
    <x v="5"/>
    <s v="lunes"/>
    <s v="22:59"/>
    <x v="0"/>
    <x v="134"/>
    <x v="1"/>
    <n v="32.82"/>
    <x v="7"/>
    <s v="lunes-22:59-card-ANON-0000-0000-0134-Cappuccino"/>
    <s v="único"/>
  </r>
  <r>
    <d v="2024-08-13T00:00:00"/>
    <x v="1249"/>
    <x v="5"/>
    <s v="martes"/>
    <s v="08:44"/>
    <x v="0"/>
    <x v="495"/>
    <x v="1"/>
    <n v="27.92"/>
    <x v="3"/>
    <s v="martes-08:44-card-ANON-0000-0000-0495-Americano with Milk"/>
    <s v="único"/>
  </r>
  <r>
    <d v="2024-08-13T00:00:00"/>
    <x v="1250"/>
    <x v="5"/>
    <s v="martes"/>
    <s v="09:14"/>
    <x v="0"/>
    <x v="97"/>
    <x v="1"/>
    <n v="27.92"/>
    <x v="3"/>
    <s v="martes-09:14-card-ANON-0000-0000-0097-Americano with Milk"/>
    <s v="único"/>
  </r>
  <r>
    <d v="2024-08-13T00:00:00"/>
    <x v="1251"/>
    <x v="5"/>
    <s v="martes"/>
    <s v="09:45"/>
    <x v="0"/>
    <x v="385"/>
    <x v="1"/>
    <n v="27.92"/>
    <x v="3"/>
    <s v="martes-09:45-card-ANON-0000-0000-0385-Americano with Milk"/>
    <s v="único"/>
  </r>
  <r>
    <d v="2024-08-13T00:00:00"/>
    <x v="1252"/>
    <x v="5"/>
    <s v="martes"/>
    <s v="10:42"/>
    <x v="0"/>
    <x v="141"/>
    <x v="1"/>
    <n v="23.02"/>
    <x v="5"/>
    <s v="martes-10:42-card-ANON-0000-0000-0141-Cortado"/>
    <s v="único"/>
  </r>
  <r>
    <d v="2024-08-13T00:00:00"/>
    <x v="1253"/>
    <x v="5"/>
    <s v="martes"/>
    <s v="11:59"/>
    <x v="0"/>
    <x v="496"/>
    <x v="1"/>
    <n v="32.82"/>
    <x v="0"/>
    <s v="martes-11:59-card-ANON-0000-0000-0496-Latte"/>
    <s v="único"/>
  </r>
  <r>
    <d v="2024-08-13T00:00:00"/>
    <x v="1254"/>
    <x v="5"/>
    <s v="martes"/>
    <s v="13:01"/>
    <x v="0"/>
    <x v="497"/>
    <x v="1"/>
    <n v="27.92"/>
    <x v="3"/>
    <s v="martes-13:01-card-ANON-0000-0000-0497-Americano with Milk"/>
    <s v="único"/>
  </r>
  <r>
    <d v="2024-08-13T00:00:00"/>
    <x v="1255"/>
    <x v="5"/>
    <s v="martes"/>
    <s v="14:45"/>
    <x v="0"/>
    <x v="494"/>
    <x v="1"/>
    <n v="32.82"/>
    <x v="0"/>
    <s v="martes-14:45-card-ANON-0000-0000-0494-Latte"/>
    <s v="único"/>
  </r>
  <r>
    <d v="2024-08-13T00:00:00"/>
    <x v="1256"/>
    <x v="5"/>
    <s v="martes"/>
    <s v="15:47"/>
    <x v="0"/>
    <x v="498"/>
    <x v="1"/>
    <n v="32.82"/>
    <x v="7"/>
    <s v="martes-15:47-card-ANON-0000-0000-0498-Cappuccino"/>
    <s v="único"/>
  </r>
  <r>
    <d v="2024-08-13T00:00:00"/>
    <x v="1257"/>
    <x v="5"/>
    <s v="martes"/>
    <s v="15:55"/>
    <x v="0"/>
    <x v="97"/>
    <x v="1"/>
    <n v="27.92"/>
    <x v="3"/>
    <s v="martes-15:55-card-ANON-0000-0000-0097-Americano with Milk"/>
    <s v="único"/>
  </r>
  <r>
    <d v="2024-08-13T00:00:00"/>
    <x v="1258"/>
    <x v="5"/>
    <s v="martes"/>
    <s v="20:29"/>
    <x v="0"/>
    <x v="499"/>
    <x v="1"/>
    <n v="32.82"/>
    <x v="0"/>
    <s v="martes-20:29-card-ANON-0000-0000-0499-Latte"/>
    <s v="único"/>
  </r>
  <r>
    <d v="2024-08-13T00:00:00"/>
    <x v="1259"/>
    <x v="5"/>
    <s v="martes"/>
    <s v="20:30"/>
    <x v="0"/>
    <x v="499"/>
    <x v="1"/>
    <n v="32.82"/>
    <x v="4"/>
    <s v="martes-20:30-card-ANON-0000-0000-0499-Cocoa"/>
    <s v="único"/>
  </r>
  <r>
    <d v="2024-08-13T00:00:00"/>
    <x v="1260"/>
    <x v="5"/>
    <s v="martes"/>
    <s v="20:44"/>
    <x v="0"/>
    <x v="500"/>
    <x v="1"/>
    <n v="32.82"/>
    <x v="7"/>
    <s v="martes-20:44-card-ANON-0000-0000-0500-Cappuccino"/>
    <s v="único"/>
  </r>
  <r>
    <d v="2024-08-13T00:00:00"/>
    <x v="1261"/>
    <x v="5"/>
    <s v="martes"/>
    <s v="21:00"/>
    <x v="0"/>
    <x v="501"/>
    <x v="1"/>
    <n v="23.02"/>
    <x v="5"/>
    <s v="martes-21:00-card-ANON-0000-0000-0501-Cortado"/>
    <s v="único"/>
  </r>
  <r>
    <d v="2024-08-14T00:00:00"/>
    <x v="1262"/>
    <x v="5"/>
    <s v="miércoles"/>
    <s v="07:35"/>
    <x v="0"/>
    <x v="475"/>
    <x v="1"/>
    <n v="32.82"/>
    <x v="0"/>
    <s v="miércoles-07:35-card-ANON-0000-0000-0475-Latte"/>
    <s v="único"/>
  </r>
  <r>
    <d v="2024-08-14T00:00:00"/>
    <x v="1263"/>
    <x v="5"/>
    <s v="miércoles"/>
    <s v="07:36"/>
    <x v="0"/>
    <x v="472"/>
    <x v="1"/>
    <n v="32.82"/>
    <x v="7"/>
    <s v="miércoles-07:36-card-ANON-0000-0000-0472-Cappuccino"/>
    <s v="único"/>
  </r>
  <r>
    <d v="2024-08-14T00:00:00"/>
    <x v="1264"/>
    <x v="5"/>
    <s v="miércoles"/>
    <s v="10:09"/>
    <x v="0"/>
    <x v="141"/>
    <x v="1"/>
    <n v="23.02"/>
    <x v="5"/>
    <s v="miércoles-10:09-card-ANON-0000-0000-0141-Cortado"/>
    <s v="único"/>
  </r>
  <r>
    <d v="2024-08-14T00:00:00"/>
    <x v="1265"/>
    <x v="5"/>
    <s v="miércoles"/>
    <s v="11:39"/>
    <x v="0"/>
    <x v="95"/>
    <x v="1"/>
    <n v="18.12"/>
    <x v="6"/>
    <s v="miércoles-11:39-card-ANON-0000-0000-0095-Espresso"/>
    <s v="único"/>
  </r>
  <r>
    <d v="2024-08-14T00:00:00"/>
    <x v="1266"/>
    <x v="5"/>
    <s v="miércoles"/>
    <s v="12:49"/>
    <x v="0"/>
    <x v="502"/>
    <x v="1"/>
    <n v="23.02"/>
    <x v="2"/>
    <s v="miércoles-12:49-card-ANON-0000-0000-0502-Americano"/>
    <s v="único"/>
  </r>
  <r>
    <d v="2024-08-14T00:00:00"/>
    <x v="1267"/>
    <x v="5"/>
    <s v="miércoles"/>
    <s v="12:51"/>
    <x v="0"/>
    <x v="450"/>
    <x v="1"/>
    <n v="23.02"/>
    <x v="2"/>
    <s v="miércoles-12:51-card-ANON-0000-0000-0450-Americano"/>
    <s v="único"/>
  </r>
  <r>
    <d v="2024-08-14T00:00:00"/>
    <x v="1268"/>
    <x v="5"/>
    <s v="miércoles"/>
    <s v="15:21"/>
    <x v="0"/>
    <x v="503"/>
    <x v="1"/>
    <n v="32.82"/>
    <x v="0"/>
    <s v="miércoles-15:21-card-ANON-0000-0000-0503-Latte"/>
    <s v="único"/>
  </r>
  <r>
    <d v="2024-08-14T00:00:00"/>
    <x v="1269"/>
    <x v="5"/>
    <s v="miércoles"/>
    <s v="17:24"/>
    <x v="0"/>
    <x v="504"/>
    <x v="1"/>
    <n v="23.02"/>
    <x v="2"/>
    <s v="miércoles-17:24-card-ANON-0000-0000-0504-Americano"/>
    <s v="único"/>
  </r>
  <r>
    <d v="2024-08-14T00:00:00"/>
    <x v="1270"/>
    <x v="5"/>
    <s v="miércoles"/>
    <s v="18:10"/>
    <x v="0"/>
    <x v="505"/>
    <x v="1"/>
    <n v="23.02"/>
    <x v="5"/>
    <s v="miércoles-18:10-card-ANON-0000-0000-0505-Cortado"/>
    <s v="único"/>
  </r>
  <r>
    <d v="2024-08-14T00:00:00"/>
    <x v="1271"/>
    <x v="5"/>
    <s v="miércoles"/>
    <s v="18:59"/>
    <x v="0"/>
    <x v="506"/>
    <x v="1"/>
    <n v="27.92"/>
    <x v="3"/>
    <s v="miércoles-18:59-card-ANON-0000-0000-0506-Americano with Milk"/>
    <s v="único"/>
  </r>
  <r>
    <d v="2024-08-14T00:00:00"/>
    <x v="1272"/>
    <x v="5"/>
    <s v="miércoles"/>
    <s v="19:34"/>
    <x v="0"/>
    <x v="12"/>
    <x v="1"/>
    <n v="32.82"/>
    <x v="0"/>
    <s v="miércoles-19:34-card-ANON-0000-0000-0012-Latte"/>
    <s v="único"/>
  </r>
  <r>
    <d v="2024-08-14T00:00:00"/>
    <x v="1273"/>
    <x v="5"/>
    <s v="miércoles"/>
    <s v="19:35"/>
    <x v="0"/>
    <x v="12"/>
    <x v="1"/>
    <n v="23.02"/>
    <x v="5"/>
    <s v="miércoles-19:35-card-ANON-0000-0000-0012-Cortado"/>
    <s v="único"/>
  </r>
  <r>
    <d v="2024-08-14T00:00:00"/>
    <x v="1274"/>
    <x v="5"/>
    <s v="miércoles"/>
    <s v="21:41"/>
    <x v="0"/>
    <x v="507"/>
    <x v="1"/>
    <n v="32.82"/>
    <x v="0"/>
    <s v="miércoles-21:41-card-ANON-0000-0000-0507-Latte"/>
    <s v="único"/>
  </r>
  <r>
    <d v="2024-08-15T00:00:00"/>
    <x v="1275"/>
    <x v="5"/>
    <s v="jueves"/>
    <s v="09:36"/>
    <x v="0"/>
    <x v="141"/>
    <x v="1"/>
    <n v="23.02"/>
    <x v="5"/>
    <s v="jueves-09:36-card-ANON-0000-0000-0141-Cortado"/>
    <s v="único"/>
  </r>
  <r>
    <d v="2024-08-15T00:00:00"/>
    <x v="1276"/>
    <x v="5"/>
    <s v="jueves"/>
    <s v="09:37"/>
    <x v="0"/>
    <x v="508"/>
    <x v="1"/>
    <n v="32.82"/>
    <x v="7"/>
    <s v="jueves-09:37-card-ANON-0000-0000-0508-Cappuccino"/>
    <s v="único"/>
  </r>
  <r>
    <d v="2024-08-15T00:00:00"/>
    <x v="1277"/>
    <x v="5"/>
    <s v="jueves"/>
    <s v="09:38"/>
    <x v="0"/>
    <x v="509"/>
    <x v="1"/>
    <n v="32.82"/>
    <x v="1"/>
    <s v="jueves-09:38-card-ANON-0000-0000-0509-Hot Chocolate"/>
    <s v="único"/>
  </r>
  <r>
    <d v="2024-08-15T00:00:00"/>
    <x v="1278"/>
    <x v="5"/>
    <s v="jueves"/>
    <s v="09:38"/>
    <x v="0"/>
    <x v="509"/>
    <x v="1"/>
    <n v="32.82"/>
    <x v="0"/>
    <s v="jueves-09:38-card-ANON-0000-0000-0509-Latte"/>
    <s v="único"/>
  </r>
  <r>
    <d v="2024-08-15T00:00:00"/>
    <x v="1279"/>
    <x v="5"/>
    <s v="jueves"/>
    <s v="12:38"/>
    <x v="0"/>
    <x v="232"/>
    <x v="1"/>
    <n v="32.82"/>
    <x v="0"/>
    <s v="jueves-12:38-card-ANON-0000-0000-0232-Latte"/>
    <s v="único"/>
  </r>
  <r>
    <d v="2024-08-15T00:00:00"/>
    <x v="1280"/>
    <x v="5"/>
    <s v="jueves"/>
    <s v="13:48"/>
    <x v="0"/>
    <x v="510"/>
    <x v="1"/>
    <n v="32.82"/>
    <x v="0"/>
    <s v="jueves-13:48-card-ANON-0000-0000-0510-Latte"/>
    <s v="único"/>
  </r>
  <r>
    <d v="2024-08-15T00:00:00"/>
    <x v="1281"/>
    <x v="5"/>
    <s v="jueves"/>
    <s v="14:17"/>
    <x v="0"/>
    <x v="12"/>
    <x v="1"/>
    <n v="23.02"/>
    <x v="2"/>
    <s v="jueves-14:17-card-ANON-0000-0000-0012-Americano"/>
    <s v="único"/>
  </r>
  <r>
    <d v="2024-08-15T00:00:00"/>
    <x v="1282"/>
    <x v="5"/>
    <s v="jueves"/>
    <s v="14:18"/>
    <x v="0"/>
    <x v="12"/>
    <x v="1"/>
    <n v="18.12"/>
    <x v="6"/>
    <s v="jueves-14:18-card-ANON-0000-0000-0012-Espresso"/>
    <s v="único"/>
  </r>
  <r>
    <d v="2024-08-15T00:00:00"/>
    <x v="1283"/>
    <x v="5"/>
    <s v="jueves"/>
    <s v="17:53"/>
    <x v="0"/>
    <x v="511"/>
    <x v="1"/>
    <n v="27.92"/>
    <x v="3"/>
    <s v="jueves-17:53-card-ANON-0000-0000-0511-Americano with Milk"/>
    <s v="único"/>
  </r>
  <r>
    <d v="2024-08-15T00:00:00"/>
    <x v="1284"/>
    <x v="5"/>
    <s v="jueves"/>
    <s v="19:10"/>
    <x v="0"/>
    <x v="512"/>
    <x v="1"/>
    <n v="32.82"/>
    <x v="1"/>
    <s v="jueves-19:10-card-ANON-0000-0000-0512-Hot Chocolate"/>
    <s v="único"/>
  </r>
  <r>
    <d v="2024-08-15T00:00:00"/>
    <x v="1285"/>
    <x v="5"/>
    <s v="jueves"/>
    <s v="19:11"/>
    <x v="0"/>
    <x v="512"/>
    <x v="1"/>
    <n v="27.92"/>
    <x v="3"/>
    <s v="jueves-19:11-card-ANON-0000-0000-0512-Americano with Milk"/>
    <s v="único"/>
  </r>
  <r>
    <d v="2024-08-15T00:00:00"/>
    <x v="1286"/>
    <x v="5"/>
    <s v="jueves"/>
    <s v="19:41"/>
    <x v="0"/>
    <x v="513"/>
    <x v="1"/>
    <n v="27.92"/>
    <x v="3"/>
    <s v="jueves-19:41-card-ANON-0000-0000-0513-Americano with Milk"/>
    <s v="único"/>
  </r>
  <r>
    <d v="2024-08-15T00:00:00"/>
    <x v="1287"/>
    <x v="5"/>
    <s v="jueves"/>
    <s v="19:42"/>
    <x v="0"/>
    <x v="513"/>
    <x v="1"/>
    <n v="23.02"/>
    <x v="2"/>
    <s v="jueves-19:42-card-ANON-0000-0000-0513-Americano"/>
    <s v="único"/>
  </r>
  <r>
    <d v="2024-08-15T00:00:00"/>
    <x v="1288"/>
    <x v="5"/>
    <s v="jueves"/>
    <s v="20:40"/>
    <x v="0"/>
    <x v="514"/>
    <x v="1"/>
    <n v="32.82"/>
    <x v="7"/>
    <s v="jueves-20:40-card-ANON-0000-0000-0514-Cappuccino"/>
    <s v="único"/>
  </r>
  <r>
    <d v="2024-08-15T00:00:00"/>
    <x v="1289"/>
    <x v="5"/>
    <s v="jueves"/>
    <s v="21:35"/>
    <x v="0"/>
    <x v="40"/>
    <x v="1"/>
    <n v="18.12"/>
    <x v="6"/>
    <s v="jueves-21:35-card-ANON-0000-0000-0040-Espresso"/>
    <s v="único"/>
  </r>
  <r>
    <d v="2024-08-15T00:00:00"/>
    <x v="1290"/>
    <x v="5"/>
    <s v="jueves"/>
    <s v="21:36"/>
    <x v="0"/>
    <x v="40"/>
    <x v="1"/>
    <n v="27.92"/>
    <x v="3"/>
    <s v="jueves-21:36-card-ANON-0000-0000-0040-Americano with Milk"/>
    <s v="único"/>
  </r>
  <r>
    <d v="2024-08-16T00:00:00"/>
    <x v="1291"/>
    <x v="5"/>
    <s v="viernes"/>
    <s v="12:29"/>
    <x v="0"/>
    <x v="513"/>
    <x v="1"/>
    <n v="32.82"/>
    <x v="0"/>
    <s v="viernes-12:29-card-ANON-0000-0000-0513-Latte"/>
    <s v="único"/>
  </r>
  <r>
    <d v="2024-08-16T00:00:00"/>
    <x v="1292"/>
    <x v="5"/>
    <s v="viernes"/>
    <s v="12:54"/>
    <x v="0"/>
    <x v="515"/>
    <x v="1"/>
    <n v="23.02"/>
    <x v="2"/>
    <s v="viernes-12:54-card-ANON-0000-0000-0515-Americano"/>
    <s v="único"/>
  </r>
  <r>
    <d v="2024-08-16T00:00:00"/>
    <x v="1293"/>
    <x v="5"/>
    <s v="viernes"/>
    <s v="13:36"/>
    <x v="0"/>
    <x v="429"/>
    <x v="1"/>
    <n v="27.92"/>
    <x v="3"/>
    <s v="viernes-13:36-card-ANON-0000-0000-0429-Americano with Milk"/>
    <s v="único"/>
  </r>
  <r>
    <d v="2024-08-16T00:00:00"/>
    <x v="1294"/>
    <x v="5"/>
    <s v="viernes"/>
    <s v="15:18"/>
    <x v="0"/>
    <x v="12"/>
    <x v="1"/>
    <n v="18.12"/>
    <x v="6"/>
    <s v="viernes-15:18-card-ANON-0000-0000-0012-Espresso"/>
    <s v="único"/>
  </r>
  <r>
    <d v="2024-08-16T00:00:00"/>
    <x v="1295"/>
    <x v="5"/>
    <s v="viernes"/>
    <s v="15:19"/>
    <x v="0"/>
    <x v="12"/>
    <x v="1"/>
    <n v="18.12"/>
    <x v="6"/>
    <s v="viernes-15:19-card-ANON-0000-0000-0012-Espresso"/>
    <s v="único"/>
  </r>
  <r>
    <d v="2024-08-17T00:00:00"/>
    <x v="1296"/>
    <x v="5"/>
    <s v="sábado"/>
    <s v="09:16"/>
    <x v="0"/>
    <x v="97"/>
    <x v="1"/>
    <n v="27.92"/>
    <x v="3"/>
    <s v="sábado-09:16-card-ANON-0000-0000-0097-Americano with Milk"/>
    <s v="único"/>
  </r>
  <r>
    <d v="2024-08-17T00:00:00"/>
    <x v="1297"/>
    <x v="5"/>
    <s v="sábado"/>
    <s v="09:18"/>
    <x v="0"/>
    <x v="516"/>
    <x v="1"/>
    <n v="32.82"/>
    <x v="7"/>
    <s v="sábado-09:18-card-ANON-0000-0000-0516-Cappuccino"/>
    <s v="único"/>
  </r>
  <r>
    <d v="2024-08-17T00:00:00"/>
    <x v="1298"/>
    <x v="5"/>
    <s v="sábado"/>
    <s v="10:53"/>
    <x v="0"/>
    <x v="517"/>
    <x v="1"/>
    <n v="27.92"/>
    <x v="3"/>
    <s v="sábado-10:53-card-ANON-0000-0000-0517-Americano with Milk"/>
    <s v="único"/>
  </r>
  <r>
    <d v="2024-08-17T00:00:00"/>
    <x v="1299"/>
    <x v="5"/>
    <s v="sábado"/>
    <s v="11:58"/>
    <x v="0"/>
    <x v="141"/>
    <x v="1"/>
    <n v="23.02"/>
    <x v="5"/>
    <s v="sábado-11:58-card-ANON-0000-0000-0141-Cortado"/>
    <s v="único"/>
  </r>
  <r>
    <d v="2024-08-17T00:00:00"/>
    <x v="1300"/>
    <x v="5"/>
    <s v="sábado"/>
    <s v="11:59"/>
    <x v="0"/>
    <x v="141"/>
    <x v="1"/>
    <n v="23.02"/>
    <x v="5"/>
    <s v="sábado-11:59-card-ANON-0000-0000-0141-Cortado"/>
    <s v="único"/>
  </r>
  <r>
    <d v="2024-08-17T00:00:00"/>
    <x v="1301"/>
    <x v="5"/>
    <s v="sábado"/>
    <s v="13:18"/>
    <x v="0"/>
    <x v="518"/>
    <x v="1"/>
    <n v="27.92"/>
    <x v="3"/>
    <s v="sábado-13:18-card-ANON-0000-0000-0518-Americano with Milk"/>
    <s v="único"/>
  </r>
  <r>
    <d v="2024-08-17T00:00:00"/>
    <x v="1302"/>
    <x v="5"/>
    <s v="sábado"/>
    <s v="16:31"/>
    <x v="0"/>
    <x v="277"/>
    <x v="1"/>
    <n v="23.02"/>
    <x v="5"/>
    <s v="sábado-16:31-card-ANON-0000-0000-0277-Cortado"/>
    <s v="único"/>
  </r>
  <r>
    <d v="2024-08-17T00:00:00"/>
    <x v="1303"/>
    <x v="5"/>
    <s v="sábado"/>
    <s v="16:33"/>
    <x v="0"/>
    <x v="192"/>
    <x v="1"/>
    <n v="32.82"/>
    <x v="0"/>
    <s v="sábado-16:33-card-ANON-0000-0000-0192-Latte"/>
    <s v="único"/>
  </r>
  <r>
    <d v="2024-08-17T00:00:00"/>
    <x v="1304"/>
    <x v="5"/>
    <s v="sábado"/>
    <s v="18:48"/>
    <x v="0"/>
    <x v="456"/>
    <x v="1"/>
    <n v="32.82"/>
    <x v="7"/>
    <s v="sábado-18:48-card-ANON-0000-0000-0456-Cappuccino"/>
    <s v="único"/>
  </r>
  <r>
    <d v="2024-08-17T00:00:00"/>
    <x v="1305"/>
    <x v="5"/>
    <s v="sábado"/>
    <s v="21:18"/>
    <x v="0"/>
    <x v="40"/>
    <x v="1"/>
    <n v="27.92"/>
    <x v="3"/>
    <s v="sábado-21:18-card-ANON-0000-0000-0040-Americano with Milk"/>
    <s v="único"/>
  </r>
  <r>
    <d v="2024-08-17T00:00:00"/>
    <x v="1306"/>
    <x v="5"/>
    <s v="sábado"/>
    <s v="22:42"/>
    <x v="0"/>
    <x v="519"/>
    <x v="1"/>
    <n v="32.82"/>
    <x v="0"/>
    <s v="sábado-22:42-card-ANON-0000-0000-0519-Latte"/>
    <s v="único"/>
  </r>
  <r>
    <d v="2024-08-18T00:00:00"/>
    <x v="1307"/>
    <x v="5"/>
    <s v="domingo"/>
    <s v="08:09"/>
    <x v="0"/>
    <x v="520"/>
    <x v="1"/>
    <n v="32.82"/>
    <x v="7"/>
    <s v="domingo-08:09-card-ANON-0000-0000-0520-Cappuccino"/>
    <s v="único"/>
  </r>
  <r>
    <d v="2024-08-18T00:00:00"/>
    <x v="1308"/>
    <x v="5"/>
    <s v="domingo"/>
    <s v="08:32"/>
    <x v="0"/>
    <x v="521"/>
    <x v="1"/>
    <n v="32.82"/>
    <x v="7"/>
    <s v="domingo-08:32-card-ANON-0000-0000-0521-Cappuccino"/>
    <s v="único"/>
  </r>
  <r>
    <d v="2024-08-18T00:00:00"/>
    <x v="1309"/>
    <x v="5"/>
    <s v="domingo"/>
    <s v="08:41"/>
    <x v="0"/>
    <x v="141"/>
    <x v="1"/>
    <n v="23.02"/>
    <x v="5"/>
    <s v="domingo-08:41-card-ANON-0000-0000-0141-Cortado"/>
    <s v="único"/>
  </r>
  <r>
    <d v="2024-08-18T00:00:00"/>
    <x v="1310"/>
    <x v="5"/>
    <s v="domingo"/>
    <s v="08:56"/>
    <x v="0"/>
    <x v="522"/>
    <x v="1"/>
    <n v="27.92"/>
    <x v="3"/>
    <s v="domingo-08:56-card-ANON-0000-0000-0522-Americano with Milk"/>
    <s v="único"/>
  </r>
  <r>
    <d v="2024-08-18T00:00:00"/>
    <x v="1311"/>
    <x v="5"/>
    <s v="domingo"/>
    <s v="12:31"/>
    <x v="0"/>
    <x v="463"/>
    <x v="1"/>
    <n v="32.82"/>
    <x v="7"/>
    <s v="domingo-12:31-card-ANON-0000-0000-0463-Cappuccino"/>
    <s v="único"/>
  </r>
  <r>
    <d v="2024-08-18T00:00:00"/>
    <x v="1312"/>
    <x v="5"/>
    <s v="domingo"/>
    <s v="14:30"/>
    <x v="0"/>
    <x v="40"/>
    <x v="1"/>
    <n v="27.92"/>
    <x v="3"/>
    <s v="domingo-14:30-card-ANON-0000-0000-0040-Americano with Milk"/>
    <s v="único"/>
  </r>
  <r>
    <d v="2024-08-18T00:00:00"/>
    <x v="1313"/>
    <x v="5"/>
    <s v="domingo"/>
    <s v="18:24"/>
    <x v="0"/>
    <x v="523"/>
    <x v="1"/>
    <n v="27.92"/>
    <x v="3"/>
    <s v="domingo-18:24-card-ANON-0000-0000-0523-Americano with Milk"/>
    <s v="único"/>
  </r>
  <r>
    <d v="2024-08-18T00:00:00"/>
    <x v="1314"/>
    <x v="5"/>
    <s v="domingo"/>
    <s v="18:26"/>
    <x v="0"/>
    <x v="523"/>
    <x v="1"/>
    <n v="27.92"/>
    <x v="3"/>
    <s v="domingo-18:26-card-ANON-0000-0000-0523-Americano with Milk"/>
    <s v="único"/>
  </r>
  <r>
    <d v="2024-08-18T00:00:00"/>
    <x v="1315"/>
    <x v="5"/>
    <s v="domingo"/>
    <s v="18:27"/>
    <x v="0"/>
    <x v="523"/>
    <x v="1"/>
    <n v="23.02"/>
    <x v="2"/>
    <s v="domingo-18:27-card-ANON-0000-0000-0523-Americano"/>
    <s v="único"/>
  </r>
  <r>
    <d v="2024-08-18T00:00:00"/>
    <x v="1316"/>
    <x v="5"/>
    <s v="domingo"/>
    <s v="18:28"/>
    <x v="0"/>
    <x v="523"/>
    <x v="1"/>
    <n v="23.02"/>
    <x v="2"/>
    <s v="domingo-18:28-card-ANON-0000-0000-0523-Americano"/>
    <s v="único"/>
  </r>
  <r>
    <d v="2024-08-19T00:00:00"/>
    <x v="1317"/>
    <x v="5"/>
    <s v="lunes"/>
    <s v="15:09"/>
    <x v="0"/>
    <x v="524"/>
    <x v="1"/>
    <n v="27.92"/>
    <x v="3"/>
    <s v="lunes-15:09-card-ANON-0000-0000-0524-Americano with Milk"/>
    <s v="único"/>
  </r>
  <r>
    <d v="2024-08-19T00:00:00"/>
    <x v="1318"/>
    <x v="5"/>
    <s v="lunes"/>
    <s v="15:10"/>
    <x v="0"/>
    <x v="524"/>
    <x v="1"/>
    <n v="27.92"/>
    <x v="3"/>
    <s v="lunes-15:10-card-ANON-0000-0000-0524-Americano with Milk"/>
    <s v="único"/>
  </r>
  <r>
    <d v="2024-08-19T00:00:00"/>
    <x v="1319"/>
    <x v="5"/>
    <s v="lunes"/>
    <s v="21:21"/>
    <x v="0"/>
    <x v="507"/>
    <x v="1"/>
    <n v="32.82"/>
    <x v="0"/>
    <s v="lunes-21:21-card-ANON-0000-0000-0507-Latte"/>
    <s v="único"/>
  </r>
  <r>
    <d v="2024-08-19T00:00:00"/>
    <x v="1320"/>
    <x v="5"/>
    <s v="lunes"/>
    <s v="21:31"/>
    <x v="0"/>
    <x v="491"/>
    <x v="1"/>
    <n v="32.82"/>
    <x v="4"/>
    <s v="lunes-21:31-card-ANON-0000-0000-0491-Cocoa"/>
    <s v="único"/>
  </r>
  <r>
    <d v="2024-08-20T00:00:00"/>
    <x v="1321"/>
    <x v="5"/>
    <s v="martes"/>
    <s v="08:27"/>
    <x v="0"/>
    <x v="141"/>
    <x v="1"/>
    <n v="23.02"/>
    <x v="5"/>
    <s v="martes-08:27-card-ANON-0000-0000-0141-Cortado"/>
    <s v="único"/>
  </r>
  <r>
    <d v="2024-08-20T00:00:00"/>
    <x v="1322"/>
    <x v="5"/>
    <s v="martes"/>
    <s v="08:29"/>
    <x v="0"/>
    <x v="525"/>
    <x v="1"/>
    <n v="32.82"/>
    <x v="0"/>
    <s v="martes-08:29-card-ANON-0000-0000-0525-Latte"/>
    <s v="único"/>
  </r>
  <r>
    <d v="2024-08-20T00:00:00"/>
    <x v="1323"/>
    <x v="5"/>
    <s v="martes"/>
    <s v="08:49"/>
    <x v="0"/>
    <x v="526"/>
    <x v="1"/>
    <n v="18.12"/>
    <x v="6"/>
    <s v="martes-08:49-card-ANON-0000-0000-0526-Espresso"/>
    <s v="único"/>
  </r>
  <r>
    <d v="2024-08-20T00:00:00"/>
    <x v="1324"/>
    <x v="5"/>
    <s v="martes"/>
    <s v="08:50"/>
    <x v="0"/>
    <x v="526"/>
    <x v="1"/>
    <n v="23.02"/>
    <x v="5"/>
    <s v="martes-08:50-card-ANON-0000-0000-0526-Cortado"/>
    <s v="único"/>
  </r>
  <r>
    <d v="2024-08-20T00:00:00"/>
    <x v="1325"/>
    <x v="5"/>
    <s v="martes"/>
    <s v="11:09"/>
    <x v="0"/>
    <x v="527"/>
    <x v="1"/>
    <n v="23.02"/>
    <x v="2"/>
    <s v="martes-11:09-card-ANON-0000-0000-0527-Americano"/>
    <s v="único"/>
  </r>
  <r>
    <d v="2024-08-20T00:00:00"/>
    <x v="1326"/>
    <x v="5"/>
    <s v="martes"/>
    <s v="11:11"/>
    <x v="0"/>
    <x v="528"/>
    <x v="1"/>
    <n v="23.02"/>
    <x v="2"/>
    <s v="martes-11:11-card-ANON-0000-0000-0528-Americano"/>
    <s v="único"/>
  </r>
  <r>
    <d v="2024-08-20T00:00:00"/>
    <x v="1327"/>
    <x v="5"/>
    <s v="martes"/>
    <s v="11:12"/>
    <x v="0"/>
    <x v="529"/>
    <x v="1"/>
    <n v="23.02"/>
    <x v="2"/>
    <s v="martes-11:12-card-ANON-0000-0000-0529-Americano"/>
    <s v="único"/>
  </r>
  <r>
    <d v="2024-08-20T00:00:00"/>
    <x v="1328"/>
    <x v="5"/>
    <s v="martes"/>
    <s v="11:42"/>
    <x v="0"/>
    <x v="141"/>
    <x v="1"/>
    <n v="32.82"/>
    <x v="0"/>
    <s v="martes-11:42-card-ANON-0000-0000-0141-Latte"/>
    <s v="único"/>
  </r>
  <r>
    <d v="2024-08-20T00:00:00"/>
    <x v="1329"/>
    <x v="5"/>
    <s v="martes"/>
    <s v="20:42"/>
    <x v="0"/>
    <x v="530"/>
    <x v="1"/>
    <n v="32.82"/>
    <x v="0"/>
    <s v="martes-20:42-card-ANON-0000-0000-0530-Latte"/>
    <s v="único"/>
  </r>
  <r>
    <d v="2024-08-20T00:00:00"/>
    <x v="1330"/>
    <x v="5"/>
    <s v="martes"/>
    <s v="20:44"/>
    <x v="0"/>
    <x v="531"/>
    <x v="1"/>
    <n v="32.82"/>
    <x v="0"/>
    <s v="martes-20:44-card-ANON-0000-0000-0531-Latte"/>
    <s v="único"/>
  </r>
  <r>
    <d v="2024-08-20T00:00:00"/>
    <x v="1331"/>
    <x v="5"/>
    <s v="martes"/>
    <s v="20:45"/>
    <x v="0"/>
    <x v="531"/>
    <x v="1"/>
    <n v="32.82"/>
    <x v="0"/>
    <s v="martes-20:45-card-ANON-0000-0000-0531-Latte"/>
    <s v="único"/>
  </r>
  <r>
    <d v="2024-08-20T00:00:00"/>
    <x v="1332"/>
    <x v="5"/>
    <s v="martes"/>
    <s v="20:46"/>
    <x v="0"/>
    <x v="532"/>
    <x v="1"/>
    <n v="32.82"/>
    <x v="0"/>
    <s v="martes-20:46-card-ANON-0000-0000-0532-Latte"/>
    <s v="único"/>
  </r>
  <r>
    <d v="2024-08-21T00:00:00"/>
    <x v="1333"/>
    <x v="5"/>
    <s v="miércoles"/>
    <s v="07:59"/>
    <x v="0"/>
    <x v="533"/>
    <x v="1"/>
    <n v="27.92"/>
    <x v="3"/>
    <s v="miércoles-07:59-card-ANON-0000-0000-0533-Americano with Milk"/>
    <s v="único"/>
  </r>
  <r>
    <d v="2024-08-21T00:00:00"/>
    <x v="1334"/>
    <x v="5"/>
    <s v="miércoles"/>
    <s v="08:40"/>
    <x v="0"/>
    <x v="141"/>
    <x v="1"/>
    <n v="23.02"/>
    <x v="5"/>
    <s v="miércoles-08:40-card-ANON-0000-0000-0141-Cortado"/>
    <s v="único"/>
  </r>
  <r>
    <d v="2024-08-21T00:00:00"/>
    <x v="1335"/>
    <x v="5"/>
    <s v="miércoles"/>
    <s v="10:13"/>
    <x v="0"/>
    <x v="375"/>
    <x v="1"/>
    <n v="23.02"/>
    <x v="2"/>
    <s v="miércoles-10:13-card-ANON-0000-0000-0375-Americano"/>
    <s v="único"/>
  </r>
  <r>
    <d v="2024-08-21T00:00:00"/>
    <x v="1336"/>
    <x v="5"/>
    <s v="miércoles"/>
    <s v="10:38"/>
    <x v="0"/>
    <x v="276"/>
    <x v="1"/>
    <n v="27.92"/>
    <x v="3"/>
    <s v="miércoles-10:38-card-ANON-0000-0000-0276-Americano with Milk"/>
    <s v="único"/>
  </r>
  <r>
    <d v="2024-08-21T00:00:00"/>
    <x v="1337"/>
    <x v="5"/>
    <s v="miércoles"/>
    <s v="11:51"/>
    <x v="0"/>
    <x v="141"/>
    <x v="1"/>
    <n v="23.02"/>
    <x v="5"/>
    <s v="miércoles-11:51-card-ANON-0000-0000-0141-Cortado"/>
    <s v="único"/>
  </r>
  <r>
    <d v="2024-08-21T00:00:00"/>
    <x v="1338"/>
    <x v="5"/>
    <s v="miércoles"/>
    <s v="13:17"/>
    <x v="0"/>
    <x v="534"/>
    <x v="1"/>
    <n v="32.82"/>
    <x v="0"/>
    <s v="miércoles-13:17-card-ANON-0000-0000-0534-Latte"/>
    <s v="único"/>
  </r>
  <r>
    <d v="2024-08-21T00:00:00"/>
    <x v="1339"/>
    <x v="5"/>
    <s v="miércoles"/>
    <s v="19:42"/>
    <x v="0"/>
    <x v="507"/>
    <x v="1"/>
    <n v="32.82"/>
    <x v="0"/>
    <s v="miércoles-19:42-card-ANON-0000-0000-0507-Latte"/>
    <s v="único"/>
  </r>
  <r>
    <d v="2024-08-22T00:00:00"/>
    <x v="1340"/>
    <x v="5"/>
    <s v="jueves"/>
    <s v="09:22"/>
    <x v="0"/>
    <x v="141"/>
    <x v="1"/>
    <n v="23.02"/>
    <x v="5"/>
    <s v="jueves-09:22-card-ANON-0000-0000-0141-Cortado"/>
    <s v="único"/>
  </r>
  <r>
    <d v="2024-08-22T00:00:00"/>
    <x v="1341"/>
    <x v="5"/>
    <s v="jueves"/>
    <s v="10:09"/>
    <x v="0"/>
    <x v="419"/>
    <x v="1"/>
    <n v="27.92"/>
    <x v="3"/>
    <s v="jueves-10:09-card-ANON-0000-0000-0419-Americano with Milk"/>
    <s v="único"/>
  </r>
  <r>
    <d v="2024-08-22T00:00:00"/>
    <x v="1342"/>
    <x v="5"/>
    <s v="jueves"/>
    <s v="10:47"/>
    <x v="0"/>
    <x v="535"/>
    <x v="1"/>
    <n v="27.92"/>
    <x v="3"/>
    <s v="jueves-10:47-card-ANON-0000-0000-0535-Americano with Milk"/>
    <s v="único"/>
  </r>
  <r>
    <d v="2024-08-22T00:00:00"/>
    <x v="1343"/>
    <x v="5"/>
    <s v="jueves"/>
    <s v="14:16"/>
    <x v="0"/>
    <x v="510"/>
    <x v="1"/>
    <n v="32.82"/>
    <x v="0"/>
    <s v="jueves-14:16-card-ANON-0000-0000-0510-Latte"/>
    <s v="único"/>
  </r>
  <r>
    <d v="2024-08-22T00:00:00"/>
    <x v="1344"/>
    <x v="5"/>
    <s v="jueves"/>
    <s v="14:26"/>
    <x v="0"/>
    <x v="536"/>
    <x v="1"/>
    <n v="32.82"/>
    <x v="0"/>
    <s v="jueves-14:26-card-ANON-0000-0000-0536-Latte"/>
    <s v="único"/>
  </r>
  <r>
    <d v="2024-08-22T00:00:00"/>
    <x v="1345"/>
    <x v="5"/>
    <s v="jueves"/>
    <s v="15:07"/>
    <x v="0"/>
    <x v="537"/>
    <x v="1"/>
    <n v="32.82"/>
    <x v="7"/>
    <s v="jueves-15:07-card-ANON-0000-0000-0537-Cappuccino"/>
    <s v="único"/>
  </r>
  <r>
    <d v="2024-08-22T00:00:00"/>
    <x v="1346"/>
    <x v="5"/>
    <s v="jueves"/>
    <s v="15:27"/>
    <x v="0"/>
    <x v="538"/>
    <x v="1"/>
    <n v="23.02"/>
    <x v="2"/>
    <s v="jueves-15:27-card-ANON-0000-0000-0538-Americano"/>
    <s v="único"/>
  </r>
  <r>
    <d v="2024-08-23T00:00:00"/>
    <x v="1347"/>
    <x v="5"/>
    <s v="viernes"/>
    <s v="07:43"/>
    <x v="0"/>
    <x v="475"/>
    <x v="1"/>
    <n v="32.82"/>
    <x v="0"/>
    <s v="viernes-07:43-card-ANON-0000-0000-0475-Latte"/>
    <s v="único"/>
  </r>
  <r>
    <d v="2024-08-23T00:00:00"/>
    <x v="1348"/>
    <x v="5"/>
    <s v="viernes"/>
    <s v="08:21"/>
    <x v="0"/>
    <x v="141"/>
    <x v="1"/>
    <n v="23.02"/>
    <x v="5"/>
    <s v="viernes-08:21-card-ANON-0000-0000-0141-Cortado"/>
    <s v="único"/>
  </r>
  <r>
    <d v="2024-08-23T00:00:00"/>
    <x v="1349"/>
    <x v="5"/>
    <s v="viernes"/>
    <s v="08:22"/>
    <x v="0"/>
    <x v="425"/>
    <x v="1"/>
    <n v="32.82"/>
    <x v="0"/>
    <s v="viernes-08:22-card-ANON-0000-0000-0425-Latte"/>
    <s v="único"/>
  </r>
  <r>
    <d v="2024-08-23T00:00:00"/>
    <x v="1350"/>
    <x v="5"/>
    <s v="viernes"/>
    <s v="08:33"/>
    <x v="0"/>
    <x v="225"/>
    <x v="1"/>
    <n v="23.02"/>
    <x v="2"/>
    <s v="viernes-08:33-card-ANON-0000-0000-0225-Americano"/>
    <s v="único"/>
  </r>
  <r>
    <d v="2024-08-23T00:00:00"/>
    <x v="1351"/>
    <x v="5"/>
    <s v="viernes"/>
    <s v="08:34"/>
    <x v="0"/>
    <x v="225"/>
    <x v="1"/>
    <n v="23.02"/>
    <x v="2"/>
    <s v="viernes-08:34-card-ANON-0000-0000-0225-Americano"/>
    <s v="único"/>
  </r>
  <r>
    <d v="2024-08-23T00:00:00"/>
    <x v="1352"/>
    <x v="5"/>
    <s v="viernes"/>
    <s v="09:14"/>
    <x v="0"/>
    <x v="419"/>
    <x v="1"/>
    <n v="27.92"/>
    <x v="3"/>
    <s v="viernes-09:14-card-ANON-0000-0000-0419-Americano with Milk"/>
    <s v="único"/>
  </r>
  <r>
    <d v="2024-08-23T00:00:00"/>
    <x v="1353"/>
    <x v="5"/>
    <s v="viernes"/>
    <s v="10:10"/>
    <x v="0"/>
    <x v="539"/>
    <x v="1"/>
    <n v="32.82"/>
    <x v="4"/>
    <s v="viernes-10:10-card-ANON-0000-0000-0539-Cocoa"/>
    <s v="único"/>
  </r>
  <r>
    <d v="2024-08-23T00:00:00"/>
    <x v="1354"/>
    <x v="5"/>
    <s v="viernes"/>
    <s v="10:11"/>
    <x v="0"/>
    <x v="539"/>
    <x v="1"/>
    <n v="23.02"/>
    <x v="2"/>
    <s v="viernes-10:11-card-ANON-0000-0000-0539-Americano"/>
    <s v="único"/>
  </r>
  <r>
    <d v="2024-08-23T00:00:00"/>
    <x v="1355"/>
    <x v="5"/>
    <s v="viernes"/>
    <s v="10:39"/>
    <x v="0"/>
    <x v="141"/>
    <x v="1"/>
    <n v="23.02"/>
    <x v="5"/>
    <s v="viernes-10:39-card-ANON-0000-0000-0141-Cortado"/>
    <s v="único"/>
  </r>
  <r>
    <d v="2024-08-23T00:00:00"/>
    <x v="1356"/>
    <x v="5"/>
    <s v="viernes"/>
    <s v="11:12"/>
    <x v="0"/>
    <x v="540"/>
    <x v="1"/>
    <n v="32.82"/>
    <x v="1"/>
    <s v="viernes-11:12-card-ANON-0000-0000-0540-Hot Chocolate"/>
    <s v="único"/>
  </r>
  <r>
    <d v="2024-08-23T00:00:00"/>
    <x v="1357"/>
    <x v="5"/>
    <s v="viernes"/>
    <s v="13:24"/>
    <x v="0"/>
    <x v="541"/>
    <x v="1"/>
    <n v="23.02"/>
    <x v="2"/>
    <s v="viernes-13:24-card-ANON-0000-0000-0541-Americano"/>
    <s v="único"/>
  </r>
  <r>
    <d v="2024-08-23T00:00:00"/>
    <x v="1358"/>
    <x v="5"/>
    <s v="viernes"/>
    <s v="15:28"/>
    <x v="0"/>
    <x v="542"/>
    <x v="1"/>
    <n v="23.02"/>
    <x v="2"/>
    <s v="viernes-15:28-card-ANON-0000-0000-0542-Americano"/>
    <s v="único"/>
  </r>
  <r>
    <d v="2024-08-23T00:00:00"/>
    <x v="1359"/>
    <x v="5"/>
    <s v="viernes"/>
    <s v="19:48"/>
    <x v="0"/>
    <x v="507"/>
    <x v="1"/>
    <n v="32.82"/>
    <x v="0"/>
    <s v="viernes-19:48-card-ANON-0000-0000-0507-Latte"/>
    <s v="único"/>
  </r>
  <r>
    <d v="2024-08-24T00:00:00"/>
    <x v="1360"/>
    <x v="5"/>
    <s v="sábado"/>
    <s v="08:13"/>
    <x v="0"/>
    <x v="141"/>
    <x v="1"/>
    <n v="23.02"/>
    <x v="5"/>
    <s v="sábado-08:13-card-ANON-0000-0000-0141-Cortado"/>
    <s v="único"/>
  </r>
  <r>
    <d v="2024-08-24T00:00:00"/>
    <x v="1361"/>
    <x v="5"/>
    <s v="sábado"/>
    <s v="08:14"/>
    <x v="0"/>
    <x v="141"/>
    <x v="1"/>
    <n v="23.02"/>
    <x v="5"/>
    <s v="sábado-08:14-card-ANON-0000-0000-0141-Cortado"/>
    <s v="único"/>
  </r>
  <r>
    <d v="2024-08-24T00:00:00"/>
    <x v="1362"/>
    <x v="5"/>
    <s v="sábado"/>
    <s v="08:44"/>
    <x v="0"/>
    <x v="543"/>
    <x v="1"/>
    <n v="23.02"/>
    <x v="5"/>
    <s v="sábado-08:44-card-ANON-0000-0000-0543-Cortado"/>
    <s v="único"/>
  </r>
  <r>
    <d v="2024-08-24T00:00:00"/>
    <x v="1363"/>
    <x v="5"/>
    <s v="sábado"/>
    <s v="10:18"/>
    <x v="0"/>
    <x v="544"/>
    <x v="1"/>
    <n v="18.12"/>
    <x v="6"/>
    <s v="sábado-10:18-card-ANON-0000-0000-0544-Espresso"/>
    <s v="único"/>
  </r>
  <r>
    <d v="2024-08-24T00:00:00"/>
    <x v="1364"/>
    <x v="5"/>
    <s v="sábado"/>
    <s v="10:19"/>
    <x v="0"/>
    <x v="544"/>
    <x v="1"/>
    <n v="23.02"/>
    <x v="2"/>
    <s v="sábado-10:19-card-ANON-0000-0000-0544-Americano"/>
    <s v="único"/>
  </r>
  <r>
    <d v="2024-08-25T00:00:00"/>
    <x v="1365"/>
    <x v="5"/>
    <s v="domingo"/>
    <s v="08:14"/>
    <x v="0"/>
    <x v="141"/>
    <x v="1"/>
    <n v="23.02"/>
    <x v="5"/>
    <s v="domingo-08:14-card-ANON-0000-0000-0141-Cortado"/>
    <s v="único"/>
  </r>
  <r>
    <d v="2024-08-25T00:00:00"/>
    <x v="1366"/>
    <x v="5"/>
    <s v="domingo"/>
    <s v="08:26"/>
    <x v="0"/>
    <x v="408"/>
    <x v="1"/>
    <n v="23.02"/>
    <x v="2"/>
    <s v="domingo-08:26-card-ANON-0000-0000-0408-Americano"/>
    <s v="único"/>
  </r>
  <r>
    <d v="2024-08-25T00:00:00"/>
    <x v="1367"/>
    <x v="5"/>
    <s v="domingo"/>
    <s v="08:27"/>
    <x v="0"/>
    <x v="408"/>
    <x v="1"/>
    <n v="23.02"/>
    <x v="2"/>
    <s v="domingo-08:27-card-ANON-0000-0000-0408-Americano"/>
    <s v="único"/>
  </r>
  <r>
    <d v="2024-08-25T00:00:00"/>
    <x v="1368"/>
    <x v="5"/>
    <s v="domingo"/>
    <s v="09:24"/>
    <x v="0"/>
    <x v="545"/>
    <x v="1"/>
    <n v="32.82"/>
    <x v="7"/>
    <s v="domingo-09:24-card-ANON-0000-0000-0545-Cappuccino"/>
    <s v="único"/>
  </r>
  <r>
    <d v="2024-08-25T00:00:00"/>
    <x v="1369"/>
    <x v="5"/>
    <s v="domingo"/>
    <s v="12:41"/>
    <x v="0"/>
    <x v="546"/>
    <x v="1"/>
    <n v="32.82"/>
    <x v="7"/>
    <s v="domingo-12:41-card-ANON-0000-0000-0546-Cappuccino"/>
    <s v="único"/>
  </r>
  <r>
    <d v="2024-08-25T00:00:00"/>
    <x v="1370"/>
    <x v="5"/>
    <s v="domingo"/>
    <s v="14:53"/>
    <x v="0"/>
    <x v="77"/>
    <x v="1"/>
    <n v="32.82"/>
    <x v="0"/>
    <s v="domingo-14:53-card-ANON-0000-0000-0077-Latte"/>
    <s v="único"/>
  </r>
  <r>
    <d v="2024-08-26T00:00:00"/>
    <x v="1371"/>
    <x v="5"/>
    <s v="lunes"/>
    <s v="08:11"/>
    <x v="0"/>
    <x v="141"/>
    <x v="1"/>
    <n v="23.02"/>
    <x v="5"/>
    <s v="lunes-08:11-card-ANON-0000-0000-0141-Cortado"/>
    <s v="único"/>
  </r>
  <r>
    <d v="2024-08-26T00:00:00"/>
    <x v="1372"/>
    <x v="5"/>
    <s v="lunes"/>
    <s v="08:16"/>
    <x v="0"/>
    <x v="408"/>
    <x v="1"/>
    <n v="23.02"/>
    <x v="2"/>
    <s v="lunes-08:16-card-ANON-0000-0000-0408-Americano"/>
    <s v="único"/>
  </r>
  <r>
    <d v="2024-08-26T00:00:00"/>
    <x v="1373"/>
    <x v="5"/>
    <s v="lunes"/>
    <s v="08:17"/>
    <x v="0"/>
    <x v="408"/>
    <x v="1"/>
    <n v="23.02"/>
    <x v="2"/>
    <s v="lunes-08:17-card-ANON-0000-0000-0408-Americano"/>
    <s v="único"/>
  </r>
  <r>
    <d v="2024-08-26T00:00:00"/>
    <x v="1374"/>
    <x v="5"/>
    <s v="lunes"/>
    <s v="09:21"/>
    <x v="0"/>
    <x v="97"/>
    <x v="1"/>
    <n v="27.92"/>
    <x v="3"/>
    <s v="lunes-09:21-card-ANON-0000-0000-0097-Americano with Milk"/>
    <s v="único"/>
  </r>
  <r>
    <d v="2024-08-26T00:00:00"/>
    <x v="1375"/>
    <x v="5"/>
    <s v="lunes"/>
    <s v="10:37"/>
    <x v="0"/>
    <x v="547"/>
    <x v="1"/>
    <n v="32.82"/>
    <x v="0"/>
    <s v="lunes-10:37-card-ANON-0000-0000-0547-Latte"/>
    <s v="único"/>
  </r>
  <r>
    <d v="2024-08-26T00:00:00"/>
    <x v="1376"/>
    <x v="5"/>
    <s v="lunes"/>
    <s v="10:38"/>
    <x v="0"/>
    <x v="548"/>
    <x v="1"/>
    <n v="32.82"/>
    <x v="7"/>
    <s v="lunes-10:38-card-ANON-0000-0000-0548-Cappuccino"/>
    <s v="único"/>
  </r>
  <r>
    <d v="2024-08-26T00:00:00"/>
    <x v="1377"/>
    <x v="5"/>
    <s v="lunes"/>
    <s v="12:45"/>
    <x v="0"/>
    <x v="2"/>
    <x v="1"/>
    <n v="23.02"/>
    <x v="2"/>
    <s v="lunes-12:45-card-ANON-0000-0000-0003-Americano"/>
    <s v="único"/>
  </r>
  <r>
    <d v="2024-08-26T00:00:00"/>
    <x v="1378"/>
    <x v="5"/>
    <s v="lunes"/>
    <s v="12:46"/>
    <x v="0"/>
    <x v="2"/>
    <x v="1"/>
    <n v="23.02"/>
    <x v="2"/>
    <s v="lunes-12:46-card-ANON-0000-0000-0003-Americano"/>
    <s v="único"/>
  </r>
  <r>
    <d v="2024-08-26T00:00:00"/>
    <x v="1379"/>
    <x v="5"/>
    <s v="lunes"/>
    <s v="18:53"/>
    <x v="0"/>
    <x v="549"/>
    <x v="1"/>
    <n v="27.92"/>
    <x v="3"/>
    <s v="lunes-18:53-card-ANON-0000-0000-0549-Americano with Milk"/>
    <s v="único"/>
  </r>
  <r>
    <d v="2024-08-26T00:00:00"/>
    <x v="1380"/>
    <x v="5"/>
    <s v="lunes"/>
    <s v="18:54"/>
    <x v="0"/>
    <x v="549"/>
    <x v="1"/>
    <n v="32.82"/>
    <x v="0"/>
    <s v="lunes-18:54-card-ANON-0000-0000-0549-Latte"/>
    <s v="único"/>
  </r>
  <r>
    <d v="2024-08-26T00:00:00"/>
    <x v="1381"/>
    <x v="5"/>
    <s v="lunes"/>
    <s v="22:55"/>
    <x v="0"/>
    <x v="550"/>
    <x v="1"/>
    <n v="27.92"/>
    <x v="3"/>
    <s v="lunes-22:55-card-ANON-0000-0000-0550-Americano with Milk"/>
    <s v="único"/>
  </r>
  <r>
    <d v="2024-08-27T00:00:00"/>
    <x v="1382"/>
    <x v="5"/>
    <s v="martes"/>
    <s v="10:04"/>
    <x v="0"/>
    <x v="375"/>
    <x v="1"/>
    <n v="32.82"/>
    <x v="0"/>
    <s v="martes-10:04-card-ANON-0000-0000-0375-Latte"/>
    <s v="único"/>
  </r>
  <r>
    <d v="2024-08-28T00:00:00"/>
    <x v="1383"/>
    <x v="5"/>
    <s v="miércoles"/>
    <s v="12:08"/>
    <x v="0"/>
    <x v="551"/>
    <x v="1"/>
    <n v="27.92"/>
    <x v="3"/>
    <s v="miércoles-12:08-card-ANON-0000-0000-0551-Americano with Milk"/>
    <s v="único"/>
  </r>
  <r>
    <d v="2024-08-28T00:00:00"/>
    <x v="1384"/>
    <x v="5"/>
    <s v="miércoles"/>
    <s v="12:10"/>
    <x v="0"/>
    <x v="551"/>
    <x v="1"/>
    <n v="32.82"/>
    <x v="7"/>
    <s v="miércoles-12:10-card-ANON-0000-0000-0551-Cappuccino"/>
    <s v="único"/>
  </r>
  <r>
    <d v="2024-08-28T00:00:00"/>
    <x v="1385"/>
    <x v="5"/>
    <s v="miércoles"/>
    <s v="12:35"/>
    <x v="0"/>
    <x v="375"/>
    <x v="1"/>
    <n v="23.02"/>
    <x v="2"/>
    <s v="miércoles-12:35-card-ANON-0000-0000-0375-Americano"/>
    <s v="único"/>
  </r>
  <r>
    <d v="2024-08-28T00:00:00"/>
    <x v="1386"/>
    <x v="5"/>
    <s v="miércoles"/>
    <s v="13:48"/>
    <x v="0"/>
    <x v="552"/>
    <x v="1"/>
    <n v="27.92"/>
    <x v="3"/>
    <s v="miércoles-13:48-card-ANON-0000-0000-0552-Americano with Milk"/>
    <s v="único"/>
  </r>
  <r>
    <d v="2024-08-29T00:00:00"/>
    <x v="1387"/>
    <x v="5"/>
    <s v="jueves"/>
    <s v="07:29"/>
    <x v="0"/>
    <x v="553"/>
    <x v="1"/>
    <n v="23.02"/>
    <x v="2"/>
    <s v="jueves-07:29-card-ANON-0000-0000-0553-Americano"/>
    <s v="único"/>
  </r>
  <r>
    <d v="2024-08-30T00:00:00"/>
    <x v="1388"/>
    <x v="5"/>
    <s v="viernes"/>
    <s v="17:13"/>
    <x v="0"/>
    <x v="554"/>
    <x v="1"/>
    <n v="32.82"/>
    <x v="0"/>
    <s v="viernes-17:13-card-ANON-0000-0000-0554-Latte"/>
    <s v="único"/>
  </r>
  <r>
    <d v="2024-08-30T00:00:00"/>
    <x v="1389"/>
    <x v="5"/>
    <s v="viernes"/>
    <s v="17:14"/>
    <x v="0"/>
    <x v="554"/>
    <x v="1"/>
    <n v="27.92"/>
    <x v="3"/>
    <s v="viernes-17:14-card-ANON-0000-0000-0554-Americano with Milk"/>
    <s v="único"/>
  </r>
  <r>
    <d v="2024-08-30T00:00:00"/>
    <x v="1390"/>
    <x v="5"/>
    <s v="viernes"/>
    <s v="17:15"/>
    <x v="0"/>
    <x v="554"/>
    <x v="1"/>
    <n v="27.92"/>
    <x v="3"/>
    <s v="viernes-17:15-card-ANON-0000-0000-0554-Americano with Milk"/>
    <s v="único"/>
  </r>
  <r>
    <d v="2024-08-31T00:00:00"/>
    <x v="1391"/>
    <x v="5"/>
    <s v="sábado"/>
    <s v="09:08"/>
    <x v="0"/>
    <x v="371"/>
    <x v="1"/>
    <n v="23.02"/>
    <x v="5"/>
    <s v="sábado-09:08-card-ANON-0000-0000-0371-Cortado"/>
    <s v="único"/>
  </r>
  <r>
    <d v="2024-08-31T00:00:00"/>
    <x v="1392"/>
    <x v="5"/>
    <s v="sábado"/>
    <s v="10:02"/>
    <x v="0"/>
    <x v="555"/>
    <x v="1"/>
    <n v="27.92"/>
    <x v="3"/>
    <s v="sábado-10:02-card-ANON-0000-0000-0555-Americano with Milk"/>
    <s v="único"/>
  </r>
  <r>
    <d v="2024-08-31T00:00:00"/>
    <x v="1393"/>
    <x v="5"/>
    <s v="sábado"/>
    <s v="10:22"/>
    <x v="0"/>
    <x v="556"/>
    <x v="1"/>
    <n v="18.12"/>
    <x v="6"/>
    <s v="sábado-10:22-card-ANON-0000-0000-0556-Espresso"/>
    <s v="único"/>
  </r>
  <r>
    <d v="2024-08-31T00:00:00"/>
    <x v="1394"/>
    <x v="5"/>
    <s v="sábado"/>
    <s v="11:29"/>
    <x v="0"/>
    <x v="557"/>
    <x v="1"/>
    <n v="27.92"/>
    <x v="3"/>
    <s v="sábado-11:29-card-ANON-0000-0000-0557-Americano with Milk"/>
    <s v="único"/>
  </r>
  <r>
    <d v="2024-08-31T00:00:00"/>
    <x v="1395"/>
    <x v="5"/>
    <s v="sábado"/>
    <s v="11:33"/>
    <x v="0"/>
    <x v="141"/>
    <x v="1"/>
    <n v="23.02"/>
    <x v="5"/>
    <s v="sábado-11:33-card-ANON-0000-0000-0141-Cortado"/>
    <s v="único"/>
  </r>
  <r>
    <d v="2024-08-31T00:00:00"/>
    <x v="1396"/>
    <x v="5"/>
    <s v="sábado"/>
    <s v="11:34"/>
    <x v="0"/>
    <x v="141"/>
    <x v="1"/>
    <n v="23.02"/>
    <x v="5"/>
    <s v="sábado-11:34-card-ANON-0000-0000-0141-Cortado"/>
    <s v="único"/>
  </r>
  <r>
    <d v="2024-09-01T00:00:00"/>
    <x v="1397"/>
    <x v="6"/>
    <s v="domingo"/>
    <s v="09:34"/>
    <x v="0"/>
    <x v="141"/>
    <x v="1"/>
    <n v="23.02"/>
    <x v="5"/>
    <s v="domingo-09:34-card-ANON-0000-0000-0141-Cortado"/>
    <s v="único"/>
  </r>
  <r>
    <d v="2024-09-01T00:00:00"/>
    <x v="1398"/>
    <x v="6"/>
    <s v="domingo"/>
    <s v="12:11"/>
    <x v="0"/>
    <x v="558"/>
    <x v="1"/>
    <n v="32.82"/>
    <x v="7"/>
    <s v="domingo-12:11-card-ANON-0000-0000-0558-Cappuccino"/>
    <s v="único"/>
  </r>
  <r>
    <d v="2024-09-01T00:00:00"/>
    <x v="1399"/>
    <x v="6"/>
    <s v="domingo"/>
    <s v="12:30"/>
    <x v="0"/>
    <x v="181"/>
    <x v="1"/>
    <n v="27.92"/>
    <x v="3"/>
    <s v="domingo-12:30-card-ANON-0000-0000-0181-Americano with Milk"/>
    <s v="único"/>
  </r>
  <r>
    <d v="2024-09-01T00:00:00"/>
    <x v="1400"/>
    <x v="6"/>
    <s v="domingo"/>
    <s v="12:32"/>
    <x v="0"/>
    <x v="181"/>
    <x v="1"/>
    <n v="23.02"/>
    <x v="2"/>
    <s v="domingo-12:32-card-ANON-0000-0000-0181-Americano"/>
    <s v="único"/>
  </r>
  <r>
    <d v="2024-09-01T00:00:00"/>
    <x v="1401"/>
    <x v="6"/>
    <s v="domingo"/>
    <s v="12:50"/>
    <x v="0"/>
    <x v="559"/>
    <x v="1"/>
    <n v="27.92"/>
    <x v="3"/>
    <s v="domingo-12:50-card-ANON-0000-0000-0559-Americano with Milk"/>
    <s v="único"/>
  </r>
  <r>
    <d v="2024-09-01T00:00:00"/>
    <x v="1402"/>
    <x v="6"/>
    <s v="domingo"/>
    <s v="13:57"/>
    <x v="0"/>
    <x v="560"/>
    <x v="1"/>
    <n v="32.82"/>
    <x v="0"/>
    <s v="domingo-13:57-card-ANON-0000-0000-0560-Latte"/>
    <s v="único"/>
  </r>
  <r>
    <d v="2024-09-01T00:00:00"/>
    <x v="1403"/>
    <x v="6"/>
    <s v="domingo"/>
    <s v="14:44"/>
    <x v="0"/>
    <x v="385"/>
    <x v="1"/>
    <n v="27.92"/>
    <x v="3"/>
    <s v="domingo-14:44-card-ANON-0000-0000-0385-Americano with Milk"/>
    <s v="único"/>
  </r>
  <r>
    <d v="2024-09-01T00:00:00"/>
    <x v="1404"/>
    <x v="6"/>
    <s v="domingo"/>
    <s v="17:20"/>
    <x v="0"/>
    <x v="561"/>
    <x v="1"/>
    <n v="32.82"/>
    <x v="0"/>
    <s v="domingo-17:20-card-ANON-0000-0000-0561-Latte"/>
    <s v="único"/>
  </r>
  <r>
    <d v="2024-09-01T00:00:00"/>
    <x v="1405"/>
    <x v="6"/>
    <s v="domingo"/>
    <s v="17:23"/>
    <x v="0"/>
    <x v="562"/>
    <x v="1"/>
    <n v="32.82"/>
    <x v="0"/>
    <s v="domingo-17:23-card-ANON-0000-0000-0562-Latte"/>
    <s v="único"/>
  </r>
  <r>
    <d v="2024-09-01T00:00:00"/>
    <x v="1406"/>
    <x v="6"/>
    <s v="domingo"/>
    <s v="17:24"/>
    <x v="0"/>
    <x v="563"/>
    <x v="1"/>
    <n v="32.82"/>
    <x v="0"/>
    <s v="domingo-17:24-card-ANON-0000-0000-0563-Latte"/>
    <s v="único"/>
  </r>
  <r>
    <d v="2024-09-02T00:00:00"/>
    <x v="1407"/>
    <x v="6"/>
    <s v="lunes"/>
    <s v="08:24"/>
    <x v="0"/>
    <x v="425"/>
    <x v="1"/>
    <n v="32.82"/>
    <x v="0"/>
    <s v="lunes-08:24-card-ANON-0000-0000-0425-Latte"/>
    <s v="único"/>
  </r>
  <r>
    <d v="2024-09-02T00:00:00"/>
    <x v="1408"/>
    <x v="6"/>
    <s v="lunes"/>
    <s v="08:50"/>
    <x v="0"/>
    <x v="564"/>
    <x v="1"/>
    <n v="27.92"/>
    <x v="3"/>
    <s v="lunes-08:50-card-ANON-0000-0000-0564-Americano with Milk"/>
    <s v="único"/>
  </r>
  <r>
    <d v="2024-09-02T00:00:00"/>
    <x v="1409"/>
    <x v="6"/>
    <s v="lunes"/>
    <s v="08:51"/>
    <x v="0"/>
    <x v="565"/>
    <x v="1"/>
    <n v="32.82"/>
    <x v="0"/>
    <s v="lunes-08:51-card-ANON-0000-0000-0565-Latte"/>
    <s v="único"/>
  </r>
  <r>
    <d v="2024-09-02T00:00:00"/>
    <x v="1410"/>
    <x v="6"/>
    <s v="lunes"/>
    <s v="14:58"/>
    <x v="0"/>
    <x v="566"/>
    <x v="1"/>
    <n v="27.92"/>
    <x v="3"/>
    <s v="lunes-14:58-card-ANON-0000-0000-0566-Americano with Milk"/>
    <s v="único"/>
  </r>
  <r>
    <d v="2024-09-02T00:00:00"/>
    <x v="1411"/>
    <x v="6"/>
    <s v="lunes"/>
    <s v="20:09"/>
    <x v="0"/>
    <x v="567"/>
    <x v="1"/>
    <n v="32.82"/>
    <x v="7"/>
    <s v="lunes-20:09-card-ANON-0000-0000-0567-Cappuccino"/>
    <s v="único"/>
  </r>
  <r>
    <d v="2024-09-02T00:00:00"/>
    <x v="1412"/>
    <x v="6"/>
    <s v="lunes"/>
    <s v="20:11"/>
    <x v="0"/>
    <x v="179"/>
    <x v="1"/>
    <n v="32.82"/>
    <x v="4"/>
    <s v="lunes-20:11-card-ANON-0000-0000-0179-Cocoa"/>
    <s v="único"/>
  </r>
  <r>
    <d v="2024-09-02T00:00:00"/>
    <x v="1413"/>
    <x v="6"/>
    <s v="lunes"/>
    <s v="20:52"/>
    <x v="0"/>
    <x v="568"/>
    <x v="1"/>
    <n v="23.02"/>
    <x v="2"/>
    <s v="lunes-20:52-card-ANON-0000-0000-0568-Americano"/>
    <s v="único"/>
  </r>
  <r>
    <d v="2024-09-02T00:00:00"/>
    <x v="1414"/>
    <x v="6"/>
    <s v="lunes"/>
    <s v="20:53"/>
    <x v="0"/>
    <x v="568"/>
    <x v="1"/>
    <n v="23.02"/>
    <x v="2"/>
    <s v="lunes-20:53-card-ANON-0000-0000-0568-Americano"/>
    <s v="único"/>
  </r>
  <r>
    <d v="2024-09-03T00:00:00"/>
    <x v="1415"/>
    <x v="6"/>
    <s v="martes"/>
    <s v="08:22"/>
    <x v="0"/>
    <x v="569"/>
    <x v="1"/>
    <n v="32.82"/>
    <x v="4"/>
    <s v="martes-08:22-card-ANON-0000-0000-0569-Cocoa"/>
    <s v="único"/>
  </r>
  <r>
    <d v="2024-09-03T00:00:00"/>
    <x v="1416"/>
    <x v="6"/>
    <s v="martes"/>
    <s v="08:28"/>
    <x v="0"/>
    <x v="168"/>
    <x v="1"/>
    <n v="32.82"/>
    <x v="7"/>
    <s v="martes-08:28-card-ANON-0000-0000-0168-Cappuccino"/>
    <s v="único"/>
  </r>
  <r>
    <d v="2024-09-03T00:00:00"/>
    <x v="1417"/>
    <x v="6"/>
    <s v="martes"/>
    <s v="08:41"/>
    <x v="0"/>
    <x v="570"/>
    <x v="1"/>
    <n v="32.82"/>
    <x v="0"/>
    <s v="martes-08:41-card-ANON-0000-0000-0570-Latte"/>
    <s v="único"/>
  </r>
  <r>
    <d v="2024-09-03T00:00:00"/>
    <x v="1418"/>
    <x v="6"/>
    <s v="martes"/>
    <s v="09:03"/>
    <x v="0"/>
    <x v="571"/>
    <x v="1"/>
    <n v="27.92"/>
    <x v="3"/>
    <s v="martes-09:03-card-ANON-0000-0000-0571-Americano with Milk"/>
    <s v="único"/>
  </r>
  <r>
    <d v="2024-09-03T00:00:00"/>
    <x v="1419"/>
    <x v="6"/>
    <s v="martes"/>
    <s v="09:04"/>
    <x v="0"/>
    <x v="571"/>
    <x v="1"/>
    <n v="32.82"/>
    <x v="7"/>
    <s v="martes-09:04-card-ANON-0000-0000-0571-Cappuccino"/>
    <s v="único"/>
  </r>
  <r>
    <d v="2024-09-03T00:00:00"/>
    <x v="1420"/>
    <x v="6"/>
    <s v="martes"/>
    <s v="09:12"/>
    <x v="0"/>
    <x v="572"/>
    <x v="1"/>
    <n v="32.82"/>
    <x v="4"/>
    <s v="martes-09:12-card-ANON-0000-0000-0572-Cocoa"/>
    <s v="único"/>
  </r>
  <r>
    <d v="2024-09-03T00:00:00"/>
    <x v="1421"/>
    <x v="6"/>
    <s v="martes"/>
    <s v="09:13"/>
    <x v="0"/>
    <x v="572"/>
    <x v="1"/>
    <n v="32.82"/>
    <x v="4"/>
    <s v="martes-09:13-card-ANON-0000-0000-0572-Cocoa"/>
    <s v="único"/>
  </r>
  <r>
    <d v="2024-09-03T00:00:00"/>
    <x v="1422"/>
    <x v="6"/>
    <s v="martes"/>
    <s v="09:17"/>
    <x v="0"/>
    <x v="385"/>
    <x v="1"/>
    <n v="27.92"/>
    <x v="3"/>
    <s v="martes-09:17-card-ANON-0000-0000-0385-Americano with Milk"/>
    <s v="único"/>
  </r>
  <r>
    <d v="2024-09-03T00:00:00"/>
    <x v="1423"/>
    <x v="6"/>
    <s v="martes"/>
    <s v="09:20"/>
    <x v="0"/>
    <x v="573"/>
    <x v="1"/>
    <n v="27.92"/>
    <x v="3"/>
    <s v="martes-09:20-card-ANON-0000-0000-0573-Americano with Milk"/>
    <s v="único"/>
  </r>
  <r>
    <d v="2024-09-03T00:00:00"/>
    <x v="1424"/>
    <x v="6"/>
    <s v="martes"/>
    <s v="09:37"/>
    <x v="0"/>
    <x v="574"/>
    <x v="1"/>
    <n v="32.82"/>
    <x v="0"/>
    <s v="martes-09:37-card-ANON-0000-0000-0574-Latte"/>
    <s v="único"/>
  </r>
  <r>
    <d v="2024-09-03T00:00:00"/>
    <x v="1425"/>
    <x v="6"/>
    <s v="martes"/>
    <s v="09:38"/>
    <x v="0"/>
    <x v="575"/>
    <x v="1"/>
    <n v="32.82"/>
    <x v="4"/>
    <s v="martes-09:38-card-ANON-0000-0000-0575-Cocoa"/>
    <s v="único"/>
  </r>
  <r>
    <d v="2024-09-03T00:00:00"/>
    <x v="1426"/>
    <x v="6"/>
    <s v="martes"/>
    <s v="12:56"/>
    <x v="0"/>
    <x v="576"/>
    <x v="1"/>
    <n v="23.02"/>
    <x v="5"/>
    <s v="martes-12:56-card-ANON-0000-0000-0576-Cortado"/>
    <s v="único"/>
  </r>
  <r>
    <d v="2024-09-03T00:00:00"/>
    <x v="1427"/>
    <x v="6"/>
    <s v="martes"/>
    <s v="14:14"/>
    <x v="0"/>
    <x v="333"/>
    <x v="1"/>
    <n v="27.92"/>
    <x v="3"/>
    <s v="martes-14:14-card-ANON-0000-0000-0333-Americano with Milk"/>
    <s v="único"/>
  </r>
  <r>
    <d v="2024-09-03T00:00:00"/>
    <x v="1428"/>
    <x v="6"/>
    <s v="martes"/>
    <s v="14:16"/>
    <x v="0"/>
    <x v="333"/>
    <x v="1"/>
    <n v="27.92"/>
    <x v="3"/>
    <s v="martes-14:16-card-ANON-0000-0000-0333-Americano with Milk"/>
    <s v="único"/>
  </r>
  <r>
    <d v="2024-09-03T00:00:00"/>
    <x v="1429"/>
    <x v="6"/>
    <s v="martes"/>
    <s v="18:48"/>
    <x v="0"/>
    <x v="333"/>
    <x v="1"/>
    <n v="27.92"/>
    <x v="3"/>
    <s v="martes-18:48-card-ANON-0000-0000-0333-Americano with Milk"/>
    <s v="único"/>
  </r>
  <r>
    <d v="2024-09-03T00:00:00"/>
    <x v="1430"/>
    <x v="6"/>
    <s v="martes"/>
    <s v="19:11"/>
    <x v="0"/>
    <x v="467"/>
    <x v="1"/>
    <n v="32.82"/>
    <x v="0"/>
    <s v="martes-19:11-card-ANON-0000-0000-0467-Latte"/>
    <s v="único"/>
  </r>
  <r>
    <d v="2024-09-03T00:00:00"/>
    <x v="1431"/>
    <x v="6"/>
    <s v="martes"/>
    <s v="19:17"/>
    <x v="0"/>
    <x v="467"/>
    <x v="1"/>
    <n v="27.92"/>
    <x v="3"/>
    <s v="martes-19:17-card-ANON-0000-0000-0467-Americano with Milk"/>
    <s v="único"/>
  </r>
  <r>
    <d v="2024-09-04T00:00:00"/>
    <x v="1432"/>
    <x v="6"/>
    <s v="miércoles"/>
    <s v="11:11"/>
    <x v="0"/>
    <x v="577"/>
    <x v="1"/>
    <n v="27.92"/>
    <x v="3"/>
    <s v="miércoles-11:11-card-ANON-0000-0000-0577-Americano with Milk"/>
    <s v="único"/>
  </r>
  <r>
    <d v="2024-09-04T00:00:00"/>
    <x v="1433"/>
    <x v="6"/>
    <s v="miércoles"/>
    <s v="11:33"/>
    <x v="0"/>
    <x v="510"/>
    <x v="1"/>
    <n v="32.82"/>
    <x v="0"/>
    <s v="miércoles-11:33-card-ANON-0000-0000-0510-Latte"/>
    <s v="único"/>
  </r>
  <r>
    <d v="2024-09-04T00:00:00"/>
    <x v="1434"/>
    <x v="6"/>
    <s v="miércoles"/>
    <s v="11:48"/>
    <x v="0"/>
    <x v="19"/>
    <x v="1"/>
    <n v="23.02"/>
    <x v="2"/>
    <s v="miércoles-11:48-card-ANON-0000-0000-0019-Americano"/>
    <s v="único"/>
  </r>
  <r>
    <d v="2024-09-04T00:00:00"/>
    <x v="1435"/>
    <x v="6"/>
    <s v="miércoles"/>
    <s v="11:55"/>
    <x v="0"/>
    <x v="578"/>
    <x v="1"/>
    <n v="27.92"/>
    <x v="3"/>
    <s v="miércoles-11:55-card-ANON-0000-0000-0578-Americano with Milk"/>
    <s v="único"/>
  </r>
  <r>
    <d v="2024-09-04T00:00:00"/>
    <x v="1436"/>
    <x v="6"/>
    <s v="miércoles"/>
    <s v="12:53"/>
    <x v="0"/>
    <x v="565"/>
    <x v="1"/>
    <n v="32.82"/>
    <x v="0"/>
    <s v="miércoles-12:53-card-ANON-0000-0000-0565-Latte"/>
    <s v="único"/>
  </r>
  <r>
    <d v="2024-09-04T00:00:00"/>
    <x v="1437"/>
    <x v="6"/>
    <s v="miércoles"/>
    <s v="13:03"/>
    <x v="0"/>
    <x v="579"/>
    <x v="1"/>
    <n v="32.82"/>
    <x v="0"/>
    <s v="miércoles-13:03-card-ANON-0000-0000-0579-Latte"/>
    <s v="único"/>
  </r>
  <r>
    <d v="2024-09-04T00:00:00"/>
    <x v="1438"/>
    <x v="6"/>
    <s v="miércoles"/>
    <s v="13:05"/>
    <x v="0"/>
    <x v="579"/>
    <x v="1"/>
    <n v="27.92"/>
    <x v="3"/>
    <s v="miércoles-13:05-card-ANON-0000-0000-0579-Americano with Milk"/>
    <s v="único"/>
  </r>
  <r>
    <d v="2024-09-04T00:00:00"/>
    <x v="1439"/>
    <x v="6"/>
    <s v="miércoles"/>
    <s v="18:03"/>
    <x v="0"/>
    <x v="580"/>
    <x v="1"/>
    <n v="32.82"/>
    <x v="7"/>
    <s v="miércoles-18:03-card-ANON-0000-0000-0580-Cappuccino"/>
    <s v="único"/>
  </r>
  <r>
    <d v="2024-09-04T00:00:00"/>
    <x v="1440"/>
    <x v="6"/>
    <s v="miércoles"/>
    <s v="19:41"/>
    <x v="0"/>
    <x v="97"/>
    <x v="1"/>
    <n v="27.92"/>
    <x v="3"/>
    <s v="miércoles-19:41-card-ANON-0000-0000-0097-Americano with Milk"/>
    <s v="único"/>
  </r>
  <r>
    <d v="2024-09-04T00:00:00"/>
    <x v="1441"/>
    <x v="6"/>
    <s v="miércoles"/>
    <s v="21:19"/>
    <x v="0"/>
    <x v="494"/>
    <x v="1"/>
    <n v="32.82"/>
    <x v="0"/>
    <s v="miércoles-21:19-card-ANON-0000-0000-0494-Latte"/>
    <s v="único"/>
  </r>
  <r>
    <d v="2024-09-05T00:00:00"/>
    <x v="1442"/>
    <x v="6"/>
    <s v="jueves"/>
    <s v="09:31"/>
    <x v="0"/>
    <x v="385"/>
    <x v="1"/>
    <n v="27.92"/>
    <x v="3"/>
    <s v="jueves-09:31-card-ANON-0000-0000-0385-Americano with Milk"/>
    <s v="único"/>
  </r>
  <r>
    <d v="2024-09-05T00:00:00"/>
    <x v="1443"/>
    <x v="6"/>
    <s v="jueves"/>
    <s v="10:28"/>
    <x v="0"/>
    <x v="581"/>
    <x v="1"/>
    <n v="27.92"/>
    <x v="3"/>
    <s v="jueves-10:28-card-ANON-0000-0000-0581-Americano with Milk"/>
    <s v="único"/>
  </r>
  <r>
    <d v="2024-09-05T00:00:00"/>
    <x v="1444"/>
    <x v="6"/>
    <s v="jueves"/>
    <s v="11:06"/>
    <x v="0"/>
    <x v="19"/>
    <x v="1"/>
    <n v="23.02"/>
    <x v="2"/>
    <s v="jueves-11:06-card-ANON-0000-0000-0019-Americano"/>
    <s v="único"/>
  </r>
  <r>
    <d v="2024-09-05T00:00:00"/>
    <x v="1445"/>
    <x v="6"/>
    <s v="jueves"/>
    <s v="14:00"/>
    <x v="0"/>
    <x v="582"/>
    <x v="1"/>
    <n v="32.82"/>
    <x v="0"/>
    <s v="jueves-14:00-card-ANON-0000-0000-0582-Latte"/>
    <s v="único"/>
  </r>
  <r>
    <d v="2024-09-05T00:00:00"/>
    <x v="1446"/>
    <x v="6"/>
    <s v="jueves"/>
    <s v="15:25"/>
    <x v="0"/>
    <x v="583"/>
    <x v="1"/>
    <n v="32.82"/>
    <x v="0"/>
    <s v="jueves-15:25-card-ANON-0000-0000-0583-Latte"/>
    <s v="único"/>
  </r>
  <r>
    <d v="2024-09-05T00:00:00"/>
    <x v="1447"/>
    <x v="6"/>
    <s v="jueves"/>
    <s v="16:38"/>
    <x v="0"/>
    <x v="584"/>
    <x v="1"/>
    <n v="23.02"/>
    <x v="2"/>
    <s v="jueves-16:38-card-ANON-0000-0000-0584-Americano"/>
    <s v="único"/>
  </r>
  <r>
    <d v="2024-09-05T00:00:00"/>
    <x v="1448"/>
    <x v="6"/>
    <s v="jueves"/>
    <s v="16:40"/>
    <x v="0"/>
    <x v="585"/>
    <x v="1"/>
    <n v="27.92"/>
    <x v="3"/>
    <s v="jueves-16:40-card-ANON-0000-0000-0585-Americano with Milk"/>
    <s v="único"/>
  </r>
  <r>
    <d v="2024-09-05T00:00:00"/>
    <x v="1449"/>
    <x v="6"/>
    <s v="jueves"/>
    <s v="17:04"/>
    <x v="0"/>
    <x v="586"/>
    <x v="1"/>
    <n v="32.82"/>
    <x v="7"/>
    <s v="jueves-17:04-card-ANON-0000-0000-0586-Cappuccino"/>
    <s v="único"/>
  </r>
  <r>
    <d v="2024-09-05T00:00:00"/>
    <x v="1450"/>
    <x v="6"/>
    <s v="jueves"/>
    <s v="17:05"/>
    <x v="0"/>
    <x v="586"/>
    <x v="1"/>
    <n v="32.82"/>
    <x v="7"/>
    <s v="jueves-17:05-card-ANON-0000-0000-0586-Cappuccino"/>
    <s v="único"/>
  </r>
  <r>
    <d v="2024-09-05T00:00:00"/>
    <x v="1451"/>
    <x v="6"/>
    <s v="jueves"/>
    <s v="20:30"/>
    <x v="0"/>
    <x v="587"/>
    <x v="1"/>
    <n v="32.82"/>
    <x v="7"/>
    <s v="jueves-20:30-card-ANON-0000-0000-0587-Cappuccino"/>
    <s v="único"/>
  </r>
  <r>
    <d v="2024-09-05T00:00:00"/>
    <x v="1452"/>
    <x v="6"/>
    <s v="jueves"/>
    <s v="20:54"/>
    <x v="0"/>
    <x v="588"/>
    <x v="1"/>
    <n v="23.02"/>
    <x v="2"/>
    <s v="jueves-20:54-card-ANON-0000-0000-0588-Americano"/>
    <s v="único"/>
  </r>
  <r>
    <d v="2024-09-05T00:00:00"/>
    <x v="1453"/>
    <x v="6"/>
    <s v="jueves"/>
    <s v="20:55"/>
    <x v="0"/>
    <x v="588"/>
    <x v="1"/>
    <n v="32.82"/>
    <x v="7"/>
    <s v="jueves-20:55-card-ANON-0000-0000-0588-Cappuccino"/>
    <s v="único"/>
  </r>
  <r>
    <d v="2024-09-05T00:00:00"/>
    <x v="1454"/>
    <x v="6"/>
    <s v="jueves"/>
    <s v="21:26"/>
    <x v="0"/>
    <x v="40"/>
    <x v="1"/>
    <n v="27.92"/>
    <x v="3"/>
    <s v="jueves-21:26-card-ANON-0000-0000-0040-Americano with Milk"/>
    <s v="único"/>
  </r>
  <r>
    <d v="2024-09-05T00:00:00"/>
    <x v="1455"/>
    <x v="6"/>
    <s v="jueves"/>
    <s v="21:27"/>
    <x v="0"/>
    <x v="40"/>
    <x v="1"/>
    <n v="27.92"/>
    <x v="3"/>
    <s v="jueves-21:27-card-ANON-0000-0000-0040-Americano with Milk"/>
    <s v="único"/>
  </r>
  <r>
    <d v="2024-09-06T00:00:00"/>
    <x v="1456"/>
    <x v="6"/>
    <s v="viernes"/>
    <s v="08:25"/>
    <x v="0"/>
    <x v="582"/>
    <x v="1"/>
    <n v="32.82"/>
    <x v="7"/>
    <s v="viernes-08:25-card-ANON-0000-0000-0582-Cappuccino"/>
    <s v="único"/>
  </r>
  <r>
    <d v="2024-09-06T00:00:00"/>
    <x v="1457"/>
    <x v="6"/>
    <s v="viernes"/>
    <s v="08:34"/>
    <x v="0"/>
    <x v="425"/>
    <x v="1"/>
    <n v="32.82"/>
    <x v="0"/>
    <s v="viernes-08:34-card-ANON-0000-0000-0425-Latte"/>
    <s v="único"/>
  </r>
  <r>
    <d v="2024-09-06T00:00:00"/>
    <x v="1458"/>
    <x v="6"/>
    <s v="viernes"/>
    <s v="08:54"/>
    <x v="0"/>
    <x v="589"/>
    <x v="1"/>
    <n v="23.02"/>
    <x v="2"/>
    <s v="viernes-08:54-card-ANON-0000-0000-0589-Americano"/>
    <s v="único"/>
  </r>
  <r>
    <d v="2024-09-06T00:00:00"/>
    <x v="1459"/>
    <x v="6"/>
    <s v="viernes"/>
    <s v="09:50"/>
    <x v="0"/>
    <x v="590"/>
    <x v="1"/>
    <n v="18.12"/>
    <x v="6"/>
    <s v="viernes-09:50-card-ANON-0000-0000-0590-Espresso"/>
    <s v="único"/>
  </r>
  <r>
    <d v="2024-09-06T00:00:00"/>
    <x v="1460"/>
    <x v="6"/>
    <s v="viernes"/>
    <s v="09:51"/>
    <x v="0"/>
    <x v="590"/>
    <x v="1"/>
    <n v="32.82"/>
    <x v="0"/>
    <s v="viernes-09:51-card-ANON-0000-0000-0590-Latte"/>
    <s v="único"/>
  </r>
  <r>
    <d v="2024-09-06T00:00:00"/>
    <x v="1461"/>
    <x v="6"/>
    <s v="viernes"/>
    <s v="10:30"/>
    <x v="0"/>
    <x v="591"/>
    <x v="1"/>
    <n v="32.82"/>
    <x v="1"/>
    <s v="viernes-10:30-card-ANON-0000-0000-0591-Hot Chocolate"/>
    <s v="único"/>
  </r>
  <r>
    <d v="2024-09-06T00:00:00"/>
    <x v="1462"/>
    <x v="6"/>
    <s v="viernes"/>
    <s v="11:23"/>
    <x v="0"/>
    <x v="95"/>
    <x v="1"/>
    <n v="18.12"/>
    <x v="6"/>
    <s v="viernes-11:23-card-ANON-0000-0000-0095-Espresso"/>
    <s v="único"/>
  </r>
  <r>
    <d v="2024-09-06T00:00:00"/>
    <x v="1463"/>
    <x v="6"/>
    <s v="viernes"/>
    <s v="11:24"/>
    <x v="0"/>
    <x v="467"/>
    <x v="1"/>
    <n v="18.12"/>
    <x v="6"/>
    <s v="viernes-11:24-card-ANON-0000-0000-0467-Espresso"/>
    <s v="único"/>
  </r>
  <r>
    <d v="2024-09-06T00:00:00"/>
    <x v="1464"/>
    <x v="6"/>
    <s v="viernes"/>
    <s v="20:00"/>
    <x v="0"/>
    <x v="283"/>
    <x v="1"/>
    <n v="32.82"/>
    <x v="0"/>
    <s v="viernes-20:00-card-ANON-0000-0000-0283-Latte"/>
    <s v="único"/>
  </r>
  <r>
    <d v="2024-09-06T00:00:00"/>
    <x v="1465"/>
    <x v="6"/>
    <s v="viernes"/>
    <s v="21:09"/>
    <x v="0"/>
    <x v="507"/>
    <x v="1"/>
    <n v="32.82"/>
    <x v="0"/>
    <s v="viernes-21:09-card-ANON-0000-0000-0507-Latte"/>
    <s v="único"/>
  </r>
  <r>
    <d v="2024-09-07T00:00:00"/>
    <x v="1466"/>
    <x v="6"/>
    <s v="sábado"/>
    <s v="08:48"/>
    <x v="0"/>
    <x v="592"/>
    <x v="1"/>
    <n v="32.82"/>
    <x v="0"/>
    <s v="sábado-08:48-card-ANON-0000-0000-0592-Latte"/>
    <s v="único"/>
  </r>
  <r>
    <d v="2024-09-07T00:00:00"/>
    <x v="1467"/>
    <x v="6"/>
    <s v="sábado"/>
    <s v="09:52"/>
    <x v="0"/>
    <x v="543"/>
    <x v="1"/>
    <n v="23.02"/>
    <x v="5"/>
    <s v="sábado-09:52-card-ANON-0000-0000-0543-Cortado"/>
    <s v="único"/>
  </r>
  <r>
    <d v="2024-09-07T00:00:00"/>
    <x v="1468"/>
    <x v="6"/>
    <s v="sábado"/>
    <s v="09:53"/>
    <x v="0"/>
    <x v="543"/>
    <x v="1"/>
    <n v="23.02"/>
    <x v="5"/>
    <s v="sábado-09:53-card-ANON-0000-0000-0543-Cortado"/>
    <s v="único"/>
  </r>
  <r>
    <d v="2024-09-07T00:00:00"/>
    <x v="1469"/>
    <x v="6"/>
    <s v="sábado"/>
    <s v="09:54"/>
    <x v="0"/>
    <x v="593"/>
    <x v="1"/>
    <n v="23.02"/>
    <x v="5"/>
    <s v="sábado-09:54-card-ANON-0000-0000-0593-Cortado"/>
    <s v="único"/>
  </r>
  <r>
    <d v="2024-09-07T00:00:00"/>
    <x v="1470"/>
    <x v="6"/>
    <s v="sábado"/>
    <s v="09:57"/>
    <x v="0"/>
    <x v="276"/>
    <x v="1"/>
    <n v="27.92"/>
    <x v="3"/>
    <s v="sábado-09:57-card-ANON-0000-0000-0276-Americano with Milk"/>
    <s v="único"/>
  </r>
  <r>
    <d v="2024-09-07T00:00:00"/>
    <x v="1471"/>
    <x v="6"/>
    <s v="sábado"/>
    <s v="09:59"/>
    <x v="0"/>
    <x v="276"/>
    <x v="1"/>
    <n v="27.92"/>
    <x v="3"/>
    <s v="sábado-09:59-card-ANON-0000-0000-0276-Americano with Milk"/>
    <s v="único"/>
  </r>
  <r>
    <d v="2024-09-07T00:00:00"/>
    <x v="1472"/>
    <x v="6"/>
    <s v="sábado"/>
    <s v="10:00"/>
    <x v="0"/>
    <x v="141"/>
    <x v="1"/>
    <n v="23.02"/>
    <x v="5"/>
    <s v="sábado-10:00-card-ANON-0000-0000-0141-Cortado"/>
    <s v="único"/>
  </r>
  <r>
    <d v="2024-09-07T00:00:00"/>
    <x v="1473"/>
    <x v="6"/>
    <s v="sábado"/>
    <s v="10:22"/>
    <x v="0"/>
    <x v="594"/>
    <x v="1"/>
    <n v="23.02"/>
    <x v="2"/>
    <s v="sábado-10:22-card-ANON-0000-0000-0594-Americano"/>
    <s v="único"/>
  </r>
  <r>
    <d v="2024-09-07T00:00:00"/>
    <x v="1474"/>
    <x v="6"/>
    <s v="sábado"/>
    <s v="10:37"/>
    <x v="0"/>
    <x v="595"/>
    <x v="1"/>
    <n v="18.12"/>
    <x v="6"/>
    <s v="sábado-10:37-card-ANON-0000-0000-0595-Espresso"/>
    <s v="único"/>
  </r>
  <r>
    <d v="2024-09-07T00:00:00"/>
    <x v="1475"/>
    <x v="6"/>
    <s v="sábado"/>
    <s v="10:40"/>
    <x v="0"/>
    <x v="595"/>
    <x v="1"/>
    <n v="18.12"/>
    <x v="6"/>
    <s v="sábado-10:40-card-ANON-0000-0000-0595-Espresso"/>
    <s v="único"/>
  </r>
  <r>
    <d v="2024-09-07T00:00:00"/>
    <x v="1476"/>
    <x v="6"/>
    <s v="sábado"/>
    <s v="10:53"/>
    <x v="0"/>
    <x v="596"/>
    <x v="1"/>
    <n v="32.82"/>
    <x v="0"/>
    <s v="sábado-10:53-card-ANON-0000-0000-0596-Latte"/>
    <s v="único"/>
  </r>
  <r>
    <d v="2024-09-07T00:00:00"/>
    <x v="1477"/>
    <x v="6"/>
    <s v="sábado"/>
    <s v="11:18"/>
    <x v="0"/>
    <x v="12"/>
    <x v="1"/>
    <n v="27.92"/>
    <x v="3"/>
    <s v="sábado-11:18-card-ANON-0000-0000-0012-Americano with Milk"/>
    <s v="único"/>
  </r>
  <r>
    <d v="2024-09-07T00:00:00"/>
    <x v="1478"/>
    <x v="6"/>
    <s v="sábado"/>
    <s v="11:20"/>
    <x v="0"/>
    <x v="19"/>
    <x v="1"/>
    <n v="23.02"/>
    <x v="2"/>
    <s v="sábado-11:20-card-ANON-0000-0000-0019-Americano"/>
    <s v="único"/>
  </r>
  <r>
    <d v="2024-09-07T00:00:00"/>
    <x v="1479"/>
    <x v="6"/>
    <s v="sábado"/>
    <s v="11:20"/>
    <x v="0"/>
    <x v="12"/>
    <x v="1"/>
    <n v="18.12"/>
    <x v="6"/>
    <s v="sábado-11:20-card-ANON-0000-0000-0012-Espresso"/>
    <s v="único"/>
  </r>
  <r>
    <d v="2024-09-07T00:00:00"/>
    <x v="1480"/>
    <x v="6"/>
    <s v="sábado"/>
    <s v="15:55"/>
    <x v="0"/>
    <x v="597"/>
    <x v="1"/>
    <n v="32.82"/>
    <x v="0"/>
    <s v="sábado-15:55-card-ANON-0000-0000-0597-Latte"/>
    <s v="único"/>
  </r>
  <r>
    <d v="2024-09-07T00:00:00"/>
    <x v="1481"/>
    <x v="6"/>
    <s v="sábado"/>
    <s v="16:20"/>
    <x v="0"/>
    <x v="19"/>
    <x v="1"/>
    <n v="23.02"/>
    <x v="2"/>
    <s v="sábado-16:20-card-ANON-0000-0000-0019-Americano"/>
    <s v="único"/>
  </r>
  <r>
    <d v="2024-09-07T00:00:00"/>
    <x v="1482"/>
    <x v="6"/>
    <s v="sábado"/>
    <s v="16:20"/>
    <x v="0"/>
    <x v="12"/>
    <x v="1"/>
    <n v="18.12"/>
    <x v="6"/>
    <s v="sábado-16:20-card-ANON-0000-0000-0012-Espresso"/>
    <s v="único"/>
  </r>
  <r>
    <d v="2024-09-07T00:00:00"/>
    <x v="1483"/>
    <x v="6"/>
    <s v="sábado"/>
    <s v="19:35"/>
    <x v="0"/>
    <x v="283"/>
    <x v="1"/>
    <n v="32.82"/>
    <x v="4"/>
    <s v="sábado-19:35-card-ANON-0000-0000-0283-Cocoa"/>
    <s v="único"/>
  </r>
  <r>
    <d v="2024-09-07T00:00:00"/>
    <x v="1484"/>
    <x v="6"/>
    <s v="sábado"/>
    <s v="19:36"/>
    <x v="0"/>
    <x v="283"/>
    <x v="1"/>
    <n v="32.82"/>
    <x v="0"/>
    <s v="sábado-19:36-card-ANON-0000-0000-0283-Latte"/>
    <s v="único"/>
  </r>
  <r>
    <d v="2024-09-07T00:00:00"/>
    <x v="1485"/>
    <x v="6"/>
    <s v="sábado"/>
    <s v="19:37"/>
    <x v="0"/>
    <x v="283"/>
    <x v="1"/>
    <n v="32.82"/>
    <x v="0"/>
    <s v="sábado-19:37-card-ANON-0000-0000-0283-Latte"/>
    <s v="único"/>
  </r>
  <r>
    <d v="2024-09-07T00:00:00"/>
    <x v="1486"/>
    <x v="6"/>
    <s v="sábado"/>
    <s v="20:13"/>
    <x v="0"/>
    <x v="598"/>
    <x v="1"/>
    <n v="32.82"/>
    <x v="0"/>
    <s v="sábado-20:13-card-ANON-0000-0000-0598-Latte"/>
    <s v="único"/>
  </r>
  <r>
    <d v="2024-09-07T00:00:00"/>
    <x v="1487"/>
    <x v="6"/>
    <s v="sábado"/>
    <s v="20:14"/>
    <x v="0"/>
    <x v="598"/>
    <x v="1"/>
    <n v="32.82"/>
    <x v="0"/>
    <s v="sábado-20:14-card-ANON-0000-0000-0598-Latte"/>
    <s v="único"/>
  </r>
  <r>
    <d v="2024-09-08T00:00:00"/>
    <x v="1488"/>
    <x v="6"/>
    <s v="domingo"/>
    <s v="08:15"/>
    <x v="0"/>
    <x v="141"/>
    <x v="1"/>
    <n v="23.02"/>
    <x v="5"/>
    <s v="domingo-08:15-card-ANON-0000-0000-0141-Cortado"/>
    <s v="único"/>
  </r>
  <r>
    <d v="2024-09-08T00:00:00"/>
    <x v="1489"/>
    <x v="6"/>
    <s v="domingo"/>
    <s v="09:18"/>
    <x v="0"/>
    <x v="543"/>
    <x v="1"/>
    <n v="23.02"/>
    <x v="5"/>
    <s v="domingo-09:18-card-ANON-0000-0000-0543-Cortado"/>
    <s v="único"/>
  </r>
  <r>
    <d v="2024-09-08T00:00:00"/>
    <x v="1490"/>
    <x v="6"/>
    <s v="domingo"/>
    <s v="09:19"/>
    <x v="0"/>
    <x v="543"/>
    <x v="1"/>
    <n v="23.02"/>
    <x v="5"/>
    <s v="domingo-09:19-card-ANON-0000-0000-0543-Cortado"/>
    <s v="único"/>
  </r>
  <r>
    <d v="2024-09-08T00:00:00"/>
    <x v="1491"/>
    <x v="6"/>
    <s v="domingo"/>
    <s v="10:05"/>
    <x v="0"/>
    <x v="543"/>
    <x v="1"/>
    <n v="23.02"/>
    <x v="5"/>
    <s v="domingo-10:05-card-ANON-0000-0000-0543-Cortado"/>
    <s v="único"/>
  </r>
  <r>
    <d v="2024-09-08T00:00:00"/>
    <x v="1492"/>
    <x v="6"/>
    <s v="domingo"/>
    <s v="12:43"/>
    <x v="0"/>
    <x v="486"/>
    <x v="1"/>
    <n v="23.02"/>
    <x v="5"/>
    <s v="domingo-12:43-card-ANON-0000-0000-0486-Cortado"/>
    <s v="único"/>
  </r>
  <r>
    <d v="2024-09-08T00:00:00"/>
    <x v="1493"/>
    <x v="6"/>
    <s v="domingo"/>
    <s v="20:13"/>
    <x v="0"/>
    <x v="347"/>
    <x v="1"/>
    <n v="23.02"/>
    <x v="2"/>
    <s v="domingo-20:13-card-ANON-0000-0000-0347-Americano"/>
    <s v="único"/>
  </r>
  <r>
    <d v="2024-09-09T00:00:00"/>
    <x v="1494"/>
    <x v="6"/>
    <s v="lunes"/>
    <s v="07:51"/>
    <x v="0"/>
    <x v="599"/>
    <x v="1"/>
    <n v="32.82"/>
    <x v="0"/>
    <s v="lunes-07:51-card-ANON-0000-0000-0599-Latte"/>
    <s v="único"/>
  </r>
  <r>
    <d v="2024-09-09T00:00:00"/>
    <x v="1495"/>
    <x v="6"/>
    <s v="lunes"/>
    <s v="07:53"/>
    <x v="0"/>
    <x v="582"/>
    <x v="1"/>
    <n v="32.82"/>
    <x v="7"/>
    <s v="lunes-07:53-card-ANON-0000-0000-0582-Cappuccino"/>
    <s v="único"/>
  </r>
  <r>
    <d v="2024-09-09T00:00:00"/>
    <x v="1496"/>
    <x v="6"/>
    <s v="lunes"/>
    <s v="07:55"/>
    <x v="0"/>
    <x v="599"/>
    <x v="1"/>
    <n v="27.92"/>
    <x v="3"/>
    <s v="lunes-07:55-card-ANON-0000-0000-0599-Americano with Milk"/>
    <s v="único"/>
  </r>
  <r>
    <d v="2024-09-09T00:00:00"/>
    <x v="1497"/>
    <x v="6"/>
    <s v="lunes"/>
    <s v="07:56"/>
    <x v="0"/>
    <x v="570"/>
    <x v="1"/>
    <n v="32.82"/>
    <x v="0"/>
    <s v="lunes-07:56-card-ANON-0000-0000-0570-Latte"/>
    <s v="único"/>
  </r>
  <r>
    <d v="2024-09-09T00:00:00"/>
    <x v="1498"/>
    <x v="6"/>
    <s v="lunes"/>
    <s v="09:49"/>
    <x v="0"/>
    <x v="583"/>
    <x v="1"/>
    <n v="32.82"/>
    <x v="0"/>
    <s v="lunes-09:49-card-ANON-0000-0000-0583-Latte"/>
    <s v="único"/>
  </r>
  <r>
    <d v="2024-09-09T00:00:00"/>
    <x v="1499"/>
    <x v="6"/>
    <s v="lunes"/>
    <s v="09:50"/>
    <x v="0"/>
    <x v="583"/>
    <x v="1"/>
    <n v="32.82"/>
    <x v="1"/>
    <s v="lunes-09:50-card-ANON-0000-0000-0583-Hot Chocolate"/>
    <s v="único"/>
  </r>
  <r>
    <d v="2024-09-09T00:00:00"/>
    <x v="1500"/>
    <x v="6"/>
    <s v="lunes"/>
    <s v="09:59"/>
    <x v="0"/>
    <x v="494"/>
    <x v="1"/>
    <n v="32.82"/>
    <x v="0"/>
    <s v="lunes-09:59-card-ANON-0000-0000-0494-Latte"/>
    <s v="único"/>
  </r>
  <r>
    <d v="2024-09-09T00:00:00"/>
    <x v="1501"/>
    <x v="6"/>
    <s v="lunes"/>
    <s v="11:11"/>
    <x v="0"/>
    <x v="600"/>
    <x v="1"/>
    <n v="27.92"/>
    <x v="3"/>
    <s v="lunes-11:11-card-ANON-0000-0000-0600-Americano with Milk"/>
    <s v="único"/>
  </r>
  <r>
    <d v="2024-09-09T00:00:00"/>
    <x v="1502"/>
    <x v="6"/>
    <s v="lunes"/>
    <s v="11:12"/>
    <x v="0"/>
    <x v="601"/>
    <x v="1"/>
    <n v="27.92"/>
    <x v="3"/>
    <s v="lunes-11:12-card-ANON-0000-0000-0601-Americano with Milk"/>
    <s v="único"/>
  </r>
  <r>
    <d v="2024-09-09T00:00:00"/>
    <x v="1503"/>
    <x v="6"/>
    <s v="lunes"/>
    <s v="11:29"/>
    <x v="0"/>
    <x v="602"/>
    <x v="1"/>
    <n v="32.82"/>
    <x v="0"/>
    <s v="lunes-11:29-card-ANON-0000-0000-0602-Latte"/>
    <s v="único"/>
  </r>
  <r>
    <d v="2024-09-09T00:00:00"/>
    <x v="1504"/>
    <x v="6"/>
    <s v="lunes"/>
    <s v="12:07"/>
    <x v="0"/>
    <x v="603"/>
    <x v="1"/>
    <n v="18.12"/>
    <x v="6"/>
    <s v="lunes-12:07-card-ANON-0000-0000-0603-Espresso"/>
    <s v="único"/>
  </r>
  <r>
    <d v="2024-09-09T00:00:00"/>
    <x v="1505"/>
    <x v="6"/>
    <s v="lunes"/>
    <s v="15:12"/>
    <x v="0"/>
    <x v="604"/>
    <x v="1"/>
    <n v="32.82"/>
    <x v="0"/>
    <s v="lunes-15:12-card-ANON-0000-0000-0604-Latte"/>
    <s v="único"/>
  </r>
  <r>
    <d v="2024-09-09T00:00:00"/>
    <x v="1506"/>
    <x v="6"/>
    <s v="lunes"/>
    <s v="15:13"/>
    <x v="0"/>
    <x v="604"/>
    <x v="1"/>
    <n v="23.02"/>
    <x v="2"/>
    <s v="lunes-15:13-card-ANON-0000-0000-0604-Americano"/>
    <s v="único"/>
  </r>
  <r>
    <d v="2024-09-09T00:00:00"/>
    <x v="1507"/>
    <x v="6"/>
    <s v="lunes"/>
    <s v="17:24"/>
    <x v="0"/>
    <x v="605"/>
    <x v="1"/>
    <n v="32.82"/>
    <x v="0"/>
    <s v="lunes-17:24-card-ANON-0000-0000-0605-Latte"/>
    <s v="único"/>
  </r>
  <r>
    <d v="2024-09-09T00:00:00"/>
    <x v="1508"/>
    <x v="6"/>
    <s v="lunes"/>
    <s v="18:13"/>
    <x v="0"/>
    <x v="507"/>
    <x v="1"/>
    <n v="32.82"/>
    <x v="0"/>
    <s v="lunes-18:13-card-ANON-0000-0000-0507-Latte"/>
    <s v="único"/>
  </r>
  <r>
    <d v="2024-09-09T00:00:00"/>
    <x v="1509"/>
    <x v="6"/>
    <s v="lunes"/>
    <s v="20:07"/>
    <x v="0"/>
    <x v="268"/>
    <x v="1"/>
    <n v="32.82"/>
    <x v="7"/>
    <s v="lunes-20:07-card-ANON-0000-0000-0268-Cappuccino"/>
    <s v="único"/>
  </r>
  <r>
    <d v="2024-09-09T00:00:00"/>
    <x v="1510"/>
    <x v="6"/>
    <s v="lunes"/>
    <s v="20:13"/>
    <x v="0"/>
    <x v="606"/>
    <x v="1"/>
    <n v="32.82"/>
    <x v="0"/>
    <s v="lunes-20:13-card-ANON-0000-0000-0606-Latte"/>
    <s v="único"/>
  </r>
  <r>
    <d v="2024-09-10T00:00:00"/>
    <x v="1511"/>
    <x v="6"/>
    <s v="martes"/>
    <s v="08:12"/>
    <x v="0"/>
    <x v="607"/>
    <x v="1"/>
    <n v="32.82"/>
    <x v="1"/>
    <s v="martes-08:12-card-ANON-0000-0000-0607-Hot Chocolate"/>
    <s v="único"/>
  </r>
  <r>
    <d v="2024-09-10T00:00:00"/>
    <x v="1512"/>
    <x v="6"/>
    <s v="martes"/>
    <s v="09:32"/>
    <x v="0"/>
    <x v="608"/>
    <x v="1"/>
    <n v="32.82"/>
    <x v="7"/>
    <s v="martes-09:32-card-ANON-0000-0000-0608-Cappuccino"/>
    <s v="único"/>
  </r>
  <r>
    <d v="2024-09-10T00:00:00"/>
    <x v="1513"/>
    <x v="6"/>
    <s v="martes"/>
    <s v="15:21"/>
    <x v="0"/>
    <x v="543"/>
    <x v="1"/>
    <n v="23.02"/>
    <x v="5"/>
    <s v="martes-15:21-card-ANON-0000-0000-0543-Cortado"/>
    <s v="único"/>
  </r>
  <r>
    <d v="2024-09-10T00:00:00"/>
    <x v="1514"/>
    <x v="6"/>
    <s v="martes"/>
    <s v="15:23"/>
    <x v="0"/>
    <x v="543"/>
    <x v="1"/>
    <n v="23.02"/>
    <x v="5"/>
    <s v="martes-15:23-card-ANON-0000-0000-0543-Cortado"/>
    <s v="único"/>
  </r>
  <r>
    <d v="2024-09-10T00:00:00"/>
    <x v="1515"/>
    <x v="6"/>
    <s v="martes"/>
    <s v="18:43"/>
    <x v="0"/>
    <x v="609"/>
    <x v="1"/>
    <n v="32.82"/>
    <x v="7"/>
    <s v="martes-18:43-card-ANON-0000-0000-0609-Cappuccino"/>
    <s v="único"/>
  </r>
  <r>
    <d v="2024-09-10T00:00:00"/>
    <x v="1516"/>
    <x v="6"/>
    <s v="martes"/>
    <s v="18:45"/>
    <x v="0"/>
    <x v="610"/>
    <x v="1"/>
    <n v="27.92"/>
    <x v="3"/>
    <s v="martes-18:45-card-ANON-0000-0000-0610-Americano with Milk"/>
    <s v="único"/>
  </r>
  <r>
    <d v="2024-09-10T00:00:00"/>
    <x v="1517"/>
    <x v="6"/>
    <s v="martes"/>
    <s v="19:02"/>
    <x v="0"/>
    <x v="611"/>
    <x v="1"/>
    <n v="32.82"/>
    <x v="0"/>
    <s v="martes-19:02-card-ANON-0000-0000-0611-Latte"/>
    <s v="único"/>
  </r>
  <r>
    <d v="2024-09-10T00:00:00"/>
    <x v="1518"/>
    <x v="6"/>
    <s v="martes"/>
    <s v="19:03"/>
    <x v="0"/>
    <x v="611"/>
    <x v="1"/>
    <n v="32.82"/>
    <x v="0"/>
    <s v="martes-19:03-card-ANON-0000-0000-0611-Latte"/>
    <s v="único"/>
  </r>
  <r>
    <d v="2024-09-10T00:00:00"/>
    <x v="1519"/>
    <x v="6"/>
    <s v="martes"/>
    <s v="21:29"/>
    <x v="0"/>
    <x v="12"/>
    <x v="1"/>
    <n v="27.92"/>
    <x v="3"/>
    <s v="martes-21:29-card-ANON-0000-0000-0012-Americano with Milk"/>
    <s v="único"/>
  </r>
  <r>
    <d v="2024-09-10T00:00:00"/>
    <x v="1520"/>
    <x v="6"/>
    <s v="martes"/>
    <s v="21:30"/>
    <x v="0"/>
    <x v="12"/>
    <x v="1"/>
    <n v="23.02"/>
    <x v="2"/>
    <s v="martes-21:30-card-ANON-0000-0000-0012-Americano"/>
    <s v="único"/>
  </r>
  <r>
    <d v="2024-09-11T00:00:00"/>
    <x v="1521"/>
    <x v="6"/>
    <s v="miércoles"/>
    <s v="08:47"/>
    <x v="0"/>
    <x v="612"/>
    <x v="1"/>
    <n v="32.82"/>
    <x v="0"/>
    <s v="miércoles-08:47-card-ANON-0000-0000-0612-Latte"/>
    <s v="único"/>
  </r>
  <r>
    <d v="2024-09-11T00:00:00"/>
    <x v="1522"/>
    <x v="6"/>
    <s v="miércoles"/>
    <s v="09:28"/>
    <x v="0"/>
    <x v="97"/>
    <x v="1"/>
    <n v="27.92"/>
    <x v="3"/>
    <s v="miércoles-09:28-card-ANON-0000-0000-0097-Americano with Milk"/>
    <s v="único"/>
  </r>
  <r>
    <d v="2024-09-11T00:00:00"/>
    <x v="1523"/>
    <x v="6"/>
    <s v="miércoles"/>
    <s v="10:52"/>
    <x v="0"/>
    <x v="613"/>
    <x v="1"/>
    <n v="32.82"/>
    <x v="0"/>
    <s v="miércoles-10:52-card-ANON-0000-0000-0613-Latte"/>
    <s v="único"/>
  </r>
  <r>
    <d v="2024-09-11T00:00:00"/>
    <x v="1524"/>
    <x v="6"/>
    <s v="miércoles"/>
    <s v="19:53"/>
    <x v="0"/>
    <x v="614"/>
    <x v="1"/>
    <n v="32.82"/>
    <x v="7"/>
    <s v="miércoles-19:53-card-ANON-0000-0000-0614-Cappuccino"/>
    <s v="único"/>
  </r>
  <r>
    <d v="2024-09-11T00:00:00"/>
    <x v="1525"/>
    <x v="6"/>
    <s v="miércoles"/>
    <s v="20:13"/>
    <x v="0"/>
    <x v="531"/>
    <x v="1"/>
    <n v="27.92"/>
    <x v="3"/>
    <s v="miércoles-20:13-card-ANON-0000-0000-0531-Americano with Milk"/>
    <s v="único"/>
  </r>
  <r>
    <d v="2024-09-11T00:00:00"/>
    <x v="1526"/>
    <x v="6"/>
    <s v="miércoles"/>
    <s v="20:14"/>
    <x v="0"/>
    <x v="531"/>
    <x v="1"/>
    <n v="32.82"/>
    <x v="0"/>
    <s v="miércoles-20:14-card-ANON-0000-0000-0531-Latte"/>
    <s v="único"/>
  </r>
  <r>
    <d v="2024-09-11T00:00:00"/>
    <x v="1527"/>
    <x v="6"/>
    <s v="miércoles"/>
    <s v="20:15"/>
    <x v="0"/>
    <x v="531"/>
    <x v="1"/>
    <n v="32.82"/>
    <x v="0"/>
    <s v="miércoles-20:15-card-ANON-0000-0000-0531-Latte"/>
    <s v="único"/>
  </r>
  <r>
    <d v="2024-09-11T00:00:00"/>
    <x v="1528"/>
    <x v="6"/>
    <s v="miércoles"/>
    <s v="21:01"/>
    <x v="0"/>
    <x v="584"/>
    <x v="1"/>
    <n v="23.02"/>
    <x v="5"/>
    <s v="miércoles-21:01-card-ANON-0000-0000-0584-Cortado"/>
    <s v="único"/>
  </r>
  <r>
    <d v="2024-09-12T00:00:00"/>
    <x v="1529"/>
    <x v="6"/>
    <s v="jueves"/>
    <s v="10:57"/>
    <x v="0"/>
    <x v="347"/>
    <x v="1"/>
    <n v="18.12"/>
    <x v="6"/>
    <s v="jueves-10:57-card-ANON-0000-0000-0347-Espresso"/>
    <s v="único"/>
  </r>
  <r>
    <d v="2024-09-12T00:00:00"/>
    <x v="1530"/>
    <x v="6"/>
    <s v="jueves"/>
    <s v="10:58"/>
    <x v="0"/>
    <x v="347"/>
    <x v="1"/>
    <n v="27.92"/>
    <x v="3"/>
    <s v="jueves-10:58-card-ANON-0000-0000-0347-Americano with Milk"/>
    <s v="único"/>
  </r>
  <r>
    <d v="2024-09-12T00:00:00"/>
    <x v="1531"/>
    <x v="6"/>
    <s v="jueves"/>
    <s v="11:27"/>
    <x v="0"/>
    <x v="615"/>
    <x v="1"/>
    <n v="27.92"/>
    <x v="3"/>
    <s v="jueves-11:27-card-ANON-0000-0000-0615-Americano with Milk"/>
    <s v="único"/>
  </r>
  <r>
    <d v="2024-09-12T00:00:00"/>
    <x v="1532"/>
    <x v="6"/>
    <s v="jueves"/>
    <s v="12:08"/>
    <x v="0"/>
    <x v="565"/>
    <x v="1"/>
    <n v="32.82"/>
    <x v="7"/>
    <s v="jueves-12:08-card-ANON-0000-0000-0565-Cappuccino"/>
    <s v="único"/>
  </r>
  <r>
    <d v="2024-09-12T00:00:00"/>
    <x v="1533"/>
    <x v="6"/>
    <s v="jueves"/>
    <s v="12:31"/>
    <x v="0"/>
    <x v="616"/>
    <x v="1"/>
    <n v="23.02"/>
    <x v="5"/>
    <s v="jueves-12:31-card-ANON-0000-0000-0616-Cortado"/>
    <s v="único"/>
  </r>
  <r>
    <d v="2024-09-12T00:00:00"/>
    <x v="1534"/>
    <x v="6"/>
    <s v="jueves"/>
    <s v="12:32"/>
    <x v="0"/>
    <x v="616"/>
    <x v="1"/>
    <n v="23.02"/>
    <x v="5"/>
    <s v="jueves-12:32-card-ANON-0000-0000-0616-Cortado"/>
    <s v="único"/>
  </r>
  <r>
    <d v="2024-09-12T00:00:00"/>
    <x v="1535"/>
    <x v="6"/>
    <s v="jueves"/>
    <s v="12:37"/>
    <x v="0"/>
    <x v="141"/>
    <x v="1"/>
    <n v="23.02"/>
    <x v="5"/>
    <s v="jueves-12:37-card-ANON-0000-0000-0141-Cortado"/>
    <s v="único"/>
  </r>
  <r>
    <d v="2024-09-12T00:00:00"/>
    <x v="1536"/>
    <x v="6"/>
    <s v="jueves"/>
    <s v="12:38"/>
    <x v="0"/>
    <x v="141"/>
    <x v="1"/>
    <n v="23.02"/>
    <x v="5"/>
    <s v="jueves-12:38-card-ANON-0000-0000-0141-Cortado"/>
    <s v="único"/>
  </r>
  <r>
    <d v="2024-09-12T00:00:00"/>
    <x v="1537"/>
    <x v="6"/>
    <s v="jueves"/>
    <s v="17:01"/>
    <x v="0"/>
    <x v="617"/>
    <x v="1"/>
    <n v="32.82"/>
    <x v="0"/>
    <s v="jueves-17:01-card-ANON-0000-0000-0617-Latte"/>
    <s v="único"/>
  </r>
  <r>
    <d v="2024-09-12T00:00:00"/>
    <x v="1538"/>
    <x v="6"/>
    <s v="jueves"/>
    <s v="21:09"/>
    <x v="0"/>
    <x v="618"/>
    <x v="1"/>
    <n v="23.02"/>
    <x v="2"/>
    <s v="jueves-21:09-card-ANON-0000-0000-0618-Americano"/>
    <s v="único"/>
  </r>
  <r>
    <d v="2024-09-12T00:00:00"/>
    <x v="1539"/>
    <x v="6"/>
    <s v="jueves"/>
    <s v="21:10"/>
    <x v="0"/>
    <x v="618"/>
    <x v="1"/>
    <n v="32.82"/>
    <x v="7"/>
    <s v="jueves-21:10-card-ANON-0000-0000-0618-Cappuccino"/>
    <s v="único"/>
  </r>
  <r>
    <d v="2024-09-12T00:00:00"/>
    <x v="1540"/>
    <x v="6"/>
    <s v="jueves"/>
    <s v="21:13"/>
    <x v="0"/>
    <x v="319"/>
    <x v="1"/>
    <n v="23.02"/>
    <x v="5"/>
    <s v="jueves-21:13-card-ANON-0000-0000-0319-Cortado"/>
    <s v="único"/>
  </r>
  <r>
    <d v="2024-09-13T00:00:00"/>
    <x v="1541"/>
    <x v="6"/>
    <s v="viernes"/>
    <s v="07:56"/>
    <x v="0"/>
    <x v="570"/>
    <x v="1"/>
    <n v="32.82"/>
    <x v="0"/>
    <s v="viernes-07:56-card-ANON-0000-0000-0570-Latte"/>
    <s v="único"/>
  </r>
  <r>
    <d v="2024-09-13T00:00:00"/>
    <x v="1542"/>
    <x v="6"/>
    <s v="viernes"/>
    <s v="08:41"/>
    <x v="0"/>
    <x v="425"/>
    <x v="1"/>
    <n v="32.82"/>
    <x v="0"/>
    <s v="viernes-08:41-card-ANON-0000-0000-0425-Latte"/>
    <s v="único"/>
  </r>
  <r>
    <d v="2024-09-13T00:00:00"/>
    <x v="1543"/>
    <x v="6"/>
    <s v="viernes"/>
    <s v="08:54"/>
    <x v="0"/>
    <x v="375"/>
    <x v="1"/>
    <n v="32.82"/>
    <x v="0"/>
    <s v="viernes-08:54-card-ANON-0000-0000-0375-Latte"/>
    <s v="único"/>
  </r>
  <r>
    <d v="2024-09-13T00:00:00"/>
    <x v="1544"/>
    <x v="6"/>
    <s v="viernes"/>
    <s v="09:51"/>
    <x v="0"/>
    <x v="619"/>
    <x v="1"/>
    <n v="32.82"/>
    <x v="0"/>
    <s v="viernes-09:51-card-ANON-0000-0000-0619-Latte"/>
    <s v="único"/>
  </r>
  <r>
    <d v="2024-09-13T00:00:00"/>
    <x v="1545"/>
    <x v="6"/>
    <s v="viernes"/>
    <s v="15:38"/>
    <x v="0"/>
    <x v="242"/>
    <x v="1"/>
    <n v="27.92"/>
    <x v="3"/>
    <s v="viernes-15:38-card-ANON-0000-0000-0242-Americano with Milk"/>
    <s v="único"/>
  </r>
  <r>
    <d v="2024-09-13T00:00:00"/>
    <x v="1546"/>
    <x v="6"/>
    <s v="viernes"/>
    <s v="15:50"/>
    <x v="0"/>
    <x v="552"/>
    <x v="1"/>
    <n v="27.92"/>
    <x v="3"/>
    <s v="viernes-15:50-card-ANON-0000-0000-0552-Americano with Milk"/>
    <s v="único"/>
  </r>
  <r>
    <d v="2024-09-14T00:00:00"/>
    <x v="1547"/>
    <x v="6"/>
    <s v="sábado"/>
    <s v="16:29"/>
    <x v="0"/>
    <x v="543"/>
    <x v="1"/>
    <n v="32.82"/>
    <x v="7"/>
    <s v="sábado-16:29-card-ANON-0000-0000-0543-Cappuccino"/>
    <s v="único"/>
  </r>
  <r>
    <d v="2024-09-14T00:00:00"/>
    <x v="1548"/>
    <x v="6"/>
    <s v="sábado"/>
    <s v="16:30"/>
    <x v="0"/>
    <x v="543"/>
    <x v="1"/>
    <n v="32.82"/>
    <x v="7"/>
    <s v="sábado-16:30-card-ANON-0000-0000-0543-Cappuccino"/>
    <s v="único"/>
  </r>
  <r>
    <d v="2024-09-15T00:00:00"/>
    <x v="1549"/>
    <x v="6"/>
    <s v="domingo"/>
    <s v="08:42"/>
    <x v="0"/>
    <x v="347"/>
    <x v="1"/>
    <n v="18.12"/>
    <x v="6"/>
    <s v="domingo-08:42-card-ANON-0000-0000-0347-Espresso"/>
    <s v="único"/>
  </r>
  <r>
    <d v="2024-09-15T00:00:00"/>
    <x v="1550"/>
    <x v="6"/>
    <s v="domingo"/>
    <s v="09:49"/>
    <x v="0"/>
    <x v="620"/>
    <x v="1"/>
    <n v="27.92"/>
    <x v="3"/>
    <s v="domingo-09:49-card-ANON-0000-0000-0620-Americano with Milk"/>
    <s v="único"/>
  </r>
  <r>
    <d v="2024-09-15T00:00:00"/>
    <x v="1551"/>
    <x v="6"/>
    <s v="domingo"/>
    <s v="13:49"/>
    <x v="0"/>
    <x v="304"/>
    <x v="1"/>
    <n v="23.02"/>
    <x v="2"/>
    <s v="domingo-13:49-card-ANON-0000-0000-0304-Americano"/>
    <s v="único"/>
  </r>
  <r>
    <d v="2024-09-15T00:00:00"/>
    <x v="1552"/>
    <x v="6"/>
    <s v="domingo"/>
    <s v="14:36"/>
    <x v="0"/>
    <x v="141"/>
    <x v="1"/>
    <n v="23.02"/>
    <x v="5"/>
    <s v="domingo-14:36-card-ANON-0000-0000-0141-Cortado"/>
    <s v="único"/>
  </r>
  <r>
    <d v="2024-09-15T00:00:00"/>
    <x v="1553"/>
    <x v="6"/>
    <s v="domingo"/>
    <s v="14:37"/>
    <x v="0"/>
    <x v="141"/>
    <x v="1"/>
    <n v="23.02"/>
    <x v="5"/>
    <s v="domingo-14:37-card-ANON-0000-0000-0141-Cortado"/>
    <s v="único"/>
  </r>
  <r>
    <d v="2024-09-15T00:00:00"/>
    <x v="1554"/>
    <x v="6"/>
    <s v="domingo"/>
    <s v="14:53"/>
    <x v="0"/>
    <x v="543"/>
    <x v="1"/>
    <n v="32.82"/>
    <x v="7"/>
    <s v="domingo-14:53-card-ANON-0000-0000-0543-Cappuccino"/>
    <s v="único"/>
  </r>
  <r>
    <d v="2024-09-16T00:00:00"/>
    <x v="1555"/>
    <x v="6"/>
    <s v="lunes"/>
    <s v="13:32"/>
    <x v="0"/>
    <x v="621"/>
    <x v="1"/>
    <n v="32.82"/>
    <x v="0"/>
    <s v="lunes-13:32-card-ANON-0000-0000-0621-Latte"/>
    <s v="único"/>
  </r>
  <r>
    <d v="2024-09-16T00:00:00"/>
    <x v="1556"/>
    <x v="6"/>
    <s v="lunes"/>
    <s v="13:33"/>
    <x v="0"/>
    <x v="584"/>
    <x v="1"/>
    <n v="27.92"/>
    <x v="3"/>
    <s v="lunes-13:33-card-ANON-0000-0000-0584-Americano with Milk"/>
    <s v="único"/>
  </r>
  <r>
    <d v="2024-09-16T00:00:00"/>
    <x v="1557"/>
    <x v="6"/>
    <s v="lunes"/>
    <s v="15:23"/>
    <x v="0"/>
    <x v="621"/>
    <x v="1"/>
    <n v="32.82"/>
    <x v="0"/>
    <s v="lunes-15:23-card-ANON-0000-0000-0621-Latte"/>
    <s v="único"/>
  </r>
  <r>
    <d v="2024-09-16T00:00:00"/>
    <x v="1558"/>
    <x v="6"/>
    <s v="lunes"/>
    <s v="17:16"/>
    <x v="0"/>
    <x v="622"/>
    <x v="1"/>
    <n v="27.92"/>
    <x v="3"/>
    <s v="lunes-17:16-card-ANON-0000-0000-0622-Americano with Milk"/>
    <s v="único"/>
  </r>
  <r>
    <d v="2024-09-16T00:00:00"/>
    <x v="1559"/>
    <x v="6"/>
    <s v="lunes"/>
    <s v="17:18"/>
    <x v="0"/>
    <x v="623"/>
    <x v="1"/>
    <n v="32.82"/>
    <x v="0"/>
    <s v="lunes-17:18-card-ANON-0000-0000-0623-Latte"/>
    <s v="único"/>
  </r>
  <r>
    <d v="2024-09-16T00:00:00"/>
    <x v="1560"/>
    <x v="6"/>
    <s v="lunes"/>
    <s v="18:54"/>
    <x v="0"/>
    <x v="624"/>
    <x v="1"/>
    <n v="32.82"/>
    <x v="0"/>
    <s v="lunes-18:54-card-ANON-0000-0000-0624-Latte"/>
    <s v="único"/>
  </r>
  <r>
    <d v="2024-09-16T00:00:00"/>
    <x v="1561"/>
    <x v="6"/>
    <s v="lunes"/>
    <s v="18:56"/>
    <x v="0"/>
    <x v="625"/>
    <x v="1"/>
    <n v="32.82"/>
    <x v="0"/>
    <s v="lunes-18:56-card-ANON-0000-0000-0625-Latte"/>
    <s v="único"/>
  </r>
  <r>
    <d v="2024-09-16T00:00:00"/>
    <x v="1562"/>
    <x v="6"/>
    <s v="lunes"/>
    <s v="21:10"/>
    <x v="0"/>
    <x v="626"/>
    <x v="1"/>
    <n v="27.92"/>
    <x v="3"/>
    <s v="lunes-21:10-card-ANON-0000-0000-0626-Americano with Milk"/>
    <s v="único"/>
  </r>
  <r>
    <d v="2024-09-16T00:00:00"/>
    <x v="1563"/>
    <x v="6"/>
    <s v="lunes"/>
    <s v="21:11"/>
    <x v="0"/>
    <x v="626"/>
    <x v="1"/>
    <n v="32.82"/>
    <x v="0"/>
    <s v="lunes-21:11-card-ANON-0000-0000-0626-Latte"/>
    <s v="único"/>
  </r>
  <r>
    <d v="2024-09-16T00:00:00"/>
    <x v="1564"/>
    <x v="6"/>
    <s v="lunes"/>
    <s v="21:37"/>
    <x v="0"/>
    <x v="287"/>
    <x v="1"/>
    <n v="27.92"/>
    <x v="3"/>
    <s v="lunes-21:37-card-ANON-0000-0000-0287-Americano with Milk"/>
    <s v="único"/>
  </r>
  <r>
    <d v="2024-09-16T00:00:00"/>
    <x v="1565"/>
    <x v="6"/>
    <s v="lunes"/>
    <s v="21:38"/>
    <x v="0"/>
    <x v="97"/>
    <x v="1"/>
    <n v="27.92"/>
    <x v="3"/>
    <s v="lunes-21:38-card-ANON-0000-0000-0097-Americano with Milk"/>
    <s v="único"/>
  </r>
  <r>
    <d v="2024-09-17T00:00:00"/>
    <x v="1566"/>
    <x v="6"/>
    <s v="martes"/>
    <s v="07:54"/>
    <x v="0"/>
    <x v="627"/>
    <x v="1"/>
    <n v="23.02"/>
    <x v="5"/>
    <s v="martes-07:54-card-ANON-0000-0000-0627-Cortado"/>
    <s v="único"/>
  </r>
  <r>
    <d v="2024-09-17T00:00:00"/>
    <x v="1567"/>
    <x v="6"/>
    <s v="martes"/>
    <s v="08:09"/>
    <x v="0"/>
    <x v="621"/>
    <x v="1"/>
    <n v="32.82"/>
    <x v="0"/>
    <s v="martes-08:09-card-ANON-0000-0000-0621-Latte"/>
    <s v="único"/>
  </r>
  <r>
    <d v="2024-09-17T00:00:00"/>
    <x v="1568"/>
    <x v="6"/>
    <s v="martes"/>
    <s v="08:37"/>
    <x v="0"/>
    <x v="276"/>
    <x v="1"/>
    <n v="27.92"/>
    <x v="3"/>
    <s v="martes-08:37-card-ANON-0000-0000-0276-Americano with Milk"/>
    <s v="único"/>
  </r>
  <r>
    <d v="2024-09-17T00:00:00"/>
    <x v="1569"/>
    <x v="6"/>
    <s v="martes"/>
    <s v="08:42"/>
    <x v="0"/>
    <x v="141"/>
    <x v="1"/>
    <n v="23.02"/>
    <x v="5"/>
    <s v="martes-08:42-card-ANON-0000-0000-0141-Cortado"/>
    <s v="único"/>
  </r>
  <r>
    <d v="2024-09-17T00:00:00"/>
    <x v="1570"/>
    <x v="6"/>
    <s v="martes"/>
    <s v="09:10"/>
    <x v="0"/>
    <x v="554"/>
    <x v="1"/>
    <n v="32.82"/>
    <x v="7"/>
    <s v="martes-09:10-card-ANON-0000-0000-0554-Cappuccino"/>
    <s v="único"/>
  </r>
  <r>
    <d v="2024-09-17T00:00:00"/>
    <x v="1571"/>
    <x v="6"/>
    <s v="martes"/>
    <s v="09:11"/>
    <x v="0"/>
    <x v="554"/>
    <x v="1"/>
    <n v="27.92"/>
    <x v="3"/>
    <s v="martes-09:11-card-ANON-0000-0000-0554-Americano with Milk"/>
    <s v="único"/>
  </r>
  <r>
    <d v="2024-09-17T00:00:00"/>
    <x v="1572"/>
    <x v="6"/>
    <s v="martes"/>
    <s v="09:34"/>
    <x v="0"/>
    <x v="620"/>
    <x v="1"/>
    <n v="27.92"/>
    <x v="3"/>
    <s v="martes-09:34-card-ANON-0000-0000-0620-Americano with Milk"/>
    <s v="único"/>
  </r>
  <r>
    <d v="2024-09-17T00:00:00"/>
    <x v="1573"/>
    <x v="6"/>
    <s v="martes"/>
    <s v="12:38"/>
    <x v="0"/>
    <x v="628"/>
    <x v="1"/>
    <n v="18.12"/>
    <x v="6"/>
    <s v="martes-12:38-card-ANON-0000-0000-0628-Espresso"/>
    <s v="único"/>
  </r>
  <r>
    <d v="2024-09-17T00:00:00"/>
    <x v="1574"/>
    <x v="6"/>
    <s v="martes"/>
    <s v="12:39"/>
    <x v="0"/>
    <x v="628"/>
    <x v="1"/>
    <n v="27.92"/>
    <x v="3"/>
    <s v="martes-12:39-card-ANON-0000-0000-0628-Americano with Milk"/>
    <s v="único"/>
  </r>
  <r>
    <d v="2024-09-17T00:00:00"/>
    <x v="1575"/>
    <x v="6"/>
    <s v="martes"/>
    <s v="12:44"/>
    <x v="0"/>
    <x v="629"/>
    <x v="1"/>
    <n v="32.82"/>
    <x v="0"/>
    <s v="martes-12:44-card-ANON-0000-0000-0629-Latte"/>
    <s v="único"/>
  </r>
  <r>
    <d v="2024-09-17T00:00:00"/>
    <x v="1576"/>
    <x v="6"/>
    <s v="martes"/>
    <s v="13:54"/>
    <x v="0"/>
    <x v="554"/>
    <x v="1"/>
    <n v="27.92"/>
    <x v="3"/>
    <s v="martes-13:54-card-ANON-0000-0000-0554-Americano with Milk"/>
    <s v="único"/>
  </r>
  <r>
    <d v="2024-09-17T00:00:00"/>
    <x v="1577"/>
    <x v="6"/>
    <s v="martes"/>
    <s v="13:55"/>
    <x v="0"/>
    <x v="630"/>
    <x v="1"/>
    <n v="23.02"/>
    <x v="5"/>
    <s v="martes-13:55-card-ANON-0000-0000-0630-Cortado"/>
    <s v="único"/>
  </r>
  <r>
    <d v="2024-09-17T00:00:00"/>
    <x v="1578"/>
    <x v="6"/>
    <s v="martes"/>
    <s v="16:29"/>
    <x v="0"/>
    <x v="554"/>
    <x v="1"/>
    <n v="32.82"/>
    <x v="7"/>
    <s v="martes-16:29-card-ANON-0000-0000-0554-Cappuccino"/>
    <s v="único"/>
  </r>
  <r>
    <d v="2024-09-17T00:00:00"/>
    <x v="1579"/>
    <x v="6"/>
    <s v="martes"/>
    <s v="16:31"/>
    <x v="0"/>
    <x v="630"/>
    <x v="1"/>
    <n v="32.82"/>
    <x v="0"/>
    <s v="martes-16:31-card-ANON-0000-0000-0630-Latte"/>
    <s v="único"/>
  </r>
  <r>
    <d v="2024-09-17T00:00:00"/>
    <x v="1580"/>
    <x v="6"/>
    <s v="martes"/>
    <s v="18:54"/>
    <x v="0"/>
    <x v="631"/>
    <x v="1"/>
    <n v="32.82"/>
    <x v="1"/>
    <s v="martes-18:54-card-ANON-0000-0000-0631-Hot Chocolate"/>
    <s v="único"/>
  </r>
  <r>
    <d v="2024-09-17T00:00:00"/>
    <x v="1581"/>
    <x v="6"/>
    <s v="martes"/>
    <s v="19:00"/>
    <x v="0"/>
    <x v="632"/>
    <x v="1"/>
    <n v="27.92"/>
    <x v="3"/>
    <s v="martes-19:00-card-ANON-0000-0000-0632-Americano with Milk"/>
    <s v="único"/>
  </r>
  <r>
    <d v="2024-09-17T00:00:00"/>
    <x v="1582"/>
    <x v="6"/>
    <s v="martes"/>
    <s v="19:03"/>
    <x v="0"/>
    <x v="633"/>
    <x v="1"/>
    <n v="27.92"/>
    <x v="3"/>
    <s v="martes-19:03-card-ANON-0000-0000-0633-Americano with Milk"/>
    <s v="único"/>
  </r>
  <r>
    <d v="2024-09-17T00:00:00"/>
    <x v="1583"/>
    <x v="6"/>
    <s v="martes"/>
    <s v="19:12"/>
    <x v="0"/>
    <x v="634"/>
    <x v="1"/>
    <n v="32.82"/>
    <x v="0"/>
    <s v="martes-19:12-card-ANON-0000-0000-0634-Latte"/>
    <s v="único"/>
  </r>
  <r>
    <d v="2024-09-17T00:00:00"/>
    <x v="1584"/>
    <x v="6"/>
    <s v="martes"/>
    <s v="19:14"/>
    <x v="0"/>
    <x v="634"/>
    <x v="1"/>
    <n v="27.92"/>
    <x v="3"/>
    <s v="martes-19:14-card-ANON-0000-0000-0634-Americano with Milk"/>
    <s v="único"/>
  </r>
  <r>
    <d v="2024-09-17T00:00:00"/>
    <x v="1585"/>
    <x v="6"/>
    <s v="martes"/>
    <s v="19:15"/>
    <x v="0"/>
    <x v="634"/>
    <x v="1"/>
    <n v="27.92"/>
    <x v="3"/>
    <s v="martes-19:15-card-ANON-0000-0000-0634-Americano with Milk"/>
    <s v="único"/>
  </r>
  <r>
    <d v="2024-09-17T00:00:00"/>
    <x v="1586"/>
    <x v="6"/>
    <s v="martes"/>
    <s v="19:31"/>
    <x v="0"/>
    <x v="635"/>
    <x v="1"/>
    <n v="27.92"/>
    <x v="3"/>
    <s v="martes-19:31-card-ANON-0000-0000-0635-Americano with Milk"/>
    <s v="único"/>
  </r>
  <r>
    <d v="2024-09-17T00:00:00"/>
    <x v="1587"/>
    <x v="6"/>
    <s v="martes"/>
    <s v="22:19"/>
    <x v="0"/>
    <x v="636"/>
    <x v="1"/>
    <n v="32.82"/>
    <x v="1"/>
    <s v="martes-22:19-card-ANON-0000-0000-0636-Hot Chocolate"/>
    <s v="único"/>
  </r>
  <r>
    <d v="2024-09-17T00:00:00"/>
    <x v="1588"/>
    <x v="6"/>
    <s v="martes"/>
    <s v="22:20"/>
    <x v="0"/>
    <x v="637"/>
    <x v="1"/>
    <n v="32.82"/>
    <x v="1"/>
    <s v="martes-22:20-card-ANON-0000-0000-0637-Hot Chocolate"/>
    <s v="único"/>
  </r>
  <r>
    <d v="2024-09-18T00:00:00"/>
    <x v="1589"/>
    <x v="6"/>
    <s v="miércoles"/>
    <s v="14:29"/>
    <x v="0"/>
    <x v="638"/>
    <x v="1"/>
    <n v="32.82"/>
    <x v="0"/>
    <s v="miércoles-14:29-card-ANON-0000-0000-0638-Latte"/>
    <s v="único"/>
  </r>
  <r>
    <d v="2024-09-18T00:00:00"/>
    <x v="1590"/>
    <x v="6"/>
    <s v="miércoles"/>
    <s v="17:34"/>
    <x v="0"/>
    <x v="639"/>
    <x v="1"/>
    <n v="32.82"/>
    <x v="0"/>
    <s v="miércoles-17:34-card-ANON-0000-0000-0639-Latte"/>
    <s v="único"/>
  </r>
  <r>
    <d v="2024-09-18T00:00:00"/>
    <x v="1591"/>
    <x v="6"/>
    <s v="miércoles"/>
    <s v="21:15"/>
    <x v="0"/>
    <x v="40"/>
    <x v="1"/>
    <n v="27.92"/>
    <x v="3"/>
    <s v="miércoles-21:15-card-ANON-0000-0000-0040-Americano with Milk"/>
    <s v="único"/>
  </r>
  <r>
    <d v="2024-09-18T00:00:00"/>
    <x v="1592"/>
    <x v="6"/>
    <s v="miércoles"/>
    <s v="21:18"/>
    <x v="0"/>
    <x v="40"/>
    <x v="1"/>
    <n v="27.92"/>
    <x v="3"/>
    <s v="miércoles-21:18-card-ANON-0000-0000-0040-Americano with Milk"/>
    <s v="único"/>
  </r>
  <r>
    <d v="2024-09-19T00:00:00"/>
    <x v="1593"/>
    <x v="6"/>
    <s v="jueves"/>
    <s v="08:17"/>
    <x v="0"/>
    <x v="276"/>
    <x v="1"/>
    <n v="27.92"/>
    <x v="3"/>
    <s v="jueves-08:17-card-ANON-0000-0000-0276-Americano with Milk"/>
    <s v="único"/>
  </r>
  <r>
    <d v="2024-09-19T00:00:00"/>
    <x v="1594"/>
    <x v="6"/>
    <s v="jueves"/>
    <s v="08:30"/>
    <x v="0"/>
    <x v="627"/>
    <x v="1"/>
    <n v="23.02"/>
    <x v="5"/>
    <s v="jueves-08:30-card-ANON-0000-0000-0627-Cortado"/>
    <s v="único"/>
  </r>
  <r>
    <d v="2024-09-19T00:00:00"/>
    <x v="1595"/>
    <x v="6"/>
    <s v="jueves"/>
    <s v="10:01"/>
    <x v="0"/>
    <x v="494"/>
    <x v="1"/>
    <n v="32.82"/>
    <x v="0"/>
    <s v="jueves-10:01-card-ANON-0000-0000-0494-Latte"/>
    <s v="único"/>
  </r>
  <r>
    <d v="2024-09-19T00:00:00"/>
    <x v="1596"/>
    <x v="6"/>
    <s v="jueves"/>
    <s v="12:59"/>
    <x v="0"/>
    <x v="3"/>
    <x v="1"/>
    <n v="23.02"/>
    <x v="2"/>
    <s v="jueves-12:59-card-ANON-0000-0000-0004-Americano"/>
    <s v="único"/>
  </r>
  <r>
    <d v="2024-09-19T00:00:00"/>
    <x v="1597"/>
    <x v="6"/>
    <s v="jueves"/>
    <s v="13:00"/>
    <x v="0"/>
    <x v="3"/>
    <x v="1"/>
    <n v="27.92"/>
    <x v="3"/>
    <s v="jueves-13:00-card-ANON-0000-0000-0004-Americano with Milk"/>
    <s v="único"/>
  </r>
  <r>
    <d v="2024-09-19T00:00:00"/>
    <x v="1598"/>
    <x v="6"/>
    <s v="jueves"/>
    <s v="13:45"/>
    <x v="0"/>
    <x v="640"/>
    <x v="1"/>
    <n v="23.02"/>
    <x v="5"/>
    <s v="jueves-13:45-card-ANON-0000-0000-0640-Cortado"/>
    <s v="único"/>
  </r>
  <r>
    <d v="2024-09-20T00:00:00"/>
    <x v="1599"/>
    <x v="6"/>
    <s v="viernes"/>
    <s v="08:34"/>
    <x v="0"/>
    <x v="276"/>
    <x v="1"/>
    <n v="27.92"/>
    <x v="3"/>
    <s v="viernes-08:34-card-ANON-0000-0000-0276-Americano with Milk"/>
    <s v="único"/>
  </r>
  <r>
    <d v="2024-09-20T00:00:00"/>
    <x v="1600"/>
    <x v="6"/>
    <s v="viernes"/>
    <s v="09:46"/>
    <x v="0"/>
    <x v="641"/>
    <x v="1"/>
    <n v="27.92"/>
    <x v="3"/>
    <s v="viernes-09:46-card-ANON-0000-0000-0641-Americano with Milk"/>
    <s v="único"/>
  </r>
  <r>
    <d v="2024-09-20T00:00:00"/>
    <x v="1601"/>
    <x v="6"/>
    <s v="viernes"/>
    <s v="13:39"/>
    <x v="0"/>
    <x v="333"/>
    <x v="1"/>
    <n v="27.92"/>
    <x v="3"/>
    <s v="viernes-13:39-card-ANON-0000-0000-0333-Americano with Milk"/>
    <s v="único"/>
  </r>
  <r>
    <d v="2024-09-20T00:00:00"/>
    <x v="1602"/>
    <x v="6"/>
    <s v="viernes"/>
    <s v="16:03"/>
    <x v="0"/>
    <x v="642"/>
    <x v="1"/>
    <n v="32.82"/>
    <x v="0"/>
    <s v="viernes-16:03-card-ANON-0000-0000-0642-Latte"/>
    <s v="único"/>
  </r>
  <r>
    <d v="2024-09-20T00:00:00"/>
    <x v="1603"/>
    <x v="6"/>
    <s v="viernes"/>
    <s v="20:39"/>
    <x v="0"/>
    <x v="643"/>
    <x v="1"/>
    <n v="23.02"/>
    <x v="2"/>
    <s v="viernes-20:39-card-ANON-0000-0000-0643-Americano"/>
    <s v="único"/>
  </r>
  <r>
    <d v="2024-09-20T00:00:00"/>
    <x v="1604"/>
    <x v="6"/>
    <s v="viernes"/>
    <s v="21:31"/>
    <x v="0"/>
    <x v="287"/>
    <x v="1"/>
    <n v="27.92"/>
    <x v="3"/>
    <s v="viernes-21:31-card-ANON-0000-0000-0287-Americano with Milk"/>
    <s v="único"/>
  </r>
  <r>
    <d v="2024-09-20T00:00:00"/>
    <x v="1605"/>
    <x v="6"/>
    <s v="viernes"/>
    <s v="21:32"/>
    <x v="0"/>
    <x v="287"/>
    <x v="1"/>
    <n v="27.92"/>
    <x v="3"/>
    <s v="viernes-21:32-card-ANON-0000-0000-0287-Americano with Milk"/>
    <s v="único"/>
  </r>
  <r>
    <d v="2024-09-21T00:00:00"/>
    <x v="1606"/>
    <x v="6"/>
    <s v="sábado"/>
    <s v="11:01"/>
    <x v="0"/>
    <x v="644"/>
    <x v="1"/>
    <n v="32.82"/>
    <x v="0"/>
    <s v="sábado-11:01-card-ANON-0000-0000-0644-Latte"/>
    <s v="único"/>
  </r>
  <r>
    <d v="2024-09-21T00:00:00"/>
    <x v="1607"/>
    <x v="6"/>
    <s v="sábado"/>
    <s v="11:02"/>
    <x v="0"/>
    <x v="644"/>
    <x v="1"/>
    <n v="32.82"/>
    <x v="4"/>
    <s v="sábado-11:02-card-ANON-0000-0000-0644-Cocoa"/>
    <s v="único"/>
  </r>
  <r>
    <d v="2024-09-21T00:00:00"/>
    <x v="1608"/>
    <x v="6"/>
    <s v="sábado"/>
    <s v="11:37"/>
    <x v="0"/>
    <x v="543"/>
    <x v="1"/>
    <n v="23.02"/>
    <x v="5"/>
    <s v="sábado-11:37-card-ANON-0000-0000-0543-Cortado"/>
    <s v="único"/>
  </r>
  <r>
    <d v="2024-09-21T00:00:00"/>
    <x v="1609"/>
    <x v="6"/>
    <s v="sábado"/>
    <s v="11:38"/>
    <x v="0"/>
    <x v="543"/>
    <x v="1"/>
    <n v="23.02"/>
    <x v="5"/>
    <s v="sábado-11:38-card-ANON-0000-0000-0543-Cortado"/>
    <s v="único"/>
  </r>
  <r>
    <d v="2024-09-21T00:00:00"/>
    <x v="1610"/>
    <x v="6"/>
    <s v="sábado"/>
    <s v="15:10"/>
    <x v="0"/>
    <x v="645"/>
    <x v="1"/>
    <n v="32.82"/>
    <x v="7"/>
    <s v="sábado-15:10-card-ANON-0000-0000-0645-Cappuccino"/>
    <s v="único"/>
  </r>
  <r>
    <d v="2024-09-21T00:00:00"/>
    <x v="1611"/>
    <x v="6"/>
    <s v="sábado"/>
    <s v="15:36"/>
    <x v="0"/>
    <x v="646"/>
    <x v="1"/>
    <n v="32.82"/>
    <x v="0"/>
    <s v="sábado-15:36-card-ANON-0000-0000-0646-Latte"/>
    <s v="único"/>
  </r>
  <r>
    <d v="2024-09-21T00:00:00"/>
    <x v="1612"/>
    <x v="6"/>
    <s v="sábado"/>
    <s v="18:16"/>
    <x v="0"/>
    <x v="507"/>
    <x v="1"/>
    <n v="32.82"/>
    <x v="0"/>
    <s v="sábado-18:16-card-ANON-0000-0000-0507-Latte"/>
    <s v="único"/>
  </r>
  <r>
    <d v="2024-09-21T00:00:00"/>
    <x v="1613"/>
    <x v="6"/>
    <s v="sábado"/>
    <s v="18:17"/>
    <x v="0"/>
    <x v="507"/>
    <x v="1"/>
    <n v="32.82"/>
    <x v="0"/>
    <s v="sábado-18:17-card-ANON-0000-0000-0507-Latte"/>
    <s v="único"/>
  </r>
  <r>
    <d v="2024-09-21T00:00:00"/>
    <x v="1614"/>
    <x v="6"/>
    <s v="sábado"/>
    <s v="20:29"/>
    <x v="0"/>
    <x v="40"/>
    <x v="1"/>
    <n v="23.02"/>
    <x v="2"/>
    <s v="sábado-20:29-card-ANON-0000-0000-0040-Americano"/>
    <s v="único"/>
  </r>
  <r>
    <d v="2024-09-21T00:00:00"/>
    <x v="1615"/>
    <x v="6"/>
    <s v="sábado"/>
    <s v="20:30"/>
    <x v="0"/>
    <x v="40"/>
    <x v="1"/>
    <n v="23.02"/>
    <x v="2"/>
    <s v="sábado-20:30-card-ANON-0000-0000-0040-Americano"/>
    <s v="único"/>
  </r>
  <r>
    <d v="2024-09-21T00:00:00"/>
    <x v="1616"/>
    <x v="6"/>
    <s v="sábado"/>
    <s v="20:33"/>
    <x v="0"/>
    <x v="602"/>
    <x v="1"/>
    <n v="32.82"/>
    <x v="0"/>
    <s v="sábado-20:33-card-ANON-0000-0000-0602-Latte"/>
    <s v="único"/>
  </r>
  <r>
    <d v="2024-09-21T00:00:00"/>
    <x v="1617"/>
    <x v="6"/>
    <s v="sábado"/>
    <s v="20:35"/>
    <x v="0"/>
    <x v="602"/>
    <x v="1"/>
    <n v="32.82"/>
    <x v="0"/>
    <s v="sábado-20:35-card-ANON-0000-0000-0602-Latte"/>
    <s v="único"/>
  </r>
  <r>
    <d v="2024-09-21T00:00:00"/>
    <x v="1618"/>
    <x v="6"/>
    <s v="sábado"/>
    <s v="22:18"/>
    <x v="0"/>
    <x v="647"/>
    <x v="1"/>
    <n v="27.92"/>
    <x v="3"/>
    <s v="sábado-22:18-card-ANON-0000-0000-0647-Americano with Milk"/>
    <s v="único"/>
  </r>
  <r>
    <d v="2024-09-21T00:00:00"/>
    <x v="1619"/>
    <x v="6"/>
    <s v="sábado"/>
    <s v="22:19"/>
    <x v="0"/>
    <x v="647"/>
    <x v="1"/>
    <n v="23.02"/>
    <x v="2"/>
    <s v="sábado-22:19-card-ANON-0000-0000-0647-Americano"/>
    <s v="único"/>
  </r>
  <r>
    <d v="2024-09-21T00:00:00"/>
    <x v="1620"/>
    <x v="6"/>
    <s v="sábado"/>
    <s v="22:20"/>
    <x v="0"/>
    <x v="647"/>
    <x v="1"/>
    <n v="23.02"/>
    <x v="2"/>
    <s v="sábado-22:20-card-ANON-0000-0000-0647-Americano"/>
    <s v="único"/>
  </r>
  <r>
    <d v="2024-09-22T00:00:00"/>
    <x v="1621"/>
    <x v="6"/>
    <s v="domingo"/>
    <s v="08:32"/>
    <x v="0"/>
    <x v="648"/>
    <x v="1"/>
    <n v="23.02"/>
    <x v="2"/>
    <s v="domingo-08:32-card-ANON-0000-0000-0648-Americano"/>
    <s v="único"/>
  </r>
  <r>
    <d v="2024-09-22T00:00:00"/>
    <x v="1622"/>
    <x v="6"/>
    <s v="domingo"/>
    <s v="10:12"/>
    <x v="0"/>
    <x v="649"/>
    <x v="1"/>
    <n v="27.92"/>
    <x v="3"/>
    <s v="domingo-10:12-card-ANON-0000-0000-0649-Americano with Milk"/>
    <s v="único"/>
  </r>
  <r>
    <d v="2024-09-22T00:00:00"/>
    <x v="1623"/>
    <x v="6"/>
    <s v="domingo"/>
    <s v="10:13"/>
    <x v="0"/>
    <x v="649"/>
    <x v="1"/>
    <n v="32.82"/>
    <x v="0"/>
    <s v="domingo-10:13-card-ANON-0000-0000-0649-Latte"/>
    <s v="único"/>
  </r>
  <r>
    <d v="2024-09-22T00:00:00"/>
    <x v="1624"/>
    <x v="6"/>
    <s v="domingo"/>
    <s v="11:06"/>
    <x v="0"/>
    <x v="650"/>
    <x v="1"/>
    <n v="23.02"/>
    <x v="5"/>
    <s v="domingo-11:06-card-ANON-0000-0000-0650-Cortado"/>
    <s v="único"/>
  </r>
  <r>
    <d v="2024-09-22T00:00:00"/>
    <x v="1625"/>
    <x v="6"/>
    <s v="domingo"/>
    <s v="11:07"/>
    <x v="0"/>
    <x v="650"/>
    <x v="1"/>
    <n v="23.02"/>
    <x v="5"/>
    <s v="domingo-11:07-card-ANON-0000-0000-0650-Cortado"/>
    <s v="único"/>
  </r>
  <r>
    <d v="2024-09-22T00:00:00"/>
    <x v="1626"/>
    <x v="6"/>
    <s v="domingo"/>
    <s v="11:52"/>
    <x v="0"/>
    <x v="651"/>
    <x v="1"/>
    <n v="27.92"/>
    <x v="3"/>
    <s v="domingo-11:52-card-ANON-0000-0000-0651-Americano with Milk"/>
    <s v="único"/>
  </r>
  <r>
    <d v="2024-09-22T00:00:00"/>
    <x v="1627"/>
    <x v="6"/>
    <s v="domingo"/>
    <s v="11:55"/>
    <x v="0"/>
    <x v="99"/>
    <x v="1"/>
    <n v="23.02"/>
    <x v="2"/>
    <s v="domingo-11:55-card-ANON-0000-0000-0099-Americano"/>
    <s v="único"/>
  </r>
  <r>
    <d v="2024-09-22T00:00:00"/>
    <x v="1628"/>
    <x v="6"/>
    <s v="domingo"/>
    <s v="12:07"/>
    <x v="0"/>
    <x v="276"/>
    <x v="1"/>
    <n v="27.92"/>
    <x v="3"/>
    <s v="domingo-12:07-card-ANON-0000-0000-0276-Americano with Milk"/>
    <s v="único"/>
  </r>
  <r>
    <d v="2024-09-22T00:00:00"/>
    <x v="1629"/>
    <x v="6"/>
    <s v="domingo"/>
    <s v="13:28"/>
    <x v="0"/>
    <x v="333"/>
    <x v="1"/>
    <n v="27.92"/>
    <x v="3"/>
    <s v="domingo-13:28-card-ANON-0000-0000-0333-Americano with Milk"/>
    <s v="único"/>
  </r>
  <r>
    <d v="2024-09-22T00:00:00"/>
    <x v="1630"/>
    <x v="6"/>
    <s v="domingo"/>
    <s v="13:29"/>
    <x v="0"/>
    <x v="333"/>
    <x v="1"/>
    <n v="27.92"/>
    <x v="3"/>
    <s v="domingo-13:29-card-ANON-0000-0000-0333-Americano with Milk"/>
    <s v="único"/>
  </r>
  <r>
    <d v="2024-09-22T00:00:00"/>
    <x v="1631"/>
    <x v="6"/>
    <s v="domingo"/>
    <s v="13:33"/>
    <x v="0"/>
    <x v="510"/>
    <x v="1"/>
    <n v="27.92"/>
    <x v="3"/>
    <s v="domingo-13:33-card-ANON-0000-0000-0510-Americano with Milk"/>
    <s v="único"/>
  </r>
  <r>
    <d v="2024-09-22T00:00:00"/>
    <x v="1632"/>
    <x v="6"/>
    <s v="domingo"/>
    <s v="15:34"/>
    <x v="0"/>
    <x v="652"/>
    <x v="1"/>
    <n v="32.82"/>
    <x v="0"/>
    <s v="domingo-15:34-card-ANON-0000-0000-0652-Latte"/>
    <s v="único"/>
  </r>
  <r>
    <d v="2024-09-22T00:00:00"/>
    <x v="1633"/>
    <x v="6"/>
    <s v="domingo"/>
    <s v="15:35"/>
    <x v="0"/>
    <x v="652"/>
    <x v="1"/>
    <n v="27.92"/>
    <x v="3"/>
    <s v="domingo-15:35-card-ANON-0000-0000-0652-Americano with Milk"/>
    <s v="único"/>
  </r>
  <r>
    <d v="2024-09-22T00:00:00"/>
    <x v="1634"/>
    <x v="6"/>
    <s v="domingo"/>
    <s v="16:25"/>
    <x v="0"/>
    <x v="653"/>
    <x v="1"/>
    <n v="32.82"/>
    <x v="4"/>
    <s v="domingo-16:25-card-ANON-0000-0000-0653-Cocoa"/>
    <s v="único"/>
  </r>
  <r>
    <d v="2024-09-22T00:00:00"/>
    <x v="1635"/>
    <x v="6"/>
    <s v="domingo"/>
    <s v="20:19"/>
    <x v="0"/>
    <x v="654"/>
    <x v="1"/>
    <n v="32.82"/>
    <x v="0"/>
    <s v="domingo-20:19-card-ANON-0000-0000-0654-Latte"/>
    <s v="único"/>
  </r>
  <r>
    <d v="2024-09-22T00:00:00"/>
    <x v="1636"/>
    <x v="6"/>
    <s v="domingo"/>
    <s v="20:20"/>
    <x v="0"/>
    <x v="654"/>
    <x v="1"/>
    <n v="32.82"/>
    <x v="7"/>
    <s v="domingo-20:20-card-ANON-0000-0000-0654-Cappuccino"/>
    <s v="único"/>
  </r>
  <r>
    <d v="2024-09-22T00:00:00"/>
    <x v="1637"/>
    <x v="6"/>
    <s v="domingo"/>
    <s v="20:46"/>
    <x v="0"/>
    <x v="455"/>
    <x v="1"/>
    <n v="27.92"/>
    <x v="3"/>
    <s v="domingo-20:46-card-ANON-0000-0000-0455-Americano with Milk"/>
    <s v="único"/>
  </r>
  <r>
    <d v="2024-09-22T00:00:00"/>
    <x v="1638"/>
    <x v="6"/>
    <s v="domingo"/>
    <s v="20:47"/>
    <x v="0"/>
    <x v="455"/>
    <x v="1"/>
    <n v="27.92"/>
    <x v="3"/>
    <s v="domingo-20:47-card-ANON-0000-0000-0455-Americano with Milk"/>
    <s v="único"/>
  </r>
  <r>
    <d v="2024-09-22T00:00:00"/>
    <x v="1639"/>
    <x v="6"/>
    <s v="domingo"/>
    <s v="21:07"/>
    <x v="0"/>
    <x v="655"/>
    <x v="1"/>
    <n v="27.92"/>
    <x v="3"/>
    <s v="domingo-21:07-card-ANON-0000-0000-0655-Americano with Milk"/>
    <s v="único"/>
  </r>
  <r>
    <d v="2024-09-22T00:00:00"/>
    <x v="1640"/>
    <x v="6"/>
    <s v="domingo"/>
    <s v="21:08"/>
    <x v="0"/>
    <x v="655"/>
    <x v="1"/>
    <n v="27.92"/>
    <x v="3"/>
    <s v="domingo-21:08-card-ANON-0000-0000-0655-Americano with Milk"/>
    <s v="único"/>
  </r>
  <r>
    <d v="2024-09-22T00:00:00"/>
    <x v="1641"/>
    <x v="6"/>
    <s v="domingo"/>
    <s v="21:54"/>
    <x v="0"/>
    <x v="637"/>
    <x v="1"/>
    <n v="32.82"/>
    <x v="1"/>
    <s v="domingo-21:54-card-ANON-0000-0000-0637-Hot Chocolate"/>
    <s v="único"/>
  </r>
  <r>
    <d v="2024-09-22T00:00:00"/>
    <x v="1642"/>
    <x v="6"/>
    <s v="domingo"/>
    <s v="22:37"/>
    <x v="0"/>
    <x v="656"/>
    <x v="1"/>
    <n v="23.02"/>
    <x v="2"/>
    <s v="domingo-22:37-card-ANON-0000-0000-0656-Americano"/>
    <s v="único"/>
  </r>
  <r>
    <d v="2024-09-22T00:00:00"/>
    <x v="1643"/>
    <x v="6"/>
    <s v="domingo"/>
    <s v="22:37"/>
    <x v="0"/>
    <x v="657"/>
    <x v="1"/>
    <n v="27.92"/>
    <x v="3"/>
    <s v="domingo-22:37-card-ANON-0000-0000-0657-Americano with Milk"/>
    <s v="único"/>
  </r>
  <r>
    <d v="2024-09-23T00:00:00"/>
    <x v="1644"/>
    <x v="6"/>
    <s v="lunes"/>
    <s v="09:03"/>
    <x v="0"/>
    <x v="276"/>
    <x v="1"/>
    <n v="27.92"/>
    <x v="3"/>
    <s v="lunes-09:03-card-ANON-0000-0000-0276-Americano with Milk"/>
    <s v="único"/>
  </r>
  <r>
    <d v="2024-09-23T00:00:00"/>
    <x v="1645"/>
    <x v="6"/>
    <s v="lunes"/>
    <s v="10:04"/>
    <x v="0"/>
    <x v="141"/>
    <x v="1"/>
    <n v="23.02"/>
    <x v="5"/>
    <s v="lunes-10:04-card-ANON-0000-0000-0141-Cortado"/>
    <s v="único"/>
  </r>
  <r>
    <d v="2024-09-23T00:00:00"/>
    <x v="1646"/>
    <x v="6"/>
    <s v="lunes"/>
    <s v="12:11"/>
    <x v="0"/>
    <x v="584"/>
    <x v="1"/>
    <n v="23.02"/>
    <x v="2"/>
    <s v="lunes-12:11-card-ANON-0000-0000-0584-Americano"/>
    <s v="único"/>
  </r>
  <r>
    <d v="2024-09-23T00:00:00"/>
    <x v="1647"/>
    <x v="6"/>
    <s v="lunes"/>
    <s v="14:08"/>
    <x v="0"/>
    <x v="573"/>
    <x v="1"/>
    <n v="27.92"/>
    <x v="3"/>
    <s v="lunes-14:08-card-ANON-0000-0000-0573-Americano with Milk"/>
    <s v="único"/>
  </r>
  <r>
    <d v="2024-09-23T00:00:00"/>
    <x v="1648"/>
    <x v="6"/>
    <s v="lunes"/>
    <s v="17:27"/>
    <x v="0"/>
    <x v="658"/>
    <x v="1"/>
    <n v="32.82"/>
    <x v="7"/>
    <s v="lunes-17:27-card-ANON-0000-0000-0658-Cappuccino"/>
    <s v="único"/>
  </r>
  <r>
    <d v="2024-09-23T00:00:00"/>
    <x v="1649"/>
    <x v="6"/>
    <s v="lunes"/>
    <s v="18:48"/>
    <x v="0"/>
    <x v="659"/>
    <x v="1"/>
    <n v="23.02"/>
    <x v="2"/>
    <s v="lunes-18:48-card-ANON-0000-0000-0659-Americano"/>
    <s v="único"/>
  </r>
  <r>
    <d v="2024-09-23T00:00:00"/>
    <x v="1650"/>
    <x v="6"/>
    <s v="lunes"/>
    <s v="19:47"/>
    <x v="0"/>
    <x v="507"/>
    <x v="1"/>
    <n v="32.82"/>
    <x v="0"/>
    <s v="lunes-19:47-card-ANON-0000-0000-0507-Latte"/>
    <s v="único"/>
  </r>
  <r>
    <d v="2024-09-23T00:00:00"/>
    <x v="1651"/>
    <x v="6"/>
    <s v="lunes"/>
    <s v="20:09"/>
    <x v="0"/>
    <x v="206"/>
    <x v="1"/>
    <n v="32.82"/>
    <x v="7"/>
    <s v="lunes-20:09-card-ANON-0000-0000-0206-Cappuccino"/>
    <s v="único"/>
  </r>
  <r>
    <d v="2024-09-23T00:00:00"/>
    <x v="1652"/>
    <x v="6"/>
    <s v="lunes"/>
    <s v="22:13"/>
    <x v="0"/>
    <x v="641"/>
    <x v="1"/>
    <n v="27.92"/>
    <x v="3"/>
    <s v="lunes-22:13-card-ANON-0000-0000-0641-Americano with Milk"/>
    <s v="único"/>
  </r>
  <r>
    <d v="2024-09-23T00:00:00"/>
    <x v="1653"/>
    <x v="6"/>
    <s v="lunes"/>
    <s v="22:15"/>
    <x v="0"/>
    <x v="641"/>
    <x v="1"/>
    <n v="27.92"/>
    <x v="3"/>
    <s v="lunes-22:15-card-ANON-0000-0000-0641-Americano with Milk"/>
    <s v="único"/>
  </r>
  <r>
    <d v="2024-09-24T00:00:00"/>
    <x v="1654"/>
    <x v="6"/>
    <s v="martes"/>
    <s v="08:33"/>
    <x v="0"/>
    <x v="276"/>
    <x v="1"/>
    <n v="27.92"/>
    <x v="3"/>
    <s v="martes-08:33-card-ANON-0000-0000-0276-Americano with Milk"/>
    <s v="único"/>
  </r>
  <r>
    <d v="2024-09-24T00:00:00"/>
    <x v="1655"/>
    <x v="6"/>
    <s v="martes"/>
    <s v="12:23"/>
    <x v="0"/>
    <x v="634"/>
    <x v="1"/>
    <n v="32.82"/>
    <x v="0"/>
    <s v="martes-12:23-card-ANON-0000-0000-0634-Latte"/>
    <s v="único"/>
  </r>
  <r>
    <d v="2024-09-24T00:00:00"/>
    <x v="1656"/>
    <x v="6"/>
    <s v="martes"/>
    <s v="12:24"/>
    <x v="0"/>
    <x v="634"/>
    <x v="1"/>
    <n v="32.82"/>
    <x v="0"/>
    <s v="martes-12:24-card-ANON-0000-0000-0634-Latte"/>
    <s v="único"/>
  </r>
  <r>
    <d v="2024-09-24T00:00:00"/>
    <x v="1657"/>
    <x v="6"/>
    <s v="martes"/>
    <s v="12:46"/>
    <x v="0"/>
    <x v="660"/>
    <x v="1"/>
    <n v="32.82"/>
    <x v="0"/>
    <s v="martes-12:46-card-ANON-0000-0000-0660-Latte"/>
    <s v="único"/>
  </r>
  <r>
    <d v="2024-09-24T00:00:00"/>
    <x v="1658"/>
    <x v="6"/>
    <s v="martes"/>
    <s v="12:47"/>
    <x v="0"/>
    <x v="660"/>
    <x v="1"/>
    <n v="32.82"/>
    <x v="0"/>
    <s v="martes-12:47-card-ANON-0000-0000-0660-Latte"/>
    <s v="único"/>
  </r>
  <r>
    <d v="2024-09-24T00:00:00"/>
    <x v="1659"/>
    <x v="6"/>
    <s v="martes"/>
    <s v="14:11"/>
    <x v="0"/>
    <x v="661"/>
    <x v="1"/>
    <n v="32.82"/>
    <x v="0"/>
    <s v="martes-14:11-card-ANON-0000-0000-0661-Latte"/>
    <s v="único"/>
  </r>
  <r>
    <d v="2024-09-24T00:00:00"/>
    <x v="1660"/>
    <x v="6"/>
    <s v="martes"/>
    <s v="14:31"/>
    <x v="0"/>
    <x v="662"/>
    <x v="1"/>
    <n v="23.02"/>
    <x v="5"/>
    <s v="martes-14:31-card-ANON-0000-0000-0662-Cortado"/>
    <s v="único"/>
  </r>
  <r>
    <d v="2024-09-24T00:00:00"/>
    <x v="1661"/>
    <x v="6"/>
    <s v="martes"/>
    <s v="15:37"/>
    <x v="0"/>
    <x v="510"/>
    <x v="1"/>
    <n v="32.82"/>
    <x v="7"/>
    <s v="martes-15:37-card-ANON-0000-0000-0510-Cappuccino"/>
    <s v="único"/>
  </r>
  <r>
    <d v="2024-09-24T00:00:00"/>
    <x v="1662"/>
    <x v="6"/>
    <s v="martes"/>
    <s v="16:38"/>
    <x v="0"/>
    <x v="583"/>
    <x v="1"/>
    <n v="32.82"/>
    <x v="0"/>
    <s v="martes-16:38-card-ANON-0000-0000-0583-Latte"/>
    <s v="único"/>
  </r>
  <r>
    <d v="2024-09-24T00:00:00"/>
    <x v="1663"/>
    <x v="6"/>
    <s v="martes"/>
    <s v="18:43"/>
    <x v="0"/>
    <x v="408"/>
    <x v="1"/>
    <n v="23.02"/>
    <x v="2"/>
    <s v="martes-18:43-card-ANON-0000-0000-0408-Americano"/>
    <s v="único"/>
  </r>
  <r>
    <d v="2024-09-24T00:00:00"/>
    <x v="1664"/>
    <x v="6"/>
    <s v="martes"/>
    <s v="20:15"/>
    <x v="0"/>
    <x v="663"/>
    <x v="1"/>
    <n v="32.82"/>
    <x v="1"/>
    <s v="martes-20:15-card-ANON-0000-0000-0663-Hot Chocolate"/>
    <s v="único"/>
  </r>
  <r>
    <d v="2024-09-24T00:00:00"/>
    <x v="1665"/>
    <x v="6"/>
    <s v="martes"/>
    <s v="21:05"/>
    <x v="0"/>
    <x v="631"/>
    <x v="1"/>
    <n v="32.82"/>
    <x v="0"/>
    <s v="martes-21:05-card-ANON-0000-0000-0631-Latte"/>
    <s v="único"/>
  </r>
  <r>
    <d v="2024-09-24T00:00:00"/>
    <x v="1666"/>
    <x v="6"/>
    <s v="martes"/>
    <s v="21:06"/>
    <x v="0"/>
    <x v="531"/>
    <x v="1"/>
    <n v="27.92"/>
    <x v="3"/>
    <s v="martes-21:06-card-ANON-0000-0000-0531-Americano with Milk"/>
    <s v="único"/>
  </r>
  <r>
    <d v="2024-09-24T00:00:00"/>
    <x v="1667"/>
    <x v="6"/>
    <s v="martes"/>
    <s v="21:07"/>
    <x v="0"/>
    <x v="531"/>
    <x v="1"/>
    <n v="27.92"/>
    <x v="3"/>
    <s v="martes-21:07-card-ANON-0000-0000-0531-Americano with Milk"/>
    <s v="único"/>
  </r>
  <r>
    <d v="2024-09-25T00:00:00"/>
    <x v="1668"/>
    <x v="6"/>
    <s v="miércoles"/>
    <s v="07:51"/>
    <x v="0"/>
    <x v="664"/>
    <x v="1"/>
    <n v="32.82"/>
    <x v="7"/>
    <s v="miércoles-07:51-card-ANON-0000-0000-0664-Cappuccino"/>
    <s v="único"/>
  </r>
  <r>
    <d v="2024-09-25T00:00:00"/>
    <x v="1669"/>
    <x v="6"/>
    <s v="miércoles"/>
    <s v="11:35"/>
    <x v="0"/>
    <x v="141"/>
    <x v="1"/>
    <n v="23.02"/>
    <x v="5"/>
    <s v="miércoles-11:35-card-ANON-0000-0000-0141-Cortado"/>
    <s v="único"/>
  </r>
  <r>
    <d v="2024-09-25T00:00:00"/>
    <x v="1670"/>
    <x v="6"/>
    <s v="miércoles"/>
    <s v="11:51"/>
    <x v="0"/>
    <x v="665"/>
    <x v="1"/>
    <n v="27.92"/>
    <x v="3"/>
    <s v="miércoles-11:51-card-ANON-0000-0000-0665-Americano with Milk"/>
    <s v="único"/>
  </r>
  <r>
    <d v="2024-09-25T00:00:00"/>
    <x v="1671"/>
    <x v="6"/>
    <s v="miércoles"/>
    <s v="11:52"/>
    <x v="0"/>
    <x v="665"/>
    <x v="1"/>
    <n v="32.82"/>
    <x v="0"/>
    <s v="miércoles-11:52-card-ANON-0000-0000-0665-Latte"/>
    <s v="único"/>
  </r>
  <r>
    <d v="2024-09-25T00:00:00"/>
    <x v="1672"/>
    <x v="6"/>
    <s v="miércoles"/>
    <s v="13:54"/>
    <x v="0"/>
    <x v="666"/>
    <x v="1"/>
    <n v="27.92"/>
    <x v="3"/>
    <s v="miércoles-13:54-card-ANON-0000-0000-0666-Americano with Milk"/>
    <s v="único"/>
  </r>
  <r>
    <d v="2024-09-25T00:00:00"/>
    <x v="1673"/>
    <x v="6"/>
    <s v="miércoles"/>
    <s v="13:55"/>
    <x v="0"/>
    <x v="666"/>
    <x v="1"/>
    <n v="27.92"/>
    <x v="3"/>
    <s v="miércoles-13:55-card-ANON-0000-0000-0666-Americano with Milk"/>
    <s v="único"/>
  </r>
  <r>
    <d v="2024-09-25T00:00:00"/>
    <x v="1674"/>
    <x v="6"/>
    <s v="miércoles"/>
    <s v="17:36"/>
    <x v="0"/>
    <x v="667"/>
    <x v="1"/>
    <n v="27.92"/>
    <x v="3"/>
    <s v="miércoles-17:36-card-ANON-0000-0000-0667-Americano with Milk"/>
    <s v="único"/>
  </r>
  <r>
    <d v="2024-09-25T00:00:00"/>
    <x v="1675"/>
    <x v="6"/>
    <s v="miércoles"/>
    <s v="17:37"/>
    <x v="0"/>
    <x v="667"/>
    <x v="1"/>
    <n v="27.92"/>
    <x v="3"/>
    <s v="miércoles-17:37-card-ANON-0000-0000-0667-Americano with Milk"/>
    <s v="único"/>
  </r>
  <r>
    <d v="2024-09-25T00:00:00"/>
    <x v="1676"/>
    <x v="6"/>
    <s v="miércoles"/>
    <s v="21:34"/>
    <x v="0"/>
    <x v="668"/>
    <x v="1"/>
    <n v="23.02"/>
    <x v="2"/>
    <s v="miércoles-21:34-card-ANON-0000-0000-0668-Americano"/>
    <s v="único"/>
  </r>
  <r>
    <d v="2024-09-25T00:00:00"/>
    <x v="1677"/>
    <x v="6"/>
    <s v="miércoles"/>
    <s v="22:18"/>
    <x v="0"/>
    <x v="475"/>
    <x v="1"/>
    <n v="27.92"/>
    <x v="3"/>
    <s v="miércoles-22:18-card-ANON-0000-0000-0475-Americano with Milk"/>
    <s v="único"/>
  </r>
  <r>
    <d v="2024-09-26T00:00:00"/>
    <x v="1678"/>
    <x v="6"/>
    <s v="jueves"/>
    <s v="08:43"/>
    <x v="0"/>
    <x v="570"/>
    <x v="1"/>
    <n v="32.82"/>
    <x v="0"/>
    <s v="jueves-08:43-card-ANON-0000-0000-0570-Latte"/>
    <s v="único"/>
  </r>
  <r>
    <d v="2024-09-26T00:00:00"/>
    <x v="1679"/>
    <x v="6"/>
    <s v="jueves"/>
    <s v="10:37"/>
    <x v="0"/>
    <x v="333"/>
    <x v="1"/>
    <n v="27.92"/>
    <x v="3"/>
    <s v="jueves-10:37-card-ANON-0000-0000-0333-Americano with Milk"/>
    <s v="único"/>
  </r>
  <r>
    <d v="2024-09-26T00:00:00"/>
    <x v="1680"/>
    <x v="6"/>
    <s v="jueves"/>
    <s v="10:55"/>
    <x v="0"/>
    <x v="669"/>
    <x v="1"/>
    <n v="18.12"/>
    <x v="6"/>
    <s v="jueves-10:55-card-ANON-0000-0000-0669-Espresso"/>
    <s v="único"/>
  </r>
  <r>
    <d v="2024-09-26T00:00:00"/>
    <x v="1681"/>
    <x v="6"/>
    <s v="jueves"/>
    <s v="11:34"/>
    <x v="0"/>
    <x v="670"/>
    <x v="1"/>
    <n v="32.82"/>
    <x v="7"/>
    <s v="jueves-11:34-card-ANON-0000-0000-0670-Cappuccino"/>
    <s v="único"/>
  </r>
  <r>
    <d v="2024-09-26T00:00:00"/>
    <x v="1682"/>
    <x v="6"/>
    <s v="jueves"/>
    <s v="12:48"/>
    <x v="0"/>
    <x v="671"/>
    <x v="1"/>
    <n v="32.82"/>
    <x v="0"/>
    <s v="jueves-12:48-card-ANON-0000-0000-0671-Latte"/>
    <s v="único"/>
  </r>
  <r>
    <d v="2024-09-26T00:00:00"/>
    <x v="1683"/>
    <x v="6"/>
    <s v="jueves"/>
    <s v="18:21"/>
    <x v="0"/>
    <x v="672"/>
    <x v="1"/>
    <n v="32.82"/>
    <x v="0"/>
    <s v="jueves-18:21-card-ANON-0000-0000-0672-Latte"/>
    <s v="único"/>
  </r>
  <r>
    <d v="2024-09-26T00:00:00"/>
    <x v="1684"/>
    <x v="6"/>
    <s v="jueves"/>
    <s v="22:45"/>
    <x v="0"/>
    <x v="673"/>
    <x v="1"/>
    <n v="32.82"/>
    <x v="0"/>
    <s v="jueves-22:45-card-ANON-0000-0000-0673-Latte"/>
    <s v="único"/>
  </r>
  <r>
    <d v="2024-09-26T00:00:00"/>
    <x v="1685"/>
    <x v="6"/>
    <s v="jueves"/>
    <s v="22:46"/>
    <x v="0"/>
    <x v="673"/>
    <x v="1"/>
    <n v="23.02"/>
    <x v="5"/>
    <s v="jueves-22:46-card-ANON-0000-0000-0673-Cortado"/>
    <s v="único"/>
  </r>
  <r>
    <d v="2024-09-26T00:00:00"/>
    <x v="1686"/>
    <x v="6"/>
    <s v="jueves"/>
    <s v="22:47"/>
    <x v="0"/>
    <x v="472"/>
    <x v="1"/>
    <n v="27.92"/>
    <x v="3"/>
    <s v="jueves-22:47-card-ANON-0000-0000-0472-Americano with Milk"/>
    <s v="único"/>
  </r>
  <r>
    <d v="2024-09-27T00:00:00"/>
    <x v="1687"/>
    <x v="6"/>
    <s v="viernes"/>
    <s v="09:29"/>
    <x v="0"/>
    <x v="276"/>
    <x v="1"/>
    <n v="27.92"/>
    <x v="3"/>
    <s v="viernes-09:29-card-ANON-0000-0000-0276-Americano with Milk"/>
    <s v="único"/>
  </r>
  <r>
    <d v="2024-09-27T00:00:00"/>
    <x v="1688"/>
    <x v="6"/>
    <s v="viernes"/>
    <s v="09:33"/>
    <x v="0"/>
    <x v="141"/>
    <x v="1"/>
    <n v="23.02"/>
    <x v="5"/>
    <s v="viernes-09:33-card-ANON-0000-0000-0141-Cortado"/>
    <s v="único"/>
  </r>
  <r>
    <d v="2024-09-27T00:00:00"/>
    <x v="1689"/>
    <x v="6"/>
    <s v="viernes"/>
    <s v="09:41"/>
    <x v="0"/>
    <x v="674"/>
    <x v="1"/>
    <n v="32.82"/>
    <x v="7"/>
    <s v="viernes-09:41-card-ANON-0000-0000-0674-Cappuccino"/>
    <s v="único"/>
  </r>
  <r>
    <d v="2024-09-27T00:00:00"/>
    <x v="1690"/>
    <x v="6"/>
    <s v="viernes"/>
    <s v="10:46"/>
    <x v="0"/>
    <x v="333"/>
    <x v="1"/>
    <n v="27.92"/>
    <x v="3"/>
    <s v="viernes-10:46-card-ANON-0000-0000-0333-Americano with Milk"/>
    <s v="único"/>
  </r>
  <r>
    <d v="2024-09-27T00:00:00"/>
    <x v="1691"/>
    <x v="6"/>
    <s v="viernes"/>
    <s v="11:35"/>
    <x v="0"/>
    <x v="333"/>
    <x v="1"/>
    <n v="27.92"/>
    <x v="3"/>
    <s v="viernes-11:35-card-ANON-0000-0000-0333-Americano with Milk"/>
    <s v="único"/>
  </r>
  <r>
    <d v="2024-09-27T00:00:00"/>
    <x v="1692"/>
    <x v="6"/>
    <s v="viernes"/>
    <s v="13:20"/>
    <x v="0"/>
    <x v="675"/>
    <x v="1"/>
    <n v="32.82"/>
    <x v="7"/>
    <s v="viernes-13:20-card-ANON-0000-0000-0675-Cappuccino"/>
    <s v="único"/>
  </r>
  <r>
    <d v="2024-09-27T00:00:00"/>
    <x v="1693"/>
    <x v="6"/>
    <s v="viernes"/>
    <s v="13:25"/>
    <x v="0"/>
    <x v="676"/>
    <x v="1"/>
    <n v="32.82"/>
    <x v="7"/>
    <s v="viernes-13:25-card-ANON-0000-0000-0676-Cappuccino"/>
    <s v="único"/>
  </r>
  <r>
    <d v="2024-09-27T00:00:00"/>
    <x v="1694"/>
    <x v="6"/>
    <s v="viernes"/>
    <s v="13:28"/>
    <x v="0"/>
    <x v="676"/>
    <x v="1"/>
    <n v="23.02"/>
    <x v="2"/>
    <s v="viernes-13:28-card-ANON-0000-0000-0676-Americano"/>
    <s v="único"/>
  </r>
  <r>
    <d v="2024-09-27T00:00:00"/>
    <x v="1695"/>
    <x v="6"/>
    <s v="viernes"/>
    <s v="13:33"/>
    <x v="0"/>
    <x v="677"/>
    <x v="1"/>
    <n v="27.92"/>
    <x v="3"/>
    <s v="viernes-13:33-card-ANON-0000-0000-0677-Americano with Milk"/>
    <s v="único"/>
  </r>
  <r>
    <d v="2024-09-27T00:00:00"/>
    <x v="1696"/>
    <x v="6"/>
    <s v="viernes"/>
    <s v="18:07"/>
    <x v="0"/>
    <x v="678"/>
    <x v="1"/>
    <n v="32.82"/>
    <x v="0"/>
    <s v="viernes-18:07-card-ANON-0000-0000-0678-Latte"/>
    <s v="único"/>
  </r>
  <r>
    <d v="2024-09-27T00:00:00"/>
    <x v="1697"/>
    <x v="6"/>
    <s v="viernes"/>
    <s v="18:08"/>
    <x v="0"/>
    <x v="678"/>
    <x v="1"/>
    <n v="32.82"/>
    <x v="0"/>
    <s v="viernes-18:08-card-ANON-0000-0000-0678-Latte"/>
    <s v="único"/>
  </r>
  <r>
    <d v="2024-09-27T00:00:00"/>
    <x v="1698"/>
    <x v="6"/>
    <s v="viernes"/>
    <s v="18:37"/>
    <x v="0"/>
    <x v="679"/>
    <x v="1"/>
    <n v="32.82"/>
    <x v="7"/>
    <s v="viernes-18:37-card-ANON-0000-0000-0679-Cappuccino"/>
    <s v="único"/>
  </r>
  <r>
    <d v="2024-09-27T00:00:00"/>
    <x v="1699"/>
    <x v="6"/>
    <s v="viernes"/>
    <s v="18:40"/>
    <x v="0"/>
    <x v="680"/>
    <x v="1"/>
    <n v="32.82"/>
    <x v="7"/>
    <s v="viernes-18:40-card-ANON-0000-0000-0680-Cappuccino"/>
    <s v="único"/>
  </r>
  <r>
    <d v="2024-09-27T00:00:00"/>
    <x v="1700"/>
    <x v="6"/>
    <s v="viernes"/>
    <s v="20:18"/>
    <x v="0"/>
    <x v="408"/>
    <x v="1"/>
    <n v="32.82"/>
    <x v="7"/>
    <s v="viernes-20:18-card-ANON-0000-0000-0408-Cappuccino"/>
    <s v="único"/>
  </r>
  <r>
    <d v="2024-09-27T00:00:00"/>
    <x v="1701"/>
    <x v="6"/>
    <s v="viernes"/>
    <s v="20:19"/>
    <x v="0"/>
    <x v="408"/>
    <x v="1"/>
    <n v="32.82"/>
    <x v="7"/>
    <s v="viernes-20:19-card-ANON-0000-0000-0408-Cappuccino"/>
    <s v="único"/>
  </r>
  <r>
    <d v="2024-09-27T00:00:00"/>
    <x v="1702"/>
    <x v="6"/>
    <s v="viernes"/>
    <s v="20:58"/>
    <x v="0"/>
    <x v="681"/>
    <x v="1"/>
    <n v="27.92"/>
    <x v="3"/>
    <s v="viernes-20:58-card-ANON-0000-0000-0681-Americano with Milk"/>
    <s v="único"/>
  </r>
  <r>
    <d v="2024-09-28T00:00:00"/>
    <x v="1703"/>
    <x v="6"/>
    <s v="sábado"/>
    <s v="08:06"/>
    <x v="0"/>
    <x v="666"/>
    <x v="1"/>
    <n v="27.92"/>
    <x v="3"/>
    <s v="sábado-08:06-card-ANON-0000-0000-0666-Americano with Milk"/>
    <s v="único"/>
  </r>
  <r>
    <d v="2024-09-28T00:00:00"/>
    <x v="1704"/>
    <x v="6"/>
    <s v="sábado"/>
    <s v="09:31"/>
    <x v="0"/>
    <x v="682"/>
    <x v="1"/>
    <n v="27.92"/>
    <x v="3"/>
    <s v="sábado-09:31-card-ANON-0000-0000-0682-Americano with Milk"/>
    <s v="único"/>
  </r>
  <r>
    <d v="2024-09-28T00:00:00"/>
    <x v="1705"/>
    <x v="6"/>
    <s v="sábado"/>
    <s v="14:25"/>
    <x v="0"/>
    <x v="507"/>
    <x v="1"/>
    <n v="35.76"/>
    <x v="0"/>
    <s v="sábado-14:25-card-ANON-0000-0000-0507-Latte"/>
    <s v="único"/>
  </r>
  <r>
    <d v="2024-09-28T00:00:00"/>
    <x v="1706"/>
    <x v="6"/>
    <s v="sábado"/>
    <s v="16:57"/>
    <x v="0"/>
    <x v="683"/>
    <x v="1"/>
    <n v="35.76"/>
    <x v="0"/>
    <s v="sábado-16:57-card-ANON-0000-0000-0683-Latte"/>
    <s v="único"/>
  </r>
  <r>
    <d v="2024-09-28T00:00:00"/>
    <x v="1707"/>
    <x v="6"/>
    <s v="sábado"/>
    <s v="17:26"/>
    <x v="0"/>
    <x v="684"/>
    <x v="1"/>
    <n v="30.86"/>
    <x v="3"/>
    <s v="sábado-17:26-card-ANON-0000-0000-0684-Americano with Milk"/>
    <s v="único"/>
  </r>
  <r>
    <d v="2024-09-28T00:00:00"/>
    <x v="1708"/>
    <x v="6"/>
    <s v="sábado"/>
    <s v="20:34"/>
    <x v="0"/>
    <x v="445"/>
    <x v="1"/>
    <n v="35.76"/>
    <x v="0"/>
    <s v="sábado-20:34-card-ANON-0000-0000-0445-Latte"/>
    <s v="único"/>
  </r>
  <r>
    <d v="2024-09-28T00:00:00"/>
    <x v="1709"/>
    <x v="6"/>
    <s v="sábado"/>
    <s v="20:38"/>
    <x v="0"/>
    <x v="685"/>
    <x v="1"/>
    <n v="35.76"/>
    <x v="0"/>
    <s v="sábado-20:38-card-ANON-0000-0000-0685-Latte"/>
    <s v="único"/>
  </r>
  <r>
    <d v="2024-09-28T00:00:00"/>
    <x v="1710"/>
    <x v="6"/>
    <s v="sábado"/>
    <s v="22:16"/>
    <x v="0"/>
    <x v="686"/>
    <x v="1"/>
    <n v="35.76"/>
    <x v="7"/>
    <s v="sábado-22:16-card-ANON-0000-0000-0686-Cappuccino"/>
    <s v="único"/>
  </r>
  <r>
    <d v="2024-09-28T00:00:00"/>
    <x v="1711"/>
    <x v="6"/>
    <s v="sábado"/>
    <s v="22:17"/>
    <x v="0"/>
    <x v="686"/>
    <x v="1"/>
    <n v="35.76"/>
    <x v="4"/>
    <s v="sábado-22:17-card-ANON-0000-0000-0686-Cocoa"/>
    <s v="único"/>
  </r>
  <r>
    <d v="2024-09-28T00:00:00"/>
    <x v="1712"/>
    <x v="6"/>
    <s v="sábado"/>
    <s v="22:18"/>
    <x v="0"/>
    <x v="687"/>
    <x v="1"/>
    <n v="25.96"/>
    <x v="5"/>
    <s v="sábado-22:18-card-ANON-0000-0000-0687-Cortado"/>
    <s v="único"/>
  </r>
  <r>
    <d v="2024-09-28T00:00:00"/>
    <x v="1713"/>
    <x v="6"/>
    <s v="sábado"/>
    <s v="22:19"/>
    <x v="0"/>
    <x v="687"/>
    <x v="1"/>
    <n v="35.76"/>
    <x v="1"/>
    <s v="sábado-22:19-card-ANON-0000-0000-0687-Hot Chocolate"/>
    <s v="único"/>
  </r>
  <r>
    <d v="2024-09-29T00:00:00"/>
    <x v="1714"/>
    <x v="6"/>
    <s v="domingo"/>
    <s v="10:48"/>
    <x v="0"/>
    <x v="467"/>
    <x v="1"/>
    <n v="25.96"/>
    <x v="2"/>
    <s v="domingo-10:48-card-ANON-0000-0000-0467-Americano"/>
    <s v="único"/>
  </r>
  <r>
    <d v="2024-09-29T00:00:00"/>
    <x v="1715"/>
    <x v="6"/>
    <s v="domingo"/>
    <s v="10:50"/>
    <x v="0"/>
    <x v="172"/>
    <x v="1"/>
    <n v="35.76"/>
    <x v="7"/>
    <s v="domingo-10:50-card-ANON-0000-0000-0172-Cappuccino"/>
    <s v="único"/>
  </r>
  <r>
    <d v="2024-09-29T00:00:00"/>
    <x v="1716"/>
    <x v="6"/>
    <s v="domingo"/>
    <s v="10:51"/>
    <x v="0"/>
    <x v="172"/>
    <x v="1"/>
    <n v="35.76"/>
    <x v="7"/>
    <s v="domingo-10:51-card-ANON-0000-0000-0172-Cappuccino"/>
    <s v="único"/>
  </r>
  <r>
    <d v="2024-09-29T00:00:00"/>
    <x v="1717"/>
    <x v="6"/>
    <s v="domingo"/>
    <s v="10:52"/>
    <x v="0"/>
    <x v="172"/>
    <x v="1"/>
    <n v="35.76"/>
    <x v="7"/>
    <s v="domingo-10:52-card-ANON-0000-0000-0172-Cappuccino"/>
    <s v="único"/>
  </r>
  <r>
    <d v="2024-09-29T00:00:00"/>
    <x v="1718"/>
    <x v="6"/>
    <s v="domingo"/>
    <s v="10:53"/>
    <x v="0"/>
    <x v="333"/>
    <x v="1"/>
    <n v="30.86"/>
    <x v="3"/>
    <s v="domingo-10:53-card-ANON-0000-0000-0333-Americano with Milk"/>
    <s v="único"/>
  </r>
  <r>
    <d v="2024-09-29T00:00:00"/>
    <x v="1719"/>
    <x v="6"/>
    <s v="domingo"/>
    <s v="12:35"/>
    <x v="0"/>
    <x v="683"/>
    <x v="1"/>
    <n v="35.76"/>
    <x v="0"/>
    <s v="domingo-12:35-card-ANON-0000-0000-0683-Latte"/>
    <s v="único"/>
  </r>
  <r>
    <d v="2024-09-29T00:00:00"/>
    <x v="1720"/>
    <x v="6"/>
    <s v="domingo"/>
    <s v="12:50"/>
    <x v="0"/>
    <x v="141"/>
    <x v="1"/>
    <n v="25.96"/>
    <x v="5"/>
    <s v="domingo-12:50-card-ANON-0000-0000-0141-Cortado"/>
    <s v="único"/>
  </r>
  <r>
    <d v="2024-09-29T00:00:00"/>
    <x v="1721"/>
    <x v="6"/>
    <s v="domingo"/>
    <s v="12:54"/>
    <x v="0"/>
    <x v="602"/>
    <x v="1"/>
    <n v="35.76"/>
    <x v="0"/>
    <s v="domingo-12:54-card-ANON-0000-0000-0602-Latte"/>
    <s v="único"/>
  </r>
  <r>
    <d v="2024-09-29T00:00:00"/>
    <x v="1722"/>
    <x v="6"/>
    <s v="domingo"/>
    <s v="12:55"/>
    <x v="0"/>
    <x v="688"/>
    <x v="1"/>
    <n v="35.76"/>
    <x v="0"/>
    <s v="domingo-12:55-card-ANON-0000-0000-0688-Latte"/>
    <s v="único"/>
  </r>
  <r>
    <d v="2024-09-29T00:00:00"/>
    <x v="1723"/>
    <x v="6"/>
    <s v="domingo"/>
    <s v="18:02"/>
    <x v="0"/>
    <x v="689"/>
    <x v="1"/>
    <n v="35.76"/>
    <x v="7"/>
    <s v="domingo-18:02-card-ANON-0000-0000-0689-Cappuccino"/>
    <s v="único"/>
  </r>
  <r>
    <d v="2024-09-29T00:00:00"/>
    <x v="1724"/>
    <x v="6"/>
    <s v="domingo"/>
    <s v="22:31"/>
    <x v="0"/>
    <x v="690"/>
    <x v="1"/>
    <n v="35.76"/>
    <x v="0"/>
    <s v="domingo-22:31-card-ANON-0000-0000-0690-Latte"/>
    <s v="único"/>
  </r>
  <r>
    <d v="2024-09-30T00:00:00"/>
    <x v="1725"/>
    <x v="6"/>
    <s v="lunes"/>
    <s v="08:08"/>
    <x v="0"/>
    <x v="141"/>
    <x v="1"/>
    <n v="25.96"/>
    <x v="5"/>
    <s v="lunes-08:08-card-ANON-0000-0000-0141-Cortado"/>
    <s v="único"/>
  </r>
  <r>
    <d v="2024-09-30T00:00:00"/>
    <x v="1726"/>
    <x v="6"/>
    <s v="lunes"/>
    <s v="08:58"/>
    <x v="0"/>
    <x v="691"/>
    <x v="1"/>
    <n v="25.96"/>
    <x v="5"/>
    <s v="lunes-08:58-card-ANON-0000-0000-0691-Cortado"/>
    <s v="único"/>
  </r>
  <r>
    <d v="2024-09-30T00:00:00"/>
    <x v="1727"/>
    <x v="6"/>
    <s v="lunes"/>
    <s v="09:00"/>
    <x v="0"/>
    <x v="692"/>
    <x v="1"/>
    <n v="35.76"/>
    <x v="1"/>
    <s v="lunes-09:00-card-ANON-0000-0000-0692-Hot Chocolate"/>
    <s v="único"/>
  </r>
  <r>
    <d v="2024-09-30T00:00:00"/>
    <x v="1728"/>
    <x v="6"/>
    <s v="lunes"/>
    <s v="10:01"/>
    <x v="0"/>
    <x v="276"/>
    <x v="1"/>
    <n v="30.86"/>
    <x v="3"/>
    <s v="lunes-10:01-card-ANON-0000-0000-0276-Americano with Milk"/>
    <s v="único"/>
  </r>
  <r>
    <d v="2024-09-30T00:00:00"/>
    <x v="1729"/>
    <x v="6"/>
    <s v="lunes"/>
    <s v="10:05"/>
    <x v="0"/>
    <x v="141"/>
    <x v="1"/>
    <n v="25.96"/>
    <x v="5"/>
    <s v="lunes-10:05-card-ANON-0000-0000-0141-Cortado"/>
    <s v="único"/>
  </r>
  <r>
    <d v="2024-09-30T00:00:00"/>
    <x v="1730"/>
    <x v="6"/>
    <s v="lunes"/>
    <s v="11:32"/>
    <x v="0"/>
    <x v="693"/>
    <x v="1"/>
    <n v="30.86"/>
    <x v="3"/>
    <s v="lunes-11:32-card-ANON-0000-0000-0693-Americano with Milk"/>
    <s v="único"/>
  </r>
  <r>
    <d v="2024-09-30T00:00:00"/>
    <x v="1731"/>
    <x v="6"/>
    <s v="lunes"/>
    <s v="16:45"/>
    <x v="0"/>
    <x v="333"/>
    <x v="1"/>
    <n v="30.86"/>
    <x v="3"/>
    <s v="lunes-16:45-card-ANON-0000-0000-0333-Americano with Milk"/>
    <s v="único"/>
  </r>
  <r>
    <d v="2024-09-30T00:00:00"/>
    <x v="1732"/>
    <x v="6"/>
    <s v="lunes"/>
    <s v="19:32"/>
    <x v="0"/>
    <x v="507"/>
    <x v="1"/>
    <n v="35.76"/>
    <x v="0"/>
    <s v="lunes-19:32-card-ANON-0000-0000-0507-Latte"/>
    <s v="único"/>
  </r>
  <r>
    <d v="2024-09-30T00:00:00"/>
    <x v="1733"/>
    <x v="6"/>
    <s v="lunes"/>
    <s v="19:53"/>
    <x v="0"/>
    <x v="694"/>
    <x v="1"/>
    <n v="30.86"/>
    <x v="3"/>
    <s v="lunes-19:53-card-ANON-0000-0000-0694-Americano with Milk"/>
    <s v="único"/>
  </r>
  <r>
    <d v="2024-09-30T00:00:00"/>
    <x v="1734"/>
    <x v="6"/>
    <s v="lunes"/>
    <s v="19:54"/>
    <x v="0"/>
    <x v="694"/>
    <x v="1"/>
    <n v="25.96"/>
    <x v="5"/>
    <s v="lunes-19:54-card-ANON-0000-0000-0694-Cortado"/>
    <s v="único"/>
  </r>
  <r>
    <d v="2024-09-30T00:00:00"/>
    <x v="1735"/>
    <x v="6"/>
    <s v="lunes"/>
    <s v="19:59"/>
    <x v="0"/>
    <x v="631"/>
    <x v="1"/>
    <n v="35.76"/>
    <x v="0"/>
    <s v="lunes-19:59-card-ANON-0000-0000-0631-Latte"/>
    <s v="único"/>
  </r>
  <r>
    <d v="2024-09-30T00:00:00"/>
    <x v="1736"/>
    <x v="6"/>
    <s v="lunes"/>
    <s v="20:00"/>
    <x v="0"/>
    <x v="531"/>
    <x v="1"/>
    <n v="30.86"/>
    <x v="3"/>
    <s v="lunes-20:00-card-ANON-0000-0000-0531-Americano with Milk"/>
    <s v="único"/>
  </r>
  <r>
    <d v="2024-09-30T00:00:00"/>
    <x v="1737"/>
    <x v="6"/>
    <s v="lunes"/>
    <s v="20:01"/>
    <x v="0"/>
    <x v="633"/>
    <x v="1"/>
    <n v="30.86"/>
    <x v="3"/>
    <s v="lunes-20:01-card-ANON-0000-0000-0633-Americano with Milk"/>
    <s v="único"/>
  </r>
  <r>
    <d v="2024-09-30T00:00:00"/>
    <x v="1738"/>
    <x v="6"/>
    <s v="lunes"/>
    <s v="21:41"/>
    <x v="0"/>
    <x v="695"/>
    <x v="1"/>
    <n v="30.86"/>
    <x v="3"/>
    <s v="lunes-21:41-card-ANON-0000-0000-0695-Americano with Milk"/>
    <s v="único"/>
  </r>
  <r>
    <d v="2024-10-01T00:00:00"/>
    <x v="1739"/>
    <x v="7"/>
    <s v="martes"/>
    <s v="07:47"/>
    <x v="0"/>
    <x v="696"/>
    <x v="1"/>
    <n v="35.76"/>
    <x v="0"/>
    <s v="martes-07:47-card-ANON-0000-0000-0696-Latte"/>
    <s v="único"/>
  </r>
  <r>
    <d v="2024-10-01T00:00:00"/>
    <x v="1740"/>
    <x v="7"/>
    <s v="martes"/>
    <s v="09:48"/>
    <x v="0"/>
    <x v="276"/>
    <x v="1"/>
    <n v="30.86"/>
    <x v="3"/>
    <s v="martes-09:48-card-ANON-0000-0000-0276-Americano with Milk"/>
    <s v="único"/>
  </r>
  <r>
    <d v="2024-10-01T00:00:00"/>
    <x v="1741"/>
    <x v="7"/>
    <s v="martes"/>
    <s v="10:02"/>
    <x v="0"/>
    <x v="333"/>
    <x v="1"/>
    <n v="30.86"/>
    <x v="3"/>
    <s v="martes-10:02-card-ANON-0000-0000-0333-Americano with Milk"/>
    <s v="único"/>
  </r>
  <r>
    <d v="2024-10-01T00:00:00"/>
    <x v="1742"/>
    <x v="7"/>
    <s v="martes"/>
    <s v="10:03"/>
    <x v="0"/>
    <x v="333"/>
    <x v="1"/>
    <n v="30.86"/>
    <x v="3"/>
    <s v="martes-10:03-card-ANON-0000-0000-0333-Americano with Milk"/>
    <s v="único"/>
  </r>
  <r>
    <d v="2024-10-01T00:00:00"/>
    <x v="1743"/>
    <x v="7"/>
    <s v="martes"/>
    <s v="11:55"/>
    <x v="0"/>
    <x v="697"/>
    <x v="1"/>
    <n v="30.86"/>
    <x v="3"/>
    <s v="martes-11:55-card-ANON-0000-0000-0697-Americano with Milk"/>
    <s v="único"/>
  </r>
  <r>
    <d v="2024-10-01T00:00:00"/>
    <x v="1744"/>
    <x v="7"/>
    <s v="martes"/>
    <s v="12:12"/>
    <x v="0"/>
    <x v="698"/>
    <x v="1"/>
    <n v="30.86"/>
    <x v="3"/>
    <s v="martes-12:12-card-ANON-0000-0000-0698-Americano with Milk"/>
    <s v="único"/>
  </r>
  <r>
    <d v="2024-10-01T00:00:00"/>
    <x v="1745"/>
    <x v="7"/>
    <s v="martes"/>
    <s v="12:14"/>
    <x v="0"/>
    <x v="698"/>
    <x v="1"/>
    <n v="30.86"/>
    <x v="3"/>
    <s v="martes-12:14-card-ANON-0000-0000-0698-Americano with Milk"/>
    <s v="único"/>
  </r>
  <r>
    <d v="2024-10-01T00:00:00"/>
    <x v="1746"/>
    <x v="7"/>
    <s v="martes"/>
    <s v="14:17"/>
    <x v="0"/>
    <x v="699"/>
    <x v="1"/>
    <n v="25.96"/>
    <x v="2"/>
    <s v="martes-14:17-card-ANON-0000-0000-0699-Americano"/>
    <s v="único"/>
  </r>
  <r>
    <d v="2024-10-01T00:00:00"/>
    <x v="1747"/>
    <x v="7"/>
    <s v="martes"/>
    <s v="14:18"/>
    <x v="0"/>
    <x v="699"/>
    <x v="1"/>
    <n v="30.86"/>
    <x v="3"/>
    <s v="martes-14:18-card-ANON-0000-0000-0699-Americano with Milk"/>
    <s v="único"/>
  </r>
  <r>
    <d v="2024-10-01T00:00:00"/>
    <x v="1748"/>
    <x v="7"/>
    <s v="martes"/>
    <s v="16:08"/>
    <x v="0"/>
    <x v="637"/>
    <x v="1"/>
    <n v="35.76"/>
    <x v="1"/>
    <s v="martes-16:08-card-ANON-0000-0000-0637-Hot Chocolate"/>
    <s v="único"/>
  </r>
  <r>
    <d v="2024-10-01T00:00:00"/>
    <x v="1749"/>
    <x v="7"/>
    <s v="martes"/>
    <s v="16:41"/>
    <x v="0"/>
    <x v="700"/>
    <x v="1"/>
    <n v="25.96"/>
    <x v="2"/>
    <s v="martes-16:41-card-ANON-0000-0000-0700-Americano"/>
    <s v="único"/>
  </r>
  <r>
    <d v="2024-10-01T00:00:00"/>
    <x v="1750"/>
    <x v="7"/>
    <s v="martes"/>
    <s v="18:08"/>
    <x v="0"/>
    <x v="701"/>
    <x v="1"/>
    <n v="35.76"/>
    <x v="0"/>
    <s v="martes-18:08-card-ANON-0000-0000-0701-Latte"/>
    <s v="único"/>
  </r>
  <r>
    <d v="2024-10-01T00:00:00"/>
    <x v="1751"/>
    <x v="7"/>
    <s v="martes"/>
    <s v="18:23"/>
    <x v="0"/>
    <x v="702"/>
    <x v="1"/>
    <n v="35.76"/>
    <x v="0"/>
    <s v="martes-18:23-card-ANON-0000-0000-0702-Latte"/>
    <s v="único"/>
  </r>
  <r>
    <d v="2024-10-01T00:00:00"/>
    <x v="1752"/>
    <x v="7"/>
    <s v="martes"/>
    <s v="18:24"/>
    <x v="0"/>
    <x v="702"/>
    <x v="1"/>
    <n v="35.76"/>
    <x v="1"/>
    <s v="martes-18:24-card-ANON-0000-0000-0702-Hot Chocolate"/>
    <s v="único"/>
  </r>
  <r>
    <d v="2024-10-01T00:00:00"/>
    <x v="1753"/>
    <x v="7"/>
    <s v="martes"/>
    <s v="20:03"/>
    <x v="0"/>
    <x v="585"/>
    <x v="1"/>
    <n v="35.76"/>
    <x v="1"/>
    <s v="martes-20:03-card-ANON-0000-0000-0585-Hot Chocolate"/>
    <s v="único"/>
  </r>
  <r>
    <d v="2024-10-02T00:00:00"/>
    <x v="1754"/>
    <x v="7"/>
    <s v="miércoles"/>
    <s v="07:57"/>
    <x v="0"/>
    <x v="703"/>
    <x v="1"/>
    <n v="35.76"/>
    <x v="0"/>
    <s v="miércoles-07:57-card-ANON-0000-0000-0703-Latte"/>
    <s v="único"/>
  </r>
  <r>
    <d v="2024-10-02T00:00:00"/>
    <x v="1755"/>
    <x v="7"/>
    <s v="miércoles"/>
    <s v="08:42"/>
    <x v="0"/>
    <x v="141"/>
    <x v="1"/>
    <n v="25.96"/>
    <x v="5"/>
    <s v="miércoles-08:42-card-ANON-0000-0000-0141-Cortado"/>
    <s v="único"/>
  </r>
  <r>
    <d v="2024-10-02T00:00:00"/>
    <x v="1756"/>
    <x v="7"/>
    <s v="miércoles"/>
    <s v="09:19"/>
    <x v="0"/>
    <x v="276"/>
    <x v="1"/>
    <n v="30.86"/>
    <x v="3"/>
    <s v="miércoles-09:19-card-ANON-0000-0000-0276-Americano with Milk"/>
    <s v="único"/>
  </r>
  <r>
    <d v="2024-10-02T00:00:00"/>
    <x v="1757"/>
    <x v="7"/>
    <s v="miércoles"/>
    <s v="10:22"/>
    <x v="0"/>
    <x v="375"/>
    <x v="1"/>
    <n v="35.76"/>
    <x v="0"/>
    <s v="miércoles-10:22-card-ANON-0000-0000-0375-Latte"/>
    <s v="único"/>
  </r>
  <r>
    <d v="2024-10-02T00:00:00"/>
    <x v="1758"/>
    <x v="7"/>
    <s v="miércoles"/>
    <s v="10:23"/>
    <x v="0"/>
    <x v="704"/>
    <x v="1"/>
    <n v="30.86"/>
    <x v="3"/>
    <s v="miércoles-10:23-card-ANON-0000-0000-0704-Americano with Milk"/>
    <s v="único"/>
  </r>
  <r>
    <d v="2024-10-02T00:00:00"/>
    <x v="1759"/>
    <x v="7"/>
    <s v="miércoles"/>
    <s v="11:28"/>
    <x v="0"/>
    <x v="705"/>
    <x v="1"/>
    <n v="35.76"/>
    <x v="7"/>
    <s v="miércoles-11:28-card-ANON-0000-0000-0705-Cappuccino"/>
    <s v="único"/>
  </r>
  <r>
    <d v="2024-10-02T00:00:00"/>
    <x v="1760"/>
    <x v="7"/>
    <s v="miércoles"/>
    <s v="15:13"/>
    <x v="0"/>
    <x v="706"/>
    <x v="1"/>
    <n v="35.76"/>
    <x v="7"/>
    <s v="miércoles-15:13-card-ANON-0000-0000-0706-Cappuccino"/>
    <s v="único"/>
  </r>
  <r>
    <d v="2024-10-02T00:00:00"/>
    <x v="1761"/>
    <x v="7"/>
    <s v="miércoles"/>
    <s v="18:31"/>
    <x v="0"/>
    <x v="255"/>
    <x v="1"/>
    <n v="35.76"/>
    <x v="1"/>
    <s v="miércoles-18:31-card-ANON-0000-0000-0255-Hot Chocolate"/>
    <s v="único"/>
  </r>
  <r>
    <d v="2024-10-02T00:00:00"/>
    <x v="1762"/>
    <x v="7"/>
    <s v="miércoles"/>
    <s v="22:18"/>
    <x v="0"/>
    <x v="637"/>
    <x v="1"/>
    <n v="35.76"/>
    <x v="1"/>
    <s v="miércoles-22:18-card-ANON-0000-0000-0637-Hot Chocolate"/>
    <s v="único"/>
  </r>
  <r>
    <d v="2024-10-02T00:00:00"/>
    <x v="1763"/>
    <x v="7"/>
    <s v="miércoles"/>
    <s v="22:19"/>
    <x v="0"/>
    <x v="637"/>
    <x v="1"/>
    <n v="35.76"/>
    <x v="1"/>
    <s v="miércoles-22:19-card-ANON-0000-0000-0637-Hot Chocolate"/>
    <s v="único"/>
  </r>
  <r>
    <d v="2024-10-02T00:00:00"/>
    <x v="1764"/>
    <x v="7"/>
    <s v="miércoles"/>
    <s v="22:20"/>
    <x v="0"/>
    <x v="707"/>
    <x v="1"/>
    <n v="35.76"/>
    <x v="1"/>
    <s v="miércoles-22:20-card-ANON-0000-0000-0707-Hot Chocolate"/>
    <s v="único"/>
  </r>
  <r>
    <d v="2024-10-03T00:00:00"/>
    <x v="1765"/>
    <x v="7"/>
    <s v="jueves"/>
    <s v="13:47"/>
    <x v="0"/>
    <x v="708"/>
    <x v="1"/>
    <n v="35.76"/>
    <x v="4"/>
    <s v="jueves-13:47-card-ANON-0000-0000-0708-Cocoa"/>
    <s v="único"/>
  </r>
  <r>
    <d v="2024-10-03T00:00:00"/>
    <x v="1766"/>
    <x v="7"/>
    <s v="jueves"/>
    <s v="15:12"/>
    <x v="0"/>
    <x v="709"/>
    <x v="1"/>
    <n v="30.86"/>
    <x v="3"/>
    <s v="jueves-15:12-card-ANON-0000-0000-0709-Americano with Milk"/>
    <s v="único"/>
  </r>
  <r>
    <d v="2024-10-03T00:00:00"/>
    <x v="1767"/>
    <x v="7"/>
    <s v="jueves"/>
    <s v="20:12"/>
    <x v="0"/>
    <x v="710"/>
    <x v="1"/>
    <n v="25.96"/>
    <x v="5"/>
    <s v="jueves-20:12-card-ANON-0000-0000-0710-Cortado"/>
    <s v="único"/>
  </r>
  <r>
    <d v="2024-10-03T00:00:00"/>
    <x v="1768"/>
    <x v="7"/>
    <s v="jueves"/>
    <s v="20:14"/>
    <x v="0"/>
    <x v="710"/>
    <x v="1"/>
    <n v="35.76"/>
    <x v="1"/>
    <s v="jueves-20:14-card-ANON-0000-0000-0710-Hot Chocolate"/>
    <s v="único"/>
  </r>
  <r>
    <d v="2024-10-03T00:00:00"/>
    <x v="1769"/>
    <x v="7"/>
    <s v="jueves"/>
    <s v="21:21"/>
    <x v="0"/>
    <x v="637"/>
    <x v="1"/>
    <n v="35.76"/>
    <x v="1"/>
    <s v="jueves-21:21-card-ANON-0000-0000-0637-Hot Chocolate"/>
    <s v="único"/>
  </r>
  <r>
    <d v="2024-10-03T00:00:00"/>
    <x v="1770"/>
    <x v="7"/>
    <s v="jueves"/>
    <s v="21:29"/>
    <x v="0"/>
    <x v="711"/>
    <x v="1"/>
    <n v="35.76"/>
    <x v="7"/>
    <s v="jueves-21:29-card-ANON-0000-0000-0711-Cappuccino"/>
    <s v="único"/>
  </r>
  <r>
    <d v="2024-10-03T00:00:00"/>
    <x v="1771"/>
    <x v="7"/>
    <s v="jueves"/>
    <s v="21:31"/>
    <x v="0"/>
    <x v="712"/>
    <x v="1"/>
    <n v="35.76"/>
    <x v="1"/>
    <s v="jueves-21:31-card-ANON-0000-0000-0712-Hot Chocolate"/>
    <s v="único"/>
  </r>
  <r>
    <d v="2024-10-04T00:00:00"/>
    <x v="1772"/>
    <x v="7"/>
    <s v="viernes"/>
    <s v="08:44"/>
    <x v="0"/>
    <x v="440"/>
    <x v="1"/>
    <n v="25.96"/>
    <x v="2"/>
    <s v="viernes-08:44-card-ANON-0000-0000-0440-Americano"/>
    <s v="único"/>
  </r>
  <r>
    <d v="2024-10-04T00:00:00"/>
    <x v="1773"/>
    <x v="7"/>
    <s v="viernes"/>
    <s v="08:45"/>
    <x v="0"/>
    <x v="440"/>
    <x v="1"/>
    <n v="25.96"/>
    <x v="2"/>
    <s v="viernes-08:45-card-ANON-0000-0000-0440-Americano"/>
    <s v="único"/>
  </r>
  <r>
    <d v="2024-10-04T00:00:00"/>
    <x v="1774"/>
    <x v="7"/>
    <s v="viernes"/>
    <s v="09:30"/>
    <x v="0"/>
    <x v="3"/>
    <x v="1"/>
    <n v="30.86"/>
    <x v="3"/>
    <s v="viernes-09:30-card-ANON-0000-0000-0004-Americano with Milk"/>
    <s v="único"/>
  </r>
  <r>
    <d v="2024-10-04T00:00:00"/>
    <x v="1775"/>
    <x v="7"/>
    <s v="viernes"/>
    <s v="09:31"/>
    <x v="0"/>
    <x v="2"/>
    <x v="1"/>
    <n v="25.96"/>
    <x v="2"/>
    <s v="viernes-09:31-card-ANON-0000-0000-0003-Americano"/>
    <s v="único"/>
  </r>
  <r>
    <d v="2024-10-04T00:00:00"/>
    <x v="1776"/>
    <x v="7"/>
    <s v="viernes"/>
    <s v="09:53"/>
    <x v="0"/>
    <x v="650"/>
    <x v="1"/>
    <n v="25.96"/>
    <x v="5"/>
    <s v="viernes-09:53-card-ANON-0000-0000-0650-Cortado"/>
    <s v="único"/>
  </r>
  <r>
    <d v="2024-10-04T00:00:00"/>
    <x v="1777"/>
    <x v="7"/>
    <s v="viernes"/>
    <s v="09:55"/>
    <x v="0"/>
    <x v="650"/>
    <x v="1"/>
    <n v="25.96"/>
    <x v="5"/>
    <s v="viernes-09:55-card-ANON-0000-0000-0650-Cortado"/>
    <s v="único"/>
  </r>
  <r>
    <d v="2024-10-04T00:00:00"/>
    <x v="1778"/>
    <x v="7"/>
    <s v="viernes"/>
    <s v="17:35"/>
    <x v="0"/>
    <x v="713"/>
    <x v="1"/>
    <n v="35.76"/>
    <x v="0"/>
    <s v="viernes-17:35-card-ANON-0000-0000-0713-Latte"/>
    <s v="único"/>
  </r>
  <r>
    <d v="2024-10-04T00:00:00"/>
    <x v="1779"/>
    <x v="7"/>
    <s v="viernes"/>
    <s v="17:42"/>
    <x v="0"/>
    <x v="714"/>
    <x v="1"/>
    <n v="35.76"/>
    <x v="1"/>
    <s v="viernes-17:42-card-ANON-0000-0000-0714-Hot Chocolate"/>
    <s v="único"/>
  </r>
  <r>
    <d v="2024-10-04T00:00:00"/>
    <x v="1780"/>
    <x v="7"/>
    <s v="viernes"/>
    <s v="17:44"/>
    <x v="0"/>
    <x v="714"/>
    <x v="1"/>
    <n v="35.76"/>
    <x v="4"/>
    <s v="viernes-17:44-card-ANON-0000-0000-0714-Cocoa"/>
    <s v="único"/>
  </r>
  <r>
    <d v="2024-10-05T00:00:00"/>
    <x v="1781"/>
    <x v="7"/>
    <s v="sábado"/>
    <s v="09:00"/>
    <x v="0"/>
    <x v="141"/>
    <x v="1"/>
    <n v="25.96"/>
    <x v="5"/>
    <s v="sábado-09:00-card-ANON-0000-0000-0141-Cortado"/>
    <s v="único"/>
  </r>
  <r>
    <d v="2024-10-05T00:00:00"/>
    <x v="1782"/>
    <x v="7"/>
    <s v="sábado"/>
    <s v="09:01"/>
    <x v="0"/>
    <x v="141"/>
    <x v="1"/>
    <n v="25.96"/>
    <x v="5"/>
    <s v="sábado-09:01-card-ANON-0000-0000-0141-Cortado"/>
    <s v="único"/>
  </r>
  <r>
    <d v="2024-10-05T00:00:00"/>
    <x v="1783"/>
    <x v="7"/>
    <s v="sábado"/>
    <s v="09:35"/>
    <x v="0"/>
    <x v="715"/>
    <x v="1"/>
    <n v="35.76"/>
    <x v="4"/>
    <s v="sábado-09:35-card-ANON-0000-0000-0715-Cocoa"/>
    <s v="único"/>
  </r>
  <r>
    <d v="2024-10-05T00:00:00"/>
    <x v="1784"/>
    <x v="7"/>
    <s v="sábado"/>
    <s v="13:12"/>
    <x v="0"/>
    <x v="206"/>
    <x v="1"/>
    <n v="35.76"/>
    <x v="7"/>
    <s v="sábado-13:12-card-ANON-0000-0000-0206-Cappuccino"/>
    <s v="único"/>
  </r>
  <r>
    <d v="2024-10-05T00:00:00"/>
    <x v="1785"/>
    <x v="7"/>
    <s v="sábado"/>
    <s v="20:08"/>
    <x v="0"/>
    <x v="12"/>
    <x v="1"/>
    <n v="25.96"/>
    <x v="2"/>
    <s v="sábado-20:08-card-ANON-0000-0000-0012-Americano"/>
    <s v="único"/>
  </r>
  <r>
    <d v="2024-10-05T00:00:00"/>
    <x v="1786"/>
    <x v="7"/>
    <s v="sábado"/>
    <s v="20:09"/>
    <x v="0"/>
    <x v="12"/>
    <x v="1"/>
    <n v="25.96"/>
    <x v="2"/>
    <s v="sábado-20:09-card-ANON-0000-0000-0012-Americano"/>
    <s v="único"/>
  </r>
  <r>
    <d v="2024-10-06T00:00:00"/>
    <x v="1787"/>
    <x v="7"/>
    <s v="domingo"/>
    <s v="08:22"/>
    <x v="0"/>
    <x v="141"/>
    <x v="1"/>
    <n v="25.96"/>
    <x v="5"/>
    <s v="domingo-08:22-card-ANON-0000-0000-0141-Cortado"/>
    <s v="único"/>
  </r>
  <r>
    <d v="2024-10-06T00:00:00"/>
    <x v="1788"/>
    <x v="7"/>
    <s v="domingo"/>
    <s v="10:05"/>
    <x v="0"/>
    <x v="195"/>
    <x v="1"/>
    <n v="35.76"/>
    <x v="7"/>
    <s v="domingo-10:05-card-ANON-0000-0000-0195-Cappuccino"/>
    <s v="único"/>
  </r>
  <r>
    <d v="2024-10-06T00:00:00"/>
    <x v="1789"/>
    <x v="7"/>
    <s v="domingo"/>
    <s v="10:06"/>
    <x v="0"/>
    <x v="195"/>
    <x v="1"/>
    <n v="25.96"/>
    <x v="5"/>
    <s v="domingo-10:06-card-ANON-0000-0000-0195-Cortado"/>
    <s v="único"/>
  </r>
  <r>
    <d v="2024-10-06T00:00:00"/>
    <x v="1790"/>
    <x v="7"/>
    <s v="domingo"/>
    <s v="11:55"/>
    <x v="0"/>
    <x v="716"/>
    <x v="1"/>
    <n v="35.76"/>
    <x v="0"/>
    <s v="domingo-11:55-card-ANON-0000-0000-0716-Latte"/>
    <s v="único"/>
  </r>
  <r>
    <d v="2024-10-06T00:00:00"/>
    <x v="1791"/>
    <x v="7"/>
    <s v="domingo"/>
    <s v="12:09"/>
    <x v="0"/>
    <x v="665"/>
    <x v="1"/>
    <n v="35.76"/>
    <x v="0"/>
    <s v="domingo-12:09-card-ANON-0000-0000-0665-Latte"/>
    <s v="único"/>
  </r>
  <r>
    <d v="2024-10-06T00:00:00"/>
    <x v="1792"/>
    <x v="7"/>
    <s v="domingo"/>
    <s v="12:10"/>
    <x v="0"/>
    <x v="665"/>
    <x v="1"/>
    <n v="35.76"/>
    <x v="7"/>
    <s v="domingo-12:10-card-ANON-0000-0000-0665-Cappuccino"/>
    <s v="único"/>
  </r>
  <r>
    <d v="2024-10-06T00:00:00"/>
    <x v="1793"/>
    <x v="7"/>
    <s v="domingo"/>
    <s v="12:11"/>
    <x v="0"/>
    <x v="665"/>
    <x v="1"/>
    <n v="30.86"/>
    <x v="3"/>
    <s v="domingo-12:11-card-ANON-0000-0000-0665-Americano with Milk"/>
    <s v="único"/>
  </r>
  <r>
    <d v="2024-10-06T00:00:00"/>
    <x v="1794"/>
    <x v="7"/>
    <s v="domingo"/>
    <s v="13:46"/>
    <x v="0"/>
    <x v="717"/>
    <x v="1"/>
    <n v="25.96"/>
    <x v="2"/>
    <s v="domingo-13:46-card-ANON-0000-0000-0717-Americano"/>
    <s v="único"/>
  </r>
  <r>
    <d v="2024-10-06T00:00:00"/>
    <x v="1795"/>
    <x v="7"/>
    <s v="domingo"/>
    <s v="13:47"/>
    <x v="0"/>
    <x v="717"/>
    <x v="1"/>
    <n v="35.76"/>
    <x v="7"/>
    <s v="domingo-13:47-card-ANON-0000-0000-0717-Cappuccino"/>
    <s v="único"/>
  </r>
  <r>
    <d v="2024-10-06T00:00:00"/>
    <x v="1796"/>
    <x v="7"/>
    <s v="domingo"/>
    <s v="13:50"/>
    <x v="0"/>
    <x v="718"/>
    <x v="1"/>
    <n v="30.86"/>
    <x v="3"/>
    <s v="domingo-13:50-card-ANON-0000-0000-0718-Americano with Milk"/>
    <s v="único"/>
  </r>
  <r>
    <d v="2024-10-06T00:00:00"/>
    <x v="1797"/>
    <x v="7"/>
    <s v="domingo"/>
    <s v="13:51"/>
    <x v="0"/>
    <x v="718"/>
    <x v="1"/>
    <n v="35.76"/>
    <x v="0"/>
    <s v="domingo-13:51-card-ANON-0000-0000-0718-Latte"/>
    <s v="único"/>
  </r>
  <r>
    <d v="2024-10-06T00:00:00"/>
    <x v="1798"/>
    <x v="7"/>
    <s v="domingo"/>
    <s v="13:51"/>
    <x v="0"/>
    <x v="718"/>
    <x v="1"/>
    <n v="35.76"/>
    <x v="7"/>
    <s v="domingo-13:51-card-ANON-0000-0000-0718-Cappuccino"/>
    <s v="único"/>
  </r>
  <r>
    <d v="2024-10-06T00:00:00"/>
    <x v="1799"/>
    <x v="7"/>
    <s v="domingo"/>
    <s v="16:31"/>
    <x v="0"/>
    <x v="719"/>
    <x v="1"/>
    <n v="35.76"/>
    <x v="7"/>
    <s v="domingo-16:31-card-ANON-0000-0000-0719-Cappuccino"/>
    <s v="único"/>
  </r>
  <r>
    <d v="2024-10-06T00:00:00"/>
    <x v="1800"/>
    <x v="7"/>
    <s v="domingo"/>
    <s v="16:35"/>
    <x v="0"/>
    <x v="720"/>
    <x v="1"/>
    <n v="21.06"/>
    <x v="6"/>
    <s v="domingo-16:35-card-ANON-0000-0000-0720-Espresso"/>
    <s v="único"/>
  </r>
  <r>
    <d v="2024-10-06T00:00:00"/>
    <x v="1801"/>
    <x v="7"/>
    <s v="domingo"/>
    <s v="18:17"/>
    <x v="0"/>
    <x v="721"/>
    <x v="1"/>
    <n v="30.86"/>
    <x v="3"/>
    <s v="domingo-18:17-card-ANON-0000-0000-0721-Americano with Milk"/>
    <s v="único"/>
  </r>
  <r>
    <d v="2024-10-06T00:00:00"/>
    <x v="1802"/>
    <x v="7"/>
    <s v="domingo"/>
    <s v="18:35"/>
    <x v="0"/>
    <x v="722"/>
    <x v="1"/>
    <n v="35.76"/>
    <x v="1"/>
    <s v="domingo-18:35-card-ANON-0000-0000-0722-Hot Chocolate"/>
    <s v="único"/>
  </r>
  <r>
    <d v="2024-10-06T00:00:00"/>
    <x v="1803"/>
    <x v="7"/>
    <s v="domingo"/>
    <s v="21:09"/>
    <x v="0"/>
    <x v="723"/>
    <x v="1"/>
    <n v="35.76"/>
    <x v="1"/>
    <s v="domingo-21:09-card-ANON-0000-0000-0723-Hot Chocolate"/>
    <s v="único"/>
  </r>
  <r>
    <d v="2024-10-06T00:00:00"/>
    <x v="1804"/>
    <x v="7"/>
    <s v="domingo"/>
    <s v="21:10"/>
    <x v="0"/>
    <x v="723"/>
    <x v="1"/>
    <n v="35.76"/>
    <x v="1"/>
    <s v="domingo-21:10-card-ANON-0000-0000-0723-Hot Chocolate"/>
    <s v="único"/>
  </r>
  <r>
    <d v="2024-10-06T00:00:00"/>
    <x v="1805"/>
    <x v="7"/>
    <s v="domingo"/>
    <s v="21:10"/>
    <x v="0"/>
    <x v="636"/>
    <x v="1"/>
    <n v="35.76"/>
    <x v="1"/>
    <s v="domingo-21:10-card-ANON-0000-0000-0636-Hot Chocolate"/>
    <s v="único"/>
  </r>
  <r>
    <d v="2024-10-06T00:00:00"/>
    <x v="1806"/>
    <x v="7"/>
    <s v="domingo"/>
    <s v="21:16"/>
    <x v="0"/>
    <x v="637"/>
    <x v="1"/>
    <n v="35.76"/>
    <x v="0"/>
    <s v="domingo-21:16-card-ANON-0000-0000-0637-Latte"/>
    <s v="único"/>
  </r>
  <r>
    <d v="2024-10-07T00:00:00"/>
    <x v="1807"/>
    <x v="7"/>
    <s v="lunes"/>
    <s v="08:33"/>
    <x v="0"/>
    <x v="724"/>
    <x v="1"/>
    <n v="35.76"/>
    <x v="0"/>
    <s v="lunes-08:33-card-ANON-0000-0000-0724-Latte"/>
    <s v="único"/>
  </r>
  <r>
    <d v="2024-10-07T00:00:00"/>
    <x v="1808"/>
    <x v="7"/>
    <s v="lunes"/>
    <s v="08:49"/>
    <x v="0"/>
    <x v="385"/>
    <x v="1"/>
    <n v="35.76"/>
    <x v="0"/>
    <s v="lunes-08:49-card-ANON-0000-0000-0385-Latte"/>
    <s v="único"/>
  </r>
  <r>
    <d v="2024-10-07T00:00:00"/>
    <x v="1809"/>
    <x v="7"/>
    <s v="lunes"/>
    <s v="08:50"/>
    <x v="0"/>
    <x v="385"/>
    <x v="1"/>
    <n v="30.86"/>
    <x v="3"/>
    <s v="lunes-08:50-card-ANON-0000-0000-0385-Americano with Milk"/>
    <s v="único"/>
  </r>
  <r>
    <d v="2024-10-07T00:00:00"/>
    <x v="1810"/>
    <x v="7"/>
    <s v="lunes"/>
    <s v="09:05"/>
    <x v="0"/>
    <x v="725"/>
    <x v="1"/>
    <n v="35.76"/>
    <x v="4"/>
    <s v="lunes-09:05-card-ANON-0000-0000-0725-Cocoa"/>
    <s v="único"/>
  </r>
  <r>
    <d v="2024-10-07T00:00:00"/>
    <x v="1811"/>
    <x v="7"/>
    <s v="lunes"/>
    <s v="09:09"/>
    <x v="0"/>
    <x v="726"/>
    <x v="1"/>
    <n v="35.76"/>
    <x v="0"/>
    <s v="lunes-09:09-card-ANON-0000-0000-0726-Latte"/>
    <s v="único"/>
  </r>
  <r>
    <d v="2024-10-07T00:00:00"/>
    <x v="1812"/>
    <x v="7"/>
    <s v="lunes"/>
    <s v="12:17"/>
    <x v="0"/>
    <x v="727"/>
    <x v="1"/>
    <n v="30.86"/>
    <x v="3"/>
    <s v="lunes-12:17-card-ANON-0000-0000-0727-Americano with Milk"/>
    <s v="único"/>
  </r>
  <r>
    <d v="2024-10-07T00:00:00"/>
    <x v="1813"/>
    <x v="7"/>
    <s v="lunes"/>
    <s v="14:31"/>
    <x v="0"/>
    <x v="728"/>
    <x v="1"/>
    <n v="25.96"/>
    <x v="2"/>
    <s v="lunes-14:31-card-ANON-0000-0000-0728-Americano"/>
    <s v="único"/>
  </r>
  <r>
    <d v="2024-10-07T00:00:00"/>
    <x v="1814"/>
    <x v="7"/>
    <s v="lunes"/>
    <s v="14:32"/>
    <x v="0"/>
    <x v="728"/>
    <x v="1"/>
    <n v="25.96"/>
    <x v="2"/>
    <s v="lunes-14:32-card-ANON-0000-0000-0728-Americano"/>
    <s v="único"/>
  </r>
  <r>
    <d v="2024-10-07T00:00:00"/>
    <x v="1815"/>
    <x v="7"/>
    <s v="lunes"/>
    <s v="17:48"/>
    <x v="0"/>
    <x v="494"/>
    <x v="1"/>
    <n v="35.76"/>
    <x v="0"/>
    <s v="lunes-17:48-card-ANON-0000-0000-0494-Latte"/>
    <s v="único"/>
  </r>
  <r>
    <d v="2024-10-07T00:00:00"/>
    <x v="1816"/>
    <x v="7"/>
    <s v="lunes"/>
    <s v="21:14"/>
    <x v="0"/>
    <x v="636"/>
    <x v="1"/>
    <n v="35.76"/>
    <x v="1"/>
    <s v="lunes-21:14-card-ANON-0000-0000-0636-Hot Chocolate"/>
    <s v="único"/>
  </r>
  <r>
    <d v="2024-10-07T00:00:00"/>
    <x v="1817"/>
    <x v="7"/>
    <s v="lunes"/>
    <s v="21:15"/>
    <x v="0"/>
    <x v="636"/>
    <x v="1"/>
    <n v="35.76"/>
    <x v="1"/>
    <s v="lunes-21:15-card-ANON-0000-0000-0636-Hot Chocolate"/>
    <s v="único"/>
  </r>
  <r>
    <d v="2024-10-07T00:00:00"/>
    <x v="1818"/>
    <x v="7"/>
    <s v="lunes"/>
    <s v="21:40"/>
    <x v="0"/>
    <x v="598"/>
    <x v="1"/>
    <n v="35.76"/>
    <x v="0"/>
    <s v="lunes-21:40-card-ANON-0000-0000-0598-Latte"/>
    <s v="único"/>
  </r>
  <r>
    <d v="2024-10-08T00:00:00"/>
    <x v="1819"/>
    <x v="7"/>
    <s v="martes"/>
    <s v="08:11"/>
    <x v="0"/>
    <x v="703"/>
    <x v="1"/>
    <n v="35.76"/>
    <x v="0"/>
    <s v="martes-08:11-card-ANON-0000-0000-0703-Latte"/>
    <s v="único"/>
  </r>
  <r>
    <d v="2024-10-08T00:00:00"/>
    <x v="1820"/>
    <x v="7"/>
    <s v="martes"/>
    <s v="09:05"/>
    <x v="0"/>
    <x v="276"/>
    <x v="1"/>
    <n v="30.86"/>
    <x v="3"/>
    <s v="martes-09:05-card-ANON-0000-0000-0276-Americano with Milk"/>
    <s v="único"/>
  </r>
  <r>
    <d v="2024-10-08T00:00:00"/>
    <x v="1821"/>
    <x v="7"/>
    <s v="martes"/>
    <s v="10:22"/>
    <x v="0"/>
    <x v="700"/>
    <x v="1"/>
    <n v="25.96"/>
    <x v="2"/>
    <s v="martes-10:22-card-ANON-0000-0000-0700-Americano"/>
    <s v="único"/>
  </r>
  <r>
    <d v="2024-10-08T00:00:00"/>
    <x v="1822"/>
    <x v="7"/>
    <s v="martes"/>
    <s v="10:27"/>
    <x v="0"/>
    <x v="683"/>
    <x v="1"/>
    <n v="35.76"/>
    <x v="0"/>
    <s v="martes-10:27-card-ANON-0000-0000-0683-Latte"/>
    <s v="único"/>
  </r>
  <r>
    <d v="2024-10-08T00:00:00"/>
    <x v="1823"/>
    <x v="7"/>
    <s v="martes"/>
    <s v="11:30"/>
    <x v="0"/>
    <x v="726"/>
    <x v="1"/>
    <n v="35.76"/>
    <x v="0"/>
    <s v="martes-11:30-card-ANON-0000-0000-0726-Latte"/>
    <s v="único"/>
  </r>
  <r>
    <d v="2024-10-08T00:00:00"/>
    <x v="1824"/>
    <x v="7"/>
    <s v="martes"/>
    <s v="12:48"/>
    <x v="0"/>
    <x v="225"/>
    <x v="1"/>
    <n v="25.96"/>
    <x v="2"/>
    <s v="martes-12:48-card-ANON-0000-0000-0225-Americano"/>
    <s v="único"/>
  </r>
  <r>
    <d v="2024-10-08T00:00:00"/>
    <x v="1825"/>
    <x v="7"/>
    <s v="martes"/>
    <s v="12:49"/>
    <x v="0"/>
    <x v="225"/>
    <x v="1"/>
    <n v="25.96"/>
    <x v="2"/>
    <s v="martes-12:49-card-ANON-0000-0000-0225-Americano"/>
    <s v="único"/>
  </r>
  <r>
    <d v="2024-10-08T00:00:00"/>
    <x v="1826"/>
    <x v="7"/>
    <s v="martes"/>
    <s v="13:04"/>
    <x v="0"/>
    <x v="729"/>
    <x v="1"/>
    <n v="35.76"/>
    <x v="0"/>
    <s v="martes-13:04-card-ANON-0000-0000-0729-Latte"/>
    <s v="único"/>
  </r>
  <r>
    <d v="2024-10-08T00:00:00"/>
    <x v="1827"/>
    <x v="7"/>
    <s v="martes"/>
    <s v="14:42"/>
    <x v="0"/>
    <x v="507"/>
    <x v="1"/>
    <n v="35.76"/>
    <x v="0"/>
    <s v="martes-14:42-card-ANON-0000-0000-0507-Latte"/>
    <s v="único"/>
  </r>
  <r>
    <d v="2024-10-08T00:00:00"/>
    <x v="1828"/>
    <x v="7"/>
    <s v="martes"/>
    <s v="15:13"/>
    <x v="0"/>
    <x v="475"/>
    <x v="1"/>
    <n v="35.76"/>
    <x v="0"/>
    <s v="martes-15:13-card-ANON-0000-0000-0475-Latte"/>
    <s v="único"/>
  </r>
  <r>
    <d v="2024-10-08T00:00:00"/>
    <x v="1829"/>
    <x v="7"/>
    <s v="martes"/>
    <s v="15:19"/>
    <x v="0"/>
    <x v="50"/>
    <x v="1"/>
    <n v="25.96"/>
    <x v="2"/>
    <s v="martes-15:19-card-ANON-0000-0000-0050-Americano"/>
    <s v="único"/>
  </r>
  <r>
    <d v="2024-10-08T00:00:00"/>
    <x v="1830"/>
    <x v="7"/>
    <s v="martes"/>
    <s v="15:50"/>
    <x v="0"/>
    <x v="730"/>
    <x v="1"/>
    <n v="30.86"/>
    <x v="3"/>
    <s v="martes-15:50-card-ANON-0000-0000-0730-Americano with Milk"/>
    <s v="único"/>
  </r>
  <r>
    <d v="2024-10-08T00:00:00"/>
    <x v="1831"/>
    <x v="7"/>
    <s v="martes"/>
    <s v="20:40"/>
    <x v="0"/>
    <x v="731"/>
    <x v="1"/>
    <n v="35.76"/>
    <x v="1"/>
    <s v="martes-20:40-card-ANON-0000-0000-0731-Hot Chocolate"/>
    <s v="único"/>
  </r>
  <r>
    <d v="2024-10-08T00:00:00"/>
    <x v="1832"/>
    <x v="7"/>
    <s v="martes"/>
    <s v="20:41"/>
    <x v="0"/>
    <x v="731"/>
    <x v="1"/>
    <n v="35.76"/>
    <x v="7"/>
    <s v="martes-20:41-card-ANON-0000-0000-0731-Cappuccino"/>
    <s v="único"/>
  </r>
  <r>
    <d v="2024-10-08T00:00:00"/>
    <x v="1833"/>
    <x v="7"/>
    <s v="martes"/>
    <s v="20:51"/>
    <x v="0"/>
    <x v="732"/>
    <x v="1"/>
    <n v="35.76"/>
    <x v="0"/>
    <s v="martes-20:51-card-ANON-0000-0000-0732-Latte"/>
    <s v="único"/>
  </r>
  <r>
    <d v="2024-10-08T00:00:00"/>
    <x v="1834"/>
    <x v="7"/>
    <s v="martes"/>
    <s v="21:24"/>
    <x v="0"/>
    <x v="40"/>
    <x v="1"/>
    <n v="30.86"/>
    <x v="3"/>
    <s v="martes-21:24-card-ANON-0000-0000-0040-Americano with Milk"/>
    <s v="único"/>
  </r>
  <r>
    <d v="2024-10-08T00:00:00"/>
    <x v="1835"/>
    <x v="7"/>
    <s v="martes"/>
    <s v="21:25"/>
    <x v="0"/>
    <x v="40"/>
    <x v="1"/>
    <n v="30.86"/>
    <x v="3"/>
    <s v="martes-21:25-card-ANON-0000-0000-0040-Americano with Milk"/>
    <s v="único"/>
  </r>
  <r>
    <d v="2024-10-09T00:00:00"/>
    <x v="1836"/>
    <x v="7"/>
    <s v="miércoles"/>
    <s v="07:54"/>
    <x v="0"/>
    <x v="570"/>
    <x v="1"/>
    <n v="35.76"/>
    <x v="0"/>
    <s v="miércoles-07:54-card-ANON-0000-0000-0570-Latte"/>
    <s v="único"/>
  </r>
  <r>
    <d v="2024-10-09T00:00:00"/>
    <x v="1837"/>
    <x v="7"/>
    <s v="miércoles"/>
    <s v="08:25"/>
    <x v="0"/>
    <x v="276"/>
    <x v="1"/>
    <n v="30.86"/>
    <x v="3"/>
    <s v="miércoles-08:25-card-ANON-0000-0000-0276-Americano with Milk"/>
    <s v="único"/>
  </r>
  <r>
    <d v="2024-10-09T00:00:00"/>
    <x v="1838"/>
    <x v="7"/>
    <s v="miércoles"/>
    <s v="09:43"/>
    <x v="0"/>
    <x v="424"/>
    <x v="1"/>
    <n v="30.86"/>
    <x v="3"/>
    <s v="miércoles-09:43-card-ANON-0000-0000-0424-Americano with Milk"/>
    <s v="único"/>
  </r>
  <r>
    <d v="2024-10-09T00:00:00"/>
    <x v="1839"/>
    <x v="7"/>
    <s v="miércoles"/>
    <s v="09:59"/>
    <x v="0"/>
    <x v="494"/>
    <x v="1"/>
    <n v="35.76"/>
    <x v="0"/>
    <s v="miércoles-09:59-card-ANON-0000-0000-0494-Latte"/>
    <s v="único"/>
  </r>
  <r>
    <d v="2024-10-09T00:00:00"/>
    <x v="1840"/>
    <x v="7"/>
    <s v="miércoles"/>
    <s v="10:37"/>
    <x v="0"/>
    <x v="733"/>
    <x v="1"/>
    <n v="21.06"/>
    <x v="6"/>
    <s v="miércoles-10:37-card-ANON-0000-0000-0733-Espresso"/>
    <s v="único"/>
  </r>
  <r>
    <d v="2024-10-09T00:00:00"/>
    <x v="1841"/>
    <x v="7"/>
    <s v="miércoles"/>
    <s v="11:18"/>
    <x v="0"/>
    <x v="734"/>
    <x v="1"/>
    <n v="25.96"/>
    <x v="2"/>
    <s v="miércoles-11:18-card-ANON-0000-0000-0734-Americano"/>
    <s v="único"/>
  </r>
  <r>
    <d v="2024-10-09T00:00:00"/>
    <x v="1842"/>
    <x v="7"/>
    <s v="miércoles"/>
    <s v="13:03"/>
    <x v="0"/>
    <x v="726"/>
    <x v="1"/>
    <n v="35.76"/>
    <x v="0"/>
    <s v="miércoles-13:03-card-ANON-0000-0000-0726-Latte"/>
    <s v="único"/>
  </r>
  <r>
    <d v="2024-10-09T00:00:00"/>
    <x v="1843"/>
    <x v="7"/>
    <s v="miércoles"/>
    <s v="13:52"/>
    <x v="0"/>
    <x v="735"/>
    <x v="1"/>
    <n v="30.86"/>
    <x v="3"/>
    <s v="miércoles-13:52-card-ANON-0000-0000-0735-Americano with Milk"/>
    <s v="único"/>
  </r>
  <r>
    <d v="2024-10-09T00:00:00"/>
    <x v="1844"/>
    <x v="7"/>
    <s v="miércoles"/>
    <s v="17:26"/>
    <x v="0"/>
    <x v="658"/>
    <x v="1"/>
    <n v="35.76"/>
    <x v="7"/>
    <s v="miércoles-17:26-card-ANON-0000-0000-0658-Cappuccino"/>
    <s v="único"/>
  </r>
  <r>
    <d v="2024-10-09T00:00:00"/>
    <x v="1845"/>
    <x v="7"/>
    <s v="miércoles"/>
    <s v="17:27"/>
    <x v="0"/>
    <x v="658"/>
    <x v="1"/>
    <n v="25.96"/>
    <x v="2"/>
    <s v="miércoles-17:27-card-ANON-0000-0000-0658-Americano"/>
    <s v="único"/>
  </r>
  <r>
    <d v="2024-10-09T00:00:00"/>
    <x v="1846"/>
    <x v="7"/>
    <s v="miércoles"/>
    <s v="17:50"/>
    <x v="0"/>
    <x v="736"/>
    <x v="1"/>
    <n v="21.06"/>
    <x v="6"/>
    <s v="miércoles-17:50-card-ANON-0000-0000-0736-Espresso"/>
    <s v="único"/>
  </r>
  <r>
    <d v="2024-10-09T00:00:00"/>
    <x v="1847"/>
    <x v="7"/>
    <s v="miércoles"/>
    <s v="20:49"/>
    <x v="0"/>
    <x v="737"/>
    <x v="1"/>
    <n v="35.76"/>
    <x v="7"/>
    <s v="miércoles-20:49-card-ANON-0000-0000-0737-Cappuccino"/>
    <s v="único"/>
  </r>
  <r>
    <d v="2024-10-10T00:00:00"/>
    <x v="1848"/>
    <x v="7"/>
    <s v="jueves"/>
    <s v="08:48"/>
    <x v="0"/>
    <x v="2"/>
    <x v="1"/>
    <n v="25.96"/>
    <x v="2"/>
    <s v="jueves-08:48-card-ANON-0000-0000-0003-Americano"/>
    <s v="único"/>
  </r>
  <r>
    <d v="2024-10-10T00:00:00"/>
    <x v="1849"/>
    <x v="7"/>
    <s v="jueves"/>
    <s v="09:23"/>
    <x v="0"/>
    <x v="276"/>
    <x v="1"/>
    <n v="30.86"/>
    <x v="3"/>
    <s v="jueves-09:23-card-ANON-0000-0000-0276-Americano with Milk"/>
    <s v="único"/>
  </r>
  <r>
    <d v="2024-10-10T00:00:00"/>
    <x v="1850"/>
    <x v="7"/>
    <s v="jueves"/>
    <s v="09:51"/>
    <x v="0"/>
    <x v="738"/>
    <x v="1"/>
    <n v="35.76"/>
    <x v="1"/>
    <s v="jueves-09:51-card-ANON-0000-0000-0738-Hot Chocolate"/>
    <s v="único"/>
  </r>
  <r>
    <d v="2024-10-10T00:00:00"/>
    <x v="1851"/>
    <x v="7"/>
    <s v="jueves"/>
    <s v="10:05"/>
    <x v="0"/>
    <x v="375"/>
    <x v="1"/>
    <n v="35.76"/>
    <x v="0"/>
    <s v="jueves-10:05-card-ANON-0000-0000-0375-Latte"/>
    <s v="único"/>
  </r>
  <r>
    <d v="2024-10-10T00:00:00"/>
    <x v="1852"/>
    <x v="7"/>
    <s v="jueves"/>
    <s v="10:42"/>
    <x v="0"/>
    <x v="141"/>
    <x v="1"/>
    <n v="25.96"/>
    <x v="5"/>
    <s v="jueves-10:42-card-ANON-0000-0000-0141-Cortado"/>
    <s v="único"/>
  </r>
  <r>
    <d v="2024-10-10T00:00:00"/>
    <x v="1853"/>
    <x v="7"/>
    <s v="jueves"/>
    <s v="10:43"/>
    <x v="0"/>
    <x v="141"/>
    <x v="1"/>
    <n v="25.96"/>
    <x v="5"/>
    <s v="jueves-10:43-card-ANON-0000-0000-0141-Cortado"/>
    <s v="único"/>
  </r>
  <r>
    <d v="2024-10-10T00:00:00"/>
    <x v="1854"/>
    <x v="7"/>
    <s v="jueves"/>
    <s v="10:55"/>
    <x v="0"/>
    <x v="739"/>
    <x v="1"/>
    <n v="35.76"/>
    <x v="0"/>
    <s v="jueves-10:55-card-ANON-0000-0000-0739-Latte"/>
    <s v="único"/>
  </r>
  <r>
    <d v="2024-10-10T00:00:00"/>
    <x v="1855"/>
    <x v="7"/>
    <s v="jueves"/>
    <s v="11:04"/>
    <x v="0"/>
    <x v="740"/>
    <x v="1"/>
    <n v="35.76"/>
    <x v="0"/>
    <s v="jueves-11:04-card-ANON-0000-0000-0740-Latte"/>
    <s v="único"/>
  </r>
  <r>
    <d v="2024-10-10T00:00:00"/>
    <x v="1856"/>
    <x v="7"/>
    <s v="jueves"/>
    <s v="15:05"/>
    <x v="0"/>
    <x v="510"/>
    <x v="1"/>
    <n v="35.76"/>
    <x v="7"/>
    <s v="jueves-15:05-card-ANON-0000-0000-0510-Cappuccino"/>
    <s v="único"/>
  </r>
  <r>
    <d v="2024-10-10T00:00:00"/>
    <x v="1857"/>
    <x v="7"/>
    <s v="jueves"/>
    <s v="17:40"/>
    <x v="0"/>
    <x v="741"/>
    <x v="1"/>
    <n v="35.76"/>
    <x v="0"/>
    <s v="jueves-17:40-card-ANON-0000-0000-0741-Latte"/>
    <s v="único"/>
  </r>
  <r>
    <d v="2024-10-10T00:00:00"/>
    <x v="1858"/>
    <x v="7"/>
    <s v="jueves"/>
    <s v="18:18"/>
    <x v="0"/>
    <x v="742"/>
    <x v="1"/>
    <n v="25.96"/>
    <x v="2"/>
    <s v="jueves-18:18-card-ANON-0000-0000-0742-Americano"/>
    <s v="único"/>
  </r>
  <r>
    <d v="2024-10-10T00:00:00"/>
    <x v="1859"/>
    <x v="7"/>
    <s v="jueves"/>
    <s v="18:56"/>
    <x v="0"/>
    <x v="713"/>
    <x v="1"/>
    <n v="30.86"/>
    <x v="3"/>
    <s v="jueves-18:56-card-ANON-0000-0000-0713-Americano with Milk"/>
    <s v="único"/>
  </r>
  <r>
    <d v="2024-10-10T00:00:00"/>
    <x v="1860"/>
    <x v="7"/>
    <s v="jueves"/>
    <s v="18:57"/>
    <x v="0"/>
    <x v="713"/>
    <x v="1"/>
    <n v="35.76"/>
    <x v="0"/>
    <s v="jueves-18:57-card-ANON-0000-0000-0713-Latte"/>
    <s v="único"/>
  </r>
  <r>
    <d v="2024-10-10T00:00:00"/>
    <x v="1861"/>
    <x v="7"/>
    <s v="jueves"/>
    <s v="22:33"/>
    <x v="0"/>
    <x v="637"/>
    <x v="1"/>
    <n v="35.76"/>
    <x v="1"/>
    <s v="jueves-22:33-card-ANON-0000-0000-0637-Hot Chocolate"/>
    <s v="único"/>
  </r>
  <r>
    <d v="2024-10-10T00:00:00"/>
    <x v="1862"/>
    <x v="7"/>
    <s v="jueves"/>
    <s v="22:34"/>
    <x v="0"/>
    <x v="637"/>
    <x v="1"/>
    <n v="35.76"/>
    <x v="1"/>
    <s v="jueves-22:34-card-ANON-0000-0000-0637-Hot Chocolate"/>
    <s v="único"/>
  </r>
  <r>
    <d v="2024-10-11T00:00:00"/>
    <x v="1863"/>
    <x v="7"/>
    <s v="viernes"/>
    <s v="07:54"/>
    <x v="0"/>
    <x v="276"/>
    <x v="1"/>
    <n v="30.86"/>
    <x v="3"/>
    <s v="viernes-07:54-card-ANON-0000-0000-0276-Americano with Milk"/>
    <s v="único"/>
  </r>
  <r>
    <d v="2024-10-11T00:00:00"/>
    <x v="1864"/>
    <x v="7"/>
    <s v="viernes"/>
    <s v="08:00"/>
    <x v="0"/>
    <x v="703"/>
    <x v="1"/>
    <n v="35.76"/>
    <x v="0"/>
    <s v="viernes-08:00-card-ANON-0000-0000-0703-Latte"/>
    <s v="único"/>
  </r>
  <r>
    <d v="2024-10-11T00:00:00"/>
    <x v="1865"/>
    <x v="7"/>
    <s v="viernes"/>
    <s v="08:12"/>
    <x v="0"/>
    <x v="141"/>
    <x v="1"/>
    <n v="25.96"/>
    <x v="5"/>
    <s v="viernes-08:12-card-ANON-0000-0000-0141-Cortado"/>
    <s v="único"/>
  </r>
  <r>
    <d v="2024-10-11T00:00:00"/>
    <x v="1866"/>
    <x v="7"/>
    <s v="viernes"/>
    <s v="08:28"/>
    <x v="0"/>
    <x v="570"/>
    <x v="1"/>
    <n v="35.76"/>
    <x v="0"/>
    <s v="viernes-08:28-card-ANON-0000-0000-0570-Latte"/>
    <s v="único"/>
  </r>
  <r>
    <d v="2024-10-11T00:00:00"/>
    <x v="1867"/>
    <x v="7"/>
    <s v="viernes"/>
    <s v="08:29"/>
    <x v="0"/>
    <x v="570"/>
    <x v="1"/>
    <n v="35.76"/>
    <x v="4"/>
    <s v="viernes-08:29-card-ANON-0000-0000-0570-Cocoa"/>
    <s v="único"/>
  </r>
  <r>
    <d v="2024-10-11T00:00:00"/>
    <x v="1868"/>
    <x v="7"/>
    <s v="viernes"/>
    <s v="08:55"/>
    <x v="0"/>
    <x v="725"/>
    <x v="1"/>
    <n v="35.76"/>
    <x v="4"/>
    <s v="viernes-08:55-card-ANON-0000-0000-0725-Cocoa"/>
    <s v="único"/>
  </r>
  <r>
    <d v="2024-10-11T00:00:00"/>
    <x v="1869"/>
    <x v="7"/>
    <s v="viernes"/>
    <s v="08:56"/>
    <x v="0"/>
    <x v="726"/>
    <x v="1"/>
    <n v="30.86"/>
    <x v="3"/>
    <s v="viernes-08:56-card-ANON-0000-0000-0726-Americano with Milk"/>
    <s v="único"/>
  </r>
  <r>
    <d v="2024-10-11T00:00:00"/>
    <x v="1870"/>
    <x v="7"/>
    <s v="viernes"/>
    <s v="08:58"/>
    <x v="0"/>
    <x v="743"/>
    <x v="1"/>
    <n v="35.76"/>
    <x v="1"/>
    <s v="viernes-08:58-card-ANON-0000-0000-0743-Hot Chocolate"/>
    <s v="único"/>
  </r>
  <r>
    <d v="2024-10-11T00:00:00"/>
    <x v="1871"/>
    <x v="7"/>
    <s v="viernes"/>
    <s v="09:31"/>
    <x v="0"/>
    <x v="744"/>
    <x v="1"/>
    <n v="30.86"/>
    <x v="3"/>
    <s v="viernes-09:31-card-ANON-0000-0000-0744-Americano with Milk"/>
    <s v="único"/>
  </r>
  <r>
    <d v="2024-10-11T00:00:00"/>
    <x v="1872"/>
    <x v="7"/>
    <s v="viernes"/>
    <s v="09:38"/>
    <x v="0"/>
    <x v="402"/>
    <x v="1"/>
    <n v="25.96"/>
    <x v="5"/>
    <s v="viernes-09:38-card-ANON-0000-0000-0402-Cortado"/>
    <s v="único"/>
  </r>
  <r>
    <d v="2024-10-11T00:00:00"/>
    <x v="1873"/>
    <x v="7"/>
    <s v="viernes"/>
    <s v="10:00"/>
    <x v="0"/>
    <x v="375"/>
    <x v="1"/>
    <n v="25.96"/>
    <x v="2"/>
    <s v="viernes-10:00-card-ANON-0000-0000-0375-Americano"/>
    <s v="único"/>
  </r>
  <r>
    <d v="2024-10-11T00:00:00"/>
    <x v="1874"/>
    <x v="7"/>
    <s v="viernes"/>
    <s v="10:01"/>
    <x v="0"/>
    <x v="375"/>
    <x v="1"/>
    <n v="25.96"/>
    <x v="2"/>
    <s v="viernes-10:01-card-ANON-0000-0000-0375-Americano"/>
    <s v="único"/>
  </r>
  <r>
    <d v="2024-10-11T00:00:00"/>
    <x v="1875"/>
    <x v="7"/>
    <s v="viernes"/>
    <s v="10:30"/>
    <x v="0"/>
    <x v="242"/>
    <x v="1"/>
    <n v="30.86"/>
    <x v="3"/>
    <s v="viernes-10:30-card-ANON-0000-0000-0242-Americano with Milk"/>
    <s v="único"/>
  </r>
  <r>
    <d v="2024-10-11T00:00:00"/>
    <x v="1876"/>
    <x v="7"/>
    <s v="viernes"/>
    <s v="13:05"/>
    <x v="0"/>
    <x v="740"/>
    <x v="1"/>
    <n v="35.76"/>
    <x v="0"/>
    <s v="viernes-13:05-card-ANON-0000-0000-0740-Latte"/>
    <s v="único"/>
  </r>
  <r>
    <d v="2024-10-11T00:00:00"/>
    <x v="1877"/>
    <x v="7"/>
    <s v="viernes"/>
    <s v="13:29"/>
    <x v="0"/>
    <x v="12"/>
    <x v="1"/>
    <n v="25.96"/>
    <x v="2"/>
    <s v="viernes-13:29-card-ANON-0000-0000-0012-Americano"/>
    <s v="único"/>
  </r>
  <r>
    <d v="2024-10-11T00:00:00"/>
    <x v="1878"/>
    <x v="7"/>
    <s v="viernes"/>
    <s v="13:30"/>
    <x v="0"/>
    <x v="12"/>
    <x v="1"/>
    <n v="25.96"/>
    <x v="2"/>
    <s v="viernes-13:30-card-ANON-0000-0000-0012-Americano"/>
    <s v="único"/>
  </r>
  <r>
    <d v="2024-10-11T00:00:00"/>
    <x v="1879"/>
    <x v="7"/>
    <s v="viernes"/>
    <s v="14:33"/>
    <x v="0"/>
    <x v="745"/>
    <x v="1"/>
    <n v="35.76"/>
    <x v="4"/>
    <s v="viernes-14:33-card-ANON-0000-0000-0745-Cocoa"/>
    <s v="único"/>
  </r>
  <r>
    <d v="2024-10-11T00:00:00"/>
    <x v="1880"/>
    <x v="7"/>
    <s v="viernes"/>
    <s v="14:35"/>
    <x v="0"/>
    <x v="745"/>
    <x v="1"/>
    <n v="25.96"/>
    <x v="2"/>
    <s v="viernes-14:35-card-ANON-0000-0000-0745-Americano"/>
    <s v="único"/>
  </r>
  <r>
    <d v="2024-10-11T00:00:00"/>
    <x v="1881"/>
    <x v="7"/>
    <s v="viernes"/>
    <s v="14:50"/>
    <x v="0"/>
    <x v="714"/>
    <x v="1"/>
    <n v="35.76"/>
    <x v="7"/>
    <s v="viernes-14:50-card-ANON-0000-0000-0714-Cappuccino"/>
    <s v="único"/>
  </r>
  <r>
    <d v="2024-10-11T00:00:00"/>
    <x v="1882"/>
    <x v="7"/>
    <s v="viernes"/>
    <s v="17:12"/>
    <x v="0"/>
    <x v="746"/>
    <x v="1"/>
    <n v="35.76"/>
    <x v="0"/>
    <s v="viernes-17:12-card-ANON-0000-0000-0746-Latte"/>
    <s v="único"/>
  </r>
  <r>
    <d v="2024-10-11T00:00:00"/>
    <x v="1883"/>
    <x v="7"/>
    <s v="viernes"/>
    <s v="17:13"/>
    <x v="0"/>
    <x v="746"/>
    <x v="1"/>
    <n v="35.76"/>
    <x v="1"/>
    <s v="viernes-17:13-card-ANON-0000-0000-0746-Hot Chocolate"/>
    <s v="único"/>
  </r>
  <r>
    <d v="2024-10-11T00:00:00"/>
    <x v="1884"/>
    <x v="7"/>
    <s v="viernes"/>
    <s v="17:26"/>
    <x v="0"/>
    <x v="747"/>
    <x v="1"/>
    <n v="35.76"/>
    <x v="1"/>
    <s v="viernes-17:26-card-ANON-0000-0000-0747-Hot Chocolate"/>
    <s v="único"/>
  </r>
  <r>
    <d v="2024-10-11T00:00:00"/>
    <x v="1885"/>
    <x v="7"/>
    <s v="viernes"/>
    <s v="21:48"/>
    <x v="0"/>
    <x v="690"/>
    <x v="1"/>
    <n v="35.76"/>
    <x v="0"/>
    <s v="viernes-21:48-card-ANON-0000-0000-0690-Latte"/>
    <s v="único"/>
  </r>
  <r>
    <d v="2024-10-11T00:00:00"/>
    <x v="1886"/>
    <x v="7"/>
    <s v="viernes"/>
    <s v="21:53"/>
    <x v="0"/>
    <x v="748"/>
    <x v="1"/>
    <n v="30.86"/>
    <x v="3"/>
    <s v="viernes-21:53-card-ANON-0000-0000-0748-Americano with Milk"/>
    <s v="único"/>
  </r>
  <r>
    <d v="2024-10-11T00:00:00"/>
    <x v="1887"/>
    <x v="7"/>
    <s v="viernes"/>
    <s v="22:36"/>
    <x v="0"/>
    <x v="749"/>
    <x v="1"/>
    <n v="35.76"/>
    <x v="1"/>
    <s v="viernes-22:36-card-ANON-0000-0000-0749-Hot Chocolate"/>
    <s v="único"/>
  </r>
  <r>
    <d v="2024-10-11T00:00:00"/>
    <x v="1888"/>
    <x v="7"/>
    <s v="viernes"/>
    <s v="22:37"/>
    <x v="0"/>
    <x v="749"/>
    <x v="1"/>
    <n v="35.76"/>
    <x v="1"/>
    <s v="viernes-22:37-card-ANON-0000-0000-0749-Hot Chocolate"/>
    <s v="único"/>
  </r>
  <r>
    <d v="2024-10-12T00:00:00"/>
    <x v="1889"/>
    <x v="7"/>
    <s v="sábado"/>
    <s v="08:28"/>
    <x v="0"/>
    <x v="141"/>
    <x v="1"/>
    <n v="25.96"/>
    <x v="5"/>
    <s v="sábado-08:28-card-ANON-0000-0000-0141-Cortado"/>
    <s v="único"/>
  </r>
  <r>
    <d v="2024-10-12T00:00:00"/>
    <x v="1890"/>
    <x v="7"/>
    <s v="sábado"/>
    <s v="10:31"/>
    <x v="0"/>
    <x v="650"/>
    <x v="1"/>
    <n v="25.96"/>
    <x v="5"/>
    <s v="sábado-10:31-card-ANON-0000-0000-0650-Cortado"/>
    <s v="único"/>
  </r>
  <r>
    <d v="2024-10-12T00:00:00"/>
    <x v="1891"/>
    <x v="7"/>
    <s v="sábado"/>
    <s v="10:32"/>
    <x v="0"/>
    <x v="650"/>
    <x v="1"/>
    <n v="25.96"/>
    <x v="5"/>
    <s v="sábado-10:32-card-ANON-0000-0000-0650-Cortado"/>
    <s v="único"/>
  </r>
  <r>
    <d v="2024-10-12T00:00:00"/>
    <x v="1892"/>
    <x v="7"/>
    <s v="sábado"/>
    <s v="11:52"/>
    <x v="0"/>
    <x v="507"/>
    <x v="1"/>
    <n v="35.76"/>
    <x v="0"/>
    <s v="sábado-11:52-card-ANON-0000-0000-0507-Latte"/>
    <s v="único"/>
  </r>
  <r>
    <d v="2024-10-12T00:00:00"/>
    <x v="1893"/>
    <x v="7"/>
    <s v="sábado"/>
    <s v="11:53"/>
    <x v="0"/>
    <x v="750"/>
    <x v="1"/>
    <n v="30.86"/>
    <x v="3"/>
    <s v="sábado-11:53-card-ANON-0000-0000-0750-Americano with Milk"/>
    <s v="único"/>
  </r>
  <r>
    <d v="2024-10-12T00:00:00"/>
    <x v="1894"/>
    <x v="7"/>
    <s v="sábado"/>
    <s v="13:18"/>
    <x v="0"/>
    <x v="751"/>
    <x v="1"/>
    <n v="35.76"/>
    <x v="7"/>
    <s v="sábado-13:18-card-ANON-0000-0000-0751-Cappuccino"/>
    <s v="único"/>
  </r>
  <r>
    <d v="2024-10-12T00:00:00"/>
    <x v="1895"/>
    <x v="7"/>
    <s v="sábado"/>
    <s v="20:10"/>
    <x v="0"/>
    <x v="507"/>
    <x v="1"/>
    <n v="35.76"/>
    <x v="0"/>
    <s v="sábado-20:10-card-ANON-0000-0000-0507-Latte"/>
    <s v="único"/>
  </r>
  <r>
    <d v="2024-10-13T00:00:00"/>
    <x v="1896"/>
    <x v="7"/>
    <s v="domingo"/>
    <s v="09:54"/>
    <x v="0"/>
    <x v="141"/>
    <x v="1"/>
    <n v="25.96"/>
    <x v="5"/>
    <s v="domingo-09:54-card-ANON-0000-0000-0141-Cortado"/>
    <s v="único"/>
  </r>
  <r>
    <d v="2024-10-13T00:00:00"/>
    <x v="1897"/>
    <x v="7"/>
    <s v="domingo"/>
    <s v="12:20"/>
    <x v="0"/>
    <x v="752"/>
    <x v="1"/>
    <n v="30.86"/>
    <x v="3"/>
    <s v="domingo-12:20-card-ANON-0000-0000-0752-Americano with Milk"/>
    <s v="único"/>
  </r>
  <r>
    <d v="2024-10-13T00:00:00"/>
    <x v="1898"/>
    <x v="7"/>
    <s v="domingo"/>
    <s v="13:32"/>
    <x v="0"/>
    <x v="650"/>
    <x v="1"/>
    <n v="25.96"/>
    <x v="5"/>
    <s v="domingo-13:32-card-ANON-0000-0000-0650-Cortado"/>
    <s v="único"/>
  </r>
  <r>
    <d v="2024-10-13T00:00:00"/>
    <x v="1899"/>
    <x v="7"/>
    <s v="domingo"/>
    <s v="13:33"/>
    <x v="0"/>
    <x v="650"/>
    <x v="1"/>
    <n v="21.06"/>
    <x v="6"/>
    <s v="domingo-13:33-card-ANON-0000-0000-0650-Espresso"/>
    <s v="único"/>
  </r>
  <r>
    <d v="2024-10-13T00:00:00"/>
    <x v="1900"/>
    <x v="7"/>
    <s v="domingo"/>
    <s v="13:34"/>
    <x v="0"/>
    <x v="650"/>
    <x v="1"/>
    <n v="25.96"/>
    <x v="5"/>
    <s v="domingo-13:34-card-ANON-0000-0000-0650-Cortado"/>
    <s v="único"/>
  </r>
  <r>
    <d v="2024-10-13T00:00:00"/>
    <x v="1901"/>
    <x v="7"/>
    <s v="domingo"/>
    <s v="17:53"/>
    <x v="0"/>
    <x v="507"/>
    <x v="1"/>
    <n v="35.76"/>
    <x v="0"/>
    <s v="domingo-17:53-card-ANON-0000-0000-0507-Latte"/>
    <s v="único"/>
  </r>
  <r>
    <d v="2024-10-13T00:00:00"/>
    <x v="1902"/>
    <x v="7"/>
    <s v="domingo"/>
    <s v="17:54"/>
    <x v="0"/>
    <x v="507"/>
    <x v="1"/>
    <n v="35.76"/>
    <x v="0"/>
    <s v="domingo-17:54-card-ANON-0000-0000-0507-Latte"/>
    <s v="único"/>
  </r>
  <r>
    <d v="2024-10-13T00:00:00"/>
    <x v="1903"/>
    <x v="7"/>
    <s v="domingo"/>
    <s v="18:22"/>
    <x v="0"/>
    <x v="753"/>
    <x v="1"/>
    <n v="35.76"/>
    <x v="7"/>
    <s v="domingo-18:22-card-ANON-0000-0000-0753-Cappuccino"/>
    <s v="único"/>
  </r>
  <r>
    <d v="2024-10-13T00:00:00"/>
    <x v="1904"/>
    <x v="7"/>
    <s v="domingo"/>
    <s v="20:43"/>
    <x v="0"/>
    <x v="257"/>
    <x v="1"/>
    <n v="35.76"/>
    <x v="7"/>
    <s v="domingo-20:43-card-ANON-0000-0000-0257-Cappuccino"/>
    <s v="único"/>
  </r>
  <r>
    <d v="2024-10-14T00:00:00"/>
    <x v="1905"/>
    <x v="7"/>
    <s v="lunes"/>
    <s v="08:26"/>
    <x v="0"/>
    <x v="276"/>
    <x v="1"/>
    <n v="30.86"/>
    <x v="3"/>
    <s v="lunes-08:26-card-ANON-0000-0000-0276-Americano with Milk"/>
    <s v="único"/>
  </r>
  <r>
    <d v="2024-10-14T00:00:00"/>
    <x v="1906"/>
    <x v="7"/>
    <s v="lunes"/>
    <s v="09:49"/>
    <x v="0"/>
    <x v="754"/>
    <x v="1"/>
    <n v="35.76"/>
    <x v="4"/>
    <s v="lunes-09:49-card-ANON-0000-0000-0754-Cocoa"/>
    <s v="único"/>
  </r>
  <r>
    <d v="2024-10-14T00:00:00"/>
    <x v="1907"/>
    <x v="7"/>
    <s v="lunes"/>
    <s v="10:27"/>
    <x v="0"/>
    <x v="141"/>
    <x v="1"/>
    <n v="25.96"/>
    <x v="5"/>
    <s v="lunes-10:27-card-ANON-0000-0000-0141-Cortado"/>
    <s v="único"/>
  </r>
  <r>
    <d v="2024-10-14T00:00:00"/>
    <x v="1908"/>
    <x v="7"/>
    <s v="lunes"/>
    <s v="10:38"/>
    <x v="0"/>
    <x v="440"/>
    <x v="1"/>
    <n v="35.76"/>
    <x v="0"/>
    <s v="lunes-10:38-card-ANON-0000-0000-0440-Latte"/>
    <s v="único"/>
  </r>
  <r>
    <d v="2024-10-14T00:00:00"/>
    <x v="1909"/>
    <x v="7"/>
    <s v="lunes"/>
    <s v="10:39"/>
    <x v="0"/>
    <x v="440"/>
    <x v="1"/>
    <n v="35.76"/>
    <x v="0"/>
    <s v="lunes-10:39-card-ANON-0000-0000-0440-Latte"/>
    <s v="único"/>
  </r>
  <r>
    <d v="2024-10-14T00:00:00"/>
    <x v="1910"/>
    <x v="7"/>
    <s v="lunes"/>
    <s v="11:23"/>
    <x v="0"/>
    <x v="755"/>
    <x v="1"/>
    <n v="35.76"/>
    <x v="7"/>
    <s v="lunes-11:23-card-ANON-0000-0000-0755-Cappuccino"/>
    <s v="único"/>
  </r>
  <r>
    <d v="2024-10-14T00:00:00"/>
    <x v="1911"/>
    <x v="7"/>
    <s v="lunes"/>
    <s v="11:25"/>
    <x v="0"/>
    <x v="225"/>
    <x v="1"/>
    <n v="25.96"/>
    <x v="2"/>
    <s v="lunes-11:25-card-ANON-0000-0000-0225-Americano"/>
    <s v="único"/>
  </r>
  <r>
    <d v="2024-10-14T00:00:00"/>
    <x v="1912"/>
    <x v="7"/>
    <s v="lunes"/>
    <s v="11:26"/>
    <x v="0"/>
    <x v="225"/>
    <x v="1"/>
    <n v="25.96"/>
    <x v="2"/>
    <s v="lunes-11:26-card-ANON-0000-0000-0225-Americano"/>
    <s v="único"/>
  </r>
  <r>
    <d v="2024-10-14T00:00:00"/>
    <x v="1913"/>
    <x v="7"/>
    <s v="lunes"/>
    <s v="14:36"/>
    <x v="0"/>
    <x v="756"/>
    <x v="1"/>
    <n v="35.76"/>
    <x v="0"/>
    <s v="lunes-14:36-card-ANON-0000-0000-0756-Latte"/>
    <s v="único"/>
  </r>
  <r>
    <d v="2024-10-14T00:00:00"/>
    <x v="1914"/>
    <x v="7"/>
    <s v="lunes"/>
    <s v="14:49"/>
    <x v="0"/>
    <x v="507"/>
    <x v="1"/>
    <n v="35.76"/>
    <x v="0"/>
    <s v="lunes-14:49-card-ANON-0000-0000-0507-Latte"/>
    <s v="único"/>
  </r>
  <r>
    <d v="2024-10-14T00:00:00"/>
    <x v="1915"/>
    <x v="7"/>
    <s v="lunes"/>
    <s v="16:37"/>
    <x v="0"/>
    <x v="757"/>
    <x v="1"/>
    <n v="25.96"/>
    <x v="2"/>
    <s v="lunes-16:37-card-ANON-0000-0000-0757-Americano"/>
    <s v="único"/>
  </r>
  <r>
    <d v="2024-10-14T00:00:00"/>
    <x v="1916"/>
    <x v="7"/>
    <s v="lunes"/>
    <s v="18:19"/>
    <x v="0"/>
    <x v="758"/>
    <x v="1"/>
    <n v="35.76"/>
    <x v="0"/>
    <s v="lunes-18:19-card-ANON-0000-0000-0758-Latte"/>
    <s v="único"/>
  </r>
  <r>
    <d v="2024-10-14T00:00:00"/>
    <x v="1917"/>
    <x v="7"/>
    <s v="lunes"/>
    <s v="18:20"/>
    <x v="0"/>
    <x v="758"/>
    <x v="1"/>
    <n v="35.76"/>
    <x v="7"/>
    <s v="lunes-18:20-card-ANON-0000-0000-0758-Cappuccino"/>
    <s v="único"/>
  </r>
  <r>
    <d v="2024-10-14T00:00:00"/>
    <x v="1918"/>
    <x v="7"/>
    <s v="lunes"/>
    <s v="22:08"/>
    <x v="0"/>
    <x v="759"/>
    <x v="1"/>
    <n v="35.76"/>
    <x v="0"/>
    <s v="lunes-22:08-card-ANON-0000-0000-0759-Latte"/>
    <s v="único"/>
  </r>
  <r>
    <d v="2024-10-14T00:00:00"/>
    <x v="1919"/>
    <x v="7"/>
    <s v="lunes"/>
    <s v="22:10"/>
    <x v="0"/>
    <x v="760"/>
    <x v="1"/>
    <n v="35.76"/>
    <x v="0"/>
    <s v="lunes-22:10-card-ANON-0000-0000-0760-Latte"/>
    <s v="único"/>
  </r>
  <r>
    <d v="2024-10-14T00:00:00"/>
    <x v="1920"/>
    <x v="7"/>
    <s v="lunes"/>
    <s v="22:21"/>
    <x v="0"/>
    <x v="510"/>
    <x v="1"/>
    <n v="35.76"/>
    <x v="0"/>
    <s v="lunes-22:21-card-ANON-0000-0000-0510-Latte"/>
    <s v="único"/>
  </r>
  <r>
    <d v="2024-10-15T00:00:00"/>
    <x v="1921"/>
    <x v="7"/>
    <s v="martes"/>
    <s v="08:14"/>
    <x v="0"/>
    <x v="141"/>
    <x v="1"/>
    <n v="25.96"/>
    <x v="5"/>
    <s v="martes-08:14-card-ANON-0000-0000-0141-Cortado"/>
    <s v="único"/>
  </r>
  <r>
    <d v="2024-10-15T00:00:00"/>
    <x v="1922"/>
    <x v="7"/>
    <s v="martes"/>
    <s v="08:34"/>
    <x v="0"/>
    <x v="761"/>
    <x v="1"/>
    <n v="21.06"/>
    <x v="6"/>
    <s v="martes-08:34-card-ANON-0000-0000-0761-Espresso"/>
    <s v="único"/>
  </r>
  <r>
    <d v="2024-10-15T00:00:00"/>
    <x v="1923"/>
    <x v="7"/>
    <s v="martes"/>
    <s v="11:13"/>
    <x v="0"/>
    <x v="762"/>
    <x v="1"/>
    <n v="35.76"/>
    <x v="1"/>
    <s v="martes-11:13-card-ANON-0000-0000-0762-Hot Chocolate"/>
    <s v="único"/>
  </r>
  <r>
    <d v="2024-10-15T00:00:00"/>
    <x v="1924"/>
    <x v="7"/>
    <s v="martes"/>
    <s v="11:15"/>
    <x v="0"/>
    <x v="736"/>
    <x v="1"/>
    <n v="35.76"/>
    <x v="0"/>
    <s v="martes-11:15-card-ANON-0000-0000-0736-Latte"/>
    <s v="único"/>
  </r>
  <r>
    <d v="2024-10-15T00:00:00"/>
    <x v="1925"/>
    <x v="7"/>
    <s v="martes"/>
    <s v="11:16"/>
    <x v="0"/>
    <x v="736"/>
    <x v="1"/>
    <n v="35.76"/>
    <x v="1"/>
    <s v="martes-11:16-card-ANON-0000-0000-0736-Hot Chocolate"/>
    <s v="único"/>
  </r>
  <r>
    <d v="2024-10-15T00:00:00"/>
    <x v="1926"/>
    <x v="7"/>
    <s v="martes"/>
    <s v="13:00"/>
    <x v="0"/>
    <x v="763"/>
    <x v="1"/>
    <n v="35.76"/>
    <x v="0"/>
    <s v="martes-13:00-card-ANON-0000-0000-0763-Latte"/>
    <s v="único"/>
  </r>
  <r>
    <d v="2024-10-15T00:00:00"/>
    <x v="1927"/>
    <x v="7"/>
    <s v="martes"/>
    <s v="13:15"/>
    <x v="0"/>
    <x v="764"/>
    <x v="1"/>
    <n v="30.86"/>
    <x v="3"/>
    <s v="martes-13:15-card-ANON-0000-0000-0764-Americano with Milk"/>
    <s v="único"/>
  </r>
  <r>
    <d v="2024-10-15T00:00:00"/>
    <x v="1928"/>
    <x v="7"/>
    <s v="martes"/>
    <s v="15:32"/>
    <x v="0"/>
    <x v="683"/>
    <x v="1"/>
    <n v="35.76"/>
    <x v="0"/>
    <s v="martes-15:32-card-ANON-0000-0000-0683-Latte"/>
    <s v="único"/>
  </r>
  <r>
    <d v="2024-10-15T00:00:00"/>
    <x v="1929"/>
    <x v="7"/>
    <s v="martes"/>
    <s v="15:54"/>
    <x v="0"/>
    <x v="765"/>
    <x v="1"/>
    <n v="25.96"/>
    <x v="2"/>
    <s v="martes-15:54-card-ANON-0000-0000-0765-Americano"/>
    <s v="único"/>
  </r>
  <r>
    <d v="2024-10-15T00:00:00"/>
    <x v="1930"/>
    <x v="7"/>
    <s v="martes"/>
    <s v="15:55"/>
    <x v="0"/>
    <x v="765"/>
    <x v="1"/>
    <n v="21.06"/>
    <x v="6"/>
    <s v="martes-15:55-card-ANON-0000-0000-0765-Espresso"/>
    <s v="único"/>
  </r>
  <r>
    <d v="2024-10-15T00:00:00"/>
    <x v="1931"/>
    <x v="7"/>
    <s v="martes"/>
    <s v="17:04"/>
    <x v="0"/>
    <x v="766"/>
    <x v="1"/>
    <n v="35.76"/>
    <x v="1"/>
    <s v="martes-17:04-card-ANON-0000-0000-0766-Hot Chocolate"/>
    <s v="único"/>
  </r>
  <r>
    <d v="2024-10-15T00:00:00"/>
    <x v="1932"/>
    <x v="7"/>
    <s v="martes"/>
    <s v="19:22"/>
    <x v="0"/>
    <x v="767"/>
    <x v="1"/>
    <n v="25.96"/>
    <x v="2"/>
    <s v="martes-19:22-card-ANON-0000-0000-0767-Americano"/>
    <s v="único"/>
  </r>
  <r>
    <d v="2024-10-15T00:00:00"/>
    <x v="1933"/>
    <x v="7"/>
    <s v="martes"/>
    <s v="19:23"/>
    <x v="0"/>
    <x v="767"/>
    <x v="1"/>
    <n v="35.76"/>
    <x v="4"/>
    <s v="martes-19:23-card-ANON-0000-0000-0767-Cocoa"/>
    <s v="único"/>
  </r>
  <r>
    <d v="2024-10-15T00:00:00"/>
    <x v="1934"/>
    <x v="7"/>
    <s v="martes"/>
    <s v="20:11"/>
    <x v="0"/>
    <x v="507"/>
    <x v="1"/>
    <n v="35.76"/>
    <x v="0"/>
    <s v="martes-20:11-card-ANON-0000-0000-0507-Latte"/>
    <s v="único"/>
  </r>
  <r>
    <d v="2024-10-15T00:00:00"/>
    <x v="1935"/>
    <x v="7"/>
    <s v="martes"/>
    <s v="20:12"/>
    <x v="0"/>
    <x v="507"/>
    <x v="1"/>
    <n v="35.76"/>
    <x v="0"/>
    <s v="martes-20:12-card-ANON-0000-0000-0507-Latte"/>
    <s v="único"/>
  </r>
  <r>
    <d v="2024-10-15T00:00:00"/>
    <x v="1936"/>
    <x v="7"/>
    <s v="martes"/>
    <s v="21:18"/>
    <x v="0"/>
    <x v="40"/>
    <x v="1"/>
    <n v="35.76"/>
    <x v="1"/>
    <s v="martes-21:18-card-ANON-0000-0000-0040-Hot Chocolate"/>
    <s v="único"/>
  </r>
  <r>
    <d v="2024-10-15T00:00:00"/>
    <x v="1937"/>
    <x v="7"/>
    <s v="martes"/>
    <s v="21:35"/>
    <x v="0"/>
    <x v="40"/>
    <x v="1"/>
    <n v="35.76"/>
    <x v="1"/>
    <s v="martes-21:35-card-ANON-0000-0000-0040-Hot Chocolate"/>
    <s v="único"/>
  </r>
  <r>
    <d v="2024-10-15T00:00:00"/>
    <x v="1938"/>
    <x v="7"/>
    <s v="martes"/>
    <s v="22:15"/>
    <x v="0"/>
    <x v="690"/>
    <x v="1"/>
    <n v="35.76"/>
    <x v="0"/>
    <s v="martes-22:15-card-ANON-0000-0000-0690-Latte"/>
    <s v="único"/>
  </r>
  <r>
    <d v="2024-10-16T00:00:00"/>
    <x v="1939"/>
    <x v="7"/>
    <s v="miércoles"/>
    <s v="08:21"/>
    <x v="0"/>
    <x v="276"/>
    <x v="1"/>
    <n v="30.86"/>
    <x v="3"/>
    <s v="miércoles-08:21-card-ANON-0000-0000-0276-Americano with Milk"/>
    <s v="único"/>
  </r>
  <r>
    <d v="2024-10-16T00:00:00"/>
    <x v="1940"/>
    <x v="7"/>
    <s v="miércoles"/>
    <s v="08:36"/>
    <x v="0"/>
    <x v="696"/>
    <x v="1"/>
    <n v="35.76"/>
    <x v="1"/>
    <s v="miércoles-08:36-card-ANON-0000-0000-0696-Hot Chocolate"/>
    <s v="único"/>
  </r>
  <r>
    <d v="2024-10-16T00:00:00"/>
    <x v="1941"/>
    <x v="7"/>
    <s v="miércoles"/>
    <s v="09:25"/>
    <x v="0"/>
    <x v="570"/>
    <x v="1"/>
    <n v="35.76"/>
    <x v="0"/>
    <s v="miércoles-09:25-card-ANON-0000-0000-0570-Latte"/>
    <s v="único"/>
  </r>
  <r>
    <d v="2024-10-16T00:00:00"/>
    <x v="1942"/>
    <x v="7"/>
    <s v="miércoles"/>
    <s v="10:15"/>
    <x v="0"/>
    <x v="571"/>
    <x v="1"/>
    <n v="30.86"/>
    <x v="3"/>
    <s v="miércoles-10:15-card-ANON-0000-0000-0571-Americano with Milk"/>
    <s v="único"/>
  </r>
  <r>
    <d v="2024-10-16T00:00:00"/>
    <x v="1943"/>
    <x v="7"/>
    <s v="miércoles"/>
    <s v="10:16"/>
    <x v="0"/>
    <x v="571"/>
    <x v="1"/>
    <n v="30.86"/>
    <x v="3"/>
    <s v="miércoles-10:16-card-ANON-0000-0000-0571-Americano with Milk"/>
    <s v="único"/>
  </r>
  <r>
    <d v="2024-10-16T00:00:00"/>
    <x v="1944"/>
    <x v="7"/>
    <s v="miércoles"/>
    <s v="10:45"/>
    <x v="0"/>
    <x v="333"/>
    <x v="1"/>
    <n v="30.86"/>
    <x v="3"/>
    <s v="miércoles-10:45-card-ANON-0000-0000-0333-Americano with Milk"/>
    <s v="único"/>
  </r>
  <r>
    <d v="2024-10-16T00:00:00"/>
    <x v="1945"/>
    <x v="7"/>
    <s v="miércoles"/>
    <s v="11:49"/>
    <x v="0"/>
    <x v="768"/>
    <x v="1"/>
    <n v="25.96"/>
    <x v="2"/>
    <s v="miércoles-11:49-card-ANON-0000-0000-0768-Americano"/>
    <s v="único"/>
  </r>
  <r>
    <d v="2024-10-16T00:00:00"/>
    <x v="1946"/>
    <x v="7"/>
    <s v="miércoles"/>
    <s v="12:29"/>
    <x v="0"/>
    <x v="769"/>
    <x v="1"/>
    <n v="30.86"/>
    <x v="3"/>
    <s v="miércoles-12:29-card-ANON-0000-0000-0769-Americano with Milk"/>
    <s v="único"/>
  </r>
  <r>
    <d v="2024-10-16T00:00:00"/>
    <x v="1947"/>
    <x v="7"/>
    <s v="miércoles"/>
    <s v="13:20"/>
    <x v="0"/>
    <x v="764"/>
    <x v="1"/>
    <n v="25.96"/>
    <x v="2"/>
    <s v="miércoles-13:20-card-ANON-0000-0000-0764-Americano"/>
    <s v="único"/>
  </r>
  <r>
    <d v="2024-10-16T00:00:00"/>
    <x v="1948"/>
    <x v="7"/>
    <s v="miércoles"/>
    <s v="16:45"/>
    <x v="0"/>
    <x v="770"/>
    <x v="1"/>
    <n v="35.76"/>
    <x v="0"/>
    <s v="miércoles-16:45-card-ANON-0000-0000-0770-Latte"/>
    <s v="único"/>
  </r>
  <r>
    <d v="2024-10-16T00:00:00"/>
    <x v="1949"/>
    <x v="7"/>
    <s v="miércoles"/>
    <s v="17:43"/>
    <x v="0"/>
    <x v="510"/>
    <x v="1"/>
    <n v="30.86"/>
    <x v="3"/>
    <s v="miércoles-17:43-card-ANON-0000-0000-0510-Americano with Milk"/>
    <s v="único"/>
  </r>
  <r>
    <d v="2024-10-16T00:00:00"/>
    <x v="1950"/>
    <x v="7"/>
    <s v="miércoles"/>
    <s v="19:37"/>
    <x v="0"/>
    <x v="771"/>
    <x v="1"/>
    <n v="30.86"/>
    <x v="3"/>
    <s v="miércoles-19:37-card-ANON-0000-0000-0771-Americano with Milk"/>
    <s v="único"/>
  </r>
  <r>
    <d v="2024-10-16T00:00:00"/>
    <x v="1951"/>
    <x v="7"/>
    <s v="miércoles"/>
    <s v="19:38"/>
    <x v="0"/>
    <x v="771"/>
    <x v="1"/>
    <n v="30.86"/>
    <x v="3"/>
    <s v="miércoles-19:38-card-ANON-0000-0000-0771-Americano with Milk"/>
    <s v="único"/>
  </r>
  <r>
    <d v="2024-10-16T00:00:00"/>
    <x v="1952"/>
    <x v="7"/>
    <s v="miércoles"/>
    <s v="21:20"/>
    <x v="0"/>
    <x v="772"/>
    <x v="1"/>
    <n v="35.76"/>
    <x v="1"/>
    <s v="miércoles-21:20-card-ANON-0000-0000-0772-Hot Chocolate"/>
    <s v="único"/>
  </r>
  <r>
    <d v="2024-10-17T00:00:00"/>
    <x v="1953"/>
    <x v="7"/>
    <s v="jueves"/>
    <s v="07:47"/>
    <x v="0"/>
    <x v="696"/>
    <x v="1"/>
    <n v="35.76"/>
    <x v="0"/>
    <s v="jueves-07:47-card-ANON-0000-0000-0696-Latte"/>
    <s v="único"/>
  </r>
  <r>
    <d v="2024-10-17T00:00:00"/>
    <x v="1954"/>
    <x v="7"/>
    <s v="jueves"/>
    <s v="07:58"/>
    <x v="0"/>
    <x v="570"/>
    <x v="1"/>
    <n v="35.76"/>
    <x v="0"/>
    <s v="jueves-07:58-card-ANON-0000-0000-0570-Latte"/>
    <s v="único"/>
  </r>
  <r>
    <d v="2024-10-17T00:00:00"/>
    <x v="1955"/>
    <x v="7"/>
    <s v="jueves"/>
    <s v="09:24"/>
    <x v="0"/>
    <x v="773"/>
    <x v="1"/>
    <n v="30.86"/>
    <x v="3"/>
    <s v="jueves-09:24-card-ANON-0000-0000-0773-Americano with Milk"/>
    <s v="único"/>
  </r>
  <r>
    <d v="2024-10-17T00:00:00"/>
    <x v="1956"/>
    <x v="7"/>
    <s v="jueves"/>
    <s v="10:26"/>
    <x v="0"/>
    <x v="510"/>
    <x v="1"/>
    <n v="35.76"/>
    <x v="0"/>
    <s v="jueves-10:26-card-ANON-0000-0000-0510-Latte"/>
    <s v="único"/>
  </r>
  <r>
    <d v="2024-10-17T00:00:00"/>
    <x v="1957"/>
    <x v="7"/>
    <s v="jueves"/>
    <s v="10:44"/>
    <x v="0"/>
    <x v="313"/>
    <x v="1"/>
    <n v="35.76"/>
    <x v="1"/>
    <s v="jueves-10:44-card-ANON-0000-0000-0313-Hot Chocolate"/>
    <s v="único"/>
  </r>
  <r>
    <d v="2024-10-17T00:00:00"/>
    <x v="1958"/>
    <x v="7"/>
    <s v="jueves"/>
    <s v="11:59"/>
    <x v="0"/>
    <x v="774"/>
    <x v="1"/>
    <n v="30.86"/>
    <x v="3"/>
    <s v="jueves-11:59-card-ANON-0000-0000-0774-Americano with Milk"/>
    <s v="único"/>
  </r>
  <r>
    <d v="2024-10-17T00:00:00"/>
    <x v="1959"/>
    <x v="7"/>
    <s v="jueves"/>
    <s v="13:57"/>
    <x v="0"/>
    <x v="775"/>
    <x v="1"/>
    <n v="35.76"/>
    <x v="0"/>
    <s v="jueves-13:57-card-ANON-0000-0000-0775-Latte"/>
    <s v="único"/>
  </r>
  <r>
    <d v="2024-10-17T00:00:00"/>
    <x v="1960"/>
    <x v="7"/>
    <s v="jueves"/>
    <s v="14:34"/>
    <x v="0"/>
    <x v="776"/>
    <x v="1"/>
    <n v="25.96"/>
    <x v="2"/>
    <s v="jueves-14:34-card-ANON-0000-0000-0776-Americano"/>
    <s v="único"/>
  </r>
  <r>
    <d v="2024-10-17T00:00:00"/>
    <x v="1961"/>
    <x v="7"/>
    <s v="jueves"/>
    <s v="16:37"/>
    <x v="0"/>
    <x v="702"/>
    <x v="1"/>
    <n v="35.76"/>
    <x v="1"/>
    <s v="jueves-16:37-card-ANON-0000-0000-0702-Hot Chocolate"/>
    <s v="único"/>
  </r>
  <r>
    <d v="2024-10-17T00:00:00"/>
    <x v="1962"/>
    <x v="7"/>
    <s v="jueves"/>
    <s v="16:38"/>
    <x v="0"/>
    <x v="702"/>
    <x v="1"/>
    <n v="35.76"/>
    <x v="1"/>
    <s v="jueves-16:38-card-ANON-0000-0000-0702-Hot Chocolate"/>
    <s v="único"/>
  </r>
  <r>
    <d v="2024-10-17T00:00:00"/>
    <x v="1963"/>
    <x v="7"/>
    <s v="jueves"/>
    <s v="16:39"/>
    <x v="0"/>
    <x v="702"/>
    <x v="1"/>
    <n v="35.76"/>
    <x v="0"/>
    <s v="jueves-16:39-card-ANON-0000-0000-0702-Latte"/>
    <s v="único"/>
  </r>
  <r>
    <d v="2024-10-17T00:00:00"/>
    <x v="1964"/>
    <x v="7"/>
    <s v="jueves"/>
    <s v="16:48"/>
    <x v="0"/>
    <x v="777"/>
    <x v="1"/>
    <n v="35.76"/>
    <x v="1"/>
    <s v="jueves-16:48-card-ANON-0000-0000-0777-Hot Chocolate"/>
    <s v="único"/>
  </r>
  <r>
    <d v="2024-10-17T00:00:00"/>
    <x v="1965"/>
    <x v="7"/>
    <s v="jueves"/>
    <s v="16:49"/>
    <x v="0"/>
    <x v="777"/>
    <x v="1"/>
    <n v="35.76"/>
    <x v="1"/>
    <s v="jueves-16:49-card-ANON-0000-0000-0777-Hot Chocolate"/>
    <s v="único"/>
  </r>
  <r>
    <d v="2024-10-17T00:00:00"/>
    <x v="1966"/>
    <x v="7"/>
    <s v="jueves"/>
    <s v="17:08"/>
    <x v="0"/>
    <x v="258"/>
    <x v="1"/>
    <n v="35.76"/>
    <x v="7"/>
    <s v="jueves-17:08-card-ANON-0000-0000-0258-Cappuccino"/>
    <s v="único"/>
  </r>
  <r>
    <d v="2024-10-17T00:00:00"/>
    <x v="1967"/>
    <x v="7"/>
    <s v="jueves"/>
    <s v="17:09"/>
    <x v="0"/>
    <x v="258"/>
    <x v="1"/>
    <n v="35.76"/>
    <x v="1"/>
    <s v="jueves-17:09-card-ANON-0000-0000-0258-Hot Chocolate"/>
    <s v="único"/>
  </r>
  <r>
    <d v="2024-10-17T00:00:00"/>
    <x v="1968"/>
    <x v="7"/>
    <s v="jueves"/>
    <s v="19:43"/>
    <x v="0"/>
    <x v="507"/>
    <x v="1"/>
    <n v="35.76"/>
    <x v="0"/>
    <s v="jueves-19:43-card-ANON-0000-0000-0507-Latte"/>
    <s v="único"/>
  </r>
  <r>
    <d v="2024-10-17T00:00:00"/>
    <x v="1969"/>
    <x v="7"/>
    <s v="jueves"/>
    <s v="20:11"/>
    <x v="0"/>
    <x v="778"/>
    <x v="1"/>
    <n v="30.86"/>
    <x v="3"/>
    <s v="jueves-20:11-card-ANON-0000-0000-0778-Americano with Milk"/>
    <s v="único"/>
  </r>
  <r>
    <d v="2024-10-17T00:00:00"/>
    <x v="1970"/>
    <x v="7"/>
    <s v="jueves"/>
    <s v="21:46"/>
    <x v="0"/>
    <x v="779"/>
    <x v="1"/>
    <n v="35.76"/>
    <x v="0"/>
    <s v="jueves-21:46-card-ANON-0000-0000-0779-Latte"/>
    <s v="único"/>
  </r>
  <r>
    <d v="2024-10-17T00:00:00"/>
    <x v="1971"/>
    <x v="7"/>
    <s v="jueves"/>
    <s v="21:47"/>
    <x v="0"/>
    <x v="779"/>
    <x v="1"/>
    <n v="35.76"/>
    <x v="0"/>
    <s v="jueves-21:47-card-ANON-0000-0000-0779-Latte"/>
    <s v="único"/>
  </r>
  <r>
    <d v="2024-10-17T00:00:00"/>
    <x v="1972"/>
    <x v="7"/>
    <s v="jueves"/>
    <s v="21:48"/>
    <x v="0"/>
    <x v="779"/>
    <x v="1"/>
    <n v="35.76"/>
    <x v="0"/>
    <s v="jueves-21:48-card-ANON-0000-0000-0779-Latte"/>
    <s v="único"/>
  </r>
  <r>
    <d v="2024-10-17T00:00:00"/>
    <x v="1973"/>
    <x v="7"/>
    <s v="jueves"/>
    <s v="21:49"/>
    <x v="0"/>
    <x v="779"/>
    <x v="1"/>
    <n v="35.76"/>
    <x v="1"/>
    <s v="jueves-21:49-card-ANON-0000-0000-0779-Hot Chocolate"/>
    <s v="único"/>
  </r>
  <r>
    <d v="2024-10-18T00:00:00"/>
    <x v="1974"/>
    <x v="7"/>
    <s v="viernes"/>
    <s v="08:41"/>
    <x v="0"/>
    <x v="12"/>
    <x v="1"/>
    <n v="35.76"/>
    <x v="4"/>
    <s v="viernes-08:41-card-ANON-0000-0000-0012-Cocoa"/>
    <s v="único"/>
  </r>
  <r>
    <d v="2024-10-18T00:00:00"/>
    <x v="1975"/>
    <x v="7"/>
    <s v="viernes"/>
    <s v="08:42"/>
    <x v="0"/>
    <x v="54"/>
    <x v="1"/>
    <n v="35.76"/>
    <x v="4"/>
    <s v="viernes-08:42-card-ANON-0000-0000-0054-Cocoa"/>
    <s v="único"/>
  </r>
  <r>
    <d v="2024-10-18T00:00:00"/>
    <x v="1976"/>
    <x v="7"/>
    <s v="viernes"/>
    <s v="09:32"/>
    <x v="0"/>
    <x v="2"/>
    <x v="1"/>
    <n v="35.76"/>
    <x v="4"/>
    <s v="viernes-09:32-card-ANON-0000-0000-0003-Cocoa"/>
    <s v="único"/>
  </r>
  <r>
    <d v="2024-10-18T00:00:00"/>
    <x v="1977"/>
    <x v="7"/>
    <s v="viernes"/>
    <s v="09:34"/>
    <x v="0"/>
    <x v="2"/>
    <x v="1"/>
    <n v="35.76"/>
    <x v="4"/>
    <s v="viernes-09:34-card-ANON-0000-0000-0003-Cocoa"/>
    <s v="único"/>
  </r>
  <r>
    <d v="2024-10-18T00:00:00"/>
    <x v="1978"/>
    <x v="7"/>
    <s v="viernes"/>
    <s v="09:55"/>
    <x v="0"/>
    <x v="780"/>
    <x v="1"/>
    <n v="35.76"/>
    <x v="7"/>
    <s v="viernes-09:55-card-ANON-0000-0000-0780-Cappuccino"/>
    <s v="único"/>
  </r>
  <r>
    <d v="2024-10-18T00:00:00"/>
    <x v="1979"/>
    <x v="7"/>
    <s v="viernes"/>
    <s v="11:54"/>
    <x v="0"/>
    <x v="780"/>
    <x v="1"/>
    <n v="35.76"/>
    <x v="7"/>
    <s v="viernes-11:54-card-ANON-0000-0000-0780-Cappuccino"/>
    <s v="único"/>
  </r>
  <r>
    <d v="2024-10-18T00:00:00"/>
    <x v="1980"/>
    <x v="7"/>
    <s v="viernes"/>
    <s v="14:51"/>
    <x v="0"/>
    <x v="781"/>
    <x v="1"/>
    <n v="35.76"/>
    <x v="0"/>
    <s v="viernes-14:51-card-ANON-0000-0000-0781-Latte"/>
    <s v="único"/>
  </r>
  <r>
    <d v="2024-10-18T00:00:00"/>
    <x v="1981"/>
    <x v="7"/>
    <s v="viernes"/>
    <s v="14:52"/>
    <x v="0"/>
    <x v="781"/>
    <x v="1"/>
    <n v="35.76"/>
    <x v="7"/>
    <s v="viernes-14:52-card-ANON-0000-0000-0781-Cappuccino"/>
    <s v="único"/>
  </r>
  <r>
    <d v="2024-10-18T00:00:00"/>
    <x v="1982"/>
    <x v="7"/>
    <s v="viernes"/>
    <s v="15:39"/>
    <x v="0"/>
    <x v="683"/>
    <x v="1"/>
    <n v="25.96"/>
    <x v="2"/>
    <s v="viernes-15:39-card-ANON-0000-0000-0683-Americano"/>
    <s v="único"/>
  </r>
  <r>
    <d v="2024-10-18T00:00:00"/>
    <x v="1983"/>
    <x v="7"/>
    <s v="viernes"/>
    <s v="16:09"/>
    <x v="0"/>
    <x v="782"/>
    <x v="1"/>
    <n v="35.76"/>
    <x v="0"/>
    <s v="viernes-16:09-card-ANON-0000-0000-0782-Latte"/>
    <s v="único"/>
  </r>
  <r>
    <d v="2024-10-18T00:00:00"/>
    <x v="1984"/>
    <x v="7"/>
    <s v="viernes"/>
    <s v="17:45"/>
    <x v="0"/>
    <x v="783"/>
    <x v="1"/>
    <n v="35.76"/>
    <x v="1"/>
    <s v="viernes-17:45-card-ANON-0000-0000-0783-Hot Chocolate"/>
    <s v="único"/>
  </r>
  <r>
    <d v="2024-10-18T00:00:00"/>
    <x v="1985"/>
    <x v="7"/>
    <s v="viernes"/>
    <s v="21:14"/>
    <x v="0"/>
    <x v="12"/>
    <x v="1"/>
    <n v="35.76"/>
    <x v="4"/>
    <s v="viernes-21:14-card-ANON-0000-0000-0012-Cocoa"/>
    <s v="único"/>
  </r>
  <r>
    <d v="2024-10-18T00:00:00"/>
    <x v="1986"/>
    <x v="7"/>
    <s v="viernes"/>
    <s v="21:15"/>
    <x v="0"/>
    <x v="12"/>
    <x v="1"/>
    <n v="35.76"/>
    <x v="4"/>
    <s v="viernes-21:15-card-ANON-0000-0000-0012-Cocoa"/>
    <s v="único"/>
  </r>
  <r>
    <d v="2024-10-18T00:00:00"/>
    <x v="1987"/>
    <x v="7"/>
    <s v="viernes"/>
    <s v="21:52"/>
    <x v="0"/>
    <x v="784"/>
    <x v="1"/>
    <n v="30.86"/>
    <x v="3"/>
    <s v="viernes-21:52-card-ANON-0000-0000-0784-Americano with Milk"/>
    <s v="único"/>
  </r>
  <r>
    <d v="2024-10-18T00:00:00"/>
    <x v="1988"/>
    <x v="7"/>
    <s v="viernes"/>
    <s v="22:03"/>
    <x v="0"/>
    <x v="690"/>
    <x v="1"/>
    <n v="35.76"/>
    <x v="0"/>
    <s v="viernes-22:03-card-ANON-0000-0000-0690-Latte"/>
    <s v="único"/>
  </r>
  <r>
    <d v="2024-10-19T00:00:00"/>
    <x v="1989"/>
    <x v="7"/>
    <s v="sábado"/>
    <s v="08:34"/>
    <x v="0"/>
    <x v="785"/>
    <x v="1"/>
    <n v="30.86"/>
    <x v="3"/>
    <s v="sábado-08:34-card-ANON-0000-0000-0785-Americano with Milk"/>
    <s v="único"/>
  </r>
  <r>
    <d v="2024-10-19T00:00:00"/>
    <x v="1990"/>
    <x v="7"/>
    <s v="sábado"/>
    <s v="13:22"/>
    <x v="0"/>
    <x v="19"/>
    <x v="1"/>
    <n v="35.76"/>
    <x v="0"/>
    <s v="sábado-13:22-card-ANON-0000-0000-0019-Latte"/>
    <s v="único"/>
  </r>
  <r>
    <d v="2024-10-19T00:00:00"/>
    <x v="1991"/>
    <x v="7"/>
    <s v="sábado"/>
    <s v="14:10"/>
    <x v="0"/>
    <x v="355"/>
    <x v="1"/>
    <n v="35.76"/>
    <x v="7"/>
    <s v="sábado-14:10-card-ANON-0000-0000-0355-Cappuccino"/>
    <s v="único"/>
  </r>
  <r>
    <d v="2024-10-19T00:00:00"/>
    <x v="1992"/>
    <x v="7"/>
    <s v="sábado"/>
    <s v="15:56"/>
    <x v="0"/>
    <x v="507"/>
    <x v="1"/>
    <n v="35.76"/>
    <x v="1"/>
    <s v="sábado-15:56-card-ANON-0000-0000-0507-Hot Chocolate"/>
    <s v="único"/>
  </r>
  <r>
    <d v="2024-10-19T00:00:00"/>
    <x v="1993"/>
    <x v="7"/>
    <s v="sábado"/>
    <s v="15:59"/>
    <x v="0"/>
    <x v="507"/>
    <x v="1"/>
    <n v="35.76"/>
    <x v="0"/>
    <s v="sábado-15:59-card-ANON-0000-0000-0507-Latte"/>
    <s v="único"/>
  </r>
  <r>
    <d v="2024-10-19T00:00:00"/>
    <x v="1994"/>
    <x v="7"/>
    <s v="sábado"/>
    <s v="16:02"/>
    <x v="0"/>
    <x v="494"/>
    <x v="1"/>
    <n v="35.76"/>
    <x v="0"/>
    <s v="sábado-16:02-card-ANON-0000-0000-0494-Latte"/>
    <s v="único"/>
  </r>
  <r>
    <d v="2024-10-19T00:00:00"/>
    <x v="1995"/>
    <x v="7"/>
    <s v="sábado"/>
    <s v="16:17"/>
    <x v="0"/>
    <x v="696"/>
    <x v="1"/>
    <n v="35.76"/>
    <x v="0"/>
    <s v="sábado-16:17-card-ANON-0000-0000-0696-Latte"/>
    <s v="único"/>
  </r>
  <r>
    <d v="2024-10-19T00:00:00"/>
    <x v="1996"/>
    <x v="7"/>
    <s v="sábado"/>
    <s v="21:46"/>
    <x v="0"/>
    <x v="690"/>
    <x v="1"/>
    <n v="35.76"/>
    <x v="4"/>
    <s v="sábado-21:46-card-ANON-0000-0000-0690-Cocoa"/>
    <s v="único"/>
  </r>
  <r>
    <d v="2024-10-19T00:00:00"/>
    <x v="1997"/>
    <x v="7"/>
    <s v="sábado"/>
    <s v="22:46"/>
    <x v="0"/>
    <x v="786"/>
    <x v="1"/>
    <n v="35.76"/>
    <x v="7"/>
    <s v="sábado-22:46-card-ANON-0000-0000-0786-Cappuccino"/>
    <s v="único"/>
  </r>
  <r>
    <d v="2024-10-20T00:00:00"/>
    <x v="1998"/>
    <x v="7"/>
    <s v="domingo"/>
    <s v="08:40"/>
    <x v="0"/>
    <x v="570"/>
    <x v="1"/>
    <n v="35.76"/>
    <x v="0"/>
    <s v="domingo-08:40-card-ANON-0000-0000-0570-Latte"/>
    <s v="único"/>
  </r>
  <r>
    <d v="2024-10-20T00:00:00"/>
    <x v="1999"/>
    <x v="7"/>
    <s v="domingo"/>
    <s v="08:41"/>
    <x v="0"/>
    <x v="570"/>
    <x v="1"/>
    <n v="35.76"/>
    <x v="4"/>
    <s v="domingo-08:41-card-ANON-0000-0000-0570-Cocoa"/>
    <s v="único"/>
  </r>
  <r>
    <d v="2024-10-20T00:00:00"/>
    <x v="2000"/>
    <x v="7"/>
    <s v="domingo"/>
    <s v="11:16"/>
    <x v="0"/>
    <x v="787"/>
    <x v="1"/>
    <n v="35.76"/>
    <x v="0"/>
    <s v="domingo-11:16-card-ANON-0000-0000-0787-Latte"/>
    <s v="único"/>
  </r>
  <r>
    <d v="2024-10-20T00:00:00"/>
    <x v="2001"/>
    <x v="7"/>
    <s v="domingo"/>
    <s v="14:28"/>
    <x v="0"/>
    <x v="650"/>
    <x v="1"/>
    <n v="35.76"/>
    <x v="1"/>
    <s v="domingo-14:28-card-ANON-0000-0000-0650-Hot Chocolate"/>
    <s v="único"/>
  </r>
  <r>
    <d v="2024-10-20T00:00:00"/>
    <x v="2002"/>
    <x v="7"/>
    <s v="domingo"/>
    <s v="14:29"/>
    <x v="0"/>
    <x v="650"/>
    <x v="1"/>
    <n v="25.96"/>
    <x v="5"/>
    <s v="domingo-14:29-card-ANON-0000-0000-0650-Cortado"/>
    <s v="único"/>
  </r>
  <r>
    <d v="2024-10-20T00:00:00"/>
    <x v="2003"/>
    <x v="7"/>
    <s v="domingo"/>
    <s v="15:52"/>
    <x v="0"/>
    <x v="455"/>
    <x v="1"/>
    <n v="30.86"/>
    <x v="3"/>
    <s v="domingo-15:52-card-ANON-0000-0000-0455-Americano with Milk"/>
    <s v="único"/>
  </r>
  <r>
    <d v="2024-10-20T00:00:00"/>
    <x v="2004"/>
    <x v="7"/>
    <s v="domingo"/>
    <s v="16:45"/>
    <x v="0"/>
    <x v="788"/>
    <x v="1"/>
    <n v="35.76"/>
    <x v="0"/>
    <s v="domingo-16:45-card-ANON-0000-0000-0788-Latte"/>
    <s v="único"/>
  </r>
  <r>
    <d v="2024-10-20T00:00:00"/>
    <x v="2005"/>
    <x v="7"/>
    <s v="domingo"/>
    <s v="16:46"/>
    <x v="0"/>
    <x v="788"/>
    <x v="1"/>
    <n v="35.76"/>
    <x v="0"/>
    <s v="domingo-16:46-card-ANON-0000-0000-0788-Latte"/>
    <s v="único"/>
  </r>
  <r>
    <d v="2024-10-20T00:00:00"/>
    <x v="2006"/>
    <x v="7"/>
    <s v="domingo"/>
    <s v="17:27"/>
    <x v="0"/>
    <x v="507"/>
    <x v="1"/>
    <n v="35.76"/>
    <x v="0"/>
    <s v="domingo-17:27-card-ANON-0000-0000-0507-Latte"/>
    <s v="único"/>
  </r>
  <r>
    <d v="2024-10-20T00:00:00"/>
    <x v="2007"/>
    <x v="7"/>
    <s v="domingo"/>
    <s v="18:34"/>
    <x v="0"/>
    <x v="12"/>
    <x v="1"/>
    <n v="35.76"/>
    <x v="4"/>
    <s v="domingo-18:34-card-ANON-0000-0000-0012-Cocoa"/>
    <s v="único"/>
  </r>
  <r>
    <d v="2024-10-20T00:00:00"/>
    <x v="2008"/>
    <x v="7"/>
    <s v="domingo"/>
    <s v="18:35"/>
    <x v="0"/>
    <x v="12"/>
    <x v="1"/>
    <n v="35.76"/>
    <x v="4"/>
    <s v="domingo-18:35-card-ANON-0000-0000-0012-Cocoa"/>
    <s v="único"/>
  </r>
  <r>
    <d v="2024-10-20T00:00:00"/>
    <x v="2009"/>
    <x v="7"/>
    <s v="domingo"/>
    <s v="21:14"/>
    <x v="0"/>
    <x v="789"/>
    <x v="1"/>
    <n v="35.76"/>
    <x v="1"/>
    <s v="domingo-21:14-card-ANON-0000-0000-0789-Hot Chocolate"/>
    <s v="único"/>
  </r>
  <r>
    <d v="2024-10-20T00:00:00"/>
    <x v="2010"/>
    <x v="7"/>
    <s v="domingo"/>
    <s v="21:15"/>
    <x v="0"/>
    <x v="790"/>
    <x v="1"/>
    <n v="25.96"/>
    <x v="5"/>
    <s v="domingo-21:15-card-ANON-0000-0000-0790-Cortado"/>
    <s v="único"/>
  </r>
  <r>
    <d v="2024-10-20T00:00:00"/>
    <x v="2011"/>
    <x v="7"/>
    <s v="domingo"/>
    <s v="21:17"/>
    <x v="0"/>
    <x v="791"/>
    <x v="1"/>
    <n v="35.76"/>
    <x v="4"/>
    <s v="domingo-21:17-card-ANON-0000-0000-0791-Cocoa"/>
    <s v="único"/>
  </r>
  <r>
    <d v="2024-10-20T00:00:00"/>
    <x v="2012"/>
    <x v="7"/>
    <s v="domingo"/>
    <s v="21:25"/>
    <x v="0"/>
    <x v="792"/>
    <x v="1"/>
    <n v="35.76"/>
    <x v="0"/>
    <s v="domingo-21:25-card-ANON-0000-0000-0792-Latte"/>
    <s v="único"/>
  </r>
  <r>
    <d v="2024-10-20T00:00:00"/>
    <x v="2013"/>
    <x v="7"/>
    <s v="domingo"/>
    <s v="22:17"/>
    <x v="0"/>
    <x v="550"/>
    <x v="1"/>
    <n v="35.76"/>
    <x v="7"/>
    <s v="domingo-22:17-card-ANON-0000-0000-0550-Cappuccino"/>
    <s v="único"/>
  </r>
  <r>
    <d v="2024-10-21T00:00:00"/>
    <x v="2014"/>
    <x v="7"/>
    <s v="lunes"/>
    <s v="07:48"/>
    <x v="0"/>
    <x v="696"/>
    <x v="1"/>
    <n v="35.76"/>
    <x v="0"/>
    <s v="lunes-07:48-card-ANON-0000-0000-0696-Latte"/>
    <s v="único"/>
  </r>
  <r>
    <d v="2024-10-21T00:00:00"/>
    <x v="2015"/>
    <x v="7"/>
    <s v="lunes"/>
    <s v="08:19"/>
    <x v="0"/>
    <x v="97"/>
    <x v="1"/>
    <n v="35.76"/>
    <x v="0"/>
    <s v="lunes-08:19-card-ANON-0000-0000-0097-Latte"/>
    <s v="único"/>
  </r>
  <r>
    <d v="2024-10-21T00:00:00"/>
    <x v="2016"/>
    <x v="7"/>
    <s v="lunes"/>
    <s v="09:04"/>
    <x v="0"/>
    <x v="385"/>
    <x v="1"/>
    <n v="30.86"/>
    <x v="3"/>
    <s v="lunes-09:04-card-ANON-0000-0000-0385-Americano with Milk"/>
    <s v="único"/>
  </r>
  <r>
    <d v="2024-10-21T00:00:00"/>
    <x v="2017"/>
    <x v="7"/>
    <s v="lunes"/>
    <s v="09:34"/>
    <x v="0"/>
    <x v="793"/>
    <x v="1"/>
    <n v="35.76"/>
    <x v="0"/>
    <s v="lunes-09:34-card-ANON-0000-0000-0793-Latte"/>
    <s v="único"/>
  </r>
  <r>
    <d v="2024-10-21T00:00:00"/>
    <x v="2018"/>
    <x v="7"/>
    <s v="lunes"/>
    <s v="10:25"/>
    <x v="0"/>
    <x v="700"/>
    <x v="1"/>
    <n v="25.96"/>
    <x v="2"/>
    <s v="lunes-10:25-card-ANON-0000-0000-0700-Americano"/>
    <s v="único"/>
  </r>
  <r>
    <d v="2024-10-21T00:00:00"/>
    <x v="2019"/>
    <x v="7"/>
    <s v="lunes"/>
    <s v="10:41"/>
    <x v="0"/>
    <x v="141"/>
    <x v="1"/>
    <n v="25.96"/>
    <x v="5"/>
    <s v="lunes-10:41-card-ANON-0000-0000-0141-Cortado"/>
    <s v="único"/>
  </r>
  <r>
    <d v="2024-10-21T00:00:00"/>
    <x v="2020"/>
    <x v="7"/>
    <s v="lunes"/>
    <s v="10:42"/>
    <x v="0"/>
    <x v="141"/>
    <x v="1"/>
    <n v="25.96"/>
    <x v="5"/>
    <s v="lunes-10:42-card-ANON-0000-0000-0141-Cortado"/>
    <s v="único"/>
  </r>
  <r>
    <d v="2024-10-21T00:00:00"/>
    <x v="2021"/>
    <x v="7"/>
    <s v="lunes"/>
    <s v="11:27"/>
    <x v="0"/>
    <x v="274"/>
    <x v="1"/>
    <n v="21.06"/>
    <x v="6"/>
    <s v="lunes-11:27-card-ANON-0000-0000-0274-Espresso"/>
    <s v="único"/>
  </r>
  <r>
    <d v="2024-10-21T00:00:00"/>
    <x v="2022"/>
    <x v="7"/>
    <s v="lunes"/>
    <s v="12:40"/>
    <x v="0"/>
    <x v="751"/>
    <x v="1"/>
    <n v="35.76"/>
    <x v="7"/>
    <s v="lunes-12:40-card-ANON-0000-0000-0751-Cappuccino"/>
    <s v="único"/>
  </r>
  <r>
    <d v="2024-10-21T00:00:00"/>
    <x v="2023"/>
    <x v="7"/>
    <s v="lunes"/>
    <s v="14:42"/>
    <x v="0"/>
    <x v="794"/>
    <x v="1"/>
    <n v="35.76"/>
    <x v="0"/>
    <s v="lunes-14:42-card-ANON-0000-0000-0794-Latte"/>
    <s v="único"/>
  </r>
  <r>
    <d v="2024-10-21T00:00:00"/>
    <x v="2024"/>
    <x v="7"/>
    <s v="lunes"/>
    <s v="14:43"/>
    <x v="0"/>
    <x v="726"/>
    <x v="1"/>
    <n v="35.76"/>
    <x v="0"/>
    <s v="lunes-14:43-card-ANON-0000-0000-0726-Latte"/>
    <s v="único"/>
  </r>
  <r>
    <d v="2024-10-21T00:00:00"/>
    <x v="2025"/>
    <x v="7"/>
    <s v="lunes"/>
    <s v="15:27"/>
    <x v="0"/>
    <x v="795"/>
    <x v="1"/>
    <n v="30.86"/>
    <x v="3"/>
    <s v="lunes-15:27-card-ANON-0000-0000-0795-Americano with Milk"/>
    <s v="único"/>
  </r>
  <r>
    <d v="2024-10-21T00:00:00"/>
    <x v="2026"/>
    <x v="7"/>
    <s v="lunes"/>
    <s v="15:39"/>
    <x v="0"/>
    <x v="796"/>
    <x v="1"/>
    <n v="25.96"/>
    <x v="5"/>
    <s v="lunes-15:39-card-ANON-0000-0000-0796-Cortado"/>
    <s v="único"/>
  </r>
  <r>
    <d v="2024-10-21T00:00:00"/>
    <x v="2027"/>
    <x v="7"/>
    <s v="lunes"/>
    <s v="16:42"/>
    <x v="0"/>
    <x v="225"/>
    <x v="1"/>
    <n v="35.76"/>
    <x v="4"/>
    <s v="lunes-16:42-card-ANON-0000-0000-0225-Cocoa"/>
    <s v="único"/>
  </r>
  <r>
    <d v="2024-10-21T00:00:00"/>
    <x v="2028"/>
    <x v="7"/>
    <s v="lunes"/>
    <s v="16:55"/>
    <x v="0"/>
    <x v="797"/>
    <x v="1"/>
    <n v="35.76"/>
    <x v="0"/>
    <s v="lunes-16:55-card-ANON-0000-0000-0797-Latte"/>
    <s v="único"/>
  </r>
  <r>
    <d v="2024-10-21T00:00:00"/>
    <x v="2029"/>
    <x v="7"/>
    <s v="lunes"/>
    <s v="19:21"/>
    <x v="0"/>
    <x v="798"/>
    <x v="1"/>
    <n v="35.76"/>
    <x v="1"/>
    <s v="lunes-19:21-card-ANON-0000-0000-0798-Hot Chocolate"/>
    <s v="único"/>
  </r>
  <r>
    <d v="2024-10-21T00:00:00"/>
    <x v="2030"/>
    <x v="7"/>
    <s v="lunes"/>
    <s v="21:05"/>
    <x v="0"/>
    <x v="799"/>
    <x v="1"/>
    <n v="35.76"/>
    <x v="0"/>
    <s v="lunes-21:05-card-ANON-0000-0000-0799-Latte"/>
    <s v="único"/>
  </r>
  <r>
    <d v="2024-10-21T00:00:00"/>
    <x v="2031"/>
    <x v="7"/>
    <s v="lunes"/>
    <s v="22:30"/>
    <x v="0"/>
    <x v="789"/>
    <x v="1"/>
    <n v="35.76"/>
    <x v="4"/>
    <s v="lunes-22:30-card-ANON-0000-0000-0789-Cocoa"/>
    <s v="único"/>
  </r>
  <r>
    <d v="2024-10-21T00:00:00"/>
    <x v="2032"/>
    <x v="7"/>
    <s v="lunes"/>
    <s v="22:31"/>
    <x v="0"/>
    <x v="791"/>
    <x v="1"/>
    <n v="35.76"/>
    <x v="1"/>
    <s v="lunes-22:31-card-ANON-0000-0000-0791-Hot Chocolate"/>
    <s v="único"/>
  </r>
  <r>
    <d v="2024-10-22T00:00:00"/>
    <x v="2033"/>
    <x v="7"/>
    <s v="martes"/>
    <s v="07:33"/>
    <x v="0"/>
    <x v="696"/>
    <x v="1"/>
    <n v="35.76"/>
    <x v="0"/>
    <s v="martes-07:33-card-ANON-0000-0000-0696-Latte"/>
    <s v="único"/>
  </r>
  <r>
    <d v="2024-10-22T00:00:00"/>
    <x v="2034"/>
    <x v="7"/>
    <s v="martes"/>
    <s v="07:34"/>
    <x v="0"/>
    <x v="696"/>
    <x v="1"/>
    <n v="35.76"/>
    <x v="7"/>
    <s v="martes-07:34-card-ANON-0000-0000-0696-Cappuccino"/>
    <s v="único"/>
  </r>
  <r>
    <d v="2024-10-22T00:00:00"/>
    <x v="2035"/>
    <x v="7"/>
    <s v="martes"/>
    <s v="08:25"/>
    <x v="0"/>
    <x v="276"/>
    <x v="1"/>
    <n v="30.86"/>
    <x v="3"/>
    <s v="martes-08:25-card-ANON-0000-0000-0276-Americano with Milk"/>
    <s v="único"/>
  </r>
  <r>
    <d v="2024-10-22T00:00:00"/>
    <x v="2036"/>
    <x v="7"/>
    <s v="martes"/>
    <s v="09:17"/>
    <x v="0"/>
    <x v="800"/>
    <x v="1"/>
    <n v="25.96"/>
    <x v="5"/>
    <s v="martes-09:17-card-ANON-0000-0000-0800-Cortado"/>
    <s v="único"/>
  </r>
  <r>
    <d v="2024-10-22T00:00:00"/>
    <x v="2037"/>
    <x v="7"/>
    <s v="martes"/>
    <s v="10:51"/>
    <x v="0"/>
    <x v="402"/>
    <x v="1"/>
    <n v="21.06"/>
    <x v="6"/>
    <s v="martes-10:51-card-ANON-0000-0000-0402-Espresso"/>
    <s v="único"/>
  </r>
  <r>
    <d v="2024-10-22T00:00:00"/>
    <x v="2038"/>
    <x v="7"/>
    <s v="martes"/>
    <s v="10:52"/>
    <x v="0"/>
    <x v="402"/>
    <x v="1"/>
    <n v="25.96"/>
    <x v="5"/>
    <s v="martes-10:52-card-ANON-0000-0000-0402-Cortado"/>
    <s v="único"/>
  </r>
  <r>
    <d v="2024-10-22T00:00:00"/>
    <x v="2039"/>
    <x v="7"/>
    <s v="martes"/>
    <s v="18:07"/>
    <x v="0"/>
    <x v="801"/>
    <x v="1"/>
    <n v="25.96"/>
    <x v="2"/>
    <s v="martes-18:07-card-ANON-0000-0000-0801-Americano"/>
    <s v="único"/>
  </r>
  <r>
    <d v="2024-10-22T00:00:00"/>
    <x v="2040"/>
    <x v="7"/>
    <s v="martes"/>
    <s v="19:46"/>
    <x v="0"/>
    <x v="507"/>
    <x v="1"/>
    <n v="35.76"/>
    <x v="1"/>
    <s v="martes-19:46-card-ANON-0000-0000-0507-Hot Chocolate"/>
    <s v="único"/>
  </r>
  <r>
    <d v="2024-10-22T00:00:00"/>
    <x v="2041"/>
    <x v="7"/>
    <s v="martes"/>
    <s v="19:47"/>
    <x v="0"/>
    <x v="507"/>
    <x v="1"/>
    <n v="35.76"/>
    <x v="0"/>
    <s v="martes-19:47-card-ANON-0000-0000-0507-Latte"/>
    <s v="único"/>
  </r>
  <r>
    <d v="2024-10-23T00:00:00"/>
    <x v="2042"/>
    <x v="7"/>
    <s v="miércoles"/>
    <s v="07:58"/>
    <x v="0"/>
    <x v="696"/>
    <x v="1"/>
    <n v="35.76"/>
    <x v="0"/>
    <s v="miércoles-07:58-card-ANON-0000-0000-0696-Latte"/>
    <s v="único"/>
  </r>
  <r>
    <d v="2024-10-23T00:00:00"/>
    <x v="2043"/>
    <x v="7"/>
    <s v="miércoles"/>
    <s v="08:45"/>
    <x v="0"/>
    <x v="276"/>
    <x v="1"/>
    <n v="30.86"/>
    <x v="3"/>
    <s v="miércoles-08:45-card-ANON-0000-0000-0276-Americano with Milk"/>
    <s v="único"/>
  </r>
  <r>
    <d v="2024-10-23T00:00:00"/>
    <x v="2044"/>
    <x v="7"/>
    <s v="miércoles"/>
    <s v="10:24"/>
    <x v="0"/>
    <x v="141"/>
    <x v="1"/>
    <n v="25.96"/>
    <x v="5"/>
    <s v="miércoles-10:24-card-ANON-0000-0000-0141-Cortado"/>
    <s v="único"/>
  </r>
  <r>
    <d v="2024-10-23T00:00:00"/>
    <x v="2045"/>
    <x v="7"/>
    <s v="miércoles"/>
    <s v="12:31"/>
    <x v="0"/>
    <x v="802"/>
    <x v="1"/>
    <n v="30.86"/>
    <x v="3"/>
    <s v="miércoles-12:31-card-ANON-0000-0000-0802-Americano with Milk"/>
    <s v="único"/>
  </r>
  <r>
    <d v="2024-10-23T00:00:00"/>
    <x v="2046"/>
    <x v="7"/>
    <s v="miércoles"/>
    <s v="16:20"/>
    <x v="0"/>
    <x v="803"/>
    <x v="1"/>
    <n v="30.86"/>
    <x v="3"/>
    <s v="miércoles-16:20-card-ANON-0000-0000-0803-Americano with Milk"/>
    <s v="único"/>
  </r>
  <r>
    <d v="2024-10-23T00:00:00"/>
    <x v="2047"/>
    <x v="7"/>
    <s v="miércoles"/>
    <s v="16:21"/>
    <x v="0"/>
    <x v="803"/>
    <x v="1"/>
    <n v="30.86"/>
    <x v="3"/>
    <s v="miércoles-16:21-card-ANON-0000-0000-0803-Americano with Milk"/>
    <s v="único"/>
  </r>
  <r>
    <d v="2024-10-23T00:00:00"/>
    <x v="2048"/>
    <x v="7"/>
    <s v="miércoles"/>
    <s v="16:42"/>
    <x v="0"/>
    <x v="804"/>
    <x v="1"/>
    <n v="35.76"/>
    <x v="7"/>
    <s v="miércoles-16:42-card-ANON-0000-0000-0804-Cappuccino"/>
    <s v="único"/>
  </r>
  <r>
    <d v="2024-10-23T00:00:00"/>
    <x v="2049"/>
    <x v="7"/>
    <s v="miércoles"/>
    <s v="17:02"/>
    <x v="0"/>
    <x v="805"/>
    <x v="1"/>
    <n v="21.06"/>
    <x v="6"/>
    <s v="miércoles-17:02-card-ANON-0000-0000-0805-Espresso"/>
    <s v="único"/>
  </r>
  <r>
    <d v="2024-10-23T00:00:00"/>
    <x v="2050"/>
    <x v="7"/>
    <s v="miércoles"/>
    <s v="18:58"/>
    <x v="0"/>
    <x v="40"/>
    <x v="1"/>
    <n v="35.76"/>
    <x v="4"/>
    <s v="miércoles-18:58-card-ANON-0000-0000-0040-Cocoa"/>
    <s v="único"/>
  </r>
  <r>
    <d v="2024-10-23T00:00:00"/>
    <x v="2051"/>
    <x v="7"/>
    <s v="miércoles"/>
    <s v="19:00"/>
    <x v="0"/>
    <x v="40"/>
    <x v="1"/>
    <n v="35.76"/>
    <x v="7"/>
    <s v="miércoles-19:00-card-ANON-0000-0000-0040-Cappuccino"/>
    <s v="único"/>
  </r>
  <r>
    <d v="2024-10-23T00:00:00"/>
    <x v="2052"/>
    <x v="7"/>
    <s v="miércoles"/>
    <s v="21:57"/>
    <x v="0"/>
    <x v="518"/>
    <x v="1"/>
    <n v="30.86"/>
    <x v="3"/>
    <s v="miércoles-21:57-card-ANON-0000-0000-0518-Americano with Milk"/>
    <s v="único"/>
  </r>
  <r>
    <d v="2024-10-23T00:00:00"/>
    <x v="2053"/>
    <x v="7"/>
    <s v="miércoles"/>
    <s v="21:58"/>
    <x v="0"/>
    <x v="806"/>
    <x v="1"/>
    <n v="35.76"/>
    <x v="1"/>
    <s v="miércoles-21:58-card-ANON-0000-0000-0806-Hot Chocolate"/>
    <s v="único"/>
  </r>
  <r>
    <d v="2024-10-23T00:00:00"/>
    <x v="2054"/>
    <x v="7"/>
    <s v="miércoles"/>
    <s v="22:23"/>
    <x v="0"/>
    <x v="807"/>
    <x v="1"/>
    <n v="35.76"/>
    <x v="0"/>
    <s v="miércoles-22:23-card-ANON-0000-0000-0807-Latte"/>
    <s v="único"/>
  </r>
  <r>
    <d v="2024-10-24T00:00:00"/>
    <x v="2055"/>
    <x v="7"/>
    <s v="jueves"/>
    <s v="12:07"/>
    <x v="0"/>
    <x v="808"/>
    <x v="1"/>
    <n v="25.96"/>
    <x v="2"/>
    <s v="jueves-12:07-card-ANON-0000-0000-0808-Americano"/>
    <s v="único"/>
  </r>
  <r>
    <d v="2024-10-24T00:00:00"/>
    <x v="2056"/>
    <x v="7"/>
    <s v="jueves"/>
    <s v="13:24"/>
    <x v="0"/>
    <x v="809"/>
    <x v="1"/>
    <n v="35.76"/>
    <x v="7"/>
    <s v="jueves-13:24-card-ANON-0000-0000-0809-Cappuccino"/>
    <s v="único"/>
  </r>
  <r>
    <d v="2024-10-24T00:00:00"/>
    <x v="2057"/>
    <x v="7"/>
    <s v="jueves"/>
    <s v="14:09"/>
    <x v="0"/>
    <x v="804"/>
    <x v="1"/>
    <n v="35.76"/>
    <x v="7"/>
    <s v="jueves-14:09-card-ANON-0000-0000-0804-Cappuccino"/>
    <s v="único"/>
  </r>
  <r>
    <d v="2024-10-24T00:00:00"/>
    <x v="2058"/>
    <x v="7"/>
    <s v="jueves"/>
    <s v="14:49"/>
    <x v="0"/>
    <x v="810"/>
    <x v="1"/>
    <n v="35.76"/>
    <x v="1"/>
    <s v="jueves-14:49-card-ANON-0000-0000-0810-Hot Chocolate"/>
    <s v="único"/>
  </r>
  <r>
    <d v="2024-10-24T00:00:00"/>
    <x v="2059"/>
    <x v="7"/>
    <s v="jueves"/>
    <s v="14:49"/>
    <x v="0"/>
    <x v="810"/>
    <x v="1"/>
    <n v="35.76"/>
    <x v="0"/>
    <s v="jueves-14:49-card-ANON-0000-0000-0810-Latte"/>
    <s v="único"/>
  </r>
  <r>
    <d v="2024-10-24T00:00:00"/>
    <x v="2060"/>
    <x v="7"/>
    <s v="jueves"/>
    <s v="15:47"/>
    <x v="0"/>
    <x v="788"/>
    <x v="1"/>
    <n v="35.76"/>
    <x v="0"/>
    <s v="jueves-15:47-card-ANON-0000-0000-0788-Latte"/>
    <s v="único"/>
  </r>
  <r>
    <d v="2024-10-24T00:00:00"/>
    <x v="2061"/>
    <x v="7"/>
    <s v="jueves"/>
    <s v="15:48"/>
    <x v="0"/>
    <x v="788"/>
    <x v="1"/>
    <n v="35.76"/>
    <x v="0"/>
    <s v="jueves-15:48-card-ANON-0000-0000-0788-Latte"/>
    <s v="único"/>
  </r>
  <r>
    <d v="2024-10-24T00:00:00"/>
    <x v="2062"/>
    <x v="7"/>
    <s v="jueves"/>
    <s v="18:53"/>
    <x v="0"/>
    <x v="811"/>
    <x v="1"/>
    <n v="25.96"/>
    <x v="2"/>
    <s v="jueves-18:53-card-ANON-0000-0000-0811-Americano"/>
    <s v="único"/>
  </r>
  <r>
    <d v="2024-10-24T00:00:00"/>
    <x v="2063"/>
    <x v="7"/>
    <s v="jueves"/>
    <s v="18:55"/>
    <x v="0"/>
    <x v="811"/>
    <x v="1"/>
    <n v="25.96"/>
    <x v="2"/>
    <s v="jueves-18:55-card-ANON-0000-0000-0811-Americano"/>
    <s v="único"/>
  </r>
  <r>
    <d v="2024-10-24T00:00:00"/>
    <x v="2064"/>
    <x v="7"/>
    <s v="jueves"/>
    <s v="19:50"/>
    <x v="0"/>
    <x v="507"/>
    <x v="1"/>
    <n v="35.76"/>
    <x v="0"/>
    <s v="jueves-19:50-card-ANON-0000-0000-0507-Latte"/>
    <s v="único"/>
  </r>
  <r>
    <d v="2024-10-24T00:00:00"/>
    <x v="2065"/>
    <x v="7"/>
    <s v="jueves"/>
    <s v="20:44"/>
    <x v="0"/>
    <x v="812"/>
    <x v="1"/>
    <n v="25.96"/>
    <x v="2"/>
    <s v="jueves-20:44-card-ANON-0000-0000-0812-Americano"/>
    <s v="único"/>
  </r>
  <r>
    <d v="2024-10-24T00:00:00"/>
    <x v="2066"/>
    <x v="7"/>
    <s v="jueves"/>
    <s v="21:14"/>
    <x v="0"/>
    <x v="813"/>
    <x v="1"/>
    <n v="35.76"/>
    <x v="1"/>
    <s v="jueves-21:14-card-ANON-0000-0000-0813-Hot Chocolate"/>
    <s v="único"/>
  </r>
  <r>
    <d v="2024-10-24T00:00:00"/>
    <x v="2067"/>
    <x v="7"/>
    <s v="jueves"/>
    <s v="21:15"/>
    <x v="0"/>
    <x v="813"/>
    <x v="1"/>
    <n v="35.76"/>
    <x v="1"/>
    <s v="jueves-21:15-card-ANON-0000-0000-0813-Hot Chocolate"/>
    <s v="único"/>
  </r>
  <r>
    <d v="2024-10-24T00:00:00"/>
    <x v="2068"/>
    <x v="7"/>
    <s v="jueves"/>
    <s v="21:56"/>
    <x v="0"/>
    <x v="637"/>
    <x v="1"/>
    <n v="35.76"/>
    <x v="1"/>
    <s v="jueves-21:56-card-ANON-0000-0000-0637-Hot Chocolate"/>
    <s v="único"/>
  </r>
  <r>
    <d v="2024-10-24T00:00:00"/>
    <x v="2069"/>
    <x v="7"/>
    <s v="jueves"/>
    <s v="21:57"/>
    <x v="0"/>
    <x v="637"/>
    <x v="1"/>
    <n v="35.76"/>
    <x v="7"/>
    <s v="jueves-21:57-card-ANON-0000-0000-0637-Cappuccino"/>
    <s v="único"/>
  </r>
  <r>
    <d v="2024-10-25T00:00:00"/>
    <x v="2070"/>
    <x v="7"/>
    <s v="viernes"/>
    <s v="07:38"/>
    <x v="0"/>
    <x v="696"/>
    <x v="1"/>
    <n v="35.76"/>
    <x v="7"/>
    <s v="viernes-07:38-card-ANON-0000-0000-0696-Cappuccino"/>
    <s v="único"/>
  </r>
  <r>
    <d v="2024-10-25T00:00:00"/>
    <x v="2071"/>
    <x v="7"/>
    <s v="viernes"/>
    <s v="07:45"/>
    <x v="0"/>
    <x v="402"/>
    <x v="1"/>
    <n v="21.06"/>
    <x v="6"/>
    <s v="viernes-07:45-card-ANON-0000-0000-0402-Espresso"/>
    <s v="único"/>
  </r>
  <r>
    <d v="2024-10-25T00:00:00"/>
    <x v="2072"/>
    <x v="7"/>
    <s v="viernes"/>
    <s v="08:10"/>
    <x v="0"/>
    <x v="570"/>
    <x v="1"/>
    <n v="35.76"/>
    <x v="4"/>
    <s v="viernes-08:10-card-ANON-0000-0000-0570-Cocoa"/>
    <s v="único"/>
  </r>
  <r>
    <d v="2024-10-25T00:00:00"/>
    <x v="2073"/>
    <x v="7"/>
    <s v="viernes"/>
    <s v="08:10"/>
    <x v="0"/>
    <x v="570"/>
    <x v="1"/>
    <n v="35.76"/>
    <x v="0"/>
    <s v="viernes-08:10-card-ANON-0000-0000-0570-Latte"/>
    <s v="único"/>
  </r>
  <r>
    <d v="2024-10-25T00:00:00"/>
    <x v="2074"/>
    <x v="7"/>
    <s v="viernes"/>
    <s v="08:18"/>
    <x v="0"/>
    <x v="84"/>
    <x v="1"/>
    <n v="35.76"/>
    <x v="4"/>
    <s v="viernes-08:18-card-ANON-0000-0000-0084-Cocoa"/>
    <s v="único"/>
  </r>
  <r>
    <d v="2024-10-25T00:00:00"/>
    <x v="2075"/>
    <x v="7"/>
    <s v="viernes"/>
    <s v="10:03"/>
    <x v="0"/>
    <x v="683"/>
    <x v="1"/>
    <n v="25.96"/>
    <x v="2"/>
    <s v="viernes-10:03-card-ANON-0000-0000-0683-Americano"/>
    <s v="único"/>
  </r>
  <r>
    <d v="2024-10-25T00:00:00"/>
    <x v="2076"/>
    <x v="7"/>
    <s v="viernes"/>
    <s v="10:05"/>
    <x v="0"/>
    <x v="683"/>
    <x v="1"/>
    <n v="25.96"/>
    <x v="2"/>
    <s v="viernes-10:05-card-ANON-0000-0000-0683-Americano"/>
    <s v="único"/>
  </r>
  <r>
    <d v="2024-10-25T00:00:00"/>
    <x v="2077"/>
    <x v="7"/>
    <s v="viernes"/>
    <s v="10:51"/>
    <x v="0"/>
    <x v="276"/>
    <x v="1"/>
    <n v="30.86"/>
    <x v="3"/>
    <s v="viernes-10:51-card-ANON-0000-0000-0276-Americano with Milk"/>
    <s v="único"/>
  </r>
  <r>
    <d v="2024-10-25T00:00:00"/>
    <x v="2078"/>
    <x v="7"/>
    <s v="viernes"/>
    <s v="11:49"/>
    <x v="0"/>
    <x v="12"/>
    <x v="1"/>
    <n v="35.76"/>
    <x v="4"/>
    <s v="viernes-11:49-card-ANON-0000-0000-0012-Cocoa"/>
    <s v="único"/>
  </r>
  <r>
    <d v="2024-10-25T00:00:00"/>
    <x v="2079"/>
    <x v="7"/>
    <s v="viernes"/>
    <s v="11:50"/>
    <x v="0"/>
    <x v="12"/>
    <x v="1"/>
    <n v="35.76"/>
    <x v="4"/>
    <s v="viernes-11:50-card-ANON-0000-0000-0012-Cocoa"/>
    <s v="único"/>
  </r>
  <r>
    <d v="2024-10-25T00:00:00"/>
    <x v="2080"/>
    <x v="7"/>
    <s v="viernes"/>
    <s v="12:06"/>
    <x v="0"/>
    <x v="141"/>
    <x v="1"/>
    <n v="25.96"/>
    <x v="5"/>
    <s v="viernes-12:06-card-ANON-0000-0000-0141-Cortado"/>
    <s v="único"/>
  </r>
  <r>
    <d v="2024-10-25T00:00:00"/>
    <x v="2081"/>
    <x v="7"/>
    <s v="viernes"/>
    <s v="12:40"/>
    <x v="0"/>
    <x v="814"/>
    <x v="1"/>
    <n v="35.76"/>
    <x v="0"/>
    <s v="viernes-12:40-card-ANON-0000-0000-0814-Latte"/>
    <s v="único"/>
  </r>
  <r>
    <d v="2024-10-25T00:00:00"/>
    <x v="2082"/>
    <x v="7"/>
    <s v="viernes"/>
    <s v="14:23"/>
    <x v="0"/>
    <x v="137"/>
    <x v="1"/>
    <n v="35.76"/>
    <x v="7"/>
    <s v="viernes-14:23-card-ANON-0000-0000-0137-Cappuccino"/>
    <s v="único"/>
  </r>
  <r>
    <d v="2024-10-25T00:00:00"/>
    <x v="2083"/>
    <x v="7"/>
    <s v="viernes"/>
    <s v="22:19"/>
    <x v="0"/>
    <x v="815"/>
    <x v="1"/>
    <n v="35.76"/>
    <x v="1"/>
    <s v="viernes-22:19-card-ANON-0000-0000-0815-Hot Chocolate"/>
    <s v="único"/>
  </r>
  <r>
    <d v="2024-10-25T00:00:00"/>
    <x v="2084"/>
    <x v="7"/>
    <s v="viernes"/>
    <s v="22:22"/>
    <x v="0"/>
    <x v="815"/>
    <x v="1"/>
    <n v="21.06"/>
    <x v="6"/>
    <s v="viernes-22:22-card-ANON-0000-0000-0815-Espresso"/>
    <s v="único"/>
  </r>
  <r>
    <d v="2024-10-26T00:00:00"/>
    <x v="2085"/>
    <x v="7"/>
    <s v="sábado"/>
    <s v="07:49"/>
    <x v="0"/>
    <x v="682"/>
    <x v="1"/>
    <n v="35.76"/>
    <x v="7"/>
    <s v="sábado-07:49-card-ANON-0000-0000-0682-Cappuccino"/>
    <s v="único"/>
  </r>
  <r>
    <d v="2024-10-26T00:00:00"/>
    <x v="2086"/>
    <x v="7"/>
    <s v="sábado"/>
    <s v="08:41"/>
    <x v="0"/>
    <x v="141"/>
    <x v="1"/>
    <n v="25.96"/>
    <x v="5"/>
    <s v="sábado-08:41-card-ANON-0000-0000-0141-Cortado"/>
    <s v="único"/>
  </r>
  <r>
    <d v="2024-10-26T00:00:00"/>
    <x v="2087"/>
    <x v="7"/>
    <s v="sábado"/>
    <s v="08:53"/>
    <x v="0"/>
    <x v="334"/>
    <x v="1"/>
    <n v="35.76"/>
    <x v="7"/>
    <s v="sábado-08:53-card-ANON-0000-0000-0334-Cappuccino"/>
    <s v="único"/>
  </r>
  <r>
    <d v="2024-10-26T00:00:00"/>
    <x v="2088"/>
    <x v="7"/>
    <s v="sábado"/>
    <s v="10:24"/>
    <x v="0"/>
    <x v="816"/>
    <x v="1"/>
    <n v="25.96"/>
    <x v="2"/>
    <s v="sábado-10:24-card-ANON-0000-0000-0816-Americano"/>
    <s v="único"/>
  </r>
  <r>
    <d v="2024-10-26T00:00:00"/>
    <x v="2089"/>
    <x v="7"/>
    <s v="sábado"/>
    <s v="12:18"/>
    <x v="0"/>
    <x v="40"/>
    <x v="1"/>
    <n v="35.76"/>
    <x v="4"/>
    <s v="sábado-12:18-card-ANON-0000-0000-0040-Cocoa"/>
    <s v="único"/>
  </r>
  <r>
    <d v="2024-10-26T00:00:00"/>
    <x v="2090"/>
    <x v="7"/>
    <s v="sábado"/>
    <s v="13:03"/>
    <x v="0"/>
    <x v="817"/>
    <x v="1"/>
    <n v="35.76"/>
    <x v="0"/>
    <s v="sábado-13:03-card-ANON-0000-0000-0817-Latte"/>
    <s v="único"/>
  </r>
  <r>
    <d v="2024-10-26T00:00:00"/>
    <x v="2091"/>
    <x v="7"/>
    <s v="sábado"/>
    <s v="14:34"/>
    <x v="0"/>
    <x v="276"/>
    <x v="1"/>
    <n v="35.76"/>
    <x v="0"/>
    <s v="sábado-14:34-card-ANON-0000-0000-0276-Latte"/>
    <s v="único"/>
  </r>
  <r>
    <d v="2024-10-26T00:00:00"/>
    <x v="2092"/>
    <x v="7"/>
    <s v="sábado"/>
    <s v="14:36"/>
    <x v="0"/>
    <x v="276"/>
    <x v="1"/>
    <n v="30.86"/>
    <x v="3"/>
    <s v="sábado-14:36-card-ANON-0000-0000-0276-Americano with Milk"/>
    <s v="único"/>
  </r>
  <r>
    <d v="2024-10-26T00:00:00"/>
    <x v="2093"/>
    <x v="7"/>
    <s v="sábado"/>
    <s v="15:05"/>
    <x v="0"/>
    <x v="141"/>
    <x v="1"/>
    <n v="25.96"/>
    <x v="5"/>
    <s v="sábado-15:05-card-ANON-0000-0000-0141-Cortado"/>
    <s v="único"/>
  </r>
  <r>
    <d v="2024-10-26T00:00:00"/>
    <x v="2094"/>
    <x v="7"/>
    <s v="sábado"/>
    <s v="15:06"/>
    <x v="0"/>
    <x v="141"/>
    <x v="1"/>
    <n v="25.96"/>
    <x v="5"/>
    <s v="sábado-15:06-card-ANON-0000-0000-0141-Cortado"/>
    <s v="único"/>
  </r>
  <r>
    <d v="2024-10-26T00:00:00"/>
    <x v="2095"/>
    <x v="7"/>
    <s v="sábado"/>
    <s v="15:38"/>
    <x v="0"/>
    <x v="818"/>
    <x v="1"/>
    <n v="35.76"/>
    <x v="0"/>
    <s v="sábado-15:38-card-ANON-0000-0000-0818-Latte"/>
    <s v="único"/>
  </r>
  <r>
    <d v="2024-10-26T00:00:00"/>
    <x v="2096"/>
    <x v="7"/>
    <s v="sábado"/>
    <s v="15:39"/>
    <x v="0"/>
    <x v="818"/>
    <x v="1"/>
    <n v="35.76"/>
    <x v="0"/>
    <s v="sábado-15:39-card-ANON-0000-0000-0818-Latte"/>
    <s v="único"/>
  </r>
  <r>
    <d v="2024-10-26T00:00:00"/>
    <x v="2097"/>
    <x v="7"/>
    <s v="sábado"/>
    <s v="15:52"/>
    <x v="0"/>
    <x v="819"/>
    <x v="1"/>
    <n v="30.86"/>
    <x v="3"/>
    <s v="sábado-15:52-card-ANON-0000-0000-0819-Americano with Milk"/>
    <s v="único"/>
  </r>
  <r>
    <d v="2024-10-26T00:00:00"/>
    <x v="2098"/>
    <x v="7"/>
    <s v="sábado"/>
    <s v="15:53"/>
    <x v="0"/>
    <x v="820"/>
    <x v="1"/>
    <n v="30.86"/>
    <x v="3"/>
    <s v="sábado-15:53-card-ANON-0000-0000-0820-Americano with Milk"/>
    <s v="único"/>
  </r>
  <r>
    <d v="2024-10-26T00:00:00"/>
    <x v="2099"/>
    <x v="7"/>
    <s v="sábado"/>
    <s v="19:19"/>
    <x v="0"/>
    <x v="715"/>
    <x v="1"/>
    <n v="35.76"/>
    <x v="7"/>
    <s v="sábado-19:19-card-ANON-0000-0000-0715-Cappuccino"/>
    <s v="único"/>
  </r>
  <r>
    <d v="2024-10-26T00:00:00"/>
    <x v="2100"/>
    <x v="7"/>
    <s v="sábado"/>
    <s v="20:34"/>
    <x v="0"/>
    <x v="821"/>
    <x v="1"/>
    <n v="30.86"/>
    <x v="3"/>
    <s v="sábado-20:34-card-ANON-0000-0000-0821-Americano with Milk"/>
    <s v="único"/>
  </r>
  <r>
    <d v="2024-10-27T00:00:00"/>
    <x v="2101"/>
    <x v="7"/>
    <s v="domingo"/>
    <s v="11:01"/>
    <x v="0"/>
    <x v="347"/>
    <x v="1"/>
    <n v="30.86"/>
    <x v="3"/>
    <s v="domingo-11:01-card-ANON-0000-0000-0347-Americano with Milk"/>
    <s v="único"/>
  </r>
  <r>
    <d v="2024-10-27T00:00:00"/>
    <x v="2102"/>
    <x v="7"/>
    <s v="domingo"/>
    <s v="12:53"/>
    <x v="0"/>
    <x v="276"/>
    <x v="1"/>
    <n v="35.76"/>
    <x v="0"/>
    <s v="domingo-12:53-card-ANON-0000-0000-0276-Latte"/>
    <s v="único"/>
  </r>
  <r>
    <d v="2024-10-27T00:00:00"/>
    <x v="2103"/>
    <x v="7"/>
    <s v="domingo"/>
    <s v="12:54"/>
    <x v="0"/>
    <x v="276"/>
    <x v="1"/>
    <n v="30.86"/>
    <x v="3"/>
    <s v="domingo-12:54-card-ANON-0000-0000-0276-Americano with Milk"/>
    <s v="único"/>
  </r>
  <r>
    <d v="2024-10-27T00:00:00"/>
    <x v="2104"/>
    <x v="7"/>
    <s v="domingo"/>
    <s v="13:43"/>
    <x v="0"/>
    <x v="822"/>
    <x v="1"/>
    <n v="35.76"/>
    <x v="7"/>
    <s v="domingo-13:43-card-ANON-0000-0000-0822-Cappuccino"/>
    <s v="único"/>
  </r>
  <r>
    <d v="2024-10-27T00:00:00"/>
    <x v="2105"/>
    <x v="7"/>
    <s v="domingo"/>
    <s v="16:17"/>
    <x v="0"/>
    <x v="507"/>
    <x v="1"/>
    <n v="35.76"/>
    <x v="0"/>
    <s v="domingo-16:17-card-ANON-0000-0000-0507-Latte"/>
    <s v="único"/>
  </r>
  <r>
    <d v="2024-10-28T00:00:00"/>
    <x v="2106"/>
    <x v="7"/>
    <s v="lunes"/>
    <s v="07:46"/>
    <x v="0"/>
    <x v="696"/>
    <x v="1"/>
    <n v="35.76"/>
    <x v="7"/>
    <s v="lunes-07:46-card-ANON-0000-0000-0696-Cappuccino"/>
    <s v="único"/>
  </r>
  <r>
    <d v="2024-10-28T00:00:00"/>
    <x v="2107"/>
    <x v="7"/>
    <s v="lunes"/>
    <s v="08:01"/>
    <x v="0"/>
    <x v="823"/>
    <x v="1"/>
    <n v="25.96"/>
    <x v="2"/>
    <s v="lunes-08:01-card-ANON-0000-0000-0823-Americano"/>
    <s v="único"/>
  </r>
  <r>
    <d v="2024-10-28T00:00:00"/>
    <x v="2108"/>
    <x v="7"/>
    <s v="lunes"/>
    <s v="08:35"/>
    <x v="0"/>
    <x v="683"/>
    <x v="1"/>
    <n v="35.76"/>
    <x v="0"/>
    <s v="lunes-08:35-card-ANON-0000-0000-0683-Latte"/>
    <s v="único"/>
  </r>
  <r>
    <d v="2024-10-28T00:00:00"/>
    <x v="2109"/>
    <x v="7"/>
    <s v="lunes"/>
    <s v="09:15"/>
    <x v="0"/>
    <x v="242"/>
    <x v="1"/>
    <n v="30.86"/>
    <x v="3"/>
    <s v="lunes-09:15-card-ANON-0000-0000-0242-Americano with Milk"/>
    <s v="único"/>
  </r>
  <r>
    <d v="2024-10-28T00:00:00"/>
    <x v="2110"/>
    <x v="7"/>
    <s v="lunes"/>
    <s v="11:42"/>
    <x v="0"/>
    <x v="824"/>
    <x v="1"/>
    <n v="35.76"/>
    <x v="0"/>
    <s v="lunes-11:42-card-ANON-0000-0000-0824-Latte"/>
    <s v="único"/>
  </r>
  <r>
    <d v="2024-10-28T00:00:00"/>
    <x v="2111"/>
    <x v="7"/>
    <s v="lunes"/>
    <s v="11:43"/>
    <x v="0"/>
    <x v="824"/>
    <x v="1"/>
    <n v="35.76"/>
    <x v="0"/>
    <s v="lunes-11:43-card-ANON-0000-0000-0824-Latte"/>
    <s v="único"/>
  </r>
  <r>
    <d v="2024-10-28T00:00:00"/>
    <x v="2112"/>
    <x v="7"/>
    <s v="lunes"/>
    <s v="12:01"/>
    <x v="0"/>
    <x v="707"/>
    <x v="1"/>
    <n v="35.76"/>
    <x v="1"/>
    <s v="lunes-12:01-card-ANON-0000-0000-0707-Hot Chocolate"/>
    <s v="único"/>
  </r>
  <r>
    <d v="2024-10-28T00:00:00"/>
    <x v="2113"/>
    <x v="7"/>
    <s v="lunes"/>
    <s v="12:02"/>
    <x v="0"/>
    <x v="825"/>
    <x v="1"/>
    <n v="30.86"/>
    <x v="3"/>
    <s v="lunes-12:02-card-ANON-0000-0000-0825-Americano with Milk"/>
    <s v="único"/>
  </r>
  <r>
    <d v="2024-10-28T00:00:00"/>
    <x v="2114"/>
    <x v="7"/>
    <s v="lunes"/>
    <s v="12:21"/>
    <x v="0"/>
    <x v="826"/>
    <x v="1"/>
    <n v="35.76"/>
    <x v="7"/>
    <s v="lunes-12:21-card-ANON-0000-0000-0826-Cappuccino"/>
    <s v="único"/>
  </r>
  <r>
    <d v="2024-10-28T00:00:00"/>
    <x v="2115"/>
    <x v="7"/>
    <s v="lunes"/>
    <s v="14:10"/>
    <x v="0"/>
    <x v="819"/>
    <x v="1"/>
    <n v="30.86"/>
    <x v="3"/>
    <s v="lunes-14:10-card-ANON-0000-0000-0819-Americano with Milk"/>
    <s v="único"/>
  </r>
  <r>
    <d v="2024-10-28T00:00:00"/>
    <x v="2116"/>
    <x v="7"/>
    <s v="lunes"/>
    <s v="14:11"/>
    <x v="0"/>
    <x v="819"/>
    <x v="1"/>
    <n v="30.86"/>
    <x v="3"/>
    <s v="lunes-14:11-card-ANON-0000-0000-0819-Americano with Milk"/>
    <s v="único"/>
  </r>
  <r>
    <d v="2024-10-28T00:00:00"/>
    <x v="2117"/>
    <x v="7"/>
    <s v="lunes"/>
    <s v="14:31"/>
    <x v="0"/>
    <x v="827"/>
    <x v="1"/>
    <n v="30.86"/>
    <x v="3"/>
    <s v="lunes-14:31-card-ANON-0000-0000-0827-Americano with Milk"/>
    <s v="único"/>
  </r>
  <r>
    <d v="2024-10-28T00:00:00"/>
    <x v="2118"/>
    <x v="7"/>
    <s v="lunes"/>
    <s v="16:01"/>
    <x v="0"/>
    <x v="159"/>
    <x v="1"/>
    <n v="35.76"/>
    <x v="0"/>
    <s v="lunes-16:01-card-ANON-0000-0000-0159-Latte"/>
    <s v="único"/>
  </r>
  <r>
    <d v="2024-10-28T00:00:00"/>
    <x v="2119"/>
    <x v="7"/>
    <s v="lunes"/>
    <s v="17:55"/>
    <x v="0"/>
    <x v="828"/>
    <x v="1"/>
    <n v="35.76"/>
    <x v="4"/>
    <s v="lunes-17:55-card-ANON-0000-0000-0828-Cocoa"/>
    <s v="único"/>
  </r>
  <r>
    <d v="2024-10-28T00:00:00"/>
    <x v="2120"/>
    <x v="7"/>
    <s v="lunes"/>
    <s v="17:56"/>
    <x v="0"/>
    <x v="828"/>
    <x v="1"/>
    <n v="35.76"/>
    <x v="4"/>
    <s v="lunes-17:56-card-ANON-0000-0000-0828-Cocoa"/>
    <s v="único"/>
  </r>
  <r>
    <d v="2024-10-28T00:00:00"/>
    <x v="2121"/>
    <x v="7"/>
    <s v="lunes"/>
    <s v="19:10"/>
    <x v="0"/>
    <x v="257"/>
    <x v="1"/>
    <n v="35.76"/>
    <x v="7"/>
    <s v="lunes-19:10-card-ANON-0000-0000-0257-Cappuccino"/>
    <s v="único"/>
  </r>
  <r>
    <d v="2024-10-28T00:00:00"/>
    <x v="2122"/>
    <x v="7"/>
    <s v="lunes"/>
    <s v="21:20"/>
    <x v="0"/>
    <x v="329"/>
    <x v="1"/>
    <n v="30.86"/>
    <x v="3"/>
    <s v="lunes-21:20-card-ANON-0000-0000-0329-Americano with Milk"/>
    <s v="único"/>
  </r>
  <r>
    <d v="2024-10-28T00:00:00"/>
    <x v="2123"/>
    <x v="7"/>
    <s v="lunes"/>
    <s v="22:05"/>
    <x v="0"/>
    <x v="695"/>
    <x v="1"/>
    <n v="30.86"/>
    <x v="3"/>
    <s v="lunes-22:05-card-ANON-0000-0000-0695-Americano with Milk"/>
    <s v="único"/>
  </r>
  <r>
    <d v="2024-10-29T00:00:00"/>
    <x v="2124"/>
    <x v="7"/>
    <s v="martes"/>
    <s v="08:40"/>
    <x v="0"/>
    <x v="804"/>
    <x v="1"/>
    <n v="35.76"/>
    <x v="0"/>
    <s v="martes-08:40-card-ANON-0000-0000-0804-Latte"/>
    <s v="único"/>
  </r>
  <r>
    <d v="2024-10-29T00:00:00"/>
    <x v="2125"/>
    <x v="7"/>
    <s v="martes"/>
    <s v="08:47"/>
    <x v="0"/>
    <x v="683"/>
    <x v="1"/>
    <n v="35.76"/>
    <x v="0"/>
    <s v="martes-08:47-card-ANON-0000-0000-0683-Latte"/>
    <s v="único"/>
  </r>
  <r>
    <d v="2024-10-29T00:00:00"/>
    <x v="2126"/>
    <x v="7"/>
    <s v="martes"/>
    <s v="09:31"/>
    <x v="0"/>
    <x v="570"/>
    <x v="1"/>
    <n v="35.76"/>
    <x v="0"/>
    <s v="martes-09:31-card-ANON-0000-0000-0570-Latte"/>
    <s v="único"/>
  </r>
  <r>
    <d v="2024-10-29T00:00:00"/>
    <x v="2127"/>
    <x v="7"/>
    <s v="martes"/>
    <s v="11:59"/>
    <x v="0"/>
    <x v="829"/>
    <x v="1"/>
    <n v="30.86"/>
    <x v="3"/>
    <s v="martes-11:59-card-ANON-0000-0000-0829-Americano with Milk"/>
    <s v="único"/>
  </r>
  <r>
    <d v="2024-10-29T00:00:00"/>
    <x v="2128"/>
    <x v="7"/>
    <s v="martes"/>
    <s v="12:21"/>
    <x v="0"/>
    <x v="830"/>
    <x v="1"/>
    <n v="21.06"/>
    <x v="6"/>
    <s v="martes-12:21-card-ANON-0000-0000-0830-Espresso"/>
    <s v="único"/>
  </r>
  <r>
    <d v="2024-10-29T00:00:00"/>
    <x v="2129"/>
    <x v="7"/>
    <s v="martes"/>
    <s v="14:15"/>
    <x v="0"/>
    <x v="831"/>
    <x v="1"/>
    <n v="25.96"/>
    <x v="5"/>
    <s v="martes-14:15-card-ANON-0000-0000-0831-Cortado"/>
    <s v="único"/>
  </r>
  <r>
    <d v="2024-10-29T00:00:00"/>
    <x v="2130"/>
    <x v="7"/>
    <s v="martes"/>
    <s v="14:17"/>
    <x v="0"/>
    <x v="831"/>
    <x v="1"/>
    <n v="25.96"/>
    <x v="5"/>
    <s v="martes-14:17-card-ANON-0000-0000-0831-Cortado"/>
    <s v="único"/>
  </r>
  <r>
    <d v="2024-10-29T00:00:00"/>
    <x v="2131"/>
    <x v="7"/>
    <s v="martes"/>
    <s v="14:37"/>
    <x v="0"/>
    <x v="832"/>
    <x v="1"/>
    <n v="35.76"/>
    <x v="7"/>
    <s v="martes-14:37-card-ANON-0000-0000-0832-Cappuccino"/>
    <s v="único"/>
  </r>
  <r>
    <d v="2024-10-29T00:00:00"/>
    <x v="2132"/>
    <x v="7"/>
    <s v="martes"/>
    <s v="16:09"/>
    <x v="0"/>
    <x v="833"/>
    <x v="1"/>
    <n v="35.76"/>
    <x v="1"/>
    <s v="martes-16:09-card-ANON-0000-0000-0833-Hot Chocolate"/>
    <s v="único"/>
  </r>
  <r>
    <d v="2024-10-29T00:00:00"/>
    <x v="2133"/>
    <x v="7"/>
    <s v="martes"/>
    <s v="16:10"/>
    <x v="0"/>
    <x v="834"/>
    <x v="1"/>
    <n v="35.76"/>
    <x v="4"/>
    <s v="martes-16:10-card-ANON-0000-0000-0834-Cocoa"/>
    <s v="único"/>
  </r>
  <r>
    <d v="2024-10-29T00:00:00"/>
    <x v="2134"/>
    <x v="7"/>
    <s v="martes"/>
    <s v="16:17"/>
    <x v="0"/>
    <x v="225"/>
    <x v="1"/>
    <n v="35.76"/>
    <x v="4"/>
    <s v="martes-16:17-card-ANON-0000-0000-0225-Cocoa"/>
    <s v="único"/>
  </r>
  <r>
    <d v="2024-10-29T00:00:00"/>
    <x v="2135"/>
    <x v="7"/>
    <s v="martes"/>
    <s v="18:02"/>
    <x v="0"/>
    <x v="835"/>
    <x v="1"/>
    <n v="30.86"/>
    <x v="3"/>
    <s v="martes-18:02-card-ANON-0000-0000-0835-Americano with Milk"/>
    <s v="único"/>
  </r>
  <r>
    <d v="2024-10-29T00:00:00"/>
    <x v="2136"/>
    <x v="7"/>
    <s v="martes"/>
    <s v="19:02"/>
    <x v="0"/>
    <x v="836"/>
    <x v="1"/>
    <n v="30.86"/>
    <x v="3"/>
    <s v="martes-19:02-card-ANON-0000-0000-0836-Americano with Milk"/>
    <s v="único"/>
  </r>
  <r>
    <d v="2024-10-29T00:00:00"/>
    <x v="2137"/>
    <x v="7"/>
    <s v="martes"/>
    <s v="19:05"/>
    <x v="0"/>
    <x v="206"/>
    <x v="1"/>
    <n v="35.76"/>
    <x v="7"/>
    <s v="martes-19:05-card-ANON-0000-0000-0206-Cappuccino"/>
    <s v="único"/>
  </r>
  <r>
    <d v="2024-10-29T00:00:00"/>
    <x v="2138"/>
    <x v="7"/>
    <s v="martes"/>
    <s v="19:51"/>
    <x v="0"/>
    <x v="507"/>
    <x v="1"/>
    <n v="35.76"/>
    <x v="1"/>
    <s v="martes-19:51-card-ANON-0000-0000-0507-Hot Chocolate"/>
    <s v="único"/>
  </r>
  <r>
    <d v="2024-10-29T00:00:00"/>
    <x v="2139"/>
    <x v="7"/>
    <s v="martes"/>
    <s v="19:54"/>
    <x v="0"/>
    <x v="507"/>
    <x v="1"/>
    <n v="35.76"/>
    <x v="0"/>
    <s v="martes-19:54-card-ANON-0000-0000-0507-Latte"/>
    <s v="único"/>
  </r>
  <r>
    <d v="2024-10-29T00:00:00"/>
    <x v="2140"/>
    <x v="7"/>
    <s v="martes"/>
    <s v="20:07"/>
    <x v="0"/>
    <x v="799"/>
    <x v="1"/>
    <n v="35.76"/>
    <x v="0"/>
    <s v="martes-20:07-card-ANON-0000-0000-0799-Latte"/>
    <s v="único"/>
  </r>
  <r>
    <d v="2024-10-30T00:00:00"/>
    <x v="2141"/>
    <x v="7"/>
    <s v="miércoles"/>
    <s v="07:52"/>
    <x v="0"/>
    <x v="703"/>
    <x v="1"/>
    <n v="35.76"/>
    <x v="0"/>
    <s v="miércoles-07:52-card-ANON-0000-0000-0703-Latte"/>
    <s v="único"/>
  </r>
  <r>
    <d v="2024-10-30T00:00:00"/>
    <x v="2142"/>
    <x v="7"/>
    <s v="miércoles"/>
    <s v="08:46"/>
    <x v="0"/>
    <x v="571"/>
    <x v="1"/>
    <n v="30.86"/>
    <x v="3"/>
    <s v="miércoles-08:46-card-ANON-0000-0000-0571-Americano with Milk"/>
    <s v="único"/>
  </r>
  <r>
    <d v="2024-10-30T00:00:00"/>
    <x v="2143"/>
    <x v="7"/>
    <s v="miércoles"/>
    <s v="08:47"/>
    <x v="0"/>
    <x v="571"/>
    <x v="1"/>
    <n v="30.86"/>
    <x v="3"/>
    <s v="miércoles-08:47-card-ANON-0000-0000-0571-Americano with Milk"/>
    <s v="único"/>
  </r>
  <r>
    <d v="2024-10-30T00:00:00"/>
    <x v="2144"/>
    <x v="7"/>
    <s v="miércoles"/>
    <s v="09:11"/>
    <x v="0"/>
    <x v="837"/>
    <x v="1"/>
    <n v="35.76"/>
    <x v="0"/>
    <s v="miércoles-09:11-card-ANON-0000-0000-0837-Latte"/>
    <s v="único"/>
  </r>
  <r>
    <d v="2024-10-30T00:00:00"/>
    <x v="2145"/>
    <x v="7"/>
    <s v="miércoles"/>
    <s v="10:31"/>
    <x v="0"/>
    <x v="838"/>
    <x v="1"/>
    <n v="35.76"/>
    <x v="0"/>
    <s v="miércoles-10:31-card-ANON-0000-0000-0838-Latte"/>
    <s v="único"/>
  </r>
  <r>
    <d v="2024-10-30T00:00:00"/>
    <x v="2146"/>
    <x v="7"/>
    <s v="miércoles"/>
    <s v="10:33"/>
    <x v="0"/>
    <x v="838"/>
    <x v="1"/>
    <n v="35.76"/>
    <x v="0"/>
    <s v="miércoles-10:33-card-ANON-0000-0000-0838-Latte"/>
    <s v="único"/>
  </r>
  <r>
    <d v="2024-10-30T00:00:00"/>
    <x v="2147"/>
    <x v="7"/>
    <s v="miércoles"/>
    <s v="12:08"/>
    <x v="0"/>
    <x v="375"/>
    <x v="1"/>
    <n v="35.76"/>
    <x v="0"/>
    <s v="miércoles-12:08-card-ANON-0000-0000-0375-Latte"/>
    <s v="único"/>
  </r>
  <r>
    <d v="2024-10-30T00:00:00"/>
    <x v="2148"/>
    <x v="7"/>
    <s v="miércoles"/>
    <s v="12:09"/>
    <x v="0"/>
    <x v="375"/>
    <x v="1"/>
    <n v="25.96"/>
    <x v="2"/>
    <s v="miércoles-12:09-card-ANON-0000-0000-0375-Americano"/>
    <s v="único"/>
  </r>
  <r>
    <d v="2024-10-30T00:00:00"/>
    <x v="2149"/>
    <x v="7"/>
    <s v="miércoles"/>
    <s v="12:10"/>
    <x v="0"/>
    <x v="734"/>
    <x v="1"/>
    <n v="30.86"/>
    <x v="3"/>
    <s v="miércoles-12:10-card-ANON-0000-0000-0734-Americano with Milk"/>
    <s v="único"/>
  </r>
  <r>
    <d v="2024-10-30T00:00:00"/>
    <x v="2150"/>
    <x v="7"/>
    <s v="miércoles"/>
    <s v="12:37"/>
    <x v="0"/>
    <x v="839"/>
    <x v="1"/>
    <n v="25.96"/>
    <x v="2"/>
    <s v="miércoles-12:37-card-ANON-0000-0000-0839-Americano"/>
    <s v="único"/>
  </r>
  <r>
    <d v="2024-10-30T00:00:00"/>
    <x v="2151"/>
    <x v="7"/>
    <s v="miércoles"/>
    <s v="15:05"/>
    <x v="0"/>
    <x v="507"/>
    <x v="1"/>
    <n v="35.76"/>
    <x v="0"/>
    <s v="miércoles-15:05-card-ANON-0000-0000-0507-Latte"/>
    <s v="único"/>
  </r>
  <r>
    <d v="2024-10-30T00:00:00"/>
    <x v="2152"/>
    <x v="7"/>
    <s v="miércoles"/>
    <s v="15:07"/>
    <x v="0"/>
    <x v="507"/>
    <x v="1"/>
    <n v="35.76"/>
    <x v="0"/>
    <s v="miércoles-15:07-card-ANON-0000-0000-0507-Latte"/>
    <s v="único"/>
  </r>
  <r>
    <d v="2024-10-30T00:00:00"/>
    <x v="2153"/>
    <x v="7"/>
    <s v="miércoles"/>
    <s v="16:04"/>
    <x v="0"/>
    <x v="840"/>
    <x v="1"/>
    <n v="30.86"/>
    <x v="3"/>
    <s v="miércoles-16:04-card-ANON-0000-0000-0840-Americano with Milk"/>
    <s v="único"/>
  </r>
  <r>
    <d v="2024-10-30T00:00:00"/>
    <x v="2154"/>
    <x v="7"/>
    <s v="miércoles"/>
    <s v="18:08"/>
    <x v="0"/>
    <x v="841"/>
    <x v="1"/>
    <n v="35.76"/>
    <x v="1"/>
    <s v="miércoles-18:08-card-ANON-0000-0000-0841-Hot Chocolate"/>
    <s v="único"/>
  </r>
  <r>
    <d v="2024-10-30T00:00:00"/>
    <x v="2155"/>
    <x v="7"/>
    <s v="miércoles"/>
    <s v="19:18"/>
    <x v="0"/>
    <x v="819"/>
    <x v="1"/>
    <n v="30.86"/>
    <x v="3"/>
    <s v="miércoles-19:18-card-ANON-0000-0000-0819-Americano with Milk"/>
    <s v="único"/>
  </r>
  <r>
    <d v="2024-10-30T00:00:00"/>
    <x v="2156"/>
    <x v="7"/>
    <s v="miércoles"/>
    <s v="19:43"/>
    <x v="0"/>
    <x v="842"/>
    <x v="1"/>
    <n v="30.86"/>
    <x v="3"/>
    <s v="miércoles-19:43-card-ANON-0000-0000-0842-Americano with Milk"/>
    <s v="único"/>
  </r>
  <r>
    <d v="2024-10-31T00:00:00"/>
    <x v="2157"/>
    <x v="7"/>
    <s v="jueves"/>
    <s v="07:54"/>
    <x v="0"/>
    <x v="703"/>
    <x v="1"/>
    <n v="35.76"/>
    <x v="0"/>
    <s v="jueves-07:54-card-ANON-0000-0000-0703-Latte"/>
    <s v="único"/>
  </r>
  <r>
    <d v="2024-10-31T00:00:00"/>
    <x v="2158"/>
    <x v="7"/>
    <s v="jueves"/>
    <s v="08:38"/>
    <x v="0"/>
    <x v="683"/>
    <x v="1"/>
    <n v="35.76"/>
    <x v="0"/>
    <s v="jueves-08:38-card-ANON-0000-0000-0683-Latte"/>
    <s v="único"/>
  </r>
  <r>
    <d v="2024-10-31T00:00:00"/>
    <x v="2159"/>
    <x v="7"/>
    <s v="jueves"/>
    <s v="09:18"/>
    <x v="0"/>
    <x v="276"/>
    <x v="1"/>
    <n v="30.86"/>
    <x v="3"/>
    <s v="jueves-09:18-card-ANON-0000-0000-0276-Americano with Milk"/>
    <s v="único"/>
  </r>
  <r>
    <d v="2024-10-31T00:00:00"/>
    <x v="2160"/>
    <x v="7"/>
    <s v="jueves"/>
    <s v="15:59"/>
    <x v="0"/>
    <x v="843"/>
    <x v="1"/>
    <n v="35.76"/>
    <x v="0"/>
    <s v="jueves-15:59-card-ANON-0000-0000-0843-Latte"/>
    <s v="único"/>
  </r>
  <r>
    <d v="2024-10-31T00:00:00"/>
    <x v="2161"/>
    <x v="7"/>
    <s v="jueves"/>
    <s v="16:00"/>
    <x v="0"/>
    <x v="844"/>
    <x v="1"/>
    <n v="30.86"/>
    <x v="3"/>
    <s v="jueves-16:00-card-ANON-0000-0000-0844-Americano with Milk"/>
    <s v="único"/>
  </r>
  <r>
    <d v="2024-11-01T00:00:00"/>
    <x v="2162"/>
    <x v="8"/>
    <s v="viernes"/>
    <s v="08:24"/>
    <x v="0"/>
    <x v="842"/>
    <x v="1"/>
    <n v="35.76"/>
    <x v="4"/>
    <s v="viernes-08:24-card-ANON-0000-0000-0842-Cocoa"/>
    <s v="único"/>
  </r>
  <r>
    <d v="2024-11-01T00:00:00"/>
    <x v="2163"/>
    <x v="8"/>
    <s v="viernes"/>
    <s v="08:30"/>
    <x v="0"/>
    <x v="304"/>
    <x v="1"/>
    <n v="25.96"/>
    <x v="2"/>
    <s v="viernes-08:30-card-ANON-0000-0000-0304-Americano"/>
    <s v="único"/>
  </r>
  <r>
    <d v="2024-11-01T00:00:00"/>
    <x v="2164"/>
    <x v="8"/>
    <s v="viernes"/>
    <s v="10:54"/>
    <x v="0"/>
    <x v="612"/>
    <x v="1"/>
    <n v="35.76"/>
    <x v="0"/>
    <s v="viernes-10:54-card-ANON-0000-0000-0612-Latte"/>
    <s v="único"/>
  </r>
  <r>
    <d v="2024-11-01T00:00:00"/>
    <x v="2165"/>
    <x v="8"/>
    <s v="viernes"/>
    <s v="12:41"/>
    <x v="0"/>
    <x v="12"/>
    <x v="1"/>
    <n v="35.76"/>
    <x v="4"/>
    <s v="viernes-12:41-card-ANON-0000-0000-0012-Cocoa"/>
    <s v="único"/>
  </r>
  <r>
    <d v="2024-11-01T00:00:00"/>
    <x v="2166"/>
    <x v="8"/>
    <s v="viernes"/>
    <s v="12:42"/>
    <x v="0"/>
    <x v="12"/>
    <x v="1"/>
    <n v="35.76"/>
    <x v="4"/>
    <s v="viernes-12:42-card-ANON-0000-0000-0012-Cocoa"/>
    <s v="único"/>
  </r>
  <r>
    <d v="2024-11-01T00:00:00"/>
    <x v="2167"/>
    <x v="8"/>
    <s v="viernes"/>
    <s v="15:55"/>
    <x v="0"/>
    <x v="845"/>
    <x v="1"/>
    <n v="25.96"/>
    <x v="5"/>
    <s v="viernes-15:55-card-ANON-0000-0000-0845-Cortado"/>
    <s v="único"/>
  </r>
  <r>
    <d v="2024-11-01T00:00:00"/>
    <x v="2168"/>
    <x v="8"/>
    <s v="viernes"/>
    <s v="22:41"/>
    <x v="0"/>
    <x v="695"/>
    <x v="1"/>
    <n v="30.86"/>
    <x v="3"/>
    <s v="viernes-22:41-card-ANON-0000-0000-0695-Americano with Milk"/>
    <s v="único"/>
  </r>
  <r>
    <d v="2024-11-02T00:00:00"/>
    <x v="2169"/>
    <x v="8"/>
    <s v="sábado"/>
    <s v="08:19"/>
    <x v="0"/>
    <x v="141"/>
    <x v="1"/>
    <n v="25.96"/>
    <x v="5"/>
    <s v="sábado-08:19-card-ANON-0000-0000-0141-Cortado"/>
    <s v="único"/>
  </r>
  <r>
    <d v="2024-11-02T00:00:00"/>
    <x v="2170"/>
    <x v="8"/>
    <s v="sábado"/>
    <s v="10:25"/>
    <x v="0"/>
    <x v="828"/>
    <x v="1"/>
    <n v="35.76"/>
    <x v="4"/>
    <s v="sábado-10:25-card-ANON-0000-0000-0828-Cocoa"/>
    <s v="único"/>
  </r>
  <r>
    <d v="2024-11-02T00:00:00"/>
    <x v="2171"/>
    <x v="8"/>
    <s v="sábado"/>
    <s v="10:33"/>
    <x v="0"/>
    <x v="97"/>
    <x v="1"/>
    <n v="30.86"/>
    <x v="3"/>
    <s v="sábado-10:33-card-ANON-0000-0000-0097-Americano with Milk"/>
    <s v="único"/>
  </r>
  <r>
    <d v="2024-11-02T00:00:00"/>
    <x v="2172"/>
    <x v="8"/>
    <s v="sábado"/>
    <s v="14:54"/>
    <x v="0"/>
    <x v="846"/>
    <x v="1"/>
    <n v="30.86"/>
    <x v="3"/>
    <s v="sábado-14:54-card-ANON-0000-0000-0846-Americano with Milk"/>
    <s v="único"/>
  </r>
  <r>
    <d v="2024-11-02T00:00:00"/>
    <x v="2173"/>
    <x v="8"/>
    <s v="sábado"/>
    <s v="16:24"/>
    <x v="0"/>
    <x v="507"/>
    <x v="1"/>
    <n v="35.76"/>
    <x v="1"/>
    <s v="sábado-16:24-card-ANON-0000-0000-0507-Hot Chocolate"/>
    <s v="único"/>
  </r>
  <r>
    <d v="2024-11-02T00:00:00"/>
    <x v="2174"/>
    <x v="8"/>
    <s v="sábado"/>
    <s v="16:25"/>
    <x v="0"/>
    <x v="507"/>
    <x v="1"/>
    <n v="35.76"/>
    <x v="0"/>
    <s v="sábado-16:25-card-ANON-0000-0000-0507-Latte"/>
    <s v="único"/>
  </r>
  <r>
    <d v="2024-11-02T00:00:00"/>
    <x v="2175"/>
    <x v="8"/>
    <s v="sábado"/>
    <s v="16:37"/>
    <x v="0"/>
    <x v="847"/>
    <x v="1"/>
    <n v="35.76"/>
    <x v="0"/>
    <s v="sábado-16:37-card-ANON-0000-0000-0847-Latte"/>
    <s v="único"/>
  </r>
  <r>
    <d v="2024-11-02T00:00:00"/>
    <x v="2176"/>
    <x v="8"/>
    <s v="sábado"/>
    <s v="18:18"/>
    <x v="0"/>
    <x v="620"/>
    <x v="1"/>
    <n v="30.86"/>
    <x v="3"/>
    <s v="sábado-18:18-card-ANON-0000-0000-0620-Americano with Milk"/>
    <s v="único"/>
  </r>
  <r>
    <d v="2024-11-02T00:00:00"/>
    <x v="2177"/>
    <x v="8"/>
    <s v="sábado"/>
    <s v="18:58"/>
    <x v="0"/>
    <x v="848"/>
    <x v="1"/>
    <n v="25.96"/>
    <x v="2"/>
    <s v="sábado-18:58-card-ANON-0000-0000-0848-Americano"/>
    <s v="único"/>
  </r>
  <r>
    <d v="2024-11-03T00:00:00"/>
    <x v="2178"/>
    <x v="8"/>
    <s v="domingo"/>
    <s v="08:23"/>
    <x v="0"/>
    <x v="141"/>
    <x v="1"/>
    <n v="25.96"/>
    <x v="5"/>
    <s v="domingo-08:23-card-ANON-0000-0000-0141-Cortado"/>
    <s v="único"/>
  </r>
  <r>
    <d v="2024-11-03T00:00:00"/>
    <x v="2179"/>
    <x v="8"/>
    <s v="domingo"/>
    <s v="09:47"/>
    <x v="0"/>
    <x v="40"/>
    <x v="1"/>
    <n v="30.86"/>
    <x v="3"/>
    <s v="domingo-09:47-card-ANON-0000-0000-0040-Americano with Milk"/>
    <s v="único"/>
  </r>
  <r>
    <d v="2024-11-03T00:00:00"/>
    <x v="2180"/>
    <x v="8"/>
    <s v="domingo"/>
    <s v="09:48"/>
    <x v="0"/>
    <x v="40"/>
    <x v="1"/>
    <n v="30.86"/>
    <x v="3"/>
    <s v="domingo-09:48-card-ANON-0000-0000-0040-Americano with Milk"/>
    <s v="único"/>
  </r>
  <r>
    <d v="2024-11-03T00:00:00"/>
    <x v="2181"/>
    <x v="8"/>
    <s v="domingo"/>
    <s v="13:13"/>
    <x v="0"/>
    <x v="849"/>
    <x v="1"/>
    <n v="35.76"/>
    <x v="0"/>
    <s v="domingo-13:13-card-ANON-0000-0000-0849-Latte"/>
    <s v="único"/>
  </r>
  <r>
    <d v="2024-11-03T00:00:00"/>
    <x v="2182"/>
    <x v="8"/>
    <s v="domingo"/>
    <s v="13:14"/>
    <x v="0"/>
    <x v="849"/>
    <x v="1"/>
    <n v="30.86"/>
    <x v="3"/>
    <s v="domingo-13:14-card-ANON-0000-0000-0849-Americano with Milk"/>
    <s v="único"/>
  </r>
  <r>
    <d v="2024-11-03T00:00:00"/>
    <x v="2183"/>
    <x v="8"/>
    <s v="domingo"/>
    <s v="13:18"/>
    <x v="0"/>
    <x v="228"/>
    <x v="1"/>
    <n v="35.76"/>
    <x v="4"/>
    <s v="domingo-13:18-card-ANON-0000-0000-0228-Cocoa"/>
    <s v="único"/>
  </r>
  <r>
    <d v="2024-11-03T00:00:00"/>
    <x v="2184"/>
    <x v="8"/>
    <s v="domingo"/>
    <s v="13:44"/>
    <x v="0"/>
    <x v="850"/>
    <x v="1"/>
    <n v="25.96"/>
    <x v="2"/>
    <s v="domingo-13:44-card-ANON-0000-0000-0850-Americano"/>
    <s v="único"/>
  </r>
  <r>
    <d v="2024-11-03T00:00:00"/>
    <x v="2185"/>
    <x v="8"/>
    <s v="domingo"/>
    <s v="13:59"/>
    <x v="0"/>
    <x v="851"/>
    <x v="1"/>
    <n v="30.86"/>
    <x v="3"/>
    <s v="domingo-13:59-card-ANON-0000-0000-0851-Americano with Milk"/>
    <s v="único"/>
  </r>
  <r>
    <d v="2024-11-03T00:00:00"/>
    <x v="2186"/>
    <x v="8"/>
    <s v="domingo"/>
    <s v="16:15"/>
    <x v="0"/>
    <x v="622"/>
    <x v="1"/>
    <n v="35.76"/>
    <x v="1"/>
    <s v="domingo-16:15-card-ANON-0000-0000-0622-Hot Chocolate"/>
    <s v="único"/>
  </r>
  <r>
    <d v="2024-11-03T00:00:00"/>
    <x v="2187"/>
    <x v="8"/>
    <s v="domingo"/>
    <s v="16:16"/>
    <x v="0"/>
    <x v="622"/>
    <x v="1"/>
    <n v="35.76"/>
    <x v="1"/>
    <s v="domingo-16:16-card-ANON-0000-0000-0622-Hot Chocolate"/>
    <s v="único"/>
  </r>
  <r>
    <d v="2024-11-03T00:00:00"/>
    <x v="2188"/>
    <x v="8"/>
    <s v="domingo"/>
    <s v="16:20"/>
    <x v="0"/>
    <x v="852"/>
    <x v="1"/>
    <n v="25.96"/>
    <x v="2"/>
    <s v="domingo-16:20-card-ANON-0000-0000-0852-Americano"/>
    <s v="único"/>
  </r>
  <r>
    <d v="2024-11-03T00:00:00"/>
    <x v="2189"/>
    <x v="8"/>
    <s v="domingo"/>
    <s v="16:21"/>
    <x v="0"/>
    <x v="852"/>
    <x v="1"/>
    <n v="25.96"/>
    <x v="2"/>
    <s v="domingo-16:21-card-ANON-0000-0000-0852-Americano"/>
    <s v="único"/>
  </r>
  <r>
    <d v="2024-11-03T00:00:00"/>
    <x v="2190"/>
    <x v="8"/>
    <s v="domingo"/>
    <s v="20:26"/>
    <x v="0"/>
    <x v="225"/>
    <x v="1"/>
    <n v="35.76"/>
    <x v="4"/>
    <s v="domingo-20:26-card-ANON-0000-0000-0225-Cocoa"/>
    <s v="único"/>
  </r>
  <r>
    <d v="2024-11-04T00:00:00"/>
    <x v="2191"/>
    <x v="8"/>
    <s v="lunes"/>
    <s v="07:43"/>
    <x v="0"/>
    <x v="696"/>
    <x v="1"/>
    <n v="35.76"/>
    <x v="0"/>
    <s v="lunes-07:43-card-ANON-0000-0000-0696-Latte"/>
    <s v="único"/>
  </r>
  <r>
    <d v="2024-11-04T00:00:00"/>
    <x v="2192"/>
    <x v="8"/>
    <s v="lunes"/>
    <s v="08:37"/>
    <x v="0"/>
    <x v="276"/>
    <x v="1"/>
    <n v="35.76"/>
    <x v="0"/>
    <s v="lunes-08:37-card-ANON-0000-0000-0276-Latte"/>
    <s v="único"/>
  </r>
  <r>
    <d v="2024-11-04T00:00:00"/>
    <x v="2193"/>
    <x v="8"/>
    <s v="lunes"/>
    <s v="08:38"/>
    <x v="0"/>
    <x v="276"/>
    <x v="1"/>
    <n v="30.86"/>
    <x v="3"/>
    <s v="lunes-08:38-card-ANON-0000-0000-0276-Americano with Milk"/>
    <s v="único"/>
  </r>
  <r>
    <d v="2024-11-04T00:00:00"/>
    <x v="2194"/>
    <x v="8"/>
    <s v="lunes"/>
    <s v="12:33"/>
    <x v="0"/>
    <x v="853"/>
    <x v="1"/>
    <n v="25.96"/>
    <x v="2"/>
    <s v="lunes-12:33-card-ANON-0000-0000-0853-Americano"/>
    <s v="único"/>
  </r>
  <r>
    <d v="2024-11-04T00:00:00"/>
    <x v="2195"/>
    <x v="8"/>
    <s v="lunes"/>
    <s v="12:35"/>
    <x v="0"/>
    <x v="854"/>
    <x v="1"/>
    <n v="30.86"/>
    <x v="3"/>
    <s v="lunes-12:35-card-ANON-0000-0000-0854-Americano with Milk"/>
    <s v="único"/>
  </r>
  <r>
    <d v="2024-11-04T00:00:00"/>
    <x v="2196"/>
    <x v="8"/>
    <s v="lunes"/>
    <s v="14:44"/>
    <x v="0"/>
    <x v="12"/>
    <x v="1"/>
    <n v="35.76"/>
    <x v="4"/>
    <s v="lunes-14:44-card-ANON-0000-0000-0012-Cocoa"/>
    <s v="único"/>
  </r>
  <r>
    <d v="2024-11-04T00:00:00"/>
    <x v="2197"/>
    <x v="8"/>
    <s v="lunes"/>
    <s v="14:45"/>
    <x v="0"/>
    <x v="12"/>
    <x v="1"/>
    <n v="35.76"/>
    <x v="4"/>
    <s v="lunes-14:45-card-ANON-0000-0000-0012-Cocoa"/>
    <s v="único"/>
  </r>
  <r>
    <d v="2024-11-05T00:00:00"/>
    <x v="2198"/>
    <x v="8"/>
    <s v="martes"/>
    <s v="07:49"/>
    <x v="0"/>
    <x v="696"/>
    <x v="1"/>
    <n v="35.76"/>
    <x v="4"/>
    <s v="martes-07:49-card-ANON-0000-0000-0696-Cocoa"/>
    <s v="único"/>
  </r>
  <r>
    <d v="2024-11-05T00:00:00"/>
    <x v="2199"/>
    <x v="8"/>
    <s v="martes"/>
    <s v="09:12"/>
    <x v="0"/>
    <x v="731"/>
    <x v="1"/>
    <n v="35.76"/>
    <x v="7"/>
    <s v="martes-09:12-card-ANON-0000-0000-0731-Cappuccino"/>
    <s v="único"/>
  </r>
  <r>
    <d v="2024-11-05T00:00:00"/>
    <x v="2200"/>
    <x v="8"/>
    <s v="martes"/>
    <s v="09:13"/>
    <x v="0"/>
    <x v="731"/>
    <x v="1"/>
    <n v="30.86"/>
    <x v="3"/>
    <s v="martes-09:13-card-ANON-0000-0000-0731-Americano with Milk"/>
    <s v="único"/>
  </r>
  <r>
    <d v="2024-11-05T00:00:00"/>
    <x v="2201"/>
    <x v="8"/>
    <s v="martes"/>
    <s v="10:41"/>
    <x v="0"/>
    <x v="12"/>
    <x v="1"/>
    <n v="30.86"/>
    <x v="3"/>
    <s v="martes-10:41-card-ANON-0000-0000-0012-Americano with Milk"/>
    <s v="único"/>
  </r>
  <r>
    <d v="2024-11-05T00:00:00"/>
    <x v="2202"/>
    <x v="8"/>
    <s v="martes"/>
    <s v="11:47"/>
    <x v="0"/>
    <x v="855"/>
    <x v="1"/>
    <n v="35.76"/>
    <x v="4"/>
    <s v="martes-11:47-card-ANON-0000-0000-0855-Cocoa"/>
    <s v="único"/>
  </r>
  <r>
    <d v="2024-11-05T00:00:00"/>
    <x v="2203"/>
    <x v="8"/>
    <s v="martes"/>
    <s v="11:48"/>
    <x v="0"/>
    <x v="856"/>
    <x v="1"/>
    <n v="35.76"/>
    <x v="0"/>
    <s v="martes-11:48-card-ANON-0000-0000-0856-Latte"/>
    <s v="único"/>
  </r>
  <r>
    <d v="2024-11-05T00:00:00"/>
    <x v="2204"/>
    <x v="8"/>
    <s v="martes"/>
    <s v="14:36"/>
    <x v="0"/>
    <x v="857"/>
    <x v="1"/>
    <n v="35.76"/>
    <x v="0"/>
    <s v="martes-14:36-card-ANON-0000-0000-0857-Latte"/>
    <s v="único"/>
  </r>
  <r>
    <d v="2024-11-05T00:00:00"/>
    <x v="2205"/>
    <x v="8"/>
    <s v="martes"/>
    <s v="14:41"/>
    <x v="0"/>
    <x v="858"/>
    <x v="1"/>
    <n v="35.76"/>
    <x v="0"/>
    <s v="martes-14:41-card-ANON-0000-0000-0858-Latte"/>
    <s v="único"/>
  </r>
  <r>
    <d v="2024-11-05T00:00:00"/>
    <x v="2206"/>
    <x v="8"/>
    <s v="martes"/>
    <s v="18:52"/>
    <x v="0"/>
    <x v="455"/>
    <x v="1"/>
    <n v="35.76"/>
    <x v="7"/>
    <s v="martes-18:52-card-ANON-0000-0000-0455-Cappuccino"/>
    <s v="único"/>
  </r>
  <r>
    <d v="2024-11-05T00:00:00"/>
    <x v="2207"/>
    <x v="8"/>
    <s v="martes"/>
    <s v="18:54"/>
    <x v="0"/>
    <x v="455"/>
    <x v="1"/>
    <n v="35.76"/>
    <x v="7"/>
    <s v="martes-18:54-card-ANON-0000-0000-0455-Cappuccino"/>
    <s v="único"/>
  </r>
  <r>
    <d v="2024-11-05T00:00:00"/>
    <x v="2208"/>
    <x v="8"/>
    <s v="martes"/>
    <s v="18:55"/>
    <x v="0"/>
    <x v="455"/>
    <x v="1"/>
    <n v="35.76"/>
    <x v="7"/>
    <s v="martes-18:55-card-ANON-0000-0000-0455-Cappuccino"/>
    <s v="único"/>
  </r>
  <r>
    <d v="2024-11-05T00:00:00"/>
    <x v="2209"/>
    <x v="8"/>
    <s v="martes"/>
    <s v="21:40"/>
    <x v="0"/>
    <x v="859"/>
    <x v="1"/>
    <n v="35.76"/>
    <x v="4"/>
    <s v="martes-21:40-card-ANON-0000-0000-0859-Cocoa"/>
    <s v="único"/>
  </r>
  <r>
    <d v="2024-11-05T00:00:00"/>
    <x v="2210"/>
    <x v="8"/>
    <s v="martes"/>
    <s v="21:42"/>
    <x v="0"/>
    <x v="859"/>
    <x v="1"/>
    <n v="35.76"/>
    <x v="4"/>
    <s v="martes-21:42-card-ANON-0000-0000-0859-Cocoa"/>
    <s v="único"/>
  </r>
  <r>
    <d v="2024-11-05T00:00:00"/>
    <x v="2211"/>
    <x v="8"/>
    <s v="martes"/>
    <s v="21:54"/>
    <x v="0"/>
    <x v="722"/>
    <x v="1"/>
    <n v="35.76"/>
    <x v="1"/>
    <s v="martes-21:54-card-ANON-0000-0000-0722-Hot Chocolate"/>
    <s v="único"/>
  </r>
  <r>
    <d v="2024-11-05T00:00:00"/>
    <x v="2212"/>
    <x v="8"/>
    <s v="martes"/>
    <s v="22:05"/>
    <x v="0"/>
    <x v="637"/>
    <x v="1"/>
    <n v="35.76"/>
    <x v="1"/>
    <s v="martes-22:05-card-ANON-0000-0000-0637-Hot Chocolate"/>
    <s v="único"/>
  </r>
  <r>
    <d v="2024-11-05T00:00:00"/>
    <x v="2213"/>
    <x v="8"/>
    <s v="martes"/>
    <s v="22:06"/>
    <x v="0"/>
    <x v="637"/>
    <x v="1"/>
    <n v="30.86"/>
    <x v="3"/>
    <s v="martes-22:06-card-ANON-0000-0000-0637-Americano with Milk"/>
    <s v="único"/>
  </r>
  <r>
    <d v="2024-11-06T00:00:00"/>
    <x v="2214"/>
    <x v="8"/>
    <s v="miércoles"/>
    <s v="08:11"/>
    <x v="0"/>
    <x v="570"/>
    <x v="1"/>
    <n v="35.76"/>
    <x v="0"/>
    <s v="miércoles-08:11-card-ANON-0000-0000-0570-Latte"/>
    <s v="único"/>
  </r>
  <r>
    <d v="2024-11-06T00:00:00"/>
    <x v="2215"/>
    <x v="8"/>
    <s v="miércoles"/>
    <s v="11:45"/>
    <x v="0"/>
    <x v="860"/>
    <x v="1"/>
    <n v="21.06"/>
    <x v="6"/>
    <s v="miércoles-11:45-card-ANON-0000-0000-0860-Espresso"/>
    <s v="único"/>
  </r>
  <r>
    <d v="2024-11-06T00:00:00"/>
    <x v="2216"/>
    <x v="8"/>
    <s v="miércoles"/>
    <s v="13:15"/>
    <x v="0"/>
    <x v="742"/>
    <x v="1"/>
    <n v="25.96"/>
    <x v="2"/>
    <s v="miércoles-13:15-card-ANON-0000-0000-0742-Americano"/>
    <s v="único"/>
  </r>
  <r>
    <d v="2024-11-06T00:00:00"/>
    <x v="2217"/>
    <x v="8"/>
    <s v="miércoles"/>
    <s v="15:44"/>
    <x v="0"/>
    <x v="622"/>
    <x v="1"/>
    <n v="35.76"/>
    <x v="7"/>
    <s v="miércoles-15:44-card-ANON-0000-0000-0622-Cappuccino"/>
    <s v="único"/>
  </r>
  <r>
    <d v="2024-11-06T00:00:00"/>
    <x v="2218"/>
    <x v="8"/>
    <s v="miércoles"/>
    <s v="16:00"/>
    <x v="0"/>
    <x v="861"/>
    <x v="1"/>
    <n v="35.76"/>
    <x v="0"/>
    <s v="miércoles-16:00-card-ANON-0000-0000-0861-Latte"/>
    <s v="único"/>
  </r>
  <r>
    <d v="2024-11-06T00:00:00"/>
    <x v="2219"/>
    <x v="8"/>
    <s v="miércoles"/>
    <s v="16:02"/>
    <x v="0"/>
    <x v="862"/>
    <x v="1"/>
    <n v="35.76"/>
    <x v="7"/>
    <s v="miércoles-16:02-card-ANON-0000-0000-0862-Cappuccino"/>
    <s v="único"/>
  </r>
  <r>
    <d v="2024-11-06T00:00:00"/>
    <x v="2220"/>
    <x v="8"/>
    <s v="miércoles"/>
    <s v="18:40"/>
    <x v="0"/>
    <x v="863"/>
    <x v="1"/>
    <n v="35.76"/>
    <x v="1"/>
    <s v="miércoles-18:40-card-ANON-0000-0000-0863-Hot Chocolate"/>
    <s v="único"/>
  </r>
  <r>
    <d v="2024-11-06T00:00:00"/>
    <x v="2221"/>
    <x v="8"/>
    <s v="miércoles"/>
    <s v="18:41"/>
    <x v="0"/>
    <x v="863"/>
    <x v="1"/>
    <n v="35.76"/>
    <x v="1"/>
    <s v="miércoles-18:41-card-ANON-0000-0000-0863-Hot Chocolate"/>
    <s v="único"/>
  </r>
  <r>
    <d v="2024-11-07T00:00:00"/>
    <x v="2222"/>
    <x v="8"/>
    <s v="jueves"/>
    <s v="12:17"/>
    <x v="0"/>
    <x v="864"/>
    <x v="1"/>
    <n v="35.76"/>
    <x v="0"/>
    <s v="jueves-12:17-card-ANON-0000-0000-0864-Latte"/>
    <s v="único"/>
  </r>
  <r>
    <d v="2024-11-07T00:00:00"/>
    <x v="2223"/>
    <x v="8"/>
    <s v="jueves"/>
    <s v="15:50"/>
    <x v="0"/>
    <x v="865"/>
    <x v="1"/>
    <n v="25.96"/>
    <x v="2"/>
    <s v="jueves-15:50-card-ANON-0000-0000-0865-Americano"/>
    <s v="único"/>
  </r>
  <r>
    <d v="2024-11-07T00:00:00"/>
    <x v="2224"/>
    <x v="8"/>
    <s v="jueves"/>
    <s v="16:39"/>
    <x v="0"/>
    <x v="866"/>
    <x v="1"/>
    <n v="25.96"/>
    <x v="2"/>
    <s v="jueves-16:39-card-ANON-0000-0000-0866-Americano"/>
    <s v="único"/>
  </r>
  <r>
    <d v="2024-11-07T00:00:00"/>
    <x v="2225"/>
    <x v="8"/>
    <s v="jueves"/>
    <s v="18:17"/>
    <x v="0"/>
    <x v="828"/>
    <x v="1"/>
    <n v="35.76"/>
    <x v="4"/>
    <s v="jueves-18:17-card-ANON-0000-0000-0828-Cocoa"/>
    <s v="único"/>
  </r>
  <r>
    <d v="2024-11-07T00:00:00"/>
    <x v="2226"/>
    <x v="8"/>
    <s v="jueves"/>
    <s v="19:20"/>
    <x v="0"/>
    <x v="867"/>
    <x v="1"/>
    <n v="35.76"/>
    <x v="1"/>
    <s v="jueves-19:20-card-ANON-0000-0000-0867-Hot Chocolate"/>
    <s v="único"/>
  </r>
  <r>
    <d v="2024-11-07T00:00:00"/>
    <x v="2227"/>
    <x v="8"/>
    <s v="jueves"/>
    <s v="19:21"/>
    <x v="0"/>
    <x v="867"/>
    <x v="1"/>
    <n v="35.76"/>
    <x v="0"/>
    <s v="jueves-19:21-card-ANON-0000-0000-0867-Latte"/>
    <s v="único"/>
  </r>
  <r>
    <d v="2024-11-07T00:00:00"/>
    <x v="2228"/>
    <x v="8"/>
    <s v="jueves"/>
    <s v="20:02"/>
    <x v="0"/>
    <x v="507"/>
    <x v="1"/>
    <n v="35.76"/>
    <x v="0"/>
    <s v="jueves-20:02-card-ANON-0000-0000-0507-Latte"/>
    <s v="único"/>
  </r>
  <r>
    <d v="2024-11-08T00:00:00"/>
    <x v="2229"/>
    <x v="8"/>
    <s v="viernes"/>
    <s v="09:05"/>
    <x v="0"/>
    <x v="276"/>
    <x v="1"/>
    <n v="30.86"/>
    <x v="3"/>
    <s v="viernes-09:05-card-ANON-0000-0000-0276-Americano with Milk"/>
    <s v="único"/>
  </r>
  <r>
    <d v="2024-11-08T00:00:00"/>
    <x v="2230"/>
    <x v="8"/>
    <s v="viernes"/>
    <s v="09:47"/>
    <x v="0"/>
    <x v="375"/>
    <x v="1"/>
    <n v="25.96"/>
    <x v="2"/>
    <s v="viernes-09:47-card-ANON-0000-0000-0375-Americano"/>
    <s v="único"/>
  </r>
  <r>
    <d v="2024-11-08T00:00:00"/>
    <x v="2231"/>
    <x v="8"/>
    <s v="viernes"/>
    <s v="09:49"/>
    <x v="0"/>
    <x v="375"/>
    <x v="1"/>
    <n v="25.96"/>
    <x v="2"/>
    <s v="viernes-09:49-card-ANON-0000-0000-0375-Americano"/>
    <s v="único"/>
  </r>
  <r>
    <d v="2024-11-08T00:00:00"/>
    <x v="2232"/>
    <x v="8"/>
    <s v="viernes"/>
    <s v="11:47"/>
    <x v="0"/>
    <x v="494"/>
    <x v="1"/>
    <n v="35.76"/>
    <x v="7"/>
    <s v="viernes-11:47-card-ANON-0000-0000-0494-Cappuccino"/>
    <s v="único"/>
  </r>
  <r>
    <d v="2024-11-08T00:00:00"/>
    <x v="2233"/>
    <x v="8"/>
    <s v="viernes"/>
    <s v="13:25"/>
    <x v="0"/>
    <x v="868"/>
    <x v="1"/>
    <n v="35.76"/>
    <x v="0"/>
    <s v="viernes-13:25-card-ANON-0000-0000-0868-Latte"/>
    <s v="único"/>
  </r>
  <r>
    <d v="2024-11-08T00:00:00"/>
    <x v="2234"/>
    <x v="8"/>
    <s v="viernes"/>
    <s v="13:26"/>
    <x v="0"/>
    <x v="868"/>
    <x v="1"/>
    <n v="35.76"/>
    <x v="0"/>
    <s v="viernes-13:26-card-ANON-0000-0000-0868-Latte"/>
    <s v="único"/>
  </r>
  <r>
    <d v="2024-11-08T00:00:00"/>
    <x v="2235"/>
    <x v="8"/>
    <s v="viernes"/>
    <s v="16:33"/>
    <x v="0"/>
    <x v="869"/>
    <x v="1"/>
    <n v="30.86"/>
    <x v="3"/>
    <s v="viernes-16:33-card-ANON-0000-0000-0869-Americano with Milk"/>
    <s v="único"/>
  </r>
  <r>
    <d v="2024-11-08T00:00:00"/>
    <x v="2236"/>
    <x v="8"/>
    <s v="viernes"/>
    <s v="16:55"/>
    <x v="0"/>
    <x v="870"/>
    <x v="1"/>
    <n v="30.86"/>
    <x v="3"/>
    <s v="viernes-16:55-card-ANON-0000-0000-0870-Americano with Milk"/>
    <s v="único"/>
  </r>
  <r>
    <d v="2024-11-08T00:00:00"/>
    <x v="2237"/>
    <x v="8"/>
    <s v="viernes"/>
    <s v="20:13"/>
    <x v="0"/>
    <x v="871"/>
    <x v="1"/>
    <n v="35.76"/>
    <x v="1"/>
    <s v="viernes-20:13-card-ANON-0000-0000-0871-Hot Chocolate"/>
    <s v="único"/>
  </r>
  <r>
    <d v="2024-11-08T00:00:00"/>
    <x v="2238"/>
    <x v="8"/>
    <s v="viernes"/>
    <s v="20:14"/>
    <x v="0"/>
    <x v="872"/>
    <x v="1"/>
    <n v="35.76"/>
    <x v="1"/>
    <s v="viernes-20:14-card-ANON-0000-0000-0872-Hot Chocolate"/>
    <s v="único"/>
  </r>
  <r>
    <d v="2024-11-08T00:00:00"/>
    <x v="2239"/>
    <x v="8"/>
    <s v="viernes"/>
    <s v="20:15"/>
    <x v="0"/>
    <x v="872"/>
    <x v="1"/>
    <n v="35.76"/>
    <x v="1"/>
    <s v="viernes-20:15-card-ANON-0000-0000-0872-Hot Chocolate"/>
    <s v="único"/>
  </r>
  <r>
    <d v="2024-11-08T00:00:00"/>
    <x v="2240"/>
    <x v="8"/>
    <s v="viernes"/>
    <s v="22:27"/>
    <x v="0"/>
    <x v="690"/>
    <x v="1"/>
    <n v="35.76"/>
    <x v="0"/>
    <s v="viernes-22:27-card-ANON-0000-0000-0690-Latte"/>
    <s v="único"/>
  </r>
  <r>
    <d v="2024-11-09T00:00:00"/>
    <x v="2241"/>
    <x v="8"/>
    <s v="sábado"/>
    <s v="10:08"/>
    <x v="0"/>
    <x v="276"/>
    <x v="1"/>
    <n v="30.86"/>
    <x v="3"/>
    <s v="sábado-10:08-card-ANON-0000-0000-0276-Americano with Milk"/>
    <s v="único"/>
  </r>
  <r>
    <d v="2024-11-09T00:00:00"/>
    <x v="2242"/>
    <x v="8"/>
    <s v="sábado"/>
    <s v="11:02"/>
    <x v="0"/>
    <x v="141"/>
    <x v="1"/>
    <n v="25.96"/>
    <x v="5"/>
    <s v="sábado-11:02-card-ANON-0000-0000-0141-Cortado"/>
    <s v="único"/>
  </r>
  <r>
    <d v="2024-11-09T00:00:00"/>
    <x v="2243"/>
    <x v="8"/>
    <s v="sábado"/>
    <s v="11:03"/>
    <x v="0"/>
    <x v="141"/>
    <x v="1"/>
    <n v="25.96"/>
    <x v="5"/>
    <s v="sábado-11:03-card-ANON-0000-0000-0141-Cortado"/>
    <s v="único"/>
  </r>
  <r>
    <d v="2024-11-09T00:00:00"/>
    <x v="2244"/>
    <x v="8"/>
    <s v="sábado"/>
    <s v="11:08"/>
    <x v="0"/>
    <x v="873"/>
    <x v="1"/>
    <n v="35.76"/>
    <x v="0"/>
    <s v="sábado-11:08-card-ANON-0000-0000-0873-Latte"/>
    <s v="único"/>
  </r>
  <r>
    <d v="2024-11-09T00:00:00"/>
    <x v="2245"/>
    <x v="8"/>
    <s v="sábado"/>
    <s v="13:50"/>
    <x v="0"/>
    <x v="871"/>
    <x v="1"/>
    <n v="35.76"/>
    <x v="1"/>
    <s v="sábado-13:50-card-ANON-0000-0000-0871-Hot Chocolate"/>
    <s v="único"/>
  </r>
  <r>
    <d v="2024-11-09T00:00:00"/>
    <x v="2246"/>
    <x v="8"/>
    <s v="sábado"/>
    <s v="14:21"/>
    <x v="0"/>
    <x v="874"/>
    <x v="1"/>
    <n v="35.76"/>
    <x v="1"/>
    <s v="sábado-14:21-card-ANON-0000-0000-0874-Hot Chocolate"/>
    <s v="único"/>
  </r>
  <r>
    <d v="2024-11-09T00:00:00"/>
    <x v="2247"/>
    <x v="8"/>
    <s v="sábado"/>
    <s v="14:22"/>
    <x v="0"/>
    <x v="874"/>
    <x v="1"/>
    <n v="35.76"/>
    <x v="1"/>
    <s v="sábado-14:22-card-ANON-0000-0000-0874-Hot Chocolate"/>
    <s v="único"/>
  </r>
  <r>
    <d v="2024-11-09T00:00:00"/>
    <x v="2248"/>
    <x v="8"/>
    <s v="sábado"/>
    <s v="14:37"/>
    <x v="0"/>
    <x v="875"/>
    <x v="1"/>
    <n v="25.96"/>
    <x v="2"/>
    <s v="sábado-14:37-card-ANON-0000-0000-0875-Americano"/>
    <s v="único"/>
  </r>
  <r>
    <d v="2024-11-09T00:00:00"/>
    <x v="2249"/>
    <x v="8"/>
    <s v="sábado"/>
    <s v="15:29"/>
    <x v="0"/>
    <x v="276"/>
    <x v="1"/>
    <n v="30.86"/>
    <x v="3"/>
    <s v="sábado-15:29-card-ANON-0000-0000-0276-Americano with Milk"/>
    <s v="único"/>
  </r>
  <r>
    <d v="2024-11-09T00:00:00"/>
    <x v="2250"/>
    <x v="8"/>
    <s v="sábado"/>
    <s v="16:15"/>
    <x v="0"/>
    <x v="570"/>
    <x v="1"/>
    <n v="35.76"/>
    <x v="0"/>
    <s v="sábado-16:15-card-ANON-0000-0000-0570-Latte"/>
    <s v="único"/>
  </r>
  <r>
    <d v="2024-11-09T00:00:00"/>
    <x v="2251"/>
    <x v="8"/>
    <s v="sábado"/>
    <s v="16:16"/>
    <x v="0"/>
    <x v="570"/>
    <x v="1"/>
    <n v="35.76"/>
    <x v="4"/>
    <s v="sábado-16:16-card-ANON-0000-0000-0570-Cocoa"/>
    <s v="único"/>
  </r>
  <r>
    <d v="2024-11-09T00:00:00"/>
    <x v="2252"/>
    <x v="8"/>
    <s v="sábado"/>
    <s v="20:42"/>
    <x v="0"/>
    <x v="876"/>
    <x v="1"/>
    <n v="25.96"/>
    <x v="2"/>
    <s v="sábado-20:42-card-ANON-0000-0000-0876-Americano"/>
    <s v="único"/>
  </r>
  <r>
    <d v="2024-11-09T00:00:00"/>
    <x v="2253"/>
    <x v="8"/>
    <s v="sábado"/>
    <s v="20:43"/>
    <x v="0"/>
    <x v="876"/>
    <x v="1"/>
    <n v="35.76"/>
    <x v="0"/>
    <s v="sábado-20:43-card-ANON-0000-0000-0876-Latte"/>
    <s v="único"/>
  </r>
  <r>
    <d v="2024-11-09T00:00:00"/>
    <x v="2254"/>
    <x v="8"/>
    <s v="sábado"/>
    <s v="22:13"/>
    <x v="0"/>
    <x v="877"/>
    <x v="1"/>
    <n v="35.76"/>
    <x v="4"/>
    <s v="sábado-22:13-card-ANON-0000-0000-0877-Cocoa"/>
    <s v="único"/>
  </r>
  <r>
    <d v="2024-11-09T00:00:00"/>
    <x v="2255"/>
    <x v="8"/>
    <s v="sábado"/>
    <s v="22:52"/>
    <x v="0"/>
    <x v="878"/>
    <x v="1"/>
    <n v="25.96"/>
    <x v="2"/>
    <s v="sábado-22:52-card-ANON-0000-0000-0878-Americano"/>
    <s v="único"/>
  </r>
  <r>
    <d v="2024-11-09T00:00:00"/>
    <x v="2256"/>
    <x v="8"/>
    <s v="sábado"/>
    <s v="22:54"/>
    <x v="0"/>
    <x v="879"/>
    <x v="1"/>
    <n v="25.96"/>
    <x v="2"/>
    <s v="sábado-22:54-card-ANON-0000-0000-0879-Americano"/>
    <s v="único"/>
  </r>
  <r>
    <d v="2024-11-10T00:00:00"/>
    <x v="2257"/>
    <x v="8"/>
    <s v="domingo"/>
    <s v="09:46"/>
    <x v="0"/>
    <x v="880"/>
    <x v="1"/>
    <n v="25.96"/>
    <x v="2"/>
    <s v="domingo-09:46-card-ANON-0000-0000-0880-Americano"/>
    <s v="único"/>
  </r>
  <r>
    <d v="2024-11-10T00:00:00"/>
    <x v="2258"/>
    <x v="8"/>
    <s v="domingo"/>
    <s v="17:52"/>
    <x v="0"/>
    <x v="881"/>
    <x v="1"/>
    <n v="35.76"/>
    <x v="4"/>
    <s v="domingo-17:52-card-ANON-0000-0000-0881-Cocoa"/>
    <s v="único"/>
  </r>
  <r>
    <d v="2024-11-10T00:00:00"/>
    <x v="2259"/>
    <x v="8"/>
    <s v="domingo"/>
    <s v="18:12"/>
    <x v="0"/>
    <x v="882"/>
    <x v="1"/>
    <n v="35.76"/>
    <x v="1"/>
    <s v="domingo-18:12-card-ANON-0000-0000-0882-Hot Chocolate"/>
    <s v="único"/>
  </r>
  <r>
    <d v="2024-11-10T00:00:00"/>
    <x v="2260"/>
    <x v="8"/>
    <s v="domingo"/>
    <s v="18:14"/>
    <x v="0"/>
    <x v="883"/>
    <x v="1"/>
    <n v="35.76"/>
    <x v="1"/>
    <s v="domingo-18:14-card-ANON-0000-0000-0883-Hot Chocolate"/>
    <s v="único"/>
  </r>
  <r>
    <d v="2024-11-10T00:00:00"/>
    <x v="2261"/>
    <x v="8"/>
    <s v="domingo"/>
    <s v="20:38"/>
    <x v="0"/>
    <x v="884"/>
    <x v="1"/>
    <n v="35.76"/>
    <x v="7"/>
    <s v="domingo-20:38-card-ANON-0000-0000-0884-Cappuccino"/>
    <s v="único"/>
  </r>
  <r>
    <d v="2024-11-10T00:00:00"/>
    <x v="2262"/>
    <x v="8"/>
    <s v="domingo"/>
    <s v="20:39"/>
    <x v="0"/>
    <x v="884"/>
    <x v="1"/>
    <n v="35.76"/>
    <x v="7"/>
    <s v="domingo-20:39-card-ANON-0000-0000-0884-Cappuccino"/>
    <s v="único"/>
  </r>
  <r>
    <d v="2024-11-11T00:00:00"/>
    <x v="2263"/>
    <x v="8"/>
    <s v="lunes"/>
    <s v="07:48"/>
    <x v="0"/>
    <x v="696"/>
    <x v="1"/>
    <n v="35.76"/>
    <x v="7"/>
    <s v="lunes-07:48-card-ANON-0000-0000-0696-Cappuccino"/>
    <s v="único"/>
  </r>
  <r>
    <d v="2024-11-11T00:00:00"/>
    <x v="2264"/>
    <x v="8"/>
    <s v="lunes"/>
    <s v="09:52"/>
    <x v="0"/>
    <x v="276"/>
    <x v="1"/>
    <n v="30.86"/>
    <x v="3"/>
    <s v="lunes-09:52-card-ANON-0000-0000-0276-Americano with Milk"/>
    <s v="único"/>
  </r>
  <r>
    <d v="2024-11-11T00:00:00"/>
    <x v="2265"/>
    <x v="8"/>
    <s v="lunes"/>
    <s v="10:19"/>
    <x v="0"/>
    <x v="141"/>
    <x v="1"/>
    <n v="25.96"/>
    <x v="5"/>
    <s v="lunes-10:19-card-ANON-0000-0000-0141-Cortado"/>
    <s v="único"/>
  </r>
  <r>
    <d v="2024-11-11T00:00:00"/>
    <x v="2266"/>
    <x v="8"/>
    <s v="lunes"/>
    <s v="16:18"/>
    <x v="0"/>
    <x v="206"/>
    <x v="1"/>
    <n v="35.76"/>
    <x v="7"/>
    <s v="lunes-16:18-card-ANON-0000-0000-0206-Cappuccino"/>
    <s v="único"/>
  </r>
  <r>
    <d v="2024-11-11T00:00:00"/>
    <x v="2267"/>
    <x v="8"/>
    <s v="lunes"/>
    <s v="16:19"/>
    <x v="0"/>
    <x v="206"/>
    <x v="1"/>
    <n v="35.76"/>
    <x v="1"/>
    <s v="lunes-16:19-card-ANON-0000-0000-0206-Hot Chocolate"/>
    <s v="único"/>
  </r>
  <r>
    <d v="2024-11-11T00:00:00"/>
    <x v="2268"/>
    <x v="8"/>
    <s v="lunes"/>
    <s v="17:33"/>
    <x v="0"/>
    <x v="885"/>
    <x v="1"/>
    <n v="35.76"/>
    <x v="7"/>
    <s v="lunes-17:33-card-ANON-0000-0000-0885-Cappuccino"/>
    <s v="único"/>
  </r>
  <r>
    <d v="2024-11-11T00:00:00"/>
    <x v="2269"/>
    <x v="8"/>
    <s v="lunes"/>
    <s v="19:00"/>
    <x v="0"/>
    <x v="886"/>
    <x v="1"/>
    <n v="35.76"/>
    <x v="0"/>
    <s v="lunes-19:00-card-ANON-0000-0000-0886-Latte"/>
    <s v="único"/>
  </r>
  <r>
    <d v="2024-11-11T00:00:00"/>
    <x v="2270"/>
    <x v="8"/>
    <s v="lunes"/>
    <s v="19:04"/>
    <x v="0"/>
    <x v="887"/>
    <x v="1"/>
    <n v="35.76"/>
    <x v="1"/>
    <s v="lunes-19:04-card-ANON-0000-0000-0887-Hot Chocolate"/>
    <s v="único"/>
  </r>
  <r>
    <d v="2024-11-11T00:00:00"/>
    <x v="2271"/>
    <x v="8"/>
    <s v="lunes"/>
    <s v="21:08"/>
    <x v="0"/>
    <x v="888"/>
    <x v="1"/>
    <n v="35.76"/>
    <x v="0"/>
    <s v="lunes-21:08-card-ANON-0000-0000-0888-Latte"/>
    <s v="único"/>
  </r>
  <r>
    <d v="2024-11-11T00:00:00"/>
    <x v="2272"/>
    <x v="8"/>
    <s v="lunes"/>
    <s v="21:09"/>
    <x v="0"/>
    <x v="888"/>
    <x v="1"/>
    <n v="35.76"/>
    <x v="0"/>
    <s v="lunes-21:09-card-ANON-0000-0000-0888-Latte"/>
    <s v="único"/>
  </r>
  <r>
    <d v="2024-11-12T00:00:00"/>
    <x v="2273"/>
    <x v="8"/>
    <s v="martes"/>
    <s v="10:03"/>
    <x v="0"/>
    <x v="889"/>
    <x v="1"/>
    <n v="35.76"/>
    <x v="0"/>
    <s v="martes-10:03-card-ANON-0000-0000-0889-Latte"/>
    <s v="único"/>
  </r>
  <r>
    <d v="2024-11-12T00:00:00"/>
    <x v="2274"/>
    <x v="8"/>
    <s v="martes"/>
    <s v="13:15"/>
    <x v="0"/>
    <x v="890"/>
    <x v="1"/>
    <n v="35.76"/>
    <x v="0"/>
    <s v="martes-13:15-card-ANON-0000-0000-0890-Latte"/>
    <s v="único"/>
  </r>
  <r>
    <d v="2024-11-12T00:00:00"/>
    <x v="2275"/>
    <x v="8"/>
    <s v="martes"/>
    <s v="14:39"/>
    <x v="0"/>
    <x v="691"/>
    <x v="1"/>
    <n v="35.76"/>
    <x v="0"/>
    <s v="martes-14:39-card-ANON-0000-0000-0691-Latte"/>
    <s v="único"/>
  </r>
  <r>
    <d v="2024-11-12T00:00:00"/>
    <x v="2276"/>
    <x v="8"/>
    <s v="martes"/>
    <s v="16:47"/>
    <x v="0"/>
    <x v="891"/>
    <x v="1"/>
    <n v="35.76"/>
    <x v="1"/>
    <s v="martes-16:47-card-ANON-0000-0000-0891-Hot Chocolate"/>
    <s v="único"/>
  </r>
  <r>
    <d v="2024-11-12T00:00:00"/>
    <x v="2277"/>
    <x v="8"/>
    <s v="martes"/>
    <s v="16:48"/>
    <x v="0"/>
    <x v="891"/>
    <x v="1"/>
    <n v="35.76"/>
    <x v="1"/>
    <s v="martes-16:48-card-ANON-0000-0000-0891-Hot Chocolate"/>
    <s v="único"/>
  </r>
  <r>
    <d v="2024-11-12T00:00:00"/>
    <x v="2278"/>
    <x v="8"/>
    <s v="martes"/>
    <s v="16:49"/>
    <x v="0"/>
    <x v="891"/>
    <x v="1"/>
    <n v="35.76"/>
    <x v="4"/>
    <s v="martes-16:49-card-ANON-0000-0000-0891-Cocoa"/>
    <s v="único"/>
  </r>
  <r>
    <d v="2024-11-12T00:00:00"/>
    <x v="2279"/>
    <x v="8"/>
    <s v="martes"/>
    <s v="18:45"/>
    <x v="0"/>
    <x v="696"/>
    <x v="1"/>
    <n v="35.76"/>
    <x v="7"/>
    <s v="martes-18:45-card-ANON-0000-0000-0696-Cappuccino"/>
    <s v="único"/>
  </r>
  <r>
    <d v="2024-11-12T00:00:00"/>
    <x v="2280"/>
    <x v="8"/>
    <s v="martes"/>
    <s v="20:07"/>
    <x v="0"/>
    <x v="892"/>
    <x v="1"/>
    <n v="35.76"/>
    <x v="0"/>
    <s v="martes-20:07-card-ANON-0000-0000-0892-Latte"/>
    <s v="único"/>
  </r>
  <r>
    <d v="2024-11-12T00:00:00"/>
    <x v="2281"/>
    <x v="8"/>
    <s v="martes"/>
    <s v="20:09"/>
    <x v="0"/>
    <x v="893"/>
    <x v="1"/>
    <n v="35.76"/>
    <x v="4"/>
    <s v="martes-20:09-card-ANON-0000-0000-0893-Cocoa"/>
    <s v="único"/>
  </r>
  <r>
    <d v="2024-11-13T00:00:00"/>
    <x v="2282"/>
    <x v="8"/>
    <s v="miércoles"/>
    <s v="08:09"/>
    <x v="0"/>
    <x v="894"/>
    <x v="1"/>
    <n v="30.86"/>
    <x v="3"/>
    <s v="miércoles-08:09-card-ANON-0000-0000-0894-Americano with Milk"/>
    <s v="único"/>
  </r>
  <r>
    <d v="2024-11-13T00:00:00"/>
    <x v="2283"/>
    <x v="8"/>
    <s v="miércoles"/>
    <s v="10:37"/>
    <x v="0"/>
    <x v="892"/>
    <x v="1"/>
    <n v="35.76"/>
    <x v="0"/>
    <s v="miércoles-10:37-card-ANON-0000-0000-0892-Latte"/>
    <s v="único"/>
  </r>
  <r>
    <d v="2024-11-13T00:00:00"/>
    <x v="2284"/>
    <x v="8"/>
    <s v="miércoles"/>
    <s v="13:19"/>
    <x v="0"/>
    <x v="895"/>
    <x v="1"/>
    <n v="30.86"/>
    <x v="3"/>
    <s v="miércoles-13:19-card-ANON-0000-0000-0895-Americano with Milk"/>
    <s v="único"/>
  </r>
  <r>
    <d v="2024-11-13T00:00:00"/>
    <x v="2285"/>
    <x v="8"/>
    <s v="miércoles"/>
    <s v="13:20"/>
    <x v="0"/>
    <x v="895"/>
    <x v="1"/>
    <n v="30.86"/>
    <x v="3"/>
    <s v="miércoles-13:20-card-ANON-0000-0000-0895-Americano with Milk"/>
    <s v="único"/>
  </r>
  <r>
    <d v="2024-11-13T00:00:00"/>
    <x v="2286"/>
    <x v="8"/>
    <s v="miércoles"/>
    <s v="14:17"/>
    <x v="0"/>
    <x v="896"/>
    <x v="1"/>
    <n v="30.86"/>
    <x v="3"/>
    <s v="miércoles-14:17-card-ANON-0000-0000-0896-Americano with Milk"/>
    <s v="único"/>
  </r>
  <r>
    <d v="2024-11-13T00:00:00"/>
    <x v="2287"/>
    <x v="8"/>
    <s v="miércoles"/>
    <s v="14:46"/>
    <x v="0"/>
    <x v="892"/>
    <x v="1"/>
    <n v="35.76"/>
    <x v="0"/>
    <s v="miércoles-14:46-card-ANON-0000-0000-0892-Latte"/>
    <s v="único"/>
  </r>
  <r>
    <d v="2024-11-14T00:00:00"/>
    <x v="2288"/>
    <x v="8"/>
    <s v="jueves"/>
    <s v="09:36"/>
    <x v="0"/>
    <x v="892"/>
    <x v="1"/>
    <n v="35.76"/>
    <x v="0"/>
    <s v="jueves-09:36-card-ANON-0000-0000-0892-Latte"/>
    <s v="único"/>
  </r>
  <r>
    <d v="2024-11-14T00:00:00"/>
    <x v="2289"/>
    <x v="8"/>
    <s v="jueves"/>
    <s v="10:06"/>
    <x v="0"/>
    <x v="897"/>
    <x v="1"/>
    <n v="25.96"/>
    <x v="2"/>
    <s v="jueves-10:06-card-ANON-0000-0000-0897-Americano"/>
    <s v="único"/>
  </r>
  <r>
    <d v="2024-11-14T00:00:00"/>
    <x v="2290"/>
    <x v="8"/>
    <s v="jueves"/>
    <s v="12:48"/>
    <x v="0"/>
    <x v="898"/>
    <x v="1"/>
    <n v="21.06"/>
    <x v="6"/>
    <s v="jueves-12:48-card-ANON-0000-0000-0898-Espresso"/>
    <s v="único"/>
  </r>
  <r>
    <d v="2024-11-14T00:00:00"/>
    <x v="2291"/>
    <x v="8"/>
    <s v="jueves"/>
    <s v="15:03"/>
    <x v="0"/>
    <x v="899"/>
    <x v="1"/>
    <n v="35.76"/>
    <x v="7"/>
    <s v="jueves-15:03-card-ANON-0000-0000-0899-Cappuccino"/>
    <s v="único"/>
  </r>
  <r>
    <d v="2024-11-14T00:00:00"/>
    <x v="2292"/>
    <x v="8"/>
    <s v="jueves"/>
    <s v="15:04"/>
    <x v="0"/>
    <x v="900"/>
    <x v="1"/>
    <n v="35.76"/>
    <x v="0"/>
    <s v="jueves-15:04-card-ANON-0000-0000-0900-Latte"/>
    <s v="único"/>
  </r>
  <r>
    <d v="2024-11-14T00:00:00"/>
    <x v="2293"/>
    <x v="8"/>
    <s v="jueves"/>
    <s v="15:05"/>
    <x v="0"/>
    <x v="900"/>
    <x v="1"/>
    <n v="35.76"/>
    <x v="7"/>
    <s v="jueves-15:05-card-ANON-0000-0000-0900-Cappuccino"/>
    <s v="único"/>
  </r>
  <r>
    <d v="2024-11-14T00:00:00"/>
    <x v="2294"/>
    <x v="8"/>
    <s v="jueves"/>
    <s v="16:13"/>
    <x v="0"/>
    <x v="819"/>
    <x v="1"/>
    <n v="30.86"/>
    <x v="3"/>
    <s v="jueves-16:13-card-ANON-0000-0000-0819-Americano with Milk"/>
    <s v="único"/>
  </r>
  <r>
    <d v="2024-11-14T00:00:00"/>
    <x v="2295"/>
    <x v="8"/>
    <s v="jueves"/>
    <s v="16:14"/>
    <x v="0"/>
    <x v="819"/>
    <x v="1"/>
    <n v="35.76"/>
    <x v="7"/>
    <s v="jueves-16:14-card-ANON-0000-0000-0819-Cappuccino"/>
    <s v="único"/>
  </r>
  <r>
    <d v="2024-11-14T00:00:00"/>
    <x v="2296"/>
    <x v="8"/>
    <s v="jueves"/>
    <s v="19:43"/>
    <x v="0"/>
    <x v="507"/>
    <x v="1"/>
    <n v="35.76"/>
    <x v="1"/>
    <s v="jueves-19:43-card-ANON-0000-0000-0507-Hot Chocolate"/>
    <s v="único"/>
  </r>
  <r>
    <d v="2024-11-14T00:00:00"/>
    <x v="2297"/>
    <x v="8"/>
    <s v="jueves"/>
    <s v="19:46"/>
    <x v="0"/>
    <x v="507"/>
    <x v="1"/>
    <n v="35.76"/>
    <x v="1"/>
    <s v="jueves-19:46-card-ANON-0000-0000-0507-Hot Chocolate"/>
    <s v="único"/>
  </r>
  <r>
    <d v="2024-11-14T00:00:00"/>
    <x v="2298"/>
    <x v="8"/>
    <s v="jueves"/>
    <s v="20:31"/>
    <x v="0"/>
    <x v="877"/>
    <x v="1"/>
    <n v="35.76"/>
    <x v="4"/>
    <s v="jueves-20:31-card-ANON-0000-0000-0877-Cocoa"/>
    <s v="único"/>
  </r>
  <r>
    <d v="2024-11-14T00:00:00"/>
    <x v="2299"/>
    <x v="8"/>
    <s v="jueves"/>
    <s v="20:32"/>
    <x v="0"/>
    <x v="877"/>
    <x v="1"/>
    <n v="35.76"/>
    <x v="1"/>
    <s v="jueves-20:32-card-ANON-0000-0000-0877-Hot Chocolate"/>
    <s v="único"/>
  </r>
  <r>
    <d v="2024-11-14T00:00:00"/>
    <x v="2300"/>
    <x v="8"/>
    <s v="jueves"/>
    <s v="21:24"/>
    <x v="0"/>
    <x v="19"/>
    <x v="1"/>
    <n v="35.76"/>
    <x v="0"/>
    <s v="jueves-21:24-card-ANON-0000-0000-0019-Latte"/>
    <s v="único"/>
  </r>
  <r>
    <d v="2024-11-14T00:00:00"/>
    <x v="2301"/>
    <x v="8"/>
    <s v="jueves"/>
    <s v="22:40"/>
    <x v="0"/>
    <x v="901"/>
    <x v="1"/>
    <n v="35.76"/>
    <x v="0"/>
    <s v="jueves-22:40-card-ANON-0000-0000-0901-Latte"/>
    <s v="único"/>
  </r>
  <r>
    <d v="2024-11-15T00:00:00"/>
    <x v="2302"/>
    <x v="8"/>
    <s v="viernes"/>
    <s v="08:45"/>
    <x v="0"/>
    <x v="902"/>
    <x v="1"/>
    <n v="30.86"/>
    <x v="3"/>
    <s v="viernes-08:45-card-ANON-0000-0000-0902-Americano with Milk"/>
    <s v="único"/>
  </r>
  <r>
    <d v="2024-11-15T00:00:00"/>
    <x v="2303"/>
    <x v="8"/>
    <s v="viernes"/>
    <s v="11:05"/>
    <x v="0"/>
    <x v="769"/>
    <x v="1"/>
    <n v="30.86"/>
    <x v="3"/>
    <s v="viernes-11:05-card-ANON-0000-0000-0769-Americano with Milk"/>
    <s v="único"/>
  </r>
  <r>
    <d v="2024-11-15T00:00:00"/>
    <x v="2304"/>
    <x v="8"/>
    <s v="viernes"/>
    <s v="12:09"/>
    <x v="0"/>
    <x v="903"/>
    <x v="1"/>
    <n v="35.76"/>
    <x v="4"/>
    <s v="viernes-12:09-card-ANON-0000-0000-0903-Cocoa"/>
    <s v="único"/>
  </r>
  <r>
    <d v="2024-11-15T00:00:00"/>
    <x v="2305"/>
    <x v="8"/>
    <s v="viernes"/>
    <s v="12:14"/>
    <x v="0"/>
    <x v="904"/>
    <x v="1"/>
    <n v="35.76"/>
    <x v="4"/>
    <s v="viernes-12:14-card-ANON-0000-0000-0904-Cocoa"/>
    <s v="único"/>
  </r>
  <r>
    <d v="2024-11-15T00:00:00"/>
    <x v="2306"/>
    <x v="8"/>
    <s v="viernes"/>
    <s v="13:57"/>
    <x v="0"/>
    <x v="494"/>
    <x v="1"/>
    <n v="35.76"/>
    <x v="0"/>
    <s v="viernes-13:57-card-ANON-0000-0000-0494-Latte"/>
    <s v="único"/>
  </r>
  <r>
    <d v="2024-11-15T00:00:00"/>
    <x v="2307"/>
    <x v="8"/>
    <s v="viernes"/>
    <s v="15:19"/>
    <x v="0"/>
    <x v="905"/>
    <x v="1"/>
    <n v="25.96"/>
    <x v="2"/>
    <s v="viernes-15:19-card-ANON-0000-0000-0905-Americano"/>
    <s v="único"/>
  </r>
  <r>
    <d v="2024-11-15T00:00:00"/>
    <x v="2308"/>
    <x v="8"/>
    <s v="viernes"/>
    <s v="17:35"/>
    <x v="0"/>
    <x v="851"/>
    <x v="1"/>
    <n v="30.86"/>
    <x v="3"/>
    <s v="viernes-17:35-card-ANON-0000-0000-0851-Americano with Milk"/>
    <s v="único"/>
  </r>
  <r>
    <d v="2024-11-15T00:00:00"/>
    <x v="2309"/>
    <x v="8"/>
    <s v="viernes"/>
    <s v="17:55"/>
    <x v="0"/>
    <x v="906"/>
    <x v="1"/>
    <n v="35.76"/>
    <x v="0"/>
    <s v="viernes-17:55-card-ANON-0000-0000-0906-Latte"/>
    <s v="único"/>
  </r>
  <r>
    <d v="2024-11-15T00:00:00"/>
    <x v="2310"/>
    <x v="8"/>
    <s v="viernes"/>
    <s v="18:12"/>
    <x v="0"/>
    <x v="907"/>
    <x v="1"/>
    <n v="35.76"/>
    <x v="1"/>
    <s v="viernes-18:12-card-ANON-0000-0000-0907-Hot Chocolate"/>
    <s v="único"/>
  </r>
  <r>
    <d v="2024-11-15T00:00:00"/>
    <x v="2311"/>
    <x v="8"/>
    <s v="viernes"/>
    <s v="18:42"/>
    <x v="0"/>
    <x v="287"/>
    <x v="1"/>
    <n v="30.86"/>
    <x v="3"/>
    <s v="viernes-18:42-card-ANON-0000-0000-0287-Americano with Milk"/>
    <s v="único"/>
  </r>
  <r>
    <d v="2024-11-15T00:00:00"/>
    <x v="2312"/>
    <x v="8"/>
    <s v="viernes"/>
    <s v="18:43"/>
    <x v="0"/>
    <x v="287"/>
    <x v="1"/>
    <n v="30.86"/>
    <x v="3"/>
    <s v="viernes-18:43-card-ANON-0000-0000-0287-Americano with Milk"/>
    <s v="único"/>
  </r>
  <r>
    <d v="2024-11-16T00:00:00"/>
    <x v="2313"/>
    <x v="8"/>
    <s v="sábado"/>
    <s v="10:21"/>
    <x v="0"/>
    <x v="141"/>
    <x v="1"/>
    <n v="25.96"/>
    <x v="5"/>
    <s v="sábado-10:21-card-ANON-0000-0000-0141-Cortado"/>
    <s v="único"/>
  </r>
  <r>
    <d v="2024-11-16T00:00:00"/>
    <x v="2314"/>
    <x v="8"/>
    <s v="sábado"/>
    <s v="10:45"/>
    <x v="0"/>
    <x v="908"/>
    <x v="1"/>
    <n v="25.96"/>
    <x v="5"/>
    <s v="sábado-10:45-card-ANON-0000-0000-0908-Cortado"/>
    <s v="único"/>
  </r>
  <r>
    <d v="2024-11-16T00:00:00"/>
    <x v="2315"/>
    <x v="8"/>
    <s v="sábado"/>
    <s v="11:02"/>
    <x v="0"/>
    <x v="909"/>
    <x v="1"/>
    <n v="35.76"/>
    <x v="1"/>
    <s v="sábado-11:02-card-ANON-0000-0000-0909-Hot Chocolate"/>
    <s v="único"/>
  </r>
  <r>
    <d v="2024-11-16T00:00:00"/>
    <x v="2316"/>
    <x v="8"/>
    <s v="sábado"/>
    <s v="11:03"/>
    <x v="0"/>
    <x v="910"/>
    <x v="1"/>
    <n v="35.76"/>
    <x v="0"/>
    <s v="sábado-11:03-card-ANON-0000-0000-0910-Latte"/>
    <s v="único"/>
  </r>
  <r>
    <d v="2024-11-16T00:00:00"/>
    <x v="2317"/>
    <x v="8"/>
    <s v="sábado"/>
    <s v="11:39"/>
    <x v="0"/>
    <x v="302"/>
    <x v="1"/>
    <n v="25.96"/>
    <x v="2"/>
    <s v="sábado-11:39-card-ANON-0000-0000-0302-Americano"/>
    <s v="único"/>
  </r>
  <r>
    <d v="2024-11-16T00:00:00"/>
    <x v="2318"/>
    <x v="8"/>
    <s v="sábado"/>
    <s v="12:30"/>
    <x v="0"/>
    <x v="911"/>
    <x v="1"/>
    <n v="35.76"/>
    <x v="7"/>
    <s v="sábado-12:30-card-ANON-0000-0000-0911-Cappuccino"/>
    <s v="único"/>
  </r>
  <r>
    <d v="2024-11-16T00:00:00"/>
    <x v="2319"/>
    <x v="8"/>
    <s v="sábado"/>
    <s v="12:31"/>
    <x v="0"/>
    <x v="912"/>
    <x v="1"/>
    <n v="30.86"/>
    <x v="3"/>
    <s v="sábado-12:31-card-ANON-0000-0000-0912-Americano with Milk"/>
    <s v="único"/>
  </r>
  <r>
    <d v="2024-11-16T00:00:00"/>
    <x v="2320"/>
    <x v="8"/>
    <s v="sábado"/>
    <s v="12:48"/>
    <x v="0"/>
    <x v="913"/>
    <x v="1"/>
    <n v="35.76"/>
    <x v="0"/>
    <s v="sábado-12:48-card-ANON-0000-0000-0913-Latte"/>
    <s v="único"/>
  </r>
  <r>
    <d v="2024-11-16T00:00:00"/>
    <x v="2321"/>
    <x v="8"/>
    <s v="sábado"/>
    <s v="12:49"/>
    <x v="0"/>
    <x v="913"/>
    <x v="1"/>
    <n v="35.76"/>
    <x v="0"/>
    <s v="sábado-12:49-card-ANON-0000-0000-0913-Latte"/>
    <s v="único"/>
  </r>
  <r>
    <d v="2024-11-16T00:00:00"/>
    <x v="2322"/>
    <x v="8"/>
    <s v="sábado"/>
    <s v="13:16"/>
    <x v="0"/>
    <x v="819"/>
    <x v="1"/>
    <n v="30.86"/>
    <x v="3"/>
    <s v="sábado-13:16-card-ANON-0000-0000-0819-Americano with Milk"/>
    <s v="único"/>
  </r>
  <r>
    <d v="2024-11-16T00:00:00"/>
    <x v="2323"/>
    <x v="8"/>
    <s v="sábado"/>
    <s v="13:18"/>
    <x v="0"/>
    <x v="914"/>
    <x v="1"/>
    <n v="35.76"/>
    <x v="0"/>
    <s v="sábado-13:18-card-ANON-0000-0000-0914-Latte"/>
    <s v="único"/>
  </r>
  <r>
    <d v="2024-11-16T00:00:00"/>
    <x v="2324"/>
    <x v="8"/>
    <s v="sábado"/>
    <s v="13:19"/>
    <x v="0"/>
    <x v="914"/>
    <x v="1"/>
    <n v="35.76"/>
    <x v="0"/>
    <s v="sábado-13:19-card-ANON-0000-0000-0914-Latte"/>
    <s v="único"/>
  </r>
  <r>
    <d v="2024-11-16T00:00:00"/>
    <x v="2325"/>
    <x v="8"/>
    <s v="sábado"/>
    <s v="14:25"/>
    <x v="0"/>
    <x v="915"/>
    <x v="1"/>
    <n v="30.86"/>
    <x v="3"/>
    <s v="sábado-14:25-card-ANON-0000-0000-0915-Americano with Milk"/>
    <s v="único"/>
  </r>
  <r>
    <d v="2024-11-17T00:00:00"/>
    <x v="2326"/>
    <x v="8"/>
    <s v="domingo"/>
    <s v="10:29"/>
    <x v="0"/>
    <x v="916"/>
    <x v="1"/>
    <n v="30.86"/>
    <x v="3"/>
    <s v="domingo-10:29-card-ANON-0000-0000-0916-Americano with Milk"/>
    <s v="único"/>
  </r>
  <r>
    <d v="2024-11-17T00:00:00"/>
    <x v="2327"/>
    <x v="8"/>
    <s v="domingo"/>
    <s v="13:35"/>
    <x v="0"/>
    <x v="917"/>
    <x v="1"/>
    <n v="30.86"/>
    <x v="3"/>
    <s v="domingo-13:35-card-ANON-0000-0000-0917-Americano with Milk"/>
    <s v="único"/>
  </r>
  <r>
    <d v="2024-11-17T00:00:00"/>
    <x v="2328"/>
    <x v="8"/>
    <s v="domingo"/>
    <s v="14:18"/>
    <x v="0"/>
    <x v="918"/>
    <x v="1"/>
    <n v="25.96"/>
    <x v="2"/>
    <s v="domingo-14:18-card-ANON-0000-0000-0918-Americano"/>
    <s v="único"/>
  </r>
  <r>
    <d v="2024-11-17T00:00:00"/>
    <x v="2329"/>
    <x v="8"/>
    <s v="domingo"/>
    <s v="14:33"/>
    <x v="0"/>
    <x v="919"/>
    <x v="1"/>
    <n v="30.86"/>
    <x v="3"/>
    <s v="domingo-14:33-card-ANON-0000-0000-0919-Americano with Milk"/>
    <s v="único"/>
  </r>
  <r>
    <d v="2024-11-17T00:00:00"/>
    <x v="2330"/>
    <x v="8"/>
    <s v="domingo"/>
    <s v="16:27"/>
    <x v="0"/>
    <x v="920"/>
    <x v="1"/>
    <n v="35.76"/>
    <x v="0"/>
    <s v="domingo-16:27-card-ANON-0000-0000-0920-Latte"/>
    <s v="único"/>
  </r>
  <r>
    <d v="2024-11-17T00:00:00"/>
    <x v="2331"/>
    <x v="8"/>
    <s v="domingo"/>
    <s v="16:28"/>
    <x v="0"/>
    <x v="920"/>
    <x v="1"/>
    <n v="35.76"/>
    <x v="0"/>
    <s v="domingo-16:28-card-ANON-0000-0000-0920-Latte"/>
    <s v="único"/>
  </r>
  <r>
    <d v="2024-11-17T00:00:00"/>
    <x v="2332"/>
    <x v="8"/>
    <s v="domingo"/>
    <s v="18:10"/>
    <x v="0"/>
    <x v="921"/>
    <x v="1"/>
    <n v="35.76"/>
    <x v="1"/>
    <s v="domingo-18:10-card-ANON-0000-0000-0921-Hot Chocolate"/>
    <s v="único"/>
  </r>
  <r>
    <d v="2024-11-17T00:00:00"/>
    <x v="2333"/>
    <x v="8"/>
    <s v="domingo"/>
    <s v="19:17"/>
    <x v="0"/>
    <x v="922"/>
    <x v="1"/>
    <n v="35.76"/>
    <x v="1"/>
    <s v="domingo-19:17-card-ANON-0000-0000-0922-Hot Chocolate"/>
    <s v="único"/>
  </r>
  <r>
    <d v="2024-11-17T00:00:00"/>
    <x v="2334"/>
    <x v="8"/>
    <s v="domingo"/>
    <s v="19:18"/>
    <x v="0"/>
    <x v="922"/>
    <x v="1"/>
    <n v="35.76"/>
    <x v="1"/>
    <s v="domingo-19:18-card-ANON-0000-0000-0922-Hot Chocolate"/>
    <s v="único"/>
  </r>
  <r>
    <d v="2024-11-18T00:00:00"/>
    <x v="2335"/>
    <x v="8"/>
    <s v="lunes"/>
    <s v="07:52"/>
    <x v="0"/>
    <x v="769"/>
    <x v="1"/>
    <n v="30.86"/>
    <x v="3"/>
    <s v="lunes-07:52-card-ANON-0000-0000-0769-Americano with Milk"/>
    <s v="único"/>
  </r>
  <r>
    <d v="2024-11-18T00:00:00"/>
    <x v="2336"/>
    <x v="8"/>
    <s v="lunes"/>
    <s v="07:53"/>
    <x v="0"/>
    <x v="923"/>
    <x v="1"/>
    <n v="30.86"/>
    <x v="3"/>
    <s v="lunes-07:53-card-ANON-0000-0000-0923-Americano with Milk"/>
    <s v="único"/>
  </r>
  <r>
    <d v="2024-11-18T00:00:00"/>
    <x v="2337"/>
    <x v="8"/>
    <s v="lunes"/>
    <s v="07:57"/>
    <x v="0"/>
    <x v="570"/>
    <x v="1"/>
    <n v="35.76"/>
    <x v="0"/>
    <s v="lunes-07:57-card-ANON-0000-0000-0570-Latte"/>
    <s v="único"/>
  </r>
  <r>
    <d v="2024-11-18T00:00:00"/>
    <x v="2338"/>
    <x v="8"/>
    <s v="lunes"/>
    <s v="16:44"/>
    <x v="0"/>
    <x v="924"/>
    <x v="1"/>
    <n v="35.76"/>
    <x v="0"/>
    <s v="lunes-16:44-card-ANON-0000-0000-0924-Latte"/>
    <s v="único"/>
  </r>
  <r>
    <d v="2024-11-18T00:00:00"/>
    <x v="2339"/>
    <x v="8"/>
    <s v="lunes"/>
    <s v="16:46"/>
    <x v="0"/>
    <x v="906"/>
    <x v="1"/>
    <n v="35.76"/>
    <x v="0"/>
    <s v="lunes-16:46-card-ANON-0000-0000-0906-Latte"/>
    <s v="único"/>
  </r>
  <r>
    <d v="2024-11-18T00:00:00"/>
    <x v="2340"/>
    <x v="8"/>
    <s v="lunes"/>
    <s v="18:50"/>
    <x v="0"/>
    <x v="925"/>
    <x v="1"/>
    <n v="35.76"/>
    <x v="0"/>
    <s v="lunes-18:50-card-ANON-0000-0000-0925-Latte"/>
    <s v="único"/>
  </r>
  <r>
    <d v="2024-11-19T00:00:00"/>
    <x v="2341"/>
    <x v="8"/>
    <s v="martes"/>
    <s v="07:51"/>
    <x v="0"/>
    <x v="923"/>
    <x v="1"/>
    <n v="30.86"/>
    <x v="3"/>
    <s v="martes-07:51-card-ANON-0000-0000-0923-Americano with Milk"/>
    <s v="único"/>
  </r>
  <r>
    <d v="2024-11-19T00:00:00"/>
    <x v="2342"/>
    <x v="8"/>
    <s v="martes"/>
    <s v="07:52"/>
    <x v="0"/>
    <x v="923"/>
    <x v="1"/>
    <n v="35.76"/>
    <x v="0"/>
    <s v="martes-07:52-card-ANON-0000-0000-0923-Latte"/>
    <s v="único"/>
  </r>
  <r>
    <d v="2024-11-19T00:00:00"/>
    <x v="2343"/>
    <x v="8"/>
    <s v="martes"/>
    <s v="07:53"/>
    <x v="0"/>
    <x v="926"/>
    <x v="1"/>
    <n v="21.06"/>
    <x v="6"/>
    <s v="martes-07:53-card-ANON-0000-0000-0926-Espresso"/>
    <s v="único"/>
  </r>
  <r>
    <d v="2024-11-19T00:00:00"/>
    <x v="2344"/>
    <x v="8"/>
    <s v="martes"/>
    <s v="07:54"/>
    <x v="0"/>
    <x v="927"/>
    <x v="1"/>
    <n v="35.76"/>
    <x v="0"/>
    <s v="martes-07:54-card-ANON-0000-0000-0927-Latte"/>
    <s v="único"/>
  </r>
  <r>
    <d v="2024-11-19T00:00:00"/>
    <x v="2345"/>
    <x v="8"/>
    <s v="martes"/>
    <s v="10:29"/>
    <x v="0"/>
    <x v="276"/>
    <x v="1"/>
    <n v="30.86"/>
    <x v="3"/>
    <s v="martes-10:29-card-ANON-0000-0000-0276-Americano with Milk"/>
    <s v="único"/>
  </r>
  <r>
    <d v="2024-11-19T00:00:00"/>
    <x v="2346"/>
    <x v="8"/>
    <s v="martes"/>
    <s v="11:07"/>
    <x v="0"/>
    <x v="928"/>
    <x v="1"/>
    <n v="35.76"/>
    <x v="0"/>
    <s v="martes-11:07-card-ANON-0000-0000-0928-Latte"/>
    <s v="único"/>
  </r>
  <r>
    <d v="2024-11-19T00:00:00"/>
    <x v="2347"/>
    <x v="8"/>
    <s v="martes"/>
    <s v="16:22"/>
    <x v="0"/>
    <x v="12"/>
    <x v="1"/>
    <n v="35.76"/>
    <x v="4"/>
    <s v="martes-16:22-card-ANON-0000-0000-0012-Cocoa"/>
    <s v="único"/>
  </r>
  <r>
    <d v="2024-11-19T00:00:00"/>
    <x v="2348"/>
    <x v="8"/>
    <s v="martes"/>
    <s v="16:23"/>
    <x v="0"/>
    <x v="12"/>
    <x v="1"/>
    <n v="35.76"/>
    <x v="4"/>
    <s v="martes-16:23-card-ANON-0000-0000-0012-Cocoa"/>
    <s v="único"/>
  </r>
  <r>
    <d v="2024-11-19T00:00:00"/>
    <x v="2349"/>
    <x v="8"/>
    <s v="martes"/>
    <s v="16:41"/>
    <x v="0"/>
    <x v="206"/>
    <x v="1"/>
    <n v="35.76"/>
    <x v="7"/>
    <s v="martes-16:41-card-ANON-0000-0000-0206-Cappuccino"/>
    <s v="único"/>
  </r>
  <r>
    <d v="2024-11-19T00:00:00"/>
    <x v="2350"/>
    <x v="8"/>
    <s v="martes"/>
    <s v="16:47"/>
    <x v="0"/>
    <x v="929"/>
    <x v="1"/>
    <n v="35.76"/>
    <x v="7"/>
    <s v="martes-16:47-card-ANON-0000-0000-0929-Cappuccino"/>
    <s v="único"/>
  </r>
  <r>
    <d v="2024-11-20T00:00:00"/>
    <x v="2351"/>
    <x v="8"/>
    <s v="miércoles"/>
    <s v="13:29"/>
    <x v="0"/>
    <x v="930"/>
    <x v="1"/>
    <n v="30.86"/>
    <x v="3"/>
    <s v="miércoles-13:29-card-ANON-0000-0000-0930-Americano with Milk"/>
    <s v="único"/>
  </r>
  <r>
    <d v="2024-11-20T00:00:00"/>
    <x v="2352"/>
    <x v="8"/>
    <s v="miércoles"/>
    <s v="16:34"/>
    <x v="0"/>
    <x v="906"/>
    <x v="1"/>
    <n v="35.76"/>
    <x v="0"/>
    <s v="miércoles-16:34-card-ANON-0000-0000-0906-Latte"/>
    <s v="único"/>
  </r>
  <r>
    <d v="2024-11-20T00:00:00"/>
    <x v="2353"/>
    <x v="8"/>
    <s v="miércoles"/>
    <s v="17:49"/>
    <x v="0"/>
    <x v="931"/>
    <x v="1"/>
    <n v="35.76"/>
    <x v="7"/>
    <s v="miércoles-17:49-card-ANON-0000-0000-0931-Cappuccino"/>
    <s v="único"/>
  </r>
  <r>
    <d v="2024-11-20T00:00:00"/>
    <x v="2354"/>
    <x v="8"/>
    <s v="miércoles"/>
    <s v="17:50"/>
    <x v="0"/>
    <x v="931"/>
    <x v="1"/>
    <n v="35.76"/>
    <x v="1"/>
    <s v="miércoles-17:50-card-ANON-0000-0000-0931-Hot Chocolate"/>
    <s v="único"/>
  </r>
  <r>
    <d v="2024-11-21T00:00:00"/>
    <x v="2355"/>
    <x v="8"/>
    <s v="jueves"/>
    <s v="11:06"/>
    <x v="0"/>
    <x v="141"/>
    <x v="1"/>
    <n v="25.96"/>
    <x v="5"/>
    <s v="jueves-11:06-card-ANON-0000-0000-0141-Cortado"/>
    <s v="único"/>
  </r>
  <r>
    <d v="2024-11-21T00:00:00"/>
    <x v="2356"/>
    <x v="8"/>
    <s v="jueves"/>
    <s v="12:33"/>
    <x v="0"/>
    <x v="906"/>
    <x v="1"/>
    <n v="35.76"/>
    <x v="0"/>
    <s v="jueves-12:33-card-ANON-0000-0000-0906-Latte"/>
    <s v="único"/>
  </r>
  <r>
    <d v="2024-11-21T00:00:00"/>
    <x v="2357"/>
    <x v="8"/>
    <s v="jueves"/>
    <s v="12:59"/>
    <x v="0"/>
    <x v="903"/>
    <x v="1"/>
    <n v="35.76"/>
    <x v="4"/>
    <s v="jueves-12:59-card-ANON-0000-0000-0903-Cocoa"/>
    <s v="único"/>
  </r>
  <r>
    <d v="2024-11-21T00:00:00"/>
    <x v="2358"/>
    <x v="8"/>
    <s v="jueves"/>
    <s v="13:00"/>
    <x v="0"/>
    <x v="932"/>
    <x v="1"/>
    <n v="35.76"/>
    <x v="4"/>
    <s v="jueves-13:00-card-ANON-0000-0000-0932-Cocoa"/>
    <s v="único"/>
  </r>
  <r>
    <d v="2024-11-21T00:00:00"/>
    <x v="2359"/>
    <x v="8"/>
    <s v="jueves"/>
    <s v="16:14"/>
    <x v="0"/>
    <x v="906"/>
    <x v="1"/>
    <n v="35.76"/>
    <x v="0"/>
    <s v="jueves-16:14-card-ANON-0000-0000-0906-Latte"/>
    <s v="único"/>
  </r>
  <r>
    <d v="2024-11-21T00:00:00"/>
    <x v="2360"/>
    <x v="8"/>
    <s v="jueves"/>
    <s v="17:35"/>
    <x v="0"/>
    <x v="933"/>
    <x v="1"/>
    <n v="30.86"/>
    <x v="3"/>
    <s v="jueves-17:35-card-ANON-0000-0000-0933-Americano with Milk"/>
    <s v="único"/>
  </r>
  <r>
    <d v="2024-11-21T00:00:00"/>
    <x v="2361"/>
    <x v="8"/>
    <s v="jueves"/>
    <s v="17:39"/>
    <x v="0"/>
    <x v="934"/>
    <x v="1"/>
    <n v="25.96"/>
    <x v="5"/>
    <s v="jueves-17:39-card-ANON-0000-0000-0934-Cortado"/>
    <s v="único"/>
  </r>
  <r>
    <d v="2024-11-21T00:00:00"/>
    <x v="2362"/>
    <x v="8"/>
    <s v="jueves"/>
    <s v="19:01"/>
    <x v="0"/>
    <x v="935"/>
    <x v="1"/>
    <n v="35.76"/>
    <x v="1"/>
    <s v="jueves-19:01-card-ANON-0000-0000-0935-Hot Chocolate"/>
    <s v="único"/>
  </r>
  <r>
    <d v="2024-11-22T00:00:00"/>
    <x v="2363"/>
    <x v="8"/>
    <s v="viernes"/>
    <s v="07:50"/>
    <x v="0"/>
    <x v="906"/>
    <x v="1"/>
    <n v="35.76"/>
    <x v="0"/>
    <s v="viernes-07:50-card-ANON-0000-0000-0906-Latte"/>
    <s v="único"/>
  </r>
  <r>
    <d v="2024-11-22T00:00:00"/>
    <x v="2364"/>
    <x v="8"/>
    <s v="viernes"/>
    <s v="10:03"/>
    <x v="0"/>
    <x v="696"/>
    <x v="1"/>
    <n v="35.76"/>
    <x v="7"/>
    <s v="viernes-10:03-card-ANON-0000-0000-0696-Cappuccino"/>
    <s v="único"/>
  </r>
  <r>
    <d v="2024-11-22T00:00:00"/>
    <x v="2365"/>
    <x v="8"/>
    <s v="viernes"/>
    <s v="11:02"/>
    <x v="0"/>
    <x v="936"/>
    <x v="1"/>
    <n v="35.76"/>
    <x v="0"/>
    <s v="viernes-11:02-card-ANON-0000-0000-0936-Latte"/>
    <s v="único"/>
  </r>
  <r>
    <d v="2024-11-22T00:00:00"/>
    <x v="2366"/>
    <x v="8"/>
    <s v="viernes"/>
    <s v="11:24"/>
    <x v="0"/>
    <x v="937"/>
    <x v="1"/>
    <n v="35.76"/>
    <x v="4"/>
    <s v="viernes-11:24-card-ANON-0000-0000-0937-Cocoa"/>
    <s v="único"/>
  </r>
  <r>
    <d v="2024-11-22T00:00:00"/>
    <x v="2367"/>
    <x v="8"/>
    <s v="viernes"/>
    <s v="16:33"/>
    <x v="0"/>
    <x v="938"/>
    <x v="1"/>
    <n v="35.76"/>
    <x v="1"/>
    <s v="viernes-16:33-card-ANON-0000-0000-0938-Hot Chocolate"/>
    <s v="único"/>
  </r>
  <r>
    <d v="2024-11-22T00:00:00"/>
    <x v="2368"/>
    <x v="8"/>
    <s v="viernes"/>
    <s v="16:33"/>
    <x v="0"/>
    <x v="938"/>
    <x v="1"/>
    <n v="35.76"/>
    <x v="0"/>
    <s v="viernes-16:33-card-ANON-0000-0000-0938-Latte"/>
    <s v="único"/>
  </r>
  <r>
    <d v="2024-11-23T00:00:00"/>
    <x v="2369"/>
    <x v="8"/>
    <s v="sábado"/>
    <s v="09:10"/>
    <x v="0"/>
    <x v="543"/>
    <x v="1"/>
    <n v="25.96"/>
    <x v="5"/>
    <s v="sábado-09:10-card-ANON-0000-0000-0543-Cortado"/>
    <s v="único"/>
  </r>
  <r>
    <d v="2024-11-23T00:00:00"/>
    <x v="2370"/>
    <x v="8"/>
    <s v="sábado"/>
    <s v="09:11"/>
    <x v="0"/>
    <x v="543"/>
    <x v="1"/>
    <n v="25.96"/>
    <x v="5"/>
    <s v="sábado-09:11-card-ANON-0000-0000-0543-Cortado"/>
    <s v="único"/>
  </r>
  <r>
    <d v="2024-11-23T00:00:00"/>
    <x v="2371"/>
    <x v="8"/>
    <s v="sábado"/>
    <s v="10:05"/>
    <x v="0"/>
    <x v="683"/>
    <x v="1"/>
    <n v="35.76"/>
    <x v="0"/>
    <s v="sábado-10:05-card-ANON-0000-0000-0683-Latte"/>
    <s v="único"/>
  </r>
  <r>
    <d v="2024-11-23T00:00:00"/>
    <x v="2372"/>
    <x v="8"/>
    <s v="sábado"/>
    <s v="11:03"/>
    <x v="0"/>
    <x v="172"/>
    <x v="1"/>
    <n v="35.76"/>
    <x v="7"/>
    <s v="sábado-11:03-card-ANON-0000-0000-0172-Cappuccino"/>
    <s v="único"/>
  </r>
  <r>
    <d v="2024-11-23T00:00:00"/>
    <x v="2373"/>
    <x v="8"/>
    <s v="sábado"/>
    <s v="11:09"/>
    <x v="0"/>
    <x v="939"/>
    <x v="1"/>
    <n v="25.96"/>
    <x v="2"/>
    <s v="sábado-11:09-card-ANON-0000-0000-0939-Americano"/>
    <s v="único"/>
  </r>
  <r>
    <d v="2024-11-23T00:00:00"/>
    <x v="2374"/>
    <x v="8"/>
    <s v="sábado"/>
    <s v="11:10"/>
    <x v="0"/>
    <x v="939"/>
    <x v="1"/>
    <n v="25.96"/>
    <x v="2"/>
    <s v="sábado-11:10-card-ANON-0000-0000-0939-Americano"/>
    <s v="único"/>
  </r>
  <r>
    <d v="2024-11-23T00:00:00"/>
    <x v="2375"/>
    <x v="8"/>
    <s v="sábado"/>
    <s v="11:41"/>
    <x v="0"/>
    <x v="494"/>
    <x v="1"/>
    <n v="35.76"/>
    <x v="1"/>
    <s v="sábado-11:41-card-ANON-0000-0000-0494-Hot Chocolate"/>
    <s v="único"/>
  </r>
  <r>
    <d v="2024-11-23T00:00:00"/>
    <x v="2376"/>
    <x v="8"/>
    <s v="sábado"/>
    <s v="22:37"/>
    <x v="0"/>
    <x v="940"/>
    <x v="1"/>
    <n v="35.76"/>
    <x v="0"/>
    <s v="sábado-22:37-card-ANON-0000-0000-0940-Latte"/>
    <s v="único"/>
  </r>
  <r>
    <d v="2024-11-24T00:00:00"/>
    <x v="2377"/>
    <x v="8"/>
    <s v="domingo"/>
    <s v="08:17"/>
    <x v="0"/>
    <x v="570"/>
    <x v="1"/>
    <n v="35.76"/>
    <x v="0"/>
    <s v="domingo-08:17-card-ANON-0000-0000-0570-Latte"/>
    <s v="único"/>
  </r>
  <r>
    <d v="2024-11-25T00:00:00"/>
    <x v="2378"/>
    <x v="8"/>
    <s v="lunes"/>
    <s v="07:49"/>
    <x v="0"/>
    <x v="696"/>
    <x v="1"/>
    <n v="35.76"/>
    <x v="7"/>
    <s v="lunes-07:49-card-ANON-0000-0000-0696-Cappuccino"/>
    <s v="único"/>
  </r>
  <r>
    <d v="2024-11-25T00:00:00"/>
    <x v="2379"/>
    <x v="8"/>
    <s v="lunes"/>
    <s v="07:54"/>
    <x v="0"/>
    <x v="941"/>
    <x v="1"/>
    <n v="35.76"/>
    <x v="0"/>
    <s v="lunes-07:54-card-ANON-0000-0000-0941-Latte"/>
    <s v="único"/>
  </r>
  <r>
    <d v="2024-11-25T00:00:00"/>
    <x v="2380"/>
    <x v="8"/>
    <s v="lunes"/>
    <s v="09:12"/>
    <x v="0"/>
    <x v="276"/>
    <x v="1"/>
    <n v="30.86"/>
    <x v="3"/>
    <s v="lunes-09:12-card-ANON-0000-0000-0276-Americano with Milk"/>
    <s v="único"/>
  </r>
  <r>
    <d v="2024-11-25T00:00:00"/>
    <x v="2381"/>
    <x v="8"/>
    <s v="lunes"/>
    <s v="10:38"/>
    <x v="0"/>
    <x v="141"/>
    <x v="1"/>
    <n v="25.96"/>
    <x v="5"/>
    <s v="lunes-10:38-card-ANON-0000-0000-0141-Cortado"/>
    <s v="único"/>
  </r>
  <r>
    <d v="2024-11-25T00:00:00"/>
    <x v="2382"/>
    <x v="8"/>
    <s v="lunes"/>
    <s v="12:50"/>
    <x v="0"/>
    <x v="942"/>
    <x v="1"/>
    <n v="35.76"/>
    <x v="0"/>
    <s v="lunes-12:50-card-ANON-0000-0000-0942-Latte"/>
    <s v="único"/>
  </r>
  <r>
    <d v="2024-11-25T00:00:00"/>
    <x v="2383"/>
    <x v="8"/>
    <s v="lunes"/>
    <s v="12:52"/>
    <x v="0"/>
    <x v="943"/>
    <x v="1"/>
    <n v="35.76"/>
    <x v="0"/>
    <s v="lunes-12:52-card-ANON-0000-0000-0943-Latte"/>
    <s v="único"/>
  </r>
  <r>
    <d v="2024-11-25T00:00:00"/>
    <x v="2384"/>
    <x v="8"/>
    <s v="lunes"/>
    <s v="16:30"/>
    <x v="0"/>
    <x v="871"/>
    <x v="1"/>
    <n v="35.76"/>
    <x v="1"/>
    <s v="lunes-16:30-card-ANON-0000-0000-0871-Hot Chocolate"/>
    <s v="único"/>
  </r>
  <r>
    <d v="2024-11-25T00:00:00"/>
    <x v="2385"/>
    <x v="8"/>
    <s v="lunes"/>
    <s v="19:01"/>
    <x v="0"/>
    <x v="944"/>
    <x v="1"/>
    <n v="30.86"/>
    <x v="3"/>
    <s v="lunes-19:01-card-ANON-0000-0000-0944-Americano with Milk"/>
    <s v="único"/>
  </r>
  <r>
    <d v="2024-11-25T00:00:00"/>
    <x v="2386"/>
    <x v="8"/>
    <s v="lunes"/>
    <s v="19:37"/>
    <x v="0"/>
    <x v="945"/>
    <x v="1"/>
    <n v="35.76"/>
    <x v="1"/>
    <s v="lunes-19:37-card-ANON-0000-0000-0945-Hot Chocolate"/>
    <s v="único"/>
  </r>
  <r>
    <d v="2024-11-25T00:00:00"/>
    <x v="2387"/>
    <x v="8"/>
    <s v="lunes"/>
    <s v="21:42"/>
    <x v="0"/>
    <x v="637"/>
    <x v="1"/>
    <n v="35.76"/>
    <x v="1"/>
    <s v="lunes-21:42-card-ANON-0000-0000-0637-Hot Chocolate"/>
    <s v="único"/>
  </r>
  <r>
    <d v="2024-11-25T00:00:00"/>
    <x v="2388"/>
    <x v="8"/>
    <s v="lunes"/>
    <s v="21:43"/>
    <x v="0"/>
    <x v="637"/>
    <x v="1"/>
    <n v="35.76"/>
    <x v="7"/>
    <s v="lunes-21:43-card-ANON-0000-0000-0637-Cappuccino"/>
    <s v="único"/>
  </r>
  <r>
    <d v="2024-11-26T00:00:00"/>
    <x v="2389"/>
    <x v="8"/>
    <s v="martes"/>
    <s v="07:54"/>
    <x v="0"/>
    <x v="570"/>
    <x v="1"/>
    <n v="35.76"/>
    <x v="0"/>
    <s v="martes-07:54-card-ANON-0000-0000-0570-Latte"/>
    <s v="único"/>
  </r>
  <r>
    <d v="2024-11-26T00:00:00"/>
    <x v="2390"/>
    <x v="8"/>
    <s v="martes"/>
    <s v="11:02"/>
    <x v="0"/>
    <x v="903"/>
    <x v="1"/>
    <n v="35.76"/>
    <x v="4"/>
    <s v="martes-11:02-card-ANON-0000-0000-0903-Cocoa"/>
    <s v="único"/>
  </r>
  <r>
    <d v="2024-11-26T00:00:00"/>
    <x v="2391"/>
    <x v="8"/>
    <s v="martes"/>
    <s v="11:03"/>
    <x v="0"/>
    <x v="946"/>
    <x v="1"/>
    <n v="25.96"/>
    <x v="2"/>
    <s v="martes-11:03-card-ANON-0000-0000-0946-Americano"/>
    <s v="único"/>
  </r>
  <r>
    <d v="2024-11-26T00:00:00"/>
    <x v="2392"/>
    <x v="8"/>
    <s v="martes"/>
    <s v="11:06"/>
    <x v="0"/>
    <x v="947"/>
    <x v="1"/>
    <n v="35.76"/>
    <x v="4"/>
    <s v="martes-11:06-card-ANON-0000-0000-0947-Cocoa"/>
    <s v="único"/>
  </r>
  <r>
    <d v="2024-11-26T00:00:00"/>
    <x v="2393"/>
    <x v="8"/>
    <s v="martes"/>
    <s v="11:07"/>
    <x v="0"/>
    <x v="947"/>
    <x v="1"/>
    <n v="35.76"/>
    <x v="4"/>
    <s v="martes-11:07-card-ANON-0000-0000-0947-Cocoa"/>
    <s v="único"/>
  </r>
  <r>
    <d v="2024-11-26T00:00:00"/>
    <x v="2394"/>
    <x v="8"/>
    <s v="martes"/>
    <s v="16:03"/>
    <x v="0"/>
    <x v="948"/>
    <x v="1"/>
    <n v="35.76"/>
    <x v="0"/>
    <s v="martes-16:03-card-ANON-0000-0000-0948-Latte"/>
    <s v="único"/>
  </r>
  <r>
    <d v="2024-11-26T00:00:00"/>
    <x v="2395"/>
    <x v="8"/>
    <s v="martes"/>
    <s v="16:05"/>
    <x v="0"/>
    <x v="949"/>
    <x v="1"/>
    <n v="35.76"/>
    <x v="0"/>
    <s v="martes-16:05-card-ANON-0000-0000-0949-Latte"/>
    <s v="único"/>
  </r>
  <r>
    <d v="2024-11-26T00:00:00"/>
    <x v="2396"/>
    <x v="8"/>
    <s v="martes"/>
    <s v="17:11"/>
    <x v="0"/>
    <x v="950"/>
    <x v="1"/>
    <n v="25.96"/>
    <x v="2"/>
    <s v="martes-17:11-card-ANON-0000-0000-0950-Americano"/>
    <s v="único"/>
  </r>
  <r>
    <d v="2024-11-26T00:00:00"/>
    <x v="2397"/>
    <x v="8"/>
    <s v="martes"/>
    <s v="17:12"/>
    <x v="0"/>
    <x v="950"/>
    <x v="1"/>
    <n v="30.86"/>
    <x v="3"/>
    <s v="martes-17:12-card-ANON-0000-0000-0950-Americano with Milk"/>
    <s v="único"/>
  </r>
  <r>
    <d v="2024-11-26T00:00:00"/>
    <x v="2398"/>
    <x v="8"/>
    <s v="martes"/>
    <s v="19:47"/>
    <x v="0"/>
    <x v="951"/>
    <x v="1"/>
    <n v="35.76"/>
    <x v="4"/>
    <s v="martes-19:47-card-ANON-0000-0000-0951-Cocoa"/>
    <s v="único"/>
  </r>
  <r>
    <d v="2024-11-28T00:00:00"/>
    <x v="2399"/>
    <x v="8"/>
    <s v="jueves"/>
    <s v="08:41"/>
    <x v="0"/>
    <x v="952"/>
    <x v="1"/>
    <n v="35.76"/>
    <x v="7"/>
    <s v="jueves-08:41-card-ANON-0000-0000-0952-Cappuccino"/>
    <s v="único"/>
  </r>
  <r>
    <d v="2024-11-28T00:00:00"/>
    <x v="2400"/>
    <x v="8"/>
    <s v="jueves"/>
    <s v="09:14"/>
    <x v="0"/>
    <x v="276"/>
    <x v="1"/>
    <n v="30.86"/>
    <x v="3"/>
    <s v="jueves-09:14-card-ANON-0000-0000-0276-Americano with Milk"/>
    <s v="único"/>
  </r>
  <r>
    <d v="2024-11-28T00:00:00"/>
    <x v="2401"/>
    <x v="8"/>
    <s v="jueves"/>
    <s v="20:24"/>
    <x v="0"/>
    <x v="12"/>
    <x v="1"/>
    <n v="30.86"/>
    <x v="3"/>
    <s v="jueves-20:24-card-ANON-0000-0000-0012-Americano with Milk"/>
    <s v="único"/>
  </r>
  <r>
    <d v="2024-11-28T00:00:00"/>
    <x v="2402"/>
    <x v="8"/>
    <s v="jueves"/>
    <s v="20:25"/>
    <x v="0"/>
    <x v="19"/>
    <x v="1"/>
    <n v="35.76"/>
    <x v="0"/>
    <s v="jueves-20:25-card-ANON-0000-0000-0019-Latte"/>
    <s v="único"/>
  </r>
  <r>
    <d v="2024-11-28T00:00:00"/>
    <x v="2403"/>
    <x v="8"/>
    <s v="jueves"/>
    <s v="20:55"/>
    <x v="0"/>
    <x v="507"/>
    <x v="1"/>
    <n v="35.76"/>
    <x v="0"/>
    <s v="jueves-20:55-card-ANON-0000-0000-0507-Latte"/>
    <s v="único"/>
  </r>
  <r>
    <d v="2024-11-28T00:00:00"/>
    <x v="2404"/>
    <x v="8"/>
    <s v="jueves"/>
    <s v="22:00"/>
    <x v="0"/>
    <x v="748"/>
    <x v="1"/>
    <n v="35.76"/>
    <x v="7"/>
    <s v="jueves-22:00-card-ANON-0000-0000-0748-Cappuccino"/>
    <s v="único"/>
  </r>
  <r>
    <d v="2024-11-29T00:00:00"/>
    <x v="2405"/>
    <x v="8"/>
    <s v="viernes"/>
    <s v="07:53"/>
    <x v="0"/>
    <x v="696"/>
    <x v="1"/>
    <n v="35.76"/>
    <x v="4"/>
    <s v="viernes-07:53-card-ANON-0000-0000-0696-Cocoa"/>
    <s v="único"/>
  </r>
  <r>
    <d v="2024-11-29T00:00:00"/>
    <x v="2406"/>
    <x v="8"/>
    <s v="viernes"/>
    <s v="07:57"/>
    <x v="0"/>
    <x v="570"/>
    <x v="1"/>
    <n v="35.76"/>
    <x v="0"/>
    <s v="viernes-07:57-card-ANON-0000-0000-0570-Latte"/>
    <s v="único"/>
  </r>
  <r>
    <d v="2024-11-29T00:00:00"/>
    <x v="2407"/>
    <x v="8"/>
    <s v="viernes"/>
    <s v="09:07"/>
    <x v="0"/>
    <x v="385"/>
    <x v="1"/>
    <n v="30.86"/>
    <x v="3"/>
    <s v="viernes-09:07-card-ANON-0000-0000-0385-Americano with Milk"/>
    <s v="único"/>
  </r>
  <r>
    <d v="2024-11-29T00:00:00"/>
    <x v="2408"/>
    <x v="8"/>
    <s v="viernes"/>
    <s v="09:08"/>
    <x v="0"/>
    <x v="385"/>
    <x v="1"/>
    <n v="30.86"/>
    <x v="3"/>
    <s v="viernes-09:08-card-ANON-0000-0000-0385-Americano with Milk"/>
    <s v="único"/>
  </r>
  <r>
    <d v="2024-11-29T00:00:00"/>
    <x v="2409"/>
    <x v="8"/>
    <s v="viernes"/>
    <s v="15:18"/>
    <x v="0"/>
    <x v="953"/>
    <x v="1"/>
    <n v="30.86"/>
    <x v="3"/>
    <s v="viernes-15:18-card-ANON-0000-0000-0953-Americano with Milk"/>
    <s v="único"/>
  </r>
  <r>
    <d v="2024-11-29T00:00:00"/>
    <x v="2410"/>
    <x v="8"/>
    <s v="viernes"/>
    <s v="15:19"/>
    <x v="0"/>
    <x v="954"/>
    <x v="1"/>
    <n v="35.76"/>
    <x v="0"/>
    <s v="viernes-15:19-card-ANON-0000-0000-0954-Latte"/>
    <s v="único"/>
  </r>
  <r>
    <d v="2024-11-29T00:00:00"/>
    <x v="2411"/>
    <x v="8"/>
    <s v="viernes"/>
    <s v="20:57"/>
    <x v="0"/>
    <x v="955"/>
    <x v="1"/>
    <n v="35.76"/>
    <x v="4"/>
    <s v="viernes-20:57-card-ANON-0000-0000-0955-Cocoa"/>
    <s v="único"/>
  </r>
  <r>
    <d v="2024-11-30T00:00:00"/>
    <x v="2412"/>
    <x v="8"/>
    <s v="sábado"/>
    <s v="12:58"/>
    <x v="0"/>
    <x v="570"/>
    <x v="1"/>
    <n v="35.76"/>
    <x v="4"/>
    <s v="sábado-12:58-card-ANON-0000-0000-0570-Cocoa"/>
    <s v="único"/>
  </r>
  <r>
    <d v="2024-11-30T00:00:00"/>
    <x v="2413"/>
    <x v="8"/>
    <s v="sábado"/>
    <s v="14:04"/>
    <x v="0"/>
    <x v="956"/>
    <x v="1"/>
    <n v="25.96"/>
    <x v="2"/>
    <s v="sábado-14:04-card-ANON-0000-0000-0956-Americano"/>
    <s v="único"/>
  </r>
  <r>
    <d v="2024-11-30T00:00:00"/>
    <x v="2414"/>
    <x v="8"/>
    <s v="sábado"/>
    <s v="14:05"/>
    <x v="0"/>
    <x v="956"/>
    <x v="1"/>
    <n v="35.76"/>
    <x v="1"/>
    <s v="sábado-14:05-card-ANON-0000-0000-0956-Hot Chocolate"/>
    <s v="único"/>
  </r>
  <r>
    <d v="2024-11-30T00:00:00"/>
    <x v="2415"/>
    <x v="8"/>
    <s v="sábado"/>
    <s v="14:16"/>
    <x v="0"/>
    <x v="494"/>
    <x v="1"/>
    <n v="35.76"/>
    <x v="4"/>
    <s v="sábado-14:16-card-ANON-0000-0000-0494-Cocoa"/>
    <s v="único"/>
  </r>
  <r>
    <d v="2024-11-30T00:00:00"/>
    <x v="2416"/>
    <x v="8"/>
    <s v="sábado"/>
    <s v="15:33"/>
    <x v="0"/>
    <x v="97"/>
    <x v="1"/>
    <n v="30.86"/>
    <x v="3"/>
    <s v="sábado-15:33-card-ANON-0000-0000-0097-Americano with Milk"/>
    <s v="único"/>
  </r>
  <r>
    <d v="2024-11-30T00:00:00"/>
    <x v="2417"/>
    <x v="8"/>
    <s v="sábado"/>
    <s v="22:03"/>
    <x v="0"/>
    <x v="957"/>
    <x v="1"/>
    <n v="30.86"/>
    <x v="3"/>
    <s v="sábado-22:03-card-ANON-0000-0000-0957-Americano with Milk"/>
    <s v="único"/>
  </r>
  <r>
    <d v="2024-12-01T00:00:00"/>
    <x v="2418"/>
    <x v="9"/>
    <s v="domingo"/>
    <s v="10:15"/>
    <x v="0"/>
    <x v="40"/>
    <x v="1"/>
    <n v="30.86"/>
    <x v="3"/>
    <s v="domingo-10:15-card-ANON-0000-0000-0040-Americano with Milk"/>
    <s v="único"/>
  </r>
  <r>
    <d v="2024-12-01T00:00:00"/>
    <x v="2419"/>
    <x v="9"/>
    <s v="domingo"/>
    <s v="10:16"/>
    <x v="0"/>
    <x v="40"/>
    <x v="1"/>
    <n v="30.86"/>
    <x v="3"/>
    <s v="domingo-10:16-card-ANON-0000-0000-0040-Americano with Milk"/>
    <s v="único"/>
  </r>
  <r>
    <d v="2024-12-01T00:00:00"/>
    <x v="2420"/>
    <x v="9"/>
    <s v="domingo"/>
    <s v="10:22"/>
    <x v="0"/>
    <x v="385"/>
    <x v="1"/>
    <n v="30.86"/>
    <x v="3"/>
    <s v="domingo-10:22-card-ANON-0000-0000-0385-Americano with Milk"/>
    <s v="único"/>
  </r>
  <r>
    <d v="2024-12-01T00:00:00"/>
    <x v="2421"/>
    <x v="9"/>
    <s v="domingo"/>
    <s v="14:34"/>
    <x v="0"/>
    <x v="958"/>
    <x v="1"/>
    <n v="30.86"/>
    <x v="3"/>
    <s v="domingo-14:34-card-ANON-0000-0000-0958-Americano with Milk"/>
    <s v="único"/>
  </r>
  <r>
    <d v="2024-12-01T00:00:00"/>
    <x v="2422"/>
    <x v="9"/>
    <s v="domingo"/>
    <s v="15:09"/>
    <x v="0"/>
    <x v="959"/>
    <x v="1"/>
    <n v="35.76"/>
    <x v="4"/>
    <s v="domingo-15:09-card-ANON-0000-0000-0959-Cocoa"/>
    <s v="único"/>
  </r>
  <r>
    <d v="2024-12-01T00:00:00"/>
    <x v="2423"/>
    <x v="9"/>
    <s v="domingo"/>
    <s v="15:43"/>
    <x v="0"/>
    <x v="960"/>
    <x v="1"/>
    <n v="35.76"/>
    <x v="7"/>
    <s v="domingo-15:43-card-ANON-0000-0000-0960-Cappuccino"/>
    <s v="único"/>
  </r>
  <r>
    <d v="2024-12-01T00:00:00"/>
    <x v="2424"/>
    <x v="9"/>
    <s v="domingo"/>
    <s v="15:56"/>
    <x v="0"/>
    <x v="961"/>
    <x v="1"/>
    <n v="35.76"/>
    <x v="0"/>
    <s v="domingo-15:56-card-ANON-0000-0000-0961-Latte"/>
    <s v="único"/>
  </r>
  <r>
    <d v="2024-12-01T00:00:00"/>
    <x v="2425"/>
    <x v="9"/>
    <s v="domingo"/>
    <s v="15:57"/>
    <x v="0"/>
    <x v="962"/>
    <x v="1"/>
    <n v="35.76"/>
    <x v="0"/>
    <s v="domingo-15:57-card-ANON-0000-0000-0962-Latte"/>
    <s v="único"/>
  </r>
  <r>
    <d v="2024-12-01T00:00:00"/>
    <x v="2426"/>
    <x v="9"/>
    <s v="domingo"/>
    <s v="16:32"/>
    <x v="0"/>
    <x v="963"/>
    <x v="1"/>
    <n v="35.76"/>
    <x v="0"/>
    <s v="domingo-16:32-card-ANON-0000-0000-0963-Latte"/>
    <s v="único"/>
  </r>
  <r>
    <d v="2024-12-01T00:00:00"/>
    <x v="2427"/>
    <x v="9"/>
    <s v="domingo"/>
    <s v="16:34"/>
    <x v="0"/>
    <x v="964"/>
    <x v="1"/>
    <n v="35.76"/>
    <x v="0"/>
    <s v="domingo-16:34-card-ANON-0000-0000-0964-Latte"/>
    <s v="único"/>
  </r>
  <r>
    <d v="2024-12-01T00:00:00"/>
    <x v="2428"/>
    <x v="9"/>
    <s v="domingo"/>
    <s v="17:10"/>
    <x v="0"/>
    <x v="965"/>
    <x v="1"/>
    <n v="30.86"/>
    <x v="3"/>
    <s v="domingo-17:10-card-ANON-0000-0000-0965-Americano with Milk"/>
    <s v="único"/>
  </r>
  <r>
    <d v="2024-12-01T00:00:00"/>
    <x v="2429"/>
    <x v="9"/>
    <s v="domingo"/>
    <s v="17:11"/>
    <x v="0"/>
    <x v="965"/>
    <x v="1"/>
    <n v="30.86"/>
    <x v="3"/>
    <s v="domingo-17:11-card-ANON-0000-0000-0965-Americano with Milk"/>
    <s v="único"/>
  </r>
  <r>
    <d v="2024-12-01T00:00:00"/>
    <x v="2430"/>
    <x v="9"/>
    <s v="domingo"/>
    <s v="18:38"/>
    <x v="0"/>
    <x v="966"/>
    <x v="1"/>
    <n v="30.86"/>
    <x v="3"/>
    <s v="domingo-18:38-card-ANON-0000-0000-0966-Americano with Milk"/>
    <s v="único"/>
  </r>
  <r>
    <d v="2024-12-02T00:00:00"/>
    <x v="2431"/>
    <x v="9"/>
    <s v="lunes"/>
    <s v="07:50"/>
    <x v="0"/>
    <x v="696"/>
    <x v="1"/>
    <n v="35.76"/>
    <x v="0"/>
    <s v="lunes-07:50-card-ANON-0000-0000-0696-Latte"/>
    <s v="único"/>
  </r>
  <r>
    <d v="2024-12-02T00:00:00"/>
    <x v="2432"/>
    <x v="9"/>
    <s v="lunes"/>
    <s v="07:51"/>
    <x v="0"/>
    <x v="967"/>
    <x v="1"/>
    <n v="25.96"/>
    <x v="2"/>
    <s v="lunes-07:51-card-ANON-0000-0000-0967-Americano"/>
    <s v="único"/>
  </r>
  <r>
    <d v="2024-12-02T00:00:00"/>
    <x v="2433"/>
    <x v="9"/>
    <s v="lunes"/>
    <s v="08:21"/>
    <x v="0"/>
    <x v="276"/>
    <x v="1"/>
    <n v="30.86"/>
    <x v="3"/>
    <s v="lunes-08:21-card-ANON-0000-0000-0276-Americano with Milk"/>
    <s v="único"/>
  </r>
  <r>
    <d v="2024-12-02T00:00:00"/>
    <x v="2434"/>
    <x v="9"/>
    <s v="lunes"/>
    <s v="08:53"/>
    <x v="0"/>
    <x v="968"/>
    <x v="1"/>
    <n v="35.76"/>
    <x v="4"/>
    <s v="lunes-08:53-card-ANON-0000-0000-0968-Cocoa"/>
    <s v="único"/>
  </r>
  <r>
    <d v="2024-12-02T00:00:00"/>
    <x v="2435"/>
    <x v="9"/>
    <s v="lunes"/>
    <s v="11:04"/>
    <x v="0"/>
    <x v="141"/>
    <x v="1"/>
    <n v="25.96"/>
    <x v="5"/>
    <s v="lunes-11:04-card-ANON-0000-0000-0141-Cortado"/>
    <s v="único"/>
  </r>
  <r>
    <d v="2024-12-02T00:00:00"/>
    <x v="2436"/>
    <x v="9"/>
    <s v="lunes"/>
    <s v="15:28"/>
    <x v="0"/>
    <x v="969"/>
    <x v="1"/>
    <n v="21.06"/>
    <x v="6"/>
    <s v="lunes-15:28-card-ANON-0000-0000-0969-Espresso"/>
    <s v="único"/>
  </r>
  <r>
    <d v="2024-12-02T00:00:00"/>
    <x v="2437"/>
    <x v="9"/>
    <s v="lunes"/>
    <s v="16:12"/>
    <x v="0"/>
    <x v="970"/>
    <x v="1"/>
    <n v="35.76"/>
    <x v="7"/>
    <s v="lunes-16:12-card-ANON-0000-0000-0970-Cappuccino"/>
    <s v="único"/>
  </r>
  <r>
    <d v="2024-12-02T00:00:00"/>
    <x v="2438"/>
    <x v="9"/>
    <s v="lunes"/>
    <s v="17:34"/>
    <x v="0"/>
    <x v="971"/>
    <x v="1"/>
    <n v="25.96"/>
    <x v="2"/>
    <s v="lunes-17:34-card-ANON-0000-0000-0971-Americano"/>
    <s v="único"/>
  </r>
  <r>
    <d v="2024-12-02T00:00:00"/>
    <x v="2439"/>
    <x v="9"/>
    <s v="lunes"/>
    <s v="18:00"/>
    <x v="0"/>
    <x v="972"/>
    <x v="1"/>
    <n v="35.76"/>
    <x v="7"/>
    <s v="lunes-18:00-card-ANON-0000-0000-0972-Cappuccino"/>
    <s v="único"/>
  </r>
  <r>
    <d v="2024-12-03T00:00:00"/>
    <x v="2440"/>
    <x v="9"/>
    <s v="martes"/>
    <s v="08:11"/>
    <x v="0"/>
    <x v="570"/>
    <x v="1"/>
    <n v="35.76"/>
    <x v="0"/>
    <s v="martes-08:11-card-ANON-0000-0000-0570-Latte"/>
    <s v="único"/>
  </r>
  <r>
    <d v="2024-12-03T00:00:00"/>
    <x v="2441"/>
    <x v="9"/>
    <s v="martes"/>
    <s v="09:23"/>
    <x v="0"/>
    <x v="276"/>
    <x v="1"/>
    <n v="30.86"/>
    <x v="3"/>
    <s v="martes-09:23-card-ANON-0000-0000-0276-Americano with Milk"/>
    <s v="único"/>
  </r>
  <r>
    <d v="2024-12-03T00:00:00"/>
    <x v="2442"/>
    <x v="9"/>
    <s v="martes"/>
    <s v="09:24"/>
    <x v="0"/>
    <x v="276"/>
    <x v="1"/>
    <n v="30.86"/>
    <x v="3"/>
    <s v="martes-09:24-card-ANON-0000-0000-0276-Americano with Milk"/>
    <s v="único"/>
  </r>
  <r>
    <d v="2024-12-03T00:00:00"/>
    <x v="2443"/>
    <x v="9"/>
    <s v="martes"/>
    <s v="11:17"/>
    <x v="0"/>
    <x v="973"/>
    <x v="1"/>
    <n v="25.96"/>
    <x v="2"/>
    <s v="martes-11:17-card-ANON-0000-0000-0973-Americano"/>
    <s v="único"/>
  </r>
  <r>
    <d v="2024-12-03T00:00:00"/>
    <x v="2444"/>
    <x v="9"/>
    <s v="martes"/>
    <s v="11:42"/>
    <x v="0"/>
    <x v="974"/>
    <x v="1"/>
    <n v="30.86"/>
    <x v="3"/>
    <s v="martes-11:42-card-ANON-0000-0000-0974-Americano with Milk"/>
    <s v="único"/>
  </r>
  <r>
    <d v="2024-12-03T00:00:00"/>
    <x v="2445"/>
    <x v="9"/>
    <s v="martes"/>
    <s v="11:43"/>
    <x v="0"/>
    <x v="819"/>
    <x v="1"/>
    <n v="30.86"/>
    <x v="3"/>
    <s v="martes-11:43-card-ANON-0000-0000-0819-Americano with Milk"/>
    <s v="único"/>
  </r>
  <r>
    <d v="2024-12-03T00:00:00"/>
    <x v="2446"/>
    <x v="9"/>
    <s v="martes"/>
    <s v="11:45"/>
    <x v="0"/>
    <x v="819"/>
    <x v="1"/>
    <n v="30.86"/>
    <x v="3"/>
    <s v="martes-11:45-card-ANON-0000-0000-0819-Americano with Milk"/>
    <s v="único"/>
  </r>
  <r>
    <d v="2024-12-03T00:00:00"/>
    <x v="2447"/>
    <x v="9"/>
    <s v="martes"/>
    <s v="20:50"/>
    <x v="0"/>
    <x v="975"/>
    <x v="1"/>
    <n v="35.76"/>
    <x v="4"/>
    <s v="martes-20:50-card-ANON-0000-0000-0975-Cocoa"/>
    <s v="único"/>
  </r>
  <r>
    <d v="2024-12-03T00:00:00"/>
    <x v="2448"/>
    <x v="9"/>
    <s v="martes"/>
    <s v="21:33"/>
    <x v="0"/>
    <x v="685"/>
    <x v="1"/>
    <n v="35.76"/>
    <x v="0"/>
    <s v="martes-21:33-card-ANON-0000-0000-0685-Latte"/>
    <s v="único"/>
  </r>
  <r>
    <d v="2024-12-03T00:00:00"/>
    <x v="2449"/>
    <x v="9"/>
    <s v="martes"/>
    <s v="21:34"/>
    <x v="0"/>
    <x v="685"/>
    <x v="1"/>
    <n v="35.76"/>
    <x v="7"/>
    <s v="martes-21:34-card-ANON-0000-0000-0685-Cappuccino"/>
    <s v="único"/>
  </r>
  <r>
    <d v="2024-12-03T00:00:00"/>
    <x v="2450"/>
    <x v="9"/>
    <s v="martes"/>
    <s v="21:35"/>
    <x v="0"/>
    <x v="685"/>
    <x v="1"/>
    <n v="35.76"/>
    <x v="1"/>
    <s v="martes-21:35-card-ANON-0000-0000-0685-Hot Chocolate"/>
    <s v="único"/>
  </r>
  <r>
    <d v="2024-12-03T00:00:00"/>
    <x v="2451"/>
    <x v="9"/>
    <s v="martes"/>
    <s v="22:19"/>
    <x v="0"/>
    <x v="976"/>
    <x v="1"/>
    <n v="30.86"/>
    <x v="3"/>
    <s v="martes-22:19-card-ANON-0000-0000-0976-Americano with Milk"/>
    <s v="único"/>
  </r>
  <r>
    <d v="2024-12-03T00:00:00"/>
    <x v="2452"/>
    <x v="9"/>
    <s v="martes"/>
    <s v="22:21"/>
    <x v="0"/>
    <x v="206"/>
    <x v="1"/>
    <n v="35.76"/>
    <x v="7"/>
    <s v="martes-22:21-card-ANON-0000-0000-0206-Cappuccino"/>
    <s v="único"/>
  </r>
  <r>
    <d v="2024-12-04T00:00:00"/>
    <x v="2453"/>
    <x v="9"/>
    <s v="miércoles"/>
    <s v="08:32"/>
    <x v="0"/>
    <x v="141"/>
    <x v="1"/>
    <n v="25.96"/>
    <x v="5"/>
    <s v="miércoles-08:32-card-ANON-0000-0000-0141-Cortado"/>
    <s v="único"/>
  </r>
  <r>
    <d v="2024-12-04T00:00:00"/>
    <x v="2454"/>
    <x v="9"/>
    <s v="miércoles"/>
    <s v="08:50"/>
    <x v="0"/>
    <x v="977"/>
    <x v="1"/>
    <n v="35.76"/>
    <x v="0"/>
    <s v="miércoles-08:50-card-ANON-0000-0000-0977-Latte"/>
    <s v="único"/>
  </r>
  <r>
    <d v="2024-12-04T00:00:00"/>
    <x v="2455"/>
    <x v="9"/>
    <s v="miércoles"/>
    <s v="08:52"/>
    <x v="0"/>
    <x v="978"/>
    <x v="1"/>
    <n v="35.76"/>
    <x v="0"/>
    <s v="miércoles-08:52-card-ANON-0000-0000-0978-Latte"/>
    <s v="único"/>
  </r>
  <r>
    <d v="2024-12-04T00:00:00"/>
    <x v="2456"/>
    <x v="9"/>
    <s v="miércoles"/>
    <s v="09:04"/>
    <x v="0"/>
    <x v="979"/>
    <x v="1"/>
    <n v="25.96"/>
    <x v="2"/>
    <s v="miércoles-09:04-card-ANON-0000-0000-0979-Americano"/>
    <s v="único"/>
  </r>
  <r>
    <d v="2024-12-04T00:00:00"/>
    <x v="2457"/>
    <x v="9"/>
    <s v="miércoles"/>
    <s v="10:23"/>
    <x v="0"/>
    <x v="276"/>
    <x v="1"/>
    <n v="30.86"/>
    <x v="3"/>
    <s v="miércoles-10:23-card-ANON-0000-0000-0276-Americano with Milk"/>
    <s v="único"/>
  </r>
  <r>
    <d v="2024-12-04T00:00:00"/>
    <x v="2458"/>
    <x v="9"/>
    <s v="miércoles"/>
    <s v="10:24"/>
    <x v="0"/>
    <x v="276"/>
    <x v="1"/>
    <n v="30.86"/>
    <x v="3"/>
    <s v="miércoles-10:24-card-ANON-0000-0000-0276-Americano with Milk"/>
    <s v="único"/>
  </r>
  <r>
    <d v="2024-12-04T00:00:00"/>
    <x v="2459"/>
    <x v="9"/>
    <s v="miércoles"/>
    <s v="10:26"/>
    <x v="0"/>
    <x v="980"/>
    <x v="1"/>
    <n v="30.86"/>
    <x v="3"/>
    <s v="miércoles-10:26-card-ANON-0000-0000-0980-Americano with Milk"/>
    <s v="único"/>
  </r>
  <r>
    <d v="2024-12-04T00:00:00"/>
    <x v="2460"/>
    <x v="9"/>
    <s v="miércoles"/>
    <s v="10:29"/>
    <x v="0"/>
    <x v="783"/>
    <x v="1"/>
    <n v="35.76"/>
    <x v="1"/>
    <s v="miércoles-10:29-card-ANON-0000-0000-0783-Hot Chocolate"/>
    <s v="único"/>
  </r>
  <r>
    <d v="2024-12-04T00:00:00"/>
    <x v="2461"/>
    <x v="9"/>
    <s v="miércoles"/>
    <s v="11:45"/>
    <x v="0"/>
    <x v="981"/>
    <x v="1"/>
    <n v="30.86"/>
    <x v="3"/>
    <s v="miércoles-11:45-card-ANON-0000-0000-0981-Americano with Milk"/>
    <s v="único"/>
  </r>
  <r>
    <d v="2024-12-04T00:00:00"/>
    <x v="2462"/>
    <x v="9"/>
    <s v="miércoles"/>
    <s v="14:33"/>
    <x v="0"/>
    <x v="982"/>
    <x v="1"/>
    <n v="35.76"/>
    <x v="1"/>
    <s v="miércoles-14:33-card-ANON-0000-0000-0982-Hot Chocolate"/>
    <s v="único"/>
  </r>
  <r>
    <d v="2024-12-05T00:00:00"/>
    <x v="2463"/>
    <x v="9"/>
    <s v="jueves"/>
    <s v="08:53"/>
    <x v="0"/>
    <x v="983"/>
    <x v="1"/>
    <n v="25.96"/>
    <x v="2"/>
    <s v="jueves-08:53-card-ANON-0000-0000-0983-Americano"/>
    <s v="único"/>
  </r>
  <r>
    <d v="2024-12-05T00:00:00"/>
    <x v="2464"/>
    <x v="9"/>
    <s v="jueves"/>
    <s v="09:20"/>
    <x v="0"/>
    <x v="141"/>
    <x v="1"/>
    <n v="25.96"/>
    <x v="5"/>
    <s v="jueves-09:20-card-ANON-0000-0000-0141-Cortado"/>
    <s v="único"/>
  </r>
  <r>
    <d v="2024-12-05T00:00:00"/>
    <x v="2465"/>
    <x v="9"/>
    <s v="jueves"/>
    <s v="10:02"/>
    <x v="0"/>
    <x v="276"/>
    <x v="1"/>
    <n v="30.86"/>
    <x v="3"/>
    <s v="jueves-10:02-card-ANON-0000-0000-0276-Americano with Milk"/>
    <s v="único"/>
  </r>
  <r>
    <d v="2024-12-05T00:00:00"/>
    <x v="2466"/>
    <x v="9"/>
    <s v="jueves"/>
    <s v="10:05"/>
    <x v="0"/>
    <x v="276"/>
    <x v="1"/>
    <n v="30.86"/>
    <x v="3"/>
    <s v="jueves-10:05-card-ANON-0000-0000-0276-Americano with Milk"/>
    <s v="único"/>
  </r>
  <r>
    <d v="2024-12-05T00:00:00"/>
    <x v="2467"/>
    <x v="9"/>
    <s v="jueves"/>
    <s v="11:31"/>
    <x v="0"/>
    <x v="579"/>
    <x v="1"/>
    <n v="35.76"/>
    <x v="0"/>
    <s v="jueves-11:31-card-ANON-0000-0000-0579-Latte"/>
    <s v="único"/>
  </r>
  <r>
    <d v="2024-12-05T00:00:00"/>
    <x v="2468"/>
    <x v="9"/>
    <s v="jueves"/>
    <s v="11:50"/>
    <x v="0"/>
    <x v="984"/>
    <x v="1"/>
    <n v="25.96"/>
    <x v="2"/>
    <s v="jueves-11:50-card-ANON-0000-0000-0984-Americano"/>
    <s v="único"/>
  </r>
  <r>
    <d v="2024-12-05T00:00:00"/>
    <x v="2469"/>
    <x v="9"/>
    <s v="jueves"/>
    <s v="14:30"/>
    <x v="0"/>
    <x v="985"/>
    <x v="1"/>
    <n v="35.76"/>
    <x v="7"/>
    <s v="jueves-14:30-card-ANON-0000-0000-0985-Cappuccino"/>
    <s v="único"/>
  </r>
  <r>
    <d v="2024-12-05T00:00:00"/>
    <x v="2470"/>
    <x v="9"/>
    <s v="jueves"/>
    <s v="15:21"/>
    <x v="0"/>
    <x v="906"/>
    <x v="1"/>
    <n v="35.76"/>
    <x v="0"/>
    <s v="jueves-15:21-card-ANON-0000-0000-0906-Latte"/>
    <s v="único"/>
  </r>
  <r>
    <d v="2024-12-05T00:00:00"/>
    <x v="2471"/>
    <x v="9"/>
    <s v="jueves"/>
    <s v="16:02"/>
    <x v="0"/>
    <x v="771"/>
    <x v="1"/>
    <n v="35.76"/>
    <x v="0"/>
    <s v="jueves-16:02-card-ANON-0000-0000-0771-Latte"/>
    <s v="único"/>
  </r>
  <r>
    <d v="2024-12-06T00:00:00"/>
    <x v="2472"/>
    <x v="9"/>
    <s v="viernes"/>
    <s v="11:42"/>
    <x v="0"/>
    <x v="906"/>
    <x v="1"/>
    <n v="35.76"/>
    <x v="0"/>
    <s v="viernes-11:42-card-ANON-0000-0000-0906-Latte"/>
    <s v="único"/>
  </r>
  <r>
    <d v="2024-12-06T00:00:00"/>
    <x v="2473"/>
    <x v="9"/>
    <s v="viernes"/>
    <s v="16:31"/>
    <x v="0"/>
    <x v="938"/>
    <x v="1"/>
    <n v="35.76"/>
    <x v="1"/>
    <s v="viernes-16:31-card-ANON-0000-0000-0938-Hot Chocolate"/>
    <s v="único"/>
  </r>
  <r>
    <d v="2024-12-06T00:00:00"/>
    <x v="2474"/>
    <x v="9"/>
    <s v="viernes"/>
    <s v="22:30"/>
    <x v="0"/>
    <x v="731"/>
    <x v="1"/>
    <n v="35.76"/>
    <x v="0"/>
    <s v="viernes-22:30-card-ANON-0000-0000-0731-Latte"/>
    <s v="único"/>
  </r>
  <r>
    <d v="2024-12-06T00:00:00"/>
    <x v="2475"/>
    <x v="9"/>
    <s v="viernes"/>
    <s v="22:31"/>
    <x v="0"/>
    <x v="731"/>
    <x v="1"/>
    <n v="35.76"/>
    <x v="1"/>
    <s v="viernes-22:31-card-ANON-0000-0000-0731-Hot Chocolate"/>
    <s v="único"/>
  </r>
  <r>
    <d v="2024-12-07T00:00:00"/>
    <x v="2476"/>
    <x v="9"/>
    <s v="sábado"/>
    <s v="11:17"/>
    <x v="0"/>
    <x v="986"/>
    <x v="1"/>
    <n v="30.86"/>
    <x v="3"/>
    <s v="sábado-11:17-card-ANON-0000-0000-0986-Americano with Milk"/>
    <s v="único"/>
  </r>
  <r>
    <d v="2024-12-07T00:00:00"/>
    <x v="2477"/>
    <x v="9"/>
    <s v="sábado"/>
    <s v="14:16"/>
    <x v="0"/>
    <x v="987"/>
    <x v="1"/>
    <n v="25.96"/>
    <x v="2"/>
    <s v="sábado-14:16-card-ANON-0000-0000-0987-Americano"/>
    <s v="único"/>
  </r>
  <r>
    <d v="2024-12-07T00:00:00"/>
    <x v="2478"/>
    <x v="9"/>
    <s v="sábado"/>
    <s v="15:44"/>
    <x v="0"/>
    <x v="409"/>
    <x v="1"/>
    <n v="35.76"/>
    <x v="0"/>
    <s v="sábado-15:44-card-ANON-0000-0000-0409-Latte"/>
    <s v="único"/>
  </r>
  <r>
    <d v="2024-12-07T00:00:00"/>
    <x v="2479"/>
    <x v="9"/>
    <s v="sábado"/>
    <s v="19:11"/>
    <x v="0"/>
    <x v="206"/>
    <x v="1"/>
    <n v="35.76"/>
    <x v="7"/>
    <s v="sábado-19:11-card-ANON-0000-0000-0206-Cappuccino"/>
    <s v="único"/>
  </r>
  <r>
    <d v="2024-12-07T00:00:00"/>
    <x v="2480"/>
    <x v="9"/>
    <s v="sábado"/>
    <s v="22:00"/>
    <x v="0"/>
    <x v="988"/>
    <x v="1"/>
    <n v="30.86"/>
    <x v="3"/>
    <s v="sábado-22:00-card-ANON-0000-0000-0988-Americano with Milk"/>
    <s v="único"/>
  </r>
  <r>
    <d v="2024-12-07T00:00:00"/>
    <x v="2481"/>
    <x v="9"/>
    <s v="sábado"/>
    <s v="22:28"/>
    <x v="0"/>
    <x v="989"/>
    <x v="1"/>
    <n v="25.96"/>
    <x v="2"/>
    <s v="sábado-22:28-card-ANON-0000-0000-0989-Americano"/>
    <s v="único"/>
  </r>
  <r>
    <d v="2024-12-08T00:00:00"/>
    <x v="2482"/>
    <x v="9"/>
    <s v="domingo"/>
    <s v="08:29"/>
    <x v="0"/>
    <x v="141"/>
    <x v="1"/>
    <n v="25.96"/>
    <x v="5"/>
    <s v="domingo-08:29-card-ANON-0000-0000-0141-Cortado"/>
    <s v="único"/>
  </r>
  <r>
    <d v="2024-12-08T00:00:00"/>
    <x v="2483"/>
    <x v="9"/>
    <s v="domingo"/>
    <s v="10:42"/>
    <x v="0"/>
    <x v="787"/>
    <x v="1"/>
    <n v="35.76"/>
    <x v="0"/>
    <s v="domingo-10:42-card-ANON-0000-0000-0787-Latte"/>
    <s v="único"/>
  </r>
  <r>
    <d v="2024-12-08T00:00:00"/>
    <x v="2484"/>
    <x v="9"/>
    <s v="domingo"/>
    <s v="10:43"/>
    <x v="0"/>
    <x v="787"/>
    <x v="1"/>
    <n v="35.76"/>
    <x v="7"/>
    <s v="domingo-10:43-card-ANON-0000-0000-0787-Cappuccino"/>
    <s v="único"/>
  </r>
  <r>
    <d v="2024-12-08T00:00:00"/>
    <x v="2485"/>
    <x v="9"/>
    <s v="domingo"/>
    <s v="12:51"/>
    <x v="0"/>
    <x v="990"/>
    <x v="1"/>
    <n v="25.96"/>
    <x v="5"/>
    <s v="domingo-12:51-card-ANON-0000-0000-0990-Cortado"/>
    <s v="único"/>
  </r>
  <r>
    <d v="2024-12-08T00:00:00"/>
    <x v="2486"/>
    <x v="9"/>
    <s v="domingo"/>
    <s v="13:02"/>
    <x v="0"/>
    <x v="991"/>
    <x v="1"/>
    <n v="30.86"/>
    <x v="3"/>
    <s v="domingo-13:02-card-ANON-0000-0000-0991-Americano with Milk"/>
    <s v="único"/>
  </r>
  <r>
    <d v="2024-12-08T00:00:00"/>
    <x v="2487"/>
    <x v="9"/>
    <s v="domingo"/>
    <s v="13:03"/>
    <x v="0"/>
    <x v="991"/>
    <x v="1"/>
    <n v="30.86"/>
    <x v="3"/>
    <s v="domingo-13:03-card-ANON-0000-0000-0991-Americano with Milk"/>
    <s v="único"/>
  </r>
  <r>
    <d v="2024-12-08T00:00:00"/>
    <x v="2488"/>
    <x v="9"/>
    <s v="domingo"/>
    <s v="17:26"/>
    <x v="0"/>
    <x v="206"/>
    <x v="1"/>
    <n v="35.76"/>
    <x v="7"/>
    <s v="domingo-17:26-card-ANON-0000-0000-0206-Cappuccino"/>
    <s v="único"/>
  </r>
  <r>
    <d v="2024-12-08T00:00:00"/>
    <x v="2489"/>
    <x v="9"/>
    <s v="domingo"/>
    <s v="18:41"/>
    <x v="0"/>
    <x v="992"/>
    <x v="1"/>
    <n v="21.06"/>
    <x v="6"/>
    <s v="domingo-18:41-card-ANON-0000-0000-0992-Espresso"/>
    <s v="único"/>
  </r>
  <r>
    <d v="2024-12-08T00:00:00"/>
    <x v="2490"/>
    <x v="9"/>
    <s v="domingo"/>
    <s v="20:47"/>
    <x v="0"/>
    <x v="97"/>
    <x v="1"/>
    <n v="35.76"/>
    <x v="7"/>
    <s v="domingo-20:47-card-ANON-0000-0000-0097-Cappuccino"/>
    <s v="único"/>
  </r>
  <r>
    <d v="2024-12-08T00:00:00"/>
    <x v="2491"/>
    <x v="9"/>
    <s v="domingo"/>
    <s v="21:28"/>
    <x v="0"/>
    <x v="993"/>
    <x v="1"/>
    <n v="30.86"/>
    <x v="3"/>
    <s v="domingo-21:28-card-ANON-0000-0000-0993-Americano with Milk"/>
    <s v="único"/>
  </r>
  <r>
    <d v="2024-12-08T00:00:00"/>
    <x v="2492"/>
    <x v="9"/>
    <s v="domingo"/>
    <s v="21:41"/>
    <x v="0"/>
    <x v="976"/>
    <x v="1"/>
    <n v="30.86"/>
    <x v="3"/>
    <s v="domingo-21:41-card-ANON-0000-0000-0976-Americano with Milk"/>
    <s v="único"/>
  </r>
  <r>
    <d v="2024-12-09T00:00:00"/>
    <x v="2493"/>
    <x v="9"/>
    <s v="lunes"/>
    <s v="08:32"/>
    <x v="0"/>
    <x v="994"/>
    <x v="1"/>
    <n v="35.76"/>
    <x v="7"/>
    <s v="lunes-08:32-card-ANON-0000-0000-0994-Cappuccino"/>
    <s v="único"/>
  </r>
  <r>
    <d v="2024-12-09T00:00:00"/>
    <x v="2494"/>
    <x v="9"/>
    <s v="lunes"/>
    <s v="09:12"/>
    <x v="0"/>
    <x v="995"/>
    <x v="1"/>
    <n v="25.96"/>
    <x v="2"/>
    <s v="lunes-09:12-card-ANON-0000-0000-0995-Americano"/>
    <s v="único"/>
  </r>
  <r>
    <d v="2024-12-09T00:00:00"/>
    <x v="2495"/>
    <x v="9"/>
    <s v="lunes"/>
    <s v="09:33"/>
    <x v="0"/>
    <x v="276"/>
    <x v="1"/>
    <n v="30.86"/>
    <x v="3"/>
    <s v="lunes-09:33-card-ANON-0000-0000-0276-Americano with Milk"/>
    <s v="único"/>
  </r>
  <r>
    <d v="2024-12-09T00:00:00"/>
    <x v="2496"/>
    <x v="9"/>
    <s v="lunes"/>
    <s v="13:00"/>
    <x v="0"/>
    <x v="802"/>
    <x v="1"/>
    <n v="25.96"/>
    <x v="5"/>
    <s v="lunes-13:00-card-ANON-0000-0000-0802-Cortado"/>
    <s v="único"/>
  </r>
  <r>
    <d v="2024-12-09T00:00:00"/>
    <x v="2497"/>
    <x v="9"/>
    <s v="lunes"/>
    <s v="21:21"/>
    <x v="0"/>
    <x v="996"/>
    <x v="1"/>
    <n v="35.76"/>
    <x v="4"/>
    <s v="lunes-21:21-card-ANON-0000-0000-0996-Cocoa"/>
    <s v="único"/>
  </r>
  <r>
    <d v="2024-12-10T00:00:00"/>
    <x v="2498"/>
    <x v="9"/>
    <s v="martes"/>
    <s v="12:25"/>
    <x v="0"/>
    <x v="141"/>
    <x v="1"/>
    <n v="25.96"/>
    <x v="5"/>
    <s v="martes-12:25-card-ANON-0000-0000-0141-Cortado"/>
    <s v="único"/>
  </r>
  <r>
    <d v="2024-12-10T00:00:00"/>
    <x v="2499"/>
    <x v="9"/>
    <s v="martes"/>
    <s v="18:21"/>
    <x v="0"/>
    <x v="938"/>
    <x v="1"/>
    <n v="35.76"/>
    <x v="1"/>
    <s v="martes-18:21-card-ANON-0000-0000-0938-Hot Chocolate"/>
    <s v="único"/>
  </r>
  <r>
    <d v="2024-12-11T00:00:00"/>
    <x v="2500"/>
    <x v="9"/>
    <s v="miércoles"/>
    <s v="07:49"/>
    <x v="0"/>
    <x v="570"/>
    <x v="1"/>
    <n v="35.76"/>
    <x v="0"/>
    <s v="miércoles-07:49-card-ANON-0000-0000-0570-Latte"/>
    <s v="único"/>
  </r>
  <r>
    <d v="2024-12-11T00:00:00"/>
    <x v="2501"/>
    <x v="9"/>
    <s v="miércoles"/>
    <s v="10:45"/>
    <x v="0"/>
    <x v="141"/>
    <x v="1"/>
    <n v="25.96"/>
    <x v="5"/>
    <s v="miércoles-10:45-card-ANON-0000-0000-0141-Cortado"/>
    <s v="único"/>
  </r>
  <r>
    <d v="2024-12-11T00:00:00"/>
    <x v="2502"/>
    <x v="9"/>
    <s v="miércoles"/>
    <s v="12:13"/>
    <x v="0"/>
    <x v="997"/>
    <x v="1"/>
    <n v="35.76"/>
    <x v="1"/>
    <s v="miércoles-12:13-card-ANON-0000-0000-0997-Hot Chocolate"/>
    <s v="único"/>
  </r>
  <r>
    <d v="2024-12-11T00:00:00"/>
    <x v="2503"/>
    <x v="9"/>
    <s v="miércoles"/>
    <s v="12:56"/>
    <x v="0"/>
    <x v="998"/>
    <x v="1"/>
    <n v="21.06"/>
    <x v="6"/>
    <s v="miércoles-12:56-card-ANON-0000-0000-0998-Espresso"/>
    <s v="único"/>
  </r>
  <r>
    <d v="2024-12-11T00:00:00"/>
    <x v="2504"/>
    <x v="9"/>
    <s v="miércoles"/>
    <s v="17:59"/>
    <x v="0"/>
    <x v="999"/>
    <x v="1"/>
    <n v="35.76"/>
    <x v="4"/>
    <s v="miércoles-17:59-card-ANON-0000-0000-0999-Cocoa"/>
    <s v="único"/>
  </r>
  <r>
    <d v="2024-12-11T00:00:00"/>
    <x v="2505"/>
    <x v="9"/>
    <s v="miércoles"/>
    <s v="21:01"/>
    <x v="0"/>
    <x v="690"/>
    <x v="1"/>
    <n v="35.76"/>
    <x v="0"/>
    <s v="miércoles-21:01-card-ANON-0000-0000-0690-Latte"/>
    <s v="único"/>
  </r>
  <r>
    <d v="2024-12-11T00:00:00"/>
    <x v="2506"/>
    <x v="9"/>
    <s v="miércoles"/>
    <s v="21:18"/>
    <x v="0"/>
    <x v="1000"/>
    <x v="1"/>
    <n v="35.76"/>
    <x v="0"/>
    <s v="miércoles-21:18-card-ANON-0000-0000-1000-Latte"/>
    <s v="único"/>
  </r>
  <r>
    <d v="2024-12-12T00:00:00"/>
    <x v="2507"/>
    <x v="9"/>
    <s v="jueves"/>
    <s v="07:58"/>
    <x v="0"/>
    <x v="1001"/>
    <x v="1"/>
    <n v="30.86"/>
    <x v="3"/>
    <s v="jueves-07:58-card-ANON-0000-0000-1001-Americano with Milk"/>
    <s v="único"/>
  </r>
  <r>
    <d v="2024-12-12T00:00:00"/>
    <x v="2508"/>
    <x v="9"/>
    <s v="jueves"/>
    <s v="12:49"/>
    <x v="0"/>
    <x v="1002"/>
    <x v="1"/>
    <n v="25.96"/>
    <x v="2"/>
    <s v="jueves-12:49-card-ANON-0000-0000-1002-Americano"/>
    <s v="único"/>
  </r>
  <r>
    <d v="2024-12-12T00:00:00"/>
    <x v="2509"/>
    <x v="9"/>
    <s v="jueves"/>
    <s v="16:55"/>
    <x v="0"/>
    <x v="1003"/>
    <x v="1"/>
    <n v="21.06"/>
    <x v="6"/>
    <s v="jueves-16:55-card-ANON-0000-0000-1003-Espresso"/>
    <s v="único"/>
  </r>
  <r>
    <d v="2024-12-12T00:00:00"/>
    <x v="2510"/>
    <x v="9"/>
    <s v="jueves"/>
    <s v="16:57"/>
    <x v="0"/>
    <x v="1003"/>
    <x v="1"/>
    <n v="25.96"/>
    <x v="2"/>
    <s v="jueves-16:57-card-ANON-0000-0000-1003-Americano"/>
    <s v="único"/>
  </r>
  <r>
    <d v="2024-12-12T00:00:00"/>
    <x v="2511"/>
    <x v="9"/>
    <s v="jueves"/>
    <s v="19:50"/>
    <x v="0"/>
    <x v="922"/>
    <x v="1"/>
    <n v="35.76"/>
    <x v="4"/>
    <s v="jueves-19:50-card-ANON-0000-0000-0922-Cocoa"/>
    <s v="único"/>
  </r>
  <r>
    <d v="2024-12-13T00:00:00"/>
    <x v="2512"/>
    <x v="9"/>
    <s v="viernes"/>
    <s v="12:27"/>
    <x v="0"/>
    <x v="1004"/>
    <x v="1"/>
    <n v="25.96"/>
    <x v="2"/>
    <s v="viernes-12:27-card-ANON-0000-0000-1004-Americano"/>
    <s v="único"/>
  </r>
  <r>
    <d v="2024-12-13T00:00:00"/>
    <x v="2513"/>
    <x v="9"/>
    <s v="viernes"/>
    <s v="12:53"/>
    <x v="0"/>
    <x v="1003"/>
    <x v="1"/>
    <n v="25.96"/>
    <x v="2"/>
    <s v="viernes-12:53-card-ANON-0000-0000-1003-Americano"/>
    <s v="único"/>
  </r>
  <r>
    <d v="2024-12-13T00:00:00"/>
    <x v="2514"/>
    <x v="9"/>
    <s v="viernes"/>
    <s v="12:54"/>
    <x v="0"/>
    <x v="1003"/>
    <x v="1"/>
    <n v="35.76"/>
    <x v="1"/>
    <s v="viernes-12:54-card-ANON-0000-0000-1003-Hot Chocolate"/>
    <s v="único"/>
  </r>
  <r>
    <d v="2024-12-13T00:00:00"/>
    <x v="2515"/>
    <x v="9"/>
    <s v="viernes"/>
    <s v="14:01"/>
    <x v="0"/>
    <x v="1005"/>
    <x v="1"/>
    <n v="35.76"/>
    <x v="1"/>
    <s v="viernes-14:01-card-ANON-0000-0000-1005-Hot Chocolate"/>
    <s v="único"/>
  </r>
  <r>
    <d v="2024-12-13T00:00:00"/>
    <x v="2516"/>
    <x v="9"/>
    <s v="viernes"/>
    <s v="16:23"/>
    <x v="0"/>
    <x v="494"/>
    <x v="1"/>
    <n v="35.76"/>
    <x v="4"/>
    <s v="viernes-16:23-card-ANON-0000-0000-0494-Cocoa"/>
    <s v="único"/>
  </r>
  <r>
    <d v="2024-12-13T00:00:00"/>
    <x v="2517"/>
    <x v="9"/>
    <s v="viernes"/>
    <s v="19:19"/>
    <x v="0"/>
    <x v="876"/>
    <x v="1"/>
    <n v="35.76"/>
    <x v="7"/>
    <s v="viernes-19:19-card-ANON-0000-0000-0876-Cappuccino"/>
    <s v="único"/>
  </r>
  <r>
    <d v="2024-12-13T00:00:00"/>
    <x v="2518"/>
    <x v="9"/>
    <s v="viernes"/>
    <s v="19:20"/>
    <x v="0"/>
    <x v="876"/>
    <x v="1"/>
    <n v="35.76"/>
    <x v="7"/>
    <s v="viernes-19:20-card-ANON-0000-0000-0876-Cappuccino"/>
    <s v="único"/>
  </r>
  <r>
    <d v="2024-12-13T00:00:00"/>
    <x v="2519"/>
    <x v="9"/>
    <s v="viernes"/>
    <s v="21:35"/>
    <x v="0"/>
    <x v="748"/>
    <x v="1"/>
    <n v="35.76"/>
    <x v="0"/>
    <s v="viernes-21:35-card-ANON-0000-0000-0748-Latte"/>
    <s v="único"/>
  </r>
  <r>
    <d v="2024-12-14T00:00:00"/>
    <x v="2520"/>
    <x v="9"/>
    <s v="sábado"/>
    <s v="08:27"/>
    <x v="0"/>
    <x v="1006"/>
    <x v="1"/>
    <n v="30.86"/>
    <x v="3"/>
    <s v="sábado-08:27-card-ANON-0000-0000-1006-Americano with Milk"/>
    <s v="único"/>
  </r>
  <r>
    <d v="2024-12-14T00:00:00"/>
    <x v="2521"/>
    <x v="9"/>
    <s v="sábado"/>
    <s v="09:03"/>
    <x v="0"/>
    <x v="1007"/>
    <x v="1"/>
    <n v="35.76"/>
    <x v="4"/>
    <s v="sábado-09:03-card-ANON-0000-0000-1007-Cocoa"/>
    <s v="único"/>
  </r>
  <r>
    <d v="2024-12-14T00:00:00"/>
    <x v="2522"/>
    <x v="9"/>
    <s v="sábado"/>
    <s v="11:41"/>
    <x v="0"/>
    <x v="664"/>
    <x v="1"/>
    <n v="35.76"/>
    <x v="7"/>
    <s v="sábado-11:41-card-ANON-0000-0000-0664-Cappuccino"/>
    <s v="único"/>
  </r>
  <r>
    <d v="2024-12-14T00:00:00"/>
    <x v="2523"/>
    <x v="9"/>
    <s v="sábado"/>
    <s v="13:19"/>
    <x v="0"/>
    <x v="1008"/>
    <x v="1"/>
    <n v="25.96"/>
    <x v="2"/>
    <s v="sábado-13:19-card-ANON-0000-0000-1008-Americano"/>
    <s v="único"/>
  </r>
  <r>
    <d v="2024-12-14T00:00:00"/>
    <x v="2524"/>
    <x v="9"/>
    <s v="sábado"/>
    <s v="13:20"/>
    <x v="0"/>
    <x v="1008"/>
    <x v="1"/>
    <n v="35.76"/>
    <x v="0"/>
    <s v="sábado-13:20-card-ANON-0000-0000-1008-Latte"/>
    <s v="único"/>
  </r>
  <r>
    <d v="2024-12-14T00:00:00"/>
    <x v="2525"/>
    <x v="9"/>
    <s v="sábado"/>
    <s v="16:10"/>
    <x v="0"/>
    <x v="612"/>
    <x v="1"/>
    <n v="35.76"/>
    <x v="4"/>
    <s v="sábado-16:10-card-ANON-0000-0000-0612-Cocoa"/>
    <s v="único"/>
  </r>
  <r>
    <d v="2024-12-14T00:00:00"/>
    <x v="2526"/>
    <x v="9"/>
    <s v="sábado"/>
    <s v="16:29"/>
    <x v="0"/>
    <x v="40"/>
    <x v="1"/>
    <n v="25.96"/>
    <x v="2"/>
    <s v="sábado-16:29-card-ANON-0000-0000-0040-Americano"/>
    <s v="único"/>
  </r>
  <r>
    <d v="2024-12-14T00:00:00"/>
    <x v="2527"/>
    <x v="9"/>
    <s v="sábado"/>
    <s v="16:30"/>
    <x v="0"/>
    <x v="40"/>
    <x v="1"/>
    <n v="25.96"/>
    <x v="2"/>
    <s v="sábado-16:30-card-ANON-0000-0000-0040-Americano"/>
    <s v="único"/>
  </r>
  <r>
    <d v="2024-12-14T00:00:00"/>
    <x v="2528"/>
    <x v="9"/>
    <s v="sábado"/>
    <s v="17:00"/>
    <x v="0"/>
    <x v="1003"/>
    <x v="1"/>
    <n v="25.96"/>
    <x v="2"/>
    <s v="sábado-17:00-card-ANON-0000-0000-1003-Americano"/>
    <s v="único"/>
  </r>
  <r>
    <d v="2024-12-14T00:00:00"/>
    <x v="2529"/>
    <x v="9"/>
    <s v="sábado"/>
    <s v="17:01"/>
    <x v="0"/>
    <x v="1003"/>
    <x v="1"/>
    <n v="25.96"/>
    <x v="2"/>
    <s v="sábado-17:01-card-ANON-0000-0000-1003-Americano"/>
    <s v="único"/>
  </r>
  <r>
    <d v="2024-12-14T00:00:00"/>
    <x v="2530"/>
    <x v="9"/>
    <s v="sábado"/>
    <s v="18:23"/>
    <x v="0"/>
    <x v="1009"/>
    <x v="1"/>
    <n v="30.86"/>
    <x v="3"/>
    <s v="sábado-18:23-card-ANON-0000-0000-1009-Americano with Milk"/>
    <s v="único"/>
  </r>
  <r>
    <d v="2024-12-15T00:00:00"/>
    <x v="2531"/>
    <x v="9"/>
    <s v="domingo"/>
    <s v="11:09"/>
    <x v="0"/>
    <x v="570"/>
    <x v="1"/>
    <n v="35.76"/>
    <x v="0"/>
    <s v="domingo-11:09-card-ANON-0000-0000-0570-Latte"/>
    <s v="único"/>
  </r>
  <r>
    <d v="2024-12-15T00:00:00"/>
    <x v="2532"/>
    <x v="9"/>
    <s v="domingo"/>
    <s v="11:10"/>
    <x v="0"/>
    <x v="570"/>
    <x v="1"/>
    <n v="35.76"/>
    <x v="4"/>
    <s v="domingo-11:10-card-ANON-0000-0000-0570-Cocoa"/>
    <s v="único"/>
  </r>
  <r>
    <d v="2024-12-15T00:00:00"/>
    <x v="2533"/>
    <x v="9"/>
    <s v="domingo"/>
    <s v="17:58"/>
    <x v="0"/>
    <x v="798"/>
    <x v="1"/>
    <n v="35.76"/>
    <x v="1"/>
    <s v="domingo-17:58-card-ANON-0000-0000-0798-Hot Chocolate"/>
    <s v="único"/>
  </r>
  <r>
    <d v="2024-12-16T00:00:00"/>
    <x v="2534"/>
    <x v="9"/>
    <s v="lunes"/>
    <s v="07:52"/>
    <x v="0"/>
    <x v="570"/>
    <x v="1"/>
    <n v="35.76"/>
    <x v="0"/>
    <s v="lunes-07:52-card-ANON-0000-0000-0570-Latte"/>
    <s v="único"/>
  </r>
  <r>
    <d v="2024-12-16T00:00:00"/>
    <x v="2535"/>
    <x v="9"/>
    <s v="lunes"/>
    <s v="08:03"/>
    <x v="0"/>
    <x v="1010"/>
    <x v="1"/>
    <n v="35.76"/>
    <x v="1"/>
    <s v="lunes-08:03-card-ANON-0000-0000-1010-Hot Chocolate"/>
    <s v="único"/>
  </r>
  <r>
    <d v="2024-12-16T00:00:00"/>
    <x v="2536"/>
    <x v="9"/>
    <s v="lunes"/>
    <s v="08:46"/>
    <x v="0"/>
    <x v="714"/>
    <x v="1"/>
    <n v="35.76"/>
    <x v="4"/>
    <s v="lunes-08:46-card-ANON-0000-0000-0714-Cocoa"/>
    <s v="único"/>
  </r>
  <r>
    <d v="2024-12-16T00:00:00"/>
    <x v="2537"/>
    <x v="9"/>
    <s v="lunes"/>
    <s v="12:19"/>
    <x v="0"/>
    <x v="1011"/>
    <x v="1"/>
    <n v="30.86"/>
    <x v="3"/>
    <s v="lunes-12:19-card-ANON-0000-0000-1011-Americano with Milk"/>
    <s v="único"/>
  </r>
  <r>
    <d v="2024-12-16T00:00:00"/>
    <x v="2538"/>
    <x v="9"/>
    <s v="lunes"/>
    <s v="13:08"/>
    <x v="0"/>
    <x v="886"/>
    <x v="1"/>
    <n v="35.76"/>
    <x v="0"/>
    <s v="lunes-13:08-card-ANON-0000-0000-0886-Latte"/>
    <s v="único"/>
  </r>
  <r>
    <d v="2024-12-16T00:00:00"/>
    <x v="2539"/>
    <x v="9"/>
    <s v="lunes"/>
    <s v="14:13"/>
    <x v="0"/>
    <x v="896"/>
    <x v="1"/>
    <n v="35.76"/>
    <x v="1"/>
    <s v="lunes-14:13-card-ANON-0000-0000-0896-Hot Chocolate"/>
    <s v="único"/>
  </r>
  <r>
    <d v="2024-12-16T00:00:00"/>
    <x v="2540"/>
    <x v="9"/>
    <s v="lunes"/>
    <s v="18:23"/>
    <x v="0"/>
    <x v="12"/>
    <x v="1"/>
    <n v="35.76"/>
    <x v="0"/>
    <s v="lunes-18:23-card-ANON-0000-0000-0012-Latte"/>
    <s v="único"/>
  </r>
  <r>
    <d v="2024-12-16T00:00:00"/>
    <x v="2541"/>
    <x v="9"/>
    <s v="lunes"/>
    <s v="18:24"/>
    <x v="0"/>
    <x v="12"/>
    <x v="1"/>
    <n v="30.86"/>
    <x v="3"/>
    <s v="lunes-18:24-card-ANON-0000-0000-0012-Americano with Milk"/>
    <s v="único"/>
  </r>
  <r>
    <d v="2024-12-17T00:00:00"/>
    <x v="2542"/>
    <x v="9"/>
    <s v="martes"/>
    <s v="08:48"/>
    <x v="0"/>
    <x v="1012"/>
    <x v="1"/>
    <n v="25.96"/>
    <x v="5"/>
    <s v="martes-08:48-card-ANON-0000-0000-1012-Cortado"/>
    <s v="único"/>
  </r>
  <r>
    <d v="2024-12-17T00:00:00"/>
    <x v="2543"/>
    <x v="9"/>
    <s v="martes"/>
    <s v="08:52"/>
    <x v="0"/>
    <x v="1013"/>
    <x v="1"/>
    <n v="35.76"/>
    <x v="7"/>
    <s v="martes-08:52-card-ANON-0000-0000-1013-Cappuccino"/>
    <s v="único"/>
  </r>
  <r>
    <d v="2024-12-17T00:00:00"/>
    <x v="2544"/>
    <x v="9"/>
    <s v="martes"/>
    <s v="10:49"/>
    <x v="0"/>
    <x v="276"/>
    <x v="1"/>
    <n v="30.86"/>
    <x v="3"/>
    <s v="martes-10:49-card-ANON-0000-0000-0276-Americano with Milk"/>
    <s v="único"/>
  </r>
  <r>
    <d v="2024-12-17T00:00:00"/>
    <x v="2545"/>
    <x v="9"/>
    <s v="martes"/>
    <s v="16:22"/>
    <x v="0"/>
    <x v="1014"/>
    <x v="1"/>
    <n v="25.96"/>
    <x v="2"/>
    <s v="martes-16:22-card-ANON-0000-0000-1014-Americano"/>
    <s v="único"/>
  </r>
  <r>
    <d v="2024-12-17T00:00:00"/>
    <x v="2546"/>
    <x v="9"/>
    <s v="martes"/>
    <s v="16:23"/>
    <x v="0"/>
    <x v="1014"/>
    <x v="1"/>
    <n v="35.76"/>
    <x v="4"/>
    <s v="martes-16:23-card-ANON-0000-0000-1014-Cocoa"/>
    <s v="único"/>
  </r>
  <r>
    <d v="2024-12-17T00:00:00"/>
    <x v="2547"/>
    <x v="9"/>
    <s v="martes"/>
    <s v="17:14"/>
    <x v="0"/>
    <x v="664"/>
    <x v="1"/>
    <n v="35.76"/>
    <x v="7"/>
    <s v="martes-17:14-card-ANON-0000-0000-0664-Cappuccino"/>
    <s v="único"/>
  </r>
  <r>
    <d v="2024-12-17T00:00:00"/>
    <x v="2548"/>
    <x v="9"/>
    <s v="martes"/>
    <s v="18:54"/>
    <x v="0"/>
    <x v="907"/>
    <x v="1"/>
    <n v="35.76"/>
    <x v="4"/>
    <s v="martes-18:54-card-ANON-0000-0000-0907-Cocoa"/>
    <s v="único"/>
  </r>
  <r>
    <d v="2024-12-18T00:00:00"/>
    <x v="2549"/>
    <x v="9"/>
    <s v="miércoles"/>
    <s v="09:30"/>
    <x v="0"/>
    <x v="1015"/>
    <x v="1"/>
    <n v="35.76"/>
    <x v="0"/>
    <s v="miércoles-09:30-card-ANON-0000-0000-1015-Latte"/>
    <s v="único"/>
  </r>
  <r>
    <d v="2024-12-18T00:00:00"/>
    <x v="2550"/>
    <x v="9"/>
    <s v="miércoles"/>
    <s v="10:01"/>
    <x v="0"/>
    <x v="1016"/>
    <x v="1"/>
    <n v="30.86"/>
    <x v="3"/>
    <s v="miércoles-10:01-card-ANON-0000-0000-1016-Americano with Milk"/>
    <s v="único"/>
  </r>
  <r>
    <d v="2024-12-18T00:00:00"/>
    <x v="2551"/>
    <x v="9"/>
    <s v="miércoles"/>
    <s v="10:03"/>
    <x v="0"/>
    <x v="1016"/>
    <x v="1"/>
    <n v="35.76"/>
    <x v="0"/>
    <s v="miércoles-10:03-card-ANON-0000-0000-1016-Latte"/>
    <s v="único"/>
  </r>
  <r>
    <d v="2024-12-18T00:00:00"/>
    <x v="2552"/>
    <x v="9"/>
    <s v="miércoles"/>
    <s v="10:04"/>
    <x v="0"/>
    <x v="1016"/>
    <x v="1"/>
    <n v="35.76"/>
    <x v="7"/>
    <s v="miércoles-10:04-card-ANON-0000-0000-1016-Cappuccino"/>
    <s v="único"/>
  </r>
  <r>
    <d v="2024-12-19T00:00:00"/>
    <x v="2553"/>
    <x v="9"/>
    <s v="jueves"/>
    <s v="10:12"/>
    <x v="0"/>
    <x v="1017"/>
    <x v="1"/>
    <n v="35.76"/>
    <x v="1"/>
    <s v="jueves-10:12-card-ANON-0000-0000-1017-Hot Chocolate"/>
    <s v="único"/>
  </r>
  <r>
    <d v="2024-12-19T00:00:00"/>
    <x v="2554"/>
    <x v="9"/>
    <s v="jueves"/>
    <s v="11:25"/>
    <x v="0"/>
    <x v="276"/>
    <x v="1"/>
    <n v="30.86"/>
    <x v="3"/>
    <s v="jueves-11:25-card-ANON-0000-0000-0276-Americano with Milk"/>
    <s v="único"/>
  </r>
  <r>
    <d v="2024-12-19T00:00:00"/>
    <x v="2555"/>
    <x v="9"/>
    <s v="jueves"/>
    <s v="12:10"/>
    <x v="0"/>
    <x v="1018"/>
    <x v="1"/>
    <n v="21.06"/>
    <x v="6"/>
    <s v="jueves-12:10-card-ANON-0000-0000-1018-Espresso"/>
    <s v="único"/>
  </r>
  <r>
    <d v="2024-12-19T00:00:00"/>
    <x v="2556"/>
    <x v="9"/>
    <s v="jueves"/>
    <s v="13:38"/>
    <x v="0"/>
    <x v="1019"/>
    <x v="1"/>
    <n v="35.76"/>
    <x v="1"/>
    <s v="jueves-13:38-card-ANON-0000-0000-1019-Hot Chocolate"/>
    <s v="único"/>
  </r>
  <r>
    <d v="2024-12-19T00:00:00"/>
    <x v="2557"/>
    <x v="9"/>
    <s v="jueves"/>
    <s v="19:00"/>
    <x v="0"/>
    <x v="206"/>
    <x v="1"/>
    <n v="35.76"/>
    <x v="7"/>
    <s v="jueves-19:00-card-ANON-0000-0000-0206-Cappuccino"/>
    <s v="único"/>
  </r>
  <r>
    <d v="2024-12-19T00:00:00"/>
    <x v="2558"/>
    <x v="9"/>
    <s v="jueves"/>
    <s v="19:10"/>
    <x v="0"/>
    <x v="40"/>
    <x v="1"/>
    <n v="35.76"/>
    <x v="7"/>
    <s v="jueves-19:10-card-ANON-0000-0000-0040-Cappuccino"/>
    <s v="único"/>
  </r>
  <r>
    <d v="2024-12-19T00:00:00"/>
    <x v="2559"/>
    <x v="9"/>
    <s v="jueves"/>
    <s v="19:48"/>
    <x v="0"/>
    <x v="1020"/>
    <x v="1"/>
    <n v="30.86"/>
    <x v="3"/>
    <s v="jueves-19:48-card-ANON-0000-0000-1020-Americano with Milk"/>
    <s v="único"/>
  </r>
  <r>
    <d v="2024-12-19T00:00:00"/>
    <x v="2560"/>
    <x v="9"/>
    <s v="jueves"/>
    <s v="19:49"/>
    <x v="0"/>
    <x v="1020"/>
    <x v="1"/>
    <n v="35.76"/>
    <x v="1"/>
    <s v="jueves-19:49-card-ANON-0000-0000-1020-Hot Chocolate"/>
    <s v="único"/>
  </r>
  <r>
    <d v="2024-12-19T00:00:00"/>
    <x v="2561"/>
    <x v="9"/>
    <s v="jueves"/>
    <s v="21:08"/>
    <x v="0"/>
    <x v="1021"/>
    <x v="1"/>
    <n v="35.76"/>
    <x v="0"/>
    <s v="jueves-21:08-card-ANON-0000-0000-1021-Latte"/>
    <s v="único"/>
  </r>
  <r>
    <d v="2024-12-19T00:00:00"/>
    <x v="2562"/>
    <x v="9"/>
    <s v="jueves"/>
    <s v="21:09"/>
    <x v="0"/>
    <x v="1021"/>
    <x v="1"/>
    <n v="35.76"/>
    <x v="7"/>
    <s v="jueves-21:09-card-ANON-0000-0000-1021-Cappuccino"/>
    <s v="único"/>
  </r>
  <r>
    <d v="2024-12-20T00:00:00"/>
    <x v="2563"/>
    <x v="9"/>
    <s v="viernes"/>
    <s v="08:14"/>
    <x v="0"/>
    <x v="141"/>
    <x v="1"/>
    <n v="25.96"/>
    <x v="5"/>
    <s v="viernes-08:14-card-ANON-0000-0000-0141-Cortado"/>
    <s v="único"/>
  </r>
  <r>
    <d v="2024-12-20T00:00:00"/>
    <x v="2564"/>
    <x v="9"/>
    <s v="viernes"/>
    <s v="09:39"/>
    <x v="0"/>
    <x v="276"/>
    <x v="1"/>
    <n v="30.86"/>
    <x v="3"/>
    <s v="viernes-09:39-card-ANON-0000-0000-0276-Americano with Milk"/>
    <s v="único"/>
  </r>
  <r>
    <d v="2024-12-20T00:00:00"/>
    <x v="2565"/>
    <x v="9"/>
    <s v="viernes"/>
    <s v="10:12"/>
    <x v="0"/>
    <x v="1022"/>
    <x v="1"/>
    <n v="35.76"/>
    <x v="7"/>
    <s v="viernes-10:12-card-ANON-0000-0000-1022-Cappuccino"/>
    <s v="único"/>
  </r>
  <r>
    <d v="2024-12-20T00:00:00"/>
    <x v="2566"/>
    <x v="9"/>
    <s v="viernes"/>
    <s v="10:55"/>
    <x v="0"/>
    <x v="141"/>
    <x v="1"/>
    <n v="25.96"/>
    <x v="5"/>
    <s v="viernes-10:55-card-ANON-0000-0000-0141-Cortado"/>
    <s v="único"/>
  </r>
  <r>
    <d v="2024-12-20T00:00:00"/>
    <x v="2567"/>
    <x v="9"/>
    <s v="viernes"/>
    <s v="12:21"/>
    <x v="0"/>
    <x v="819"/>
    <x v="1"/>
    <n v="21.06"/>
    <x v="6"/>
    <s v="viernes-12:21-card-ANON-0000-0000-0819-Espresso"/>
    <s v="único"/>
  </r>
  <r>
    <d v="2024-12-20T00:00:00"/>
    <x v="2568"/>
    <x v="9"/>
    <s v="viernes"/>
    <s v="12:22"/>
    <x v="0"/>
    <x v="819"/>
    <x v="1"/>
    <n v="30.86"/>
    <x v="3"/>
    <s v="viernes-12:22-card-ANON-0000-0000-0819-Americano with Milk"/>
    <s v="único"/>
  </r>
  <r>
    <d v="2024-12-20T00:00:00"/>
    <x v="2569"/>
    <x v="9"/>
    <s v="viernes"/>
    <s v="14:58"/>
    <x v="0"/>
    <x v="1023"/>
    <x v="1"/>
    <n v="25.96"/>
    <x v="5"/>
    <s v="viernes-14:58-card-ANON-0000-0000-1023-Cortado"/>
    <s v="único"/>
  </r>
  <r>
    <d v="2024-12-20T00:00:00"/>
    <x v="2570"/>
    <x v="9"/>
    <s v="viernes"/>
    <s v="18:28"/>
    <x v="0"/>
    <x v="1024"/>
    <x v="1"/>
    <n v="35.76"/>
    <x v="7"/>
    <s v="viernes-18:28-card-ANON-0000-0000-1024-Cappuccino"/>
    <s v="único"/>
  </r>
  <r>
    <d v="2024-12-20T00:00:00"/>
    <x v="2571"/>
    <x v="9"/>
    <s v="viernes"/>
    <s v="18:57"/>
    <x v="0"/>
    <x v="206"/>
    <x v="1"/>
    <n v="35.76"/>
    <x v="7"/>
    <s v="viernes-18:57-card-ANON-0000-0000-0206-Cappuccino"/>
    <s v="único"/>
  </r>
  <r>
    <d v="2024-12-21T00:00:00"/>
    <x v="2572"/>
    <x v="9"/>
    <s v="sábado"/>
    <s v="10:19"/>
    <x v="0"/>
    <x v="1025"/>
    <x v="1"/>
    <n v="35.76"/>
    <x v="7"/>
    <s v="sábado-10:19-card-ANON-0000-0000-1025-Cappuccino"/>
    <s v="único"/>
  </r>
  <r>
    <d v="2024-12-21T00:00:00"/>
    <x v="2573"/>
    <x v="9"/>
    <s v="sábado"/>
    <s v="10:20"/>
    <x v="0"/>
    <x v="1025"/>
    <x v="1"/>
    <n v="35.76"/>
    <x v="0"/>
    <s v="sábado-10:20-card-ANON-0000-0000-1025-Latte"/>
    <s v="único"/>
  </r>
  <r>
    <d v="2024-12-21T00:00:00"/>
    <x v="2574"/>
    <x v="9"/>
    <s v="sábado"/>
    <s v="10:32"/>
    <x v="0"/>
    <x v="1026"/>
    <x v="1"/>
    <n v="25.96"/>
    <x v="2"/>
    <s v="sábado-10:32-card-ANON-0000-0000-1026-Americano"/>
    <s v="único"/>
  </r>
  <r>
    <d v="2024-12-21T00:00:00"/>
    <x v="2575"/>
    <x v="9"/>
    <s v="sábado"/>
    <s v="15:33"/>
    <x v="0"/>
    <x v="507"/>
    <x v="1"/>
    <n v="35.76"/>
    <x v="1"/>
    <s v="sábado-15:33-card-ANON-0000-0000-0507-Hot Chocolate"/>
    <s v="único"/>
  </r>
  <r>
    <d v="2024-12-21T00:00:00"/>
    <x v="2576"/>
    <x v="9"/>
    <s v="sábado"/>
    <s v="15:33"/>
    <x v="0"/>
    <x v="507"/>
    <x v="1"/>
    <n v="35.76"/>
    <x v="0"/>
    <s v="sábado-15:33-card-ANON-0000-0000-0507-Latte"/>
    <s v="único"/>
  </r>
  <r>
    <d v="2024-12-21T00:00:00"/>
    <x v="2577"/>
    <x v="9"/>
    <s v="sábado"/>
    <s v="15:35"/>
    <x v="0"/>
    <x v="842"/>
    <x v="1"/>
    <n v="30.86"/>
    <x v="3"/>
    <s v="sábado-15:35-card-ANON-0000-0000-0842-Americano with Milk"/>
    <s v="único"/>
  </r>
  <r>
    <d v="2024-12-21T00:00:00"/>
    <x v="2578"/>
    <x v="9"/>
    <s v="sábado"/>
    <s v="15:58"/>
    <x v="0"/>
    <x v="1027"/>
    <x v="1"/>
    <n v="35.76"/>
    <x v="0"/>
    <s v="sábado-15:58-card-ANON-0000-0000-1027-Latte"/>
    <s v="único"/>
  </r>
  <r>
    <d v="2024-12-21T00:00:00"/>
    <x v="2579"/>
    <x v="9"/>
    <s v="sábado"/>
    <s v="17:47"/>
    <x v="0"/>
    <x v="1020"/>
    <x v="1"/>
    <n v="35.76"/>
    <x v="4"/>
    <s v="sábado-17:47-card-ANON-0000-0000-1020-Cocoa"/>
    <s v="único"/>
  </r>
  <r>
    <d v="2024-12-21T00:00:00"/>
    <x v="2580"/>
    <x v="9"/>
    <s v="sábado"/>
    <s v="18:02"/>
    <x v="0"/>
    <x v="1028"/>
    <x v="1"/>
    <n v="35.76"/>
    <x v="1"/>
    <s v="sábado-18:02-card-ANON-0000-0000-1028-Hot Chocolate"/>
    <s v="único"/>
  </r>
  <r>
    <d v="2024-12-21T00:00:00"/>
    <x v="2581"/>
    <x v="9"/>
    <s v="sábado"/>
    <s v="18:08"/>
    <x v="0"/>
    <x v="1029"/>
    <x v="1"/>
    <n v="25.96"/>
    <x v="5"/>
    <s v="sábado-18:08-card-ANON-0000-0000-1029-Cortado"/>
    <s v="único"/>
  </r>
  <r>
    <d v="2024-12-21T00:00:00"/>
    <x v="2582"/>
    <x v="9"/>
    <s v="sábado"/>
    <s v="19:48"/>
    <x v="0"/>
    <x v="1030"/>
    <x v="1"/>
    <n v="30.86"/>
    <x v="3"/>
    <s v="sábado-19:48-card-ANON-0000-0000-1030-Americano with Milk"/>
    <s v="único"/>
  </r>
  <r>
    <d v="2024-12-21T00:00:00"/>
    <x v="2583"/>
    <x v="9"/>
    <s v="sábado"/>
    <s v="19:49"/>
    <x v="0"/>
    <x v="1030"/>
    <x v="1"/>
    <n v="25.96"/>
    <x v="5"/>
    <s v="sábado-19:49-card-ANON-0000-0000-1030-Cortado"/>
    <s v="único"/>
  </r>
  <r>
    <d v="2024-12-21T00:00:00"/>
    <x v="2584"/>
    <x v="9"/>
    <s v="sábado"/>
    <s v="21:49"/>
    <x v="0"/>
    <x v="1029"/>
    <x v="1"/>
    <n v="25.96"/>
    <x v="5"/>
    <s v="sábado-21:49-card-ANON-0000-0000-1029-Cortado"/>
    <s v="único"/>
  </r>
  <r>
    <d v="2024-12-21T00:00:00"/>
    <x v="2585"/>
    <x v="9"/>
    <s v="sábado"/>
    <s v="21:58"/>
    <x v="0"/>
    <x v="1031"/>
    <x v="1"/>
    <n v="35.76"/>
    <x v="0"/>
    <s v="sábado-21:58-card-ANON-0000-0000-1031-Latte"/>
    <s v="único"/>
  </r>
  <r>
    <d v="2024-12-21T00:00:00"/>
    <x v="2586"/>
    <x v="9"/>
    <s v="sábado"/>
    <s v="22:16"/>
    <x v="0"/>
    <x v="1029"/>
    <x v="1"/>
    <n v="25.96"/>
    <x v="5"/>
    <s v="sábado-22:16-card-ANON-0000-0000-1029-Cortado"/>
    <s v="único"/>
  </r>
  <r>
    <d v="2024-12-22T00:00:00"/>
    <x v="2587"/>
    <x v="9"/>
    <s v="domingo"/>
    <s v="10:42"/>
    <x v="0"/>
    <x v="333"/>
    <x v="1"/>
    <n v="35.76"/>
    <x v="7"/>
    <s v="domingo-10:42-card-ANON-0000-0000-0333-Cappuccino"/>
    <s v="único"/>
  </r>
  <r>
    <d v="2024-12-22T00:00:00"/>
    <x v="2588"/>
    <x v="9"/>
    <s v="domingo"/>
    <s v="18:55"/>
    <x v="0"/>
    <x v="206"/>
    <x v="1"/>
    <n v="35.76"/>
    <x v="7"/>
    <s v="domingo-18:55-card-ANON-0000-0000-0206-Cappuccino"/>
    <s v="único"/>
  </r>
  <r>
    <d v="2024-12-22T00:00:00"/>
    <x v="2589"/>
    <x v="9"/>
    <s v="domingo"/>
    <s v="19:35"/>
    <x v="0"/>
    <x v="1032"/>
    <x v="1"/>
    <n v="35.76"/>
    <x v="1"/>
    <s v="domingo-19:35-card-ANON-0000-0000-1032-Hot Chocolate"/>
    <s v="único"/>
  </r>
  <r>
    <d v="2024-12-22T00:00:00"/>
    <x v="2590"/>
    <x v="9"/>
    <s v="domingo"/>
    <s v="19:36"/>
    <x v="0"/>
    <x v="1032"/>
    <x v="1"/>
    <n v="35.76"/>
    <x v="1"/>
    <s v="domingo-19:36-card-ANON-0000-0000-1032-Hot Chocolate"/>
    <s v="único"/>
  </r>
  <r>
    <d v="2024-12-22T00:00:00"/>
    <x v="2591"/>
    <x v="9"/>
    <s v="domingo"/>
    <s v="20:26"/>
    <x v="0"/>
    <x v="636"/>
    <x v="1"/>
    <n v="35.76"/>
    <x v="1"/>
    <s v="domingo-20:26-card-ANON-0000-0000-0636-Hot Chocolate"/>
    <s v="único"/>
  </r>
  <r>
    <d v="2024-12-22T00:00:00"/>
    <x v="2592"/>
    <x v="9"/>
    <s v="domingo"/>
    <s v="21:55"/>
    <x v="0"/>
    <x v="1033"/>
    <x v="1"/>
    <n v="35.76"/>
    <x v="4"/>
    <s v="domingo-21:55-card-ANON-0000-0000-1033-Cocoa"/>
    <s v="único"/>
  </r>
  <r>
    <d v="2024-12-22T00:00:00"/>
    <x v="2593"/>
    <x v="9"/>
    <s v="domingo"/>
    <s v="21:56"/>
    <x v="0"/>
    <x v="1034"/>
    <x v="1"/>
    <n v="25.96"/>
    <x v="5"/>
    <s v="domingo-21:56-card-ANON-0000-0000-1034-Cortado"/>
    <s v="único"/>
  </r>
  <r>
    <d v="2024-12-23T00:00:00"/>
    <x v="2594"/>
    <x v="9"/>
    <s v="lunes"/>
    <s v="09:03"/>
    <x v="0"/>
    <x v="1029"/>
    <x v="1"/>
    <n v="25.96"/>
    <x v="5"/>
    <s v="lunes-09:03-card-ANON-0000-0000-1029-Cortado"/>
    <s v="único"/>
  </r>
  <r>
    <d v="2024-12-23T00:00:00"/>
    <x v="2595"/>
    <x v="9"/>
    <s v="lunes"/>
    <s v="09:22"/>
    <x v="0"/>
    <x v="276"/>
    <x v="1"/>
    <n v="30.86"/>
    <x v="3"/>
    <s v="lunes-09:22-card-ANON-0000-0000-0276-Americano with Milk"/>
    <s v="único"/>
  </r>
  <r>
    <d v="2024-12-23T00:00:00"/>
    <x v="2596"/>
    <x v="9"/>
    <s v="lunes"/>
    <s v="10:42"/>
    <x v="0"/>
    <x v="42"/>
    <x v="1"/>
    <n v="30.86"/>
    <x v="3"/>
    <s v="lunes-10:42-card-ANON-0000-0000-0042-Americano with Milk"/>
    <s v="único"/>
  </r>
  <r>
    <d v="2024-12-23T00:00:00"/>
    <x v="2597"/>
    <x v="9"/>
    <s v="lunes"/>
    <s v="11:35"/>
    <x v="0"/>
    <x v="570"/>
    <x v="1"/>
    <n v="35.76"/>
    <x v="7"/>
    <s v="lunes-11:35-card-ANON-0000-0000-0570-Cappuccino"/>
    <s v="único"/>
  </r>
  <r>
    <d v="2024-12-23T00:00:00"/>
    <x v="2598"/>
    <x v="9"/>
    <s v="lunes"/>
    <s v="14:05"/>
    <x v="0"/>
    <x v="1035"/>
    <x v="1"/>
    <n v="35.76"/>
    <x v="0"/>
    <s v="lunes-14:05-card-ANON-0000-0000-1035-Latte"/>
    <s v="único"/>
  </r>
  <r>
    <d v="2024-12-23T00:00:00"/>
    <x v="2599"/>
    <x v="9"/>
    <s v="lunes"/>
    <s v="15:00"/>
    <x v="0"/>
    <x v="1036"/>
    <x v="1"/>
    <n v="30.86"/>
    <x v="3"/>
    <s v="lunes-15:00-card-ANON-0000-0000-1036-Americano with Milk"/>
    <s v="único"/>
  </r>
  <r>
    <d v="2024-12-23T00:00:00"/>
    <x v="2600"/>
    <x v="9"/>
    <s v="lunes"/>
    <s v="16:14"/>
    <x v="0"/>
    <x v="906"/>
    <x v="1"/>
    <n v="35.76"/>
    <x v="0"/>
    <s v="lunes-16:14-card-ANON-0000-0000-0906-Latte"/>
    <s v="único"/>
  </r>
  <r>
    <d v="2024-12-23T00:00:00"/>
    <x v="2601"/>
    <x v="9"/>
    <s v="lunes"/>
    <s v="17:21"/>
    <x v="0"/>
    <x v="1037"/>
    <x v="1"/>
    <n v="25.96"/>
    <x v="5"/>
    <s v="lunes-17:21-card-ANON-0000-0000-1037-Cortado"/>
    <s v="único"/>
  </r>
  <r>
    <d v="2024-12-23T00:00:00"/>
    <x v="2602"/>
    <x v="9"/>
    <s v="lunes"/>
    <s v="17:22"/>
    <x v="0"/>
    <x v="1037"/>
    <x v="1"/>
    <n v="35.76"/>
    <x v="0"/>
    <s v="lunes-17:22-card-ANON-0000-0000-1037-Latte"/>
    <s v="único"/>
  </r>
  <r>
    <d v="2024-12-23T00:00:00"/>
    <x v="2603"/>
    <x v="9"/>
    <s v="lunes"/>
    <s v="20:46"/>
    <x v="0"/>
    <x v="1029"/>
    <x v="1"/>
    <n v="25.96"/>
    <x v="5"/>
    <s v="lunes-20:46-card-ANON-0000-0000-1029-Cortado"/>
    <s v="único"/>
  </r>
  <r>
    <d v="2024-12-24T00:00:00"/>
    <x v="2604"/>
    <x v="9"/>
    <s v="martes"/>
    <s v="15:10"/>
    <x v="0"/>
    <x v="1038"/>
    <x v="1"/>
    <n v="30.86"/>
    <x v="3"/>
    <s v="martes-15:10-card-ANON-0000-0000-1038-Americano with Milk"/>
    <s v="único"/>
  </r>
  <r>
    <d v="2024-12-24T00:00:00"/>
    <x v="2605"/>
    <x v="9"/>
    <s v="martes"/>
    <s v="16:08"/>
    <x v="0"/>
    <x v="1039"/>
    <x v="1"/>
    <n v="35.76"/>
    <x v="1"/>
    <s v="martes-16:08-card-ANON-0000-0000-1039-Hot Chocolate"/>
    <s v="único"/>
  </r>
  <r>
    <d v="2024-12-24T00:00:00"/>
    <x v="2606"/>
    <x v="9"/>
    <s v="martes"/>
    <s v="17:55"/>
    <x v="0"/>
    <x v="1029"/>
    <x v="1"/>
    <n v="25.96"/>
    <x v="5"/>
    <s v="martes-17:55-card-ANON-0000-0000-1029-Cortado"/>
    <s v="único"/>
  </r>
  <r>
    <d v="2024-12-24T00:00:00"/>
    <x v="2607"/>
    <x v="9"/>
    <s v="martes"/>
    <s v="19:10"/>
    <x v="0"/>
    <x v="1039"/>
    <x v="1"/>
    <n v="35.76"/>
    <x v="1"/>
    <s v="martes-19:10-card-ANON-0000-0000-1039-Hot Chocolate"/>
    <s v="único"/>
  </r>
  <r>
    <d v="2024-12-24T00:00:00"/>
    <x v="2608"/>
    <x v="9"/>
    <s v="martes"/>
    <s v="19:11"/>
    <x v="0"/>
    <x v="1040"/>
    <x v="1"/>
    <n v="35.76"/>
    <x v="0"/>
    <s v="martes-19:11-card-ANON-0000-0000-1040-Latte"/>
    <s v="único"/>
  </r>
  <r>
    <d v="2024-12-24T00:00:00"/>
    <x v="2609"/>
    <x v="9"/>
    <s v="martes"/>
    <s v="19:12"/>
    <x v="0"/>
    <x v="1039"/>
    <x v="1"/>
    <n v="21.06"/>
    <x v="6"/>
    <s v="martes-19:12-card-ANON-0000-0000-1039-Espresso"/>
    <s v="único"/>
  </r>
  <r>
    <d v="2024-12-24T00:00:00"/>
    <x v="2610"/>
    <x v="9"/>
    <s v="martes"/>
    <s v="19:36"/>
    <x v="0"/>
    <x v="97"/>
    <x v="1"/>
    <n v="35.76"/>
    <x v="7"/>
    <s v="martes-19:36-card-ANON-0000-0000-0097-Cappuccino"/>
    <s v="único"/>
  </r>
  <r>
    <d v="2024-12-25T00:00:00"/>
    <x v="2611"/>
    <x v="9"/>
    <s v="miércoles"/>
    <s v="10:43"/>
    <x v="0"/>
    <x v="1041"/>
    <x v="1"/>
    <n v="35.76"/>
    <x v="0"/>
    <s v="miércoles-10:43-card-ANON-0000-0000-1041-Latte"/>
    <s v="único"/>
  </r>
  <r>
    <d v="2024-12-25T00:00:00"/>
    <x v="2612"/>
    <x v="9"/>
    <s v="miércoles"/>
    <s v="10:45"/>
    <x v="0"/>
    <x v="1041"/>
    <x v="1"/>
    <n v="35.76"/>
    <x v="0"/>
    <s v="miércoles-10:45-card-ANON-0000-0000-1041-Latte"/>
    <s v="único"/>
  </r>
  <r>
    <d v="2024-12-25T00:00:00"/>
    <x v="2613"/>
    <x v="9"/>
    <s v="miércoles"/>
    <s v="12:35"/>
    <x v="0"/>
    <x v="1042"/>
    <x v="1"/>
    <n v="30.86"/>
    <x v="3"/>
    <s v="miércoles-12:35-card-ANON-0000-0000-1042-Americano with Milk"/>
    <s v="único"/>
  </r>
  <r>
    <d v="2024-12-25T00:00:00"/>
    <x v="2614"/>
    <x v="9"/>
    <s v="miércoles"/>
    <s v="12:36"/>
    <x v="0"/>
    <x v="1042"/>
    <x v="1"/>
    <n v="25.96"/>
    <x v="2"/>
    <s v="miércoles-12:36-card-ANON-0000-0000-1042-Americano"/>
    <s v="único"/>
  </r>
  <r>
    <d v="2024-12-25T00:00:00"/>
    <x v="2615"/>
    <x v="9"/>
    <s v="miércoles"/>
    <s v="13:17"/>
    <x v="0"/>
    <x v="1043"/>
    <x v="1"/>
    <n v="30.86"/>
    <x v="3"/>
    <s v="miércoles-13:17-card-ANON-0000-0000-1043-Americano with Milk"/>
    <s v="único"/>
  </r>
  <r>
    <d v="2024-12-25T00:00:00"/>
    <x v="2616"/>
    <x v="9"/>
    <s v="miércoles"/>
    <s v="13:32"/>
    <x v="0"/>
    <x v="1044"/>
    <x v="1"/>
    <n v="25.96"/>
    <x v="2"/>
    <s v="miércoles-13:32-card-ANON-0000-0000-1044-Americano"/>
    <s v="único"/>
  </r>
  <r>
    <d v="2024-12-25T00:00:00"/>
    <x v="2617"/>
    <x v="9"/>
    <s v="miércoles"/>
    <s v="20:02"/>
    <x v="0"/>
    <x v="97"/>
    <x v="1"/>
    <n v="35.76"/>
    <x v="7"/>
    <s v="miércoles-20:02-card-ANON-0000-0000-0097-Cappuccino"/>
    <s v="único"/>
  </r>
  <r>
    <d v="2024-12-25T00:00:00"/>
    <x v="2618"/>
    <x v="9"/>
    <s v="miércoles"/>
    <s v="21:18"/>
    <x v="0"/>
    <x v="1045"/>
    <x v="1"/>
    <n v="35.76"/>
    <x v="4"/>
    <s v="miércoles-21:18-card-ANON-0000-0000-1045-Cocoa"/>
    <s v="único"/>
  </r>
  <r>
    <d v="2024-12-25T00:00:00"/>
    <x v="2619"/>
    <x v="9"/>
    <s v="miércoles"/>
    <s v="21:19"/>
    <x v="0"/>
    <x v="1045"/>
    <x v="1"/>
    <n v="35.76"/>
    <x v="4"/>
    <s v="miércoles-21:19-card-ANON-0000-0000-1045-Cocoa"/>
    <s v="único"/>
  </r>
  <r>
    <d v="2024-12-25T00:00:00"/>
    <x v="2620"/>
    <x v="9"/>
    <s v="miércoles"/>
    <s v="21:57"/>
    <x v="0"/>
    <x v="1046"/>
    <x v="1"/>
    <n v="35.76"/>
    <x v="0"/>
    <s v="miércoles-21:57-card-ANON-0000-0000-1046-Latte"/>
    <s v="único"/>
  </r>
  <r>
    <d v="2024-12-25T00:00:00"/>
    <x v="2621"/>
    <x v="9"/>
    <s v="miércoles"/>
    <s v="22:51"/>
    <x v="0"/>
    <x v="154"/>
    <x v="1"/>
    <n v="35.76"/>
    <x v="7"/>
    <s v="miércoles-22:51-card-ANON-0000-0000-0154-Cappuccino"/>
    <s v="único"/>
  </r>
  <r>
    <d v="2024-12-25T00:00:00"/>
    <x v="2622"/>
    <x v="9"/>
    <s v="miércoles"/>
    <s v="22:53"/>
    <x v="0"/>
    <x v="154"/>
    <x v="1"/>
    <n v="30.86"/>
    <x v="3"/>
    <s v="miércoles-22:53-card-ANON-0000-0000-0154-Americano with Milk"/>
    <s v="único"/>
  </r>
  <r>
    <d v="2024-12-26T00:00:00"/>
    <x v="2623"/>
    <x v="9"/>
    <s v="jueves"/>
    <s v="13:12"/>
    <x v="0"/>
    <x v="1047"/>
    <x v="1"/>
    <n v="35.76"/>
    <x v="7"/>
    <s v="jueves-13:12-card-ANON-0000-0000-1047-Cappuccino"/>
    <s v="único"/>
  </r>
  <r>
    <d v="2024-12-26T00:00:00"/>
    <x v="2624"/>
    <x v="9"/>
    <s v="jueves"/>
    <s v="15:04"/>
    <x v="0"/>
    <x v="1048"/>
    <x v="1"/>
    <n v="21.06"/>
    <x v="6"/>
    <s v="jueves-15:04-card-ANON-0000-0000-1048-Espresso"/>
    <s v="único"/>
  </r>
  <r>
    <d v="2024-12-27T00:00:00"/>
    <x v="2625"/>
    <x v="9"/>
    <s v="viernes"/>
    <s v="07:50"/>
    <x v="0"/>
    <x v="1049"/>
    <x v="1"/>
    <n v="25.96"/>
    <x v="2"/>
    <s v="viernes-07:50-card-ANON-0000-0000-1049-Americano"/>
    <s v="único"/>
  </r>
  <r>
    <d v="2024-12-27T00:00:00"/>
    <x v="2626"/>
    <x v="9"/>
    <s v="viernes"/>
    <s v="08:57"/>
    <x v="0"/>
    <x v="1029"/>
    <x v="1"/>
    <n v="25.96"/>
    <x v="5"/>
    <s v="viernes-08:57-card-ANON-0000-0000-1029-Cortado"/>
    <s v="único"/>
  </r>
  <r>
    <d v="2024-12-27T00:00:00"/>
    <x v="2627"/>
    <x v="9"/>
    <s v="viernes"/>
    <s v="09:09"/>
    <x v="0"/>
    <x v="141"/>
    <x v="1"/>
    <n v="25.96"/>
    <x v="5"/>
    <s v="viernes-09:09-card-ANON-0000-0000-0141-Cortado"/>
    <s v="único"/>
  </r>
  <r>
    <d v="2024-12-27T00:00:00"/>
    <x v="2628"/>
    <x v="9"/>
    <s v="viernes"/>
    <s v="10:12"/>
    <x v="0"/>
    <x v="276"/>
    <x v="1"/>
    <n v="30.86"/>
    <x v="3"/>
    <s v="viernes-10:12-card-ANON-0000-0000-0276-Americano with Milk"/>
    <s v="único"/>
  </r>
  <r>
    <d v="2024-12-27T00:00:00"/>
    <x v="2629"/>
    <x v="9"/>
    <s v="viernes"/>
    <s v="17:12"/>
    <x v="0"/>
    <x v="1050"/>
    <x v="1"/>
    <n v="35.76"/>
    <x v="0"/>
    <s v="viernes-17:12-card-ANON-0000-0000-1050-Latte"/>
    <s v="único"/>
  </r>
  <r>
    <d v="2024-12-27T00:00:00"/>
    <x v="2630"/>
    <x v="9"/>
    <s v="viernes"/>
    <s v="19:47"/>
    <x v="0"/>
    <x v="1051"/>
    <x v="1"/>
    <n v="25.96"/>
    <x v="2"/>
    <s v="viernes-19:47-card-ANON-0000-0000-1051-Americano"/>
    <s v="único"/>
  </r>
  <r>
    <d v="2024-12-27T00:00:00"/>
    <x v="2631"/>
    <x v="9"/>
    <s v="viernes"/>
    <s v="19:48"/>
    <x v="0"/>
    <x v="1051"/>
    <x v="1"/>
    <n v="30.86"/>
    <x v="3"/>
    <s v="viernes-19:48-card-ANON-0000-0000-1051-Americano with Milk"/>
    <s v="único"/>
  </r>
  <r>
    <d v="2024-12-27T00:00:00"/>
    <x v="2632"/>
    <x v="9"/>
    <s v="viernes"/>
    <s v="22:54"/>
    <x v="0"/>
    <x v="701"/>
    <x v="1"/>
    <n v="35.76"/>
    <x v="4"/>
    <s v="viernes-22:54-card-ANON-0000-0000-0701-Cocoa"/>
    <s v="único"/>
  </r>
  <r>
    <d v="2024-12-28T00:00:00"/>
    <x v="2633"/>
    <x v="9"/>
    <s v="sábado"/>
    <s v="09:00"/>
    <x v="0"/>
    <x v="1029"/>
    <x v="1"/>
    <n v="25.96"/>
    <x v="5"/>
    <s v="sábado-09:00-card-ANON-0000-0000-1029-Cortado"/>
    <s v="único"/>
  </r>
  <r>
    <d v="2024-12-28T00:00:00"/>
    <x v="2634"/>
    <x v="9"/>
    <s v="sábado"/>
    <s v="09:50"/>
    <x v="0"/>
    <x v="141"/>
    <x v="1"/>
    <n v="25.96"/>
    <x v="5"/>
    <s v="sábado-09:50-card-ANON-0000-0000-0141-Cortado"/>
    <s v="único"/>
  </r>
  <r>
    <d v="2024-12-28T00:00:00"/>
    <x v="2635"/>
    <x v="9"/>
    <s v="sábado"/>
    <s v="10:18"/>
    <x v="0"/>
    <x v="727"/>
    <x v="1"/>
    <n v="30.86"/>
    <x v="3"/>
    <s v="sábado-10:18-card-ANON-0000-0000-0727-Americano with Milk"/>
    <s v="único"/>
  </r>
  <r>
    <d v="2024-12-28T00:00:00"/>
    <x v="2636"/>
    <x v="9"/>
    <s v="sábado"/>
    <s v="10:52"/>
    <x v="0"/>
    <x v="570"/>
    <x v="1"/>
    <n v="35.76"/>
    <x v="0"/>
    <s v="sábado-10:52-card-ANON-0000-0000-0570-Latte"/>
    <s v="único"/>
  </r>
  <r>
    <d v="2024-12-28T00:00:00"/>
    <x v="2637"/>
    <x v="9"/>
    <s v="sábado"/>
    <s v="14:10"/>
    <x v="0"/>
    <x v="1052"/>
    <x v="1"/>
    <n v="35.76"/>
    <x v="7"/>
    <s v="sábado-14:10-card-ANON-0000-0000-1052-Cappuccino"/>
    <s v="único"/>
  </r>
  <r>
    <d v="2024-12-28T00:00:00"/>
    <x v="2638"/>
    <x v="9"/>
    <s v="sábado"/>
    <s v="14:13"/>
    <x v="0"/>
    <x v="1053"/>
    <x v="1"/>
    <n v="35.76"/>
    <x v="1"/>
    <s v="sábado-14:13-card-ANON-0000-0000-1053-Hot Chocolate"/>
    <s v="único"/>
  </r>
  <r>
    <d v="2024-12-28T00:00:00"/>
    <x v="2639"/>
    <x v="9"/>
    <s v="sábado"/>
    <s v="17:23"/>
    <x v="0"/>
    <x v="507"/>
    <x v="1"/>
    <n v="35.76"/>
    <x v="0"/>
    <s v="sábado-17:23-card-ANON-0000-0000-0507-Latte"/>
    <s v="único"/>
  </r>
  <r>
    <d v="2024-12-28T00:00:00"/>
    <x v="2640"/>
    <x v="9"/>
    <s v="sábado"/>
    <s v="22:11"/>
    <x v="0"/>
    <x v="1054"/>
    <x v="1"/>
    <n v="35.76"/>
    <x v="7"/>
    <s v="sábado-22:11-card-ANON-0000-0000-1054-Cappuccino"/>
    <s v="único"/>
  </r>
  <r>
    <d v="2024-12-29T00:00:00"/>
    <x v="2641"/>
    <x v="9"/>
    <s v="domingo"/>
    <s v="13:46"/>
    <x v="0"/>
    <x v="1029"/>
    <x v="1"/>
    <n v="25.96"/>
    <x v="5"/>
    <s v="domingo-13:46-card-ANON-0000-0000-1029-Cortado"/>
    <s v="único"/>
  </r>
  <r>
    <d v="2024-12-29T00:00:00"/>
    <x v="2642"/>
    <x v="9"/>
    <s v="domingo"/>
    <s v="15:04"/>
    <x v="0"/>
    <x v="1055"/>
    <x v="1"/>
    <n v="21.06"/>
    <x v="6"/>
    <s v="domingo-15:04-card-ANON-0000-0000-1055-Espresso"/>
    <s v="único"/>
  </r>
  <r>
    <d v="2024-12-29T00:00:00"/>
    <x v="2643"/>
    <x v="9"/>
    <s v="domingo"/>
    <s v="15:05"/>
    <x v="0"/>
    <x v="1055"/>
    <x v="1"/>
    <n v="25.96"/>
    <x v="2"/>
    <s v="domingo-15:05-card-ANON-0000-0000-1055-Americano"/>
    <s v="único"/>
  </r>
  <r>
    <d v="2024-12-29T00:00:00"/>
    <x v="2644"/>
    <x v="9"/>
    <s v="domingo"/>
    <s v="17:30"/>
    <x v="0"/>
    <x v="1056"/>
    <x v="1"/>
    <n v="25.96"/>
    <x v="5"/>
    <s v="domingo-17:30-card-ANON-0000-0000-1056-Cortado"/>
    <s v="único"/>
  </r>
  <r>
    <d v="2024-12-29T00:00:00"/>
    <x v="2645"/>
    <x v="9"/>
    <s v="domingo"/>
    <s v="17:31"/>
    <x v="0"/>
    <x v="1057"/>
    <x v="1"/>
    <n v="21.06"/>
    <x v="6"/>
    <s v="domingo-17:31-card-ANON-0000-0000-1057-Espresso"/>
    <s v="único"/>
  </r>
  <r>
    <d v="2024-12-29T00:00:00"/>
    <x v="2646"/>
    <x v="9"/>
    <s v="domingo"/>
    <s v="19:47"/>
    <x v="0"/>
    <x v="1029"/>
    <x v="1"/>
    <n v="25.96"/>
    <x v="5"/>
    <s v="domingo-19:47-card-ANON-0000-0000-1029-Cortado"/>
    <s v="único"/>
  </r>
  <r>
    <d v="2024-12-29T00:00:00"/>
    <x v="2647"/>
    <x v="9"/>
    <s v="domingo"/>
    <s v="20:25"/>
    <x v="0"/>
    <x v="1058"/>
    <x v="1"/>
    <n v="35.76"/>
    <x v="1"/>
    <s v="domingo-20:25-card-ANON-0000-0000-1058-Hot Chocolate"/>
    <s v="único"/>
  </r>
  <r>
    <d v="2024-12-29T00:00:00"/>
    <x v="2648"/>
    <x v="9"/>
    <s v="domingo"/>
    <s v="21:17"/>
    <x v="0"/>
    <x v="729"/>
    <x v="1"/>
    <n v="35.76"/>
    <x v="0"/>
    <s v="domingo-21:17-card-ANON-0000-0000-0729-Latte"/>
    <s v="único"/>
  </r>
  <r>
    <d v="2024-12-30T00:00:00"/>
    <x v="2649"/>
    <x v="9"/>
    <s v="lunes"/>
    <s v="09:02"/>
    <x v="0"/>
    <x v="1029"/>
    <x v="1"/>
    <n v="25.96"/>
    <x v="5"/>
    <s v="lunes-09:02-card-ANON-0000-0000-1029-Cortado"/>
    <s v="único"/>
  </r>
  <r>
    <d v="2024-12-30T00:00:00"/>
    <x v="2650"/>
    <x v="9"/>
    <s v="lunes"/>
    <s v="09:44"/>
    <x v="0"/>
    <x v="276"/>
    <x v="1"/>
    <n v="30.86"/>
    <x v="3"/>
    <s v="lunes-09:44-card-ANON-0000-0000-0276-Americano with Milk"/>
    <s v="único"/>
  </r>
  <r>
    <d v="2024-12-30T00:00:00"/>
    <x v="2651"/>
    <x v="9"/>
    <s v="lunes"/>
    <s v="13:52"/>
    <x v="0"/>
    <x v="1059"/>
    <x v="1"/>
    <n v="35.76"/>
    <x v="0"/>
    <s v="lunes-13:52-card-ANON-0000-0000-1059-Latte"/>
    <s v="único"/>
  </r>
  <r>
    <d v="2024-12-30T00:00:00"/>
    <x v="2652"/>
    <x v="9"/>
    <s v="lunes"/>
    <s v="13:53"/>
    <x v="0"/>
    <x v="1059"/>
    <x v="1"/>
    <n v="35.76"/>
    <x v="1"/>
    <s v="lunes-13:53-card-ANON-0000-0000-1059-Hot Chocolate"/>
    <s v="único"/>
  </r>
  <r>
    <d v="2024-12-30T00:00:00"/>
    <x v="2653"/>
    <x v="9"/>
    <s v="lunes"/>
    <s v="15:12"/>
    <x v="0"/>
    <x v="920"/>
    <x v="1"/>
    <n v="35.76"/>
    <x v="0"/>
    <s v="lunes-15:12-card-ANON-0000-0000-0920-Latte"/>
    <s v="único"/>
  </r>
  <r>
    <d v="2024-12-30T00:00:00"/>
    <x v="2654"/>
    <x v="9"/>
    <s v="lunes"/>
    <s v="15:13"/>
    <x v="0"/>
    <x v="920"/>
    <x v="1"/>
    <n v="30.86"/>
    <x v="3"/>
    <s v="lunes-15:13-card-ANON-0000-0000-0920-Americano with Milk"/>
    <s v="único"/>
  </r>
  <r>
    <d v="2024-12-30T00:00:00"/>
    <x v="2655"/>
    <x v="9"/>
    <s v="lunes"/>
    <s v="16:29"/>
    <x v="0"/>
    <x v="1003"/>
    <x v="1"/>
    <n v="30.86"/>
    <x v="3"/>
    <s v="lunes-16:29-card-ANON-0000-0000-1003-Americano with Milk"/>
    <s v="único"/>
  </r>
  <r>
    <d v="2024-12-30T00:00:00"/>
    <x v="2656"/>
    <x v="9"/>
    <s v="lunes"/>
    <s v="16:31"/>
    <x v="0"/>
    <x v="1060"/>
    <x v="1"/>
    <n v="25.96"/>
    <x v="2"/>
    <s v="lunes-16:31-card-ANON-0000-0000-1060-Americano"/>
    <s v="único"/>
  </r>
  <r>
    <d v="2024-12-30T00:00:00"/>
    <x v="2657"/>
    <x v="9"/>
    <s v="lunes"/>
    <s v="16:36"/>
    <x v="0"/>
    <x v="886"/>
    <x v="1"/>
    <n v="35.76"/>
    <x v="7"/>
    <s v="lunes-16:36-card-ANON-0000-0000-0886-Cappuccino"/>
    <s v="único"/>
  </r>
  <r>
    <d v="2024-12-31T00:00:00"/>
    <x v="2658"/>
    <x v="9"/>
    <s v="martes"/>
    <s v="08:52"/>
    <x v="0"/>
    <x v="1029"/>
    <x v="1"/>
    <n v="25.96"/>
    <x v="5"/>
    <s v="martes-08:52-card-ANON-0000-0000-1029-Cortado"/>
    <s v="único"/>
  </r>
  <r>
    <d v="2024-12-31T00:00:00"/>
    <x v="2659"/>
    <x v="9"/>
    <s v="martes"/>
    <s v="09:36"/>
    <x v="0"/>
    <x v="1034"/>
    <x v="1"/>
    <n v="35.76"/>
    <x v="7"/>
    <s v="martes-09:36-card-ANON-0000-0000-1034-Cappuccino"/>
    <s v="único"/>
  </r>
  <r>
    <d v="2024-12-31T00:00:00"/>
    <x v="2660"/>
    <x v="9"/>
    <s v="martes"/>
    <s v="09:39"/>
    <x v="0"/>
    <x v="1034"/>
    <x v="1"/>
    <n v="25.96"/>
    <x v="5"/>
    <s v="martes-09:39-card-ANON-0000-0000-1034-Cortado"/>
    <s v="único"/>
  </r>
  <r>
    <d v="2024-12-31T00:00:00"/>
    <x v="2661"/>
    <x v="9"/>
    <s v="martes"/>
    <s v="09:45"/>
    <x v="0"/>
    <x v="1061"/>
    <x v="1"/>
    <n v="35.76"/>
    <x v="4"/>
    <s v="martes-09:45-card-ANON-0000-0000-1061-Cocoa"/>
    <s v="único"/>
  </r>
  <r>
    <d v="2024-12-31T00:00:00"/>
    <x v="2662"/>
    <x v="9"/>
    <s v="martes"/>
    <s v="10:26"/>
    <x v="0"/>
    <x v="1062"/>
    <x v="1"/>
    <n v="30.86"/>
    <x v="3"/>
    <s v="martes-10:26-card-ANON-0000-0000-1062-Americano with Milk"/>
    <s v="único"/>
  </r>
  <r>
    <d v="2024-12-31T00:00:00"/>
    <x v="2663"/>
    <x v="9"/>
    <s v="martes"/>
    <s v="10:29"/>
    <x v="0"/>
    <x v="1062"/>
    <x v="1"/>
    <n v="30.86"/>
    <x v="3"/>
    <s v="martes-10:29-card-ANON-0000-0000-1062-Americano with Milk"/>
    <s v="único"/>
  </r>
  <r>
    <d v="2024-12-31T00:00:00"/>
    <x v="2664"/>
    <x v="9"/>
    <s v="martes"/>
    <s v="11:11"/>
    <x v="0"/>
    <x v="195"/>
    <x v="1"/>
    <n v="35.76"/>
    <x v="7"/>
    <s v="martes-11:11-card-ANON-0000-0000-0195-Cappuccino"/>
    <s v="único"/>
  </r>
  <r>
    <d v="2024-12-31T00:00:00"/>
    <x v="2665"/>
    <x v="9"/>
    <s v="martes"/>
    <s v="11:12"/>
    <x v="0"/>
    <x v="195"/>
    <x v="1"/>
    <n v="30.86"/>
    <x v="3"/>
    <s v="martes-11:12-card-ANON-0000-0000-0195-Americano with Milk"/>
    <s v="único"/>
  </r>
  <r>
    <d v="2024-12-31T00:00:00"/>
    <x v="2666"/>
    <x v="9"/>
    <s v="martes"/>
    <s v="15:42"/>
    <x v="0"/>
    <x v="12"/>
    <x v="1"/>
    <n v="21.06"/>
    <x v="6"/>
    <s v="martes-15:42-card-ANON-0000-0000-0012-Espresso"/>
    <s v="único"/>
  </r>
  <r>
    <d v="2024-12-31T00:00:00"/>
    <x v="2667"/>
    <x v="9"/>
    <s v="martes"/>
    <s v="15:43"/>
    <x v="0"/>
    <x v="12"/>
    <x v="1"/>
    <n v="25.96"/>
    <x v="2"/>
    <s v="martes-15:43-card-ANON-0000-0000-0012-Americano"/>
    <s v="único"/>
  </r>
  <r>
    <d v="2024-12-31T00:00:00"/>
    <x v="2668"/>
    <x v="9"/>
    <s v="martes"/>
    <s v="16:07"/>
    <x v="0"/>
    <x v="1063"/>
    <x v="1"/>
    <n v="35.76"/>
    <x v="7"/>
    <s v="martes-16:07-card-ANON-0000-0000-1063-Cappuccino"/>
    <s v="único"/>
  </r>
  <r>
    <d v="2024-12-31T00:00:00"/>
    <x v="2669"/>
    <x v="9"/>
    <s v="martes"/>
    <s v="17:10"/>
    <x v="0"/>
    <x v="525"/>
    <x v="1"/>
    <n v="35.76"/>
    <x v="0"/>
    <s v="martes-17:10-card-ANON-0000-0000-0525-Latte"/>
    <s v="único"/>
  </r>
  <r>
    <d v="2024-12-31T00:00:00"/>
    <x v="2670"/>
    <x v="9"/>
    <s v="martes"/>
    <s v="17:30"/>
    <x v="0"/>
    <x v="1064"/>
    <x v="1"/>
    <n v="30.86"/>
    <x v="3"/>
    <s v="martes-17:30-card-ANON-0000-0000-1064-Americano with Milk"/>
    <s v="único"/>
  </r>
  <r>
    <d v="2024-12-31T00:00:00"/>
    <x v="2671"/>
    <x v="9"/>
    <s v="martes"/>
    <s v="17:31"/>
    <x v="0"/>
    <x v="1065"/>
    <x v="1"/>
    <n v="35.76"/>
    <x v="7"/>
    <s v="martes-17:31-card-ANON-0000-0000-1065-Cappuccino"/>
    <s v="único"/>
  </r>
  <r>
    <d v="2024-12-31T00:00:00"/>
    <x v="2672"/>
    <x v="9"/>
    <s v="martes"/>
    <s v="19:07"/>
    <x v="0"/>
    <x v="1066"/>
    <x v="1"/>
    <n v="35.76"/>
    <x v="0"/>
    <s v="martes-19:07-card-ANON-0000-0000-1066-Latte"/>
    <s v="único"/>
  </r>
  <r>
    <d v="2024-12-31T00:00:00"/>
    <x v="2673"/>
    <x v="9"/>
    <s v="martes"/>
    <s v="19:08"/>
    <x v="0"/>
    <x v="1066"/>
    <x v="1"/>
    <n v="35.76"/>
    <x v="1"/>
    <s v="martes-19:08-card-ANON-0000-0000-1066-Hot Chocolate"/>
    <s v="único"/>
  </r>
  <r>
    <d v="2025-01-02T00:00:00"/>
    <x v="2674"/>
    <x v="10"/>
    <s v="jueves"/>
    <s v="09:58"/>
    <x v="0"/>
    <x v="276"/>
    <x v="1"/>
    <n v="30.86"/>
    <x v="3"/>
    <s v="jueves-09:58-card-ANON-0000-0000-0276-Americano with Milk"/>
    <s v="único"/>
  </r>
  <r>
    <d v="2025-01-02T00:00:00"/>
    <x v="2675"/>
    <x v="10"/>
    <s v="jueves"/>
    <s v="13:29"/>
    <x v="0"/>
    <x v="1067"/>
    <x v="1"/>
    <n v="35.76"/>
    <x v="4"/>
    <s v="jueves-13:29-card-ANON-0000-0000-1067-Cocoa"/>
    <s v="único"/>
  </r>
  <r>
    <d v="2025-01-02T00:00:00"/>
    <x v="2676"/>
    <x v="10"/>
    <s v="jueves"/>
    <s v="13:30"/>
    <x v="0"/>
    <x v="1067"/>
    <x v="1"/>
    <n v="35.76"/>
    <x v="4"/>
    <s v="jueves-13:30-card-ANON-0000-0000-1067-Cocoa"/>
    <s v="único"/>
  </r>
  <r>
    <d v="2025-01-02T00:00:00"/>
    <x v="2677"/>
    <x v="10"/>
    <s v="jueves"/>
    <s v="14:41"/>
    <x v="0"/>
    <x v="1068"/>
    <x v="1"/>
    <n v="25.96"/>
    <x v="5"/>
    <s v="jueves-14:41-card-ANON-0000-0000-1068-Cortado"/>
    <s v="único"/>
  </r>
  <r>
    <d v="2025-01-02T00:00:00"/>
    <x v="2678"/>
    <x v="10"/>
    <s v="jueves"/>
    <s v="14:42"/>
    <x v="0"/>
    <x v="1068"/>
    <x v="1"/>
    <n v="25.96"/>
    <x v="5"/>
    <s v="jueves-14:42-card-ANON-0000-0000-1068-Cortado"/>
    <s v="único"/>
  </r>
  <r>
    <d v="2025-01-02T00:00:00"/>
    <x v="2679"/>
    <x v="10"/>
    <s v="jueves"/>
    <s v="16:22"/>
    <x v="0"/>
    <x v="1069"/>
    <x v="1"/>
    <n v="25.96"/>
    <x v="2"/>
    <s v="jueves-16:22-card-ANON-0000-0000-1069-Americano"/>
    <s v="único"/>
  </r>
  <r>
    <d v="2025-01-02T00:00:00"/>
    <x v="2680"/>
    <x v="10"/>
    <s v="jueves"/>
    <s v="16:34"/>
    <x v="0"/>
    <x v="877"/>
    <x v="1"/>
    <n v="35.76"/>
    <x v="1"/>
    <s v="jueves-16:34-card-ANON-0000-0000-0877-Hot Chocolate"/>
    <s v="único"/>
  </r>
  <r>
    <d v="2025-01-02T00:00:00"/>
    <x v="2681"/>
    <x v="10"/>
    <s v="jueves"/>
    <s v="16:35"/>
    <x v="0"/>
    <x v="877"/>
    <x v="1"/>
    <n v="30.86"/>
    <x v="3"/>
    <s v="jueves-16:35-card-ANON-0000-0000-0877-Americano with Milk"/>
    <s v="único"/>
  </r>
  <r>
    <d v="2025-01-02T00:00:00"/>
    <x v="2682"/>
    <x v="10"/>
    <s v="jueves"/>
    <s v="17:43"/>
    <x v="0"/>
    <x v="525"/>
    <x v="1"/>
    <n v="35.76"/>
    <x v="7"/>
    <s v="jueves-17:43-card-ANON-0000-0000-0525-Cappuccino"/>
    <s v="único"/>
  </r>
  <r>
    <d v="2025-01-03T00:00:00"/>
    <x v="2683"/>
    <x v="10"/>
    <s v="viernes"/>
    <s v="09:03"/>
    <x v="0"/>
    <x v="1029"/>
    <x v="1"/>
    <n v="25.96"/>
    <x v="5"/>
    <s v="viernes-09:03-card-ANON-0000-0000-1029-Cortado"/>
    <s v="único"/>
  </r>
  <r>
    <d v="2025-01-03T00:00:00"/>
    <x v="2684"/>
    <x v="10"/>
    <s v="viernes"/>
    <s v="10:10"/>
    <x v="0"/>
    <x v="276"/>
    <x v="1"/>
    <n v="30.86"/>
    <x v="3"/>
    <s v="viernes-10:10-card-ANON-0000-0000-0276-Americano with Milk"/>
    <s v="único"/>
  </r>
  <r>
    <d v="2025-01-03T00:00:00"/>
    <x v="2685"/>
    <x v="10"/>
    <s v="viernes"/>
    <s v="16:58"/>
    <x v="0"/>
    <x v="1070"/>
    <x v="1"/>
    <n v="30.86"/>
    <x v="3"/>
    <s v="viernes-16:58-card-ANON-0000-0000-1070-Americano with Milk"/>
    <s v="único"/>
  </r>
  <r>
    <d v="2025-01-03T00:00:00"/>
    <x v="2686"/>
    <x v="10"/>
    <s v="viernes"/>
    <s v="22:13"/>
    <x v="0"/>
    <x v="620"/>
    <x v="1"/>
    <n v="35.76"/>
    <x v="7"/>
    <s v="viernes-22:13-card-ANON-0000-0000-0620-Cappuccino"/>
    <s v="único"/>
  </r>
  <r>
    <d v="2025-01-03T00:00:00"/>
    <x v="2687"/>
    <x v="10"/>
    <s v="viernes"/>
    <s v="22:18"/>
    <x v="0"/>
    <x v="1071"/>
    <x v="1"/>
    <n v="25.96"/>
    <x v="2"/>
    <s v="viernes-22:18-card-ANON-0000-0000-1071-Americano"/>
    <s v="único"/>
  </r>
  <r>
    <d v="2025-01-03T00:00:00"/>
    <x v="2688"/>
    <x v="10"/>
    <s v="viernes"/>
    <s v="22:19"/>
    <x v="0"/>
    <x v="1072"/>
    <x v="1"/>
    <n v="25.96"/>
    <x v="2"/>
    <s v="viernes-22:19-card-ANON-0000-0000-1072-Americano"/>
    <s v="único"/>
  </r>
  <r>
    <d v="2025-01-03T00:00:00"/>
    <x v="2689"/>
    <x v="10"/>
    <s v="viernes"/>
    <s v="22:21"/>
    <x v="0"/>
    <x v="690"/>
    <x v="1"/>
    <n v="35.76"/>
    <x v="0"/>
    <s v="viernes-22:21-card-ANON-0000-0000-0690-Latte"/>
    <s v="único"/>
  </r>
  <r>
    <d v="2025-01-04T00:00:00"/>
    <x v="2690"/>
    <x v="10"/>
    <s v="sábado"/>
    <s v="08:58"/>
    <x v="0"/>
    <x v="1029"/>
    <x v="1"/>
    <n v="25.96"/>
    <x v="5"/>
    <s v="sábado-08:58-card-ANON-0000-0000-1029-Cortado"/>
    <s v="único"/>
  </r>
  <r>
    <d v="2025-01-04T00:00:00"/>
    <x v="2691"/>
    <x v="10"/>
    <s v="sábado"/>
    <s v="09:59"/>
    <x v="0"/>
    <x v="1073"/>
    <x v="1"/>
    <n v="25.96"/>
    <x v="2"/>
    <s v="sábado-09:59-card-ANON-0000-0000-1073-Americano"/>
    <s v="único"/>
  </r>
  <r>
    <d v="2025-01-04T00:00:00"/>
    <x v="2692"/>
    <x v="10"/>
    <s v="sábado"/>
    <s v="13:40"/>
    <x v="0"/>
    <x v="1074"/>
    <x v="1"/>
    <n v="35.76"/>
    <x v="7"/>
    <s v="sábado-13:40-card-ANON-0000-0000-1074-Cappuccino"/>
    <s v="único"/>
  </r>
  <r>
    <d v="2025-01-04T00:00:00"/>
    <x v="2693"/>
    <x v="10"/>
    <s v="sábado"/>
    <s v="15:59"/>
    <x v="0"/>
    <x v="877"/>
    <x v="1"/>
    <n v="35.76"/>
    <x v="4"/>
    <s v="sábado-15:59-card-ANON-0000-0000-0877-Cocoa"/>
    <s v="único"/>
  </r>
  <r>
    <d v="2025-01-04T00:00:00"/>
    <x v="2694"/>
    <x v="10"/>
    <s v="sábado"/>
    <s v="16:12"/>
    <x v="0"/>
    <x v="1034"/>
    <x v="1"/>
    <n v="30.86"/>
    <x v="3"/>
    <s v="sábado-16:12-card-ANON-0000-0000-1034-Americano with Milk"/>
    <s v="único"/>
  </r>
  <r>
    <d v="2025-01-04T00:00:00"/>
    <x v="2695"/>
    <x v="10"/>
    <s v="sábado"/>
    <s v="16:14"/>
    <x v="0"/>
    <x v="1034"/>
    <x v="1"/>
    <n v="35.76"/>
    <x v="7"/>
    <s v="sábado-16:14-card-ANON-0000-0000-1034-Cappuccino"/>
    <s v="único"/>
  </r>
  <r>
    <d v="2025-01-04T00:00:00"/>
    <x v="2696"/>
    <x v="10"/>
    <s v="sábado"/>
    <s v="16:16"/>
    <x v="0"/>
    <x v="1034"/>
    <x v="1"/>
    <n v="35.76"/>
    <x v="7"/>
    <s v="sábado-16:16-card-ANON-0000-0000-1034-Cappuccino"/>
    <s v="único"/>
  </r>
  <r>
    <d v="2025-01-04T00:00:00"/>
    <x v="2697"/>
    <x v="10"/>
    <s v="sábado"/>
    <s v="16:18"/>
    <x v="0"/>
    <x v="1034"/>
    <x v="1"/>
    <n v="25.96"/>
    <x v="5"/>
    <s v="sábado-16:18-card-ANON-0000-0000-1034-Cortado"/>
    <s v="único"/>
  </r>
  <r>
    <d v="2025-01-04T00:00:00"/>
    <x v="2698"/>
    <x v="10"/>
    <s v="sábado"/>
    <s v="18:11"/>
    <x v="0"/>
    <x v="1075"/>
    <x v="1"/>
    <n v="25.96"/>
    <x v="2"/>
    <s v="sábado-18:11-card-ANON-0000-0000-1075-Americano"/>
    <s v="único"/>
  </r>
  <r>
    <d v="2025-01-04T00:00:00"/>
    <x v="2699"/>
    <x v="10"/>
    <s v="sábado"/>
    <s v="22:23"/>
    <x v="0"/>
    <x v="1000"/>
    <x v="1"/>
    <n v="35.76"/>
    <x v="0"/>
    <s v="sábado-22:23-card-ANON-0000-0000-1000-Latte"/>
    <s v="único"/>
  </r>
  <r>
    <d v="2025-01-05T00:00:00"/>
    <x v="2700"/>
    <x v="10"/>
    <s v="domingo"/>
    <s v="09:45"/>
    <x v="0"/>
    <x v="1076"/>
    <x v="1"/>
    <n v="30.86"/>
    <x v="3"/>
    <s v="domingo-09:45-card-ANON-0000-0000-1076-Americano with Milk"/>
    <s v="único"/>
  </r>
  <r>
    <d v="2025-01-05T00:00:00"/>
    <x v="2701"/>
    <x v="10"/>
    <s v="domingo"/>
    <s v="10:53"/>
    <x v="0"/>
    <x v="1077"/>
    <x v="1"/>
    <n v="35.76"/>
    <x v="0"/>
    <s v="domingo-10:53-card-ANON-0000-0000-1077-Latte"/>
    <s v="único"/>
  </r>
  <r>
    <d v="2025-01-05T00:00:00"/>
    <x v="2702"/>
    <x v="10"/>
    <s v="domingo"/>
    <s v="22:07"/>
    <x v="0"/>
    <x v="1078"/>
    <x v="1"/>
    <n v="30.86"/>
    <x v="3"/>
    <s v="domingo-22:07-card-ANON-0000-0000-1078-Americano with Milk"/>
    <s v="único"/>
  </r>
  <r>
    <d v="2025-01-06T00:00:00"/>
    <x v="2703"/>
    <x v="10"/>
    <s v="lunes"/>
    <s v="19:58"/>
    <x v="0"/>
    <x v="1079"/>
    <x v="1"/>
    <n v="25.96"/>
    <x v="2"/>
    <s v="lunes-19:58-card-ANON-0000-0000-1079-Americano"/>
    <s v="único"/>
  </r>
  <r>
    <d v="2025-01-07T00:00:00"/>
    <x v="2704"/>
    <x v="10"/>
    <s v="martes"/>
    <s v="13:29"/>
    <x v="0"/>
    <x v="1080"/>
    <x v="1"/>
    <n v="35.76"/>
    <x v="7"/>
    <s v="martes-13:29-card-ANON-0000-0000-1080-Cappuccino"/>
    <s v="único"/>
  </r>
  <r>
    <d v="2025-01-07T00:00:00"/>
    <x v="2705"/>
    <x v="10"/>
    <s v="martes"/>
    <s v="22:32"/>
    <x v="0"/>
    <x v="1081"/>
    <x v="1"/>
    <n v="35.76"/>
    <x v="4"/>
    <s v="martes-22:32-card-ANON-0000-0000-1081-Cocoa"/>
    <s v="único"/>
  </r>
  <r>
    <d v="2025-01-07T00:00:00"/>
    <x v="2706"/>
    <x v="10"/>
    <s v="martes"/>
    <s v="22:33"/>
    <x v="0"/>
    <x v="1081"/>
    <x v="1"/>
    <n v="35.76"/>
    <x v="4"/>
    <s v="martes-22:33-card-ANON-0000-0000-1081-Cocoa"/>
    <s v="único"/>
  </r>
  <r>
    <d v="2025-01-08T00:00:00"/>
    <x v="2707"/>
    <x v="10"/>
    <s v="miércoles"/>
    <s v="07:30"/>
    <x v="0"/>
    <x v="1082"/>
    <x v="1"/>
    <n v="30.86"/>
    <x v="3"/>
    <s v="miércoles-07:30-card-ANON-0000-0000-1082-Americano with Milk"/>
    <s v="único"/>
  </r>
  <r>
    <d v="2025-01-08T00:00:00"/>
    <x v="2708"/>
    <x v="10"/>
    <s v="miércoles"/>
    <s v="09:11"/>
    <x v="0"/>
    <x v="1083"/>
    <x v="1"/>
    <n v="35.76"/>
    <x v="0"/>
    <s v="miércoles-09:11-card-ANON-0000-0000-1083-Latte"/>
    <s v="único"/>
  </r>
  <r>
    <d v="2025-01-08T00:00:00"/>
    <x v="2709"/>
    <x v="10"/>
    <s v="miércoles"/>
    <s v="10:30"/>
    <x v="0"/>
    <x v="1034"/>
    <x v="1"/>
    <n v="25.96"/>
    <x v="5"/>
    <s v="miércoles-10:30-card-ANON-0000-0000-1034-Cortado"/>
    <s v="único"/>
  </r>
  <r>
    <d v="2025-01-08T00:00:00"/>
    <x v="2710"/>
    <x v="10"/>
    <s v="miércoles"/>
    <s v="17:22"/>
    <x v="0"/>
    <x v="206"/>
    <x v="1"/>
    <n v="35.76"/>
    <x v="7"/>
    <s v="miércoles-17:22-card-ANON-0000-0000-0206-Cappuccino"/>
    <s v="único"/>
  </r>
  <r>
    <d v="2025-01-09T00:00:00"/>
    <x v="2711"/>
    <x v="10"/>
    <s v="jueves"/>
    <s v="08:07"/>
    <x v="0"/>
    <x v="1084"/>
    <x v="1"/>
    <n v="25.96"/>
    <x v="2"/>
    <s v="jueves-08:07-card-ANON-0000-0000-1084-Americano"/>
    <s v="único"/>
  </r>
  <r>
    <d v="2025-01-09T00:00:00"/>
    <x v="2712"/>
    <x v="10"/>
    <s v="jueves"/>
    <s v="08:56"/>
    <x v="0"/>
    <x v="570"/>
    <x v="1"/>
    <n v="35.76"/>
    <x v="0"/>
    <s v="jueves-08:56-card-ANON-0000-0000-0570-Latte"/>
    <s v="único"/>
  </r>
  <r>
    <d v="2025-01-09T00:00:00"/>
    <x v="2713"/>
    <x v="10"/>
    <s v="jueves"/>
    <s v="09:02"/>
    <x v="0"/>
    <x v="385"/>
    <x v="1"/>
    <n v="30.86"/>
    <x v="3"/>
    <s v="jueves-09:02-card-ANON-0000-0000-0385-Americano with Milk"/>
    <s v="único"/>
  </r>
  <r>
    <d v="2025-01-09T00:00:00"/>
    <x v="2714"/>
    <x v="10"/>
    <s v="jueves"/>
    <s v="14:27"/>
    <x v="0"/>
    <x v="348"/>
    <x v="1"/>
    <n v="21.06"/>
    <x v="6"/>
    <s v="jueves-14:27-card-ANON-0000-0000-0348-Espresso"/>
    <s v="único"/>
  </r>
  <r>
    <d v="2025-01-09T00:00:00"/>
    <x v="2715"/>
    <x v="10"/>
    <s v="jueves"/>
    <s v="15:36"/>
    <x v="0"/>
    <x v="1085"/>
    <x v="1"/>
    <n v="35.76"/>
    <x v="0"/>
    <s v="jueves-15:36-card-ANON-0000-0000-1085-Latte"/>
    <s v="único"/>
  </r>
  <r>
    <d v="2025-01-09T00:00:00"/>
    <x v="2716"/>
    <x v="10"/>
    <s v="jueves"/>
    <s v="15:48"/>
    <x v="0"/>
    <x v="141"/>
    <x v="1"/>
    <n v="30.86"/>
    <x v="3"/>
    <s v="jueves-15:48-card-ANON-0000-0000-0141-Americano with Milk"/>
    <s v="único"/>
  </r>
  <r>
    <d v="2025-01-09T00:00:00"/>
    <x v="2717"/>
    <x v="10"/>
    <s v="jueves"/>
    <s v="15:49"/>
    <x v="0"/>
    <x v="141"/>
    <x v="1"/>
    <n v="25.96"/>
    <x v="5"/>
    <s v="jueves-15:49-card-ANON-0000-0000-0141-Cortado"/>
    <s v="único"/>
  </r>
  <r>
    <d v="2025-01-09T00:00:00"/>
    <x v="2718"/>
    <x v="10"/>
    <s v="jueves"/>
    <s v="20:30"/>
    <x v="0"/>
    <x v="12"/>
    <x v="1"/>
    <n v="30.86"/>
    <x v="3"/>
    <s v="jueves-20:30-card-ANON-0000-0000-0012-Americano with Milk"/>
    <s v="único"/>
  </r>
  <r>
    <d v="2025-01-09T00:00:00"/>
    <x v="2719"/>
    <x v="10"/>
    <s v="jueves"/>
    <s v="22:10"/>
    <x v="0"/>
    <x v="329"/>
    <x v="1"/>
    <n v="35.76"/>
    <x v="0"/>
    <s v="jueves-22:10-card-ANON-0000-0000-0329-Latte"/>
    <s v="único"/>
  </r>
  <r>
    <d v="2025-01-10T00:00:00"/>
    <x v="2720"/>
    <x v="10"/>
    <s v="viernes"/>
    <s v="08:49"/>
    <x v="0"/>
    <x v="224"/>
    <x v="1"/>
    <n v="30.86"/>
    <x v="3"/>
    <s v="viernes-08:49-card-ANON-0000-0000-0224-Americano with Milk"/>
    <s v="único"/>
  </r>
  <r>
    <d v="2025-01-10T00:00:00"/>
    <x v="2721"/>
    <x v="10"/>
    <s v="viernes"/>
    <s v="09:16"/>
    <x v="0"/>
    <x v="385"/>
    <x v="1"/>
    <n v="30.86"/>
    <x v="3"/>
    <s v="viernes-09:16-card-ANON-0000-0000-0385-Americano with Milk"/>
    <s v="único"/>
  </r>
  <r>
    <d v="2025-01-10T00:00:00"/>
    <x v="2722"/>
    <x v="10"/>
    <s v="viernes"/>
    <s v="17:51"/>
    <x v="0"/>
    <x v="1086"/>
    <x v="1"/>
    <n v="35.76"/>
    <x v="7"/>
    <s v="viernes-17:51-card-ANON-0000-0000-1086-Cappuccino"/>
    <s v="único"/>
  </r>
  <r>
    <d v="2025-01-10T00:00:00"/>
    <x v="2723"/>
    <x v="10"/>
    <s v="viernes"/>
    <s v="17:55"/>
    <x v="0"/>
    <x v="1045"/>
    <x v="1"/>
    <n v="35.76"/>
    <x v="1"/>
    <s v="viernes-17:55-card-ANON-0000-0000-1045-Hot Chocolate"/>
    <s v="único"/>
  </r>
  <r>
    <d v="2025-01-10T00:00:00"/>
    <x v="2724"/>
    <x v="10"/>
    <s v="viernes"/>
    <s v="17:59"/>
    <x v="0"/>
    <x v="224"/>
    <x v="1"/>
    <n v="30.86"/>
    <x v="3"/>
    <s v="viernes-17:59-card-ANON-0000-0000-0224-Americano with Milk"/>
    <s v="único"/>
  </r>
  <r>
    <d v="2025-01-11T00:00:00"/>
    <x v="2725"/>
    <x v="10"/>
    <s v="sábado"/>
    <s v="07:44"/>
    <x v="0"/>
    <x v="842"/>
    <x v="1"/>
    <n v="30.86"/>
    <x v="3"/>
    <s v="sábado-07:44-card-ANON-0000-0000-0842-Americano with Milk"/>
    <s v="único"/>
  </r>
  <r>
    <d v="2025-01-11T00:00:00"/>
    <x v="2726"/>
    <x v="10"/>
    <s v="sábado"/>
    <s v="10:49"/>
    <x v="0"/>
    <x v="1087"/>
    <x v="1"/>
    <n v="35.76"/>
    <x v="1"/>
    <s v="sábado-10:49-card-ANON-0000-0000-1087-Hot Chocolate"/>
    <s v="único"/>
  </r>
  <r>
    <d v="2025-01-11T00:00:00"/>
    <x v="2727"/>
    <x v="10"/>
    <s v="sábado"/>
    <s v="11:13"/>
    <x v="0"/>
    <x v="1088"/>
    <x v="1"/>
    <n v="25.96"/>
    <x v="2"/>
    <s v="sábado-11:13-card-ANON-0000-0000-1088-Americano"/>
    <s v="único"/>
  </r>
  <r>
    <d v="2025-01-11T00:00:00"/>
    <x v="2728"/>
    <x v="10"/>
    <s v="sábado"/>
    <s v="11:20"/>
    <x v="0"/>
    <x v="1089"/>
    <x v="1"/>
    <n v="35.76"/>
    <x v="0"/>
    <s v="sábado-11:20-card-ANON-0000-0000-1089-Latte"/>
    <s v="único"/>
  </r>
  <r>
    <d v="2025-01-11T00:00:00"/>
    <x v="2729"/>
    <x v="10"/>
    <s v="sábado"/>
    <s v="11:21"/>
    <x v="0"/>
    <x v="1089"/>
    <x v="1"/>
    <n v="35.76"/>
    <x v="0"/>
    <s v="sábado-11:21-card-ANON-0000-0000-1089-Latte"/>
    <s v="único"/>
  </r>
  <r>
    <d v="2025-01-11T00:00:00"/>
    <x v="2730"/>
    <x v="10"/>
    <s v="sábado"/>
    <s v="12:10"/>
    <x v="0"/>
    <x v="1089"/>
    <x v="1"/>
    <n v="35.76"/>
    <x v="0"/>
    <s v="sábado-12:10-card-ANON-0000-0000-1089-Latte"/>
    <s v="único"/>
  </r>
  <r>
    <d v="2025-01-11T00:00:00"/>
    <x v="2731"/>
    <x v="10"/>
    <s v="sábado"/>
    <s v="12:13"/>
    <x v="0"/>
    <x v="1089"/>
    <x v="1"/>
    <n v="35.76"/>
    <x v="0"/>
    <s v="sábado-12:13-card-ANON-0000-0000-1089-Latte"/>
    <s v="único"/>
  </r>
  <r>
    <d v="2025-01-11T00:00:00"/>
    <x v="2732"/>
    <x v="10"/>
    <s v="sábado"/>
    <s v="14:12"/>
    <x v="0"/>
    <x v="1090"/>
    <x v="1"/>
    <n v="30.86"/>
    <x v="3"/>
    <s v="sábado-14:12-card-ANON-0000-0000-1090-Americano with Milk"/>
    <s v="único"/>
  </r>
  <r>
    <d v="2025-01-11T00:00:00"/>
    <x v="2733"/>
    <x v="10"/>
    <s v="sábado"/>
    <s v="14:15"/>
    <x v="0"/>
    <x v="1091"/>
    <x v="1"/>
    <n v="30.86"/>
    <x v="3"/>
    <s v="sábado-14:15-card-ANON-0000-0000-1091-Americano with Milk"/>
    <s v="único"/>
  </r>
  <r>
    <d v="2025-01-11T00:00:00"/>
    <x v="2734"/>
    <x v="10"/>
    <s v="sábado"/>
    <s v="14:16"/>
    <x v="0"/>
    <x v="1091"/>
    <x v="1"/>
    <n v="35.76"/>
    <x v="7"/>
    <s v="sábado-14:16-card-ANON-0000-0000-1091-Cappuccino"/>
    <s v="único"/>
  </r>
  <r>
    <d v="2025-01-11T00:00:00"/>
    <x v="2735"/>
    <x v="10"/>
    <s v="sábado"/>
    <s v="14:47"/>
    <x v="0"/>
    <x v="1092"/>
    <x v="1"/>
    <n v="35.76"/>
    <x v="0"/>
    <s v="sábado-14:47-card-ANON-0000-0000-1092-Latte"/>
    <s v="único"/>
  </r>
  <r>
    <d v="2025-01-11T00:00:00"/>
    <x v="2736"/>
    <x v="10"/>
    <s v="sábado"/>
    <s v="17:19"/>
    <x v="0"/>
    <x v="1093"/>
    <x v="1"/>
    <n v="25.96"/>
    <x v="5"/>
    <s v="sábado-17:19-card-ANON-0000-0000-1093-Cortado"/>
    <s v="único"/>
  </r>
  <r>
    <d v="2025-01-11T00:00:00"/>
    <x v="2737"/>
    <x v="10"/>
    <s v="sábado"/>
    <s v="17:20"/>
    <x v="0"/>
    <x v="1094"/>
    <x v="1"/>
    <n v="35.76"/>
    <x v="0"/>
    <s v="sábado-17:20-card-ANON-0000-0000-1094-Latte"/>
    <s v="único"/>
  </r>
  <r>
    <d v="2025-01-11T00:00:00"/>
    <x v="2738"/>
    <x v="10"/>
    <s v="sábado"/>
    <s v="17:22"/>
    <x v="0"/>
    <x v="1093"/>
    <x v="1"/>
    <n v="25.96"/>
    <x v="5"/>
    <s v="sábado-17:22-card-ANON-0000-0000-1093-Cortado"/>
    <s v="único"/>
  </r>
  <r>
    <d v="2025-01-11T00:00:00"/>
    <x v="2739"/>
    <x v="10"/>
    <s v="sábado"/>
    <s v="18:01"/>
    <x v="0"/>
    <x v="1095"/>
    <x v="1"/>
    <n v="30.86"/>
    <x v="3"/>
    <s v="sábado-18:01-card-ANON-0000-0000-1095-Americano with Milk"/>
    <s v="único"/>
  </r>
  <r>
    <d v="2025-01-12T00:00:00"/>
    <x v="2740"/>
    <x v="10"/>
    <s v="domingo"/>
    <s v="11:45"/>
    <x v="0"/>
    <x v="842"/>
    <x v="1"/>
    <n v="30.86"/>
    <x v="3"/>
    <s v="domingo-11:45-card-ANON-0000-0000-0842-Americano with Milk"/>
    <s v="único"/>
  </r>
  <r>
    <d v="2025-01-12T00:00:00"/>
    <x v="2741"/>
    <x v="10"/>
    <s v="domingo"/>
    <s v="11:48"/>
    <x v="0"/>
    <x v="842"/>
    <x v="1"/>
    <n v="25.96"/>
    <x v="2"/>
    <s v="domingo-11:48-card-ANON-0000-0000-0842-Americano"/>
    <s v="único"/>
  </r>
  <r>
    <d v="2025-01-12T00:00:00"/>
    <x v="2742"/>
    <x v="10"/>
    <s v="domingo"/>
    <s v="11:49"/>
    <x v="0"/>
    <x v="12"/>
    <x v="1"/>
    <n v="30.86"/>
    <x v="3"/>
    <s v="domingo-11:49-card-ANON-0000-0000-0012-Americano with Milk"/>
    <s v="único"/>
  </r>
  <r>
    <d v="2025-01-12T00:00:00"/>
    <x v="2743"/>
    <x v="10"/>
    <s v="domingo"/>
    <s v="16:15"/>
    <x v="0"/>
    <x v="1096"/>
    <x v="1"/>
    <n v="35.76"/>
    <x v="1"/>
    <s v="domingo-16:15-card-ANON-0000-0000-1096-Hot Chocolate"/>
    <s v="único"/>
  </r>
  <r>
    <d v="2025-01-12T00:00:00"/>
    <x v="2744"/>
    <x v="10"/>
    <s v="domingo"/>
    <s v="20:56"/>
    <x v="0"/>
    <x v="1097"/>
    <x v="1"/>
    <n v="30.86"/>
    <x v="3"/>
    <s v="domingo-20:56-card-ANON-0000-0000-1097-Americano with Milk"/>
    <s v="único"/>
  </r>
  <r>
    <d v="2025-01-13T00:00:00"/>
    <x v="2745"/>
    <x v="10"/>
    <s v="lunes"/>
    <s v="08:08"/>
    <x v="0"/>
    <x v="533"/>
    <x v="1"/>
    <n v="30.86"/>
    <x v="3"/>
    <s v="lunes-08:08-card-ANON-0000-0000-0533-Americano with Milk"/>
    <s v="único"/>
  </r>
  <r>
    <d v="2025-01-13T00:00:00"/>
    <x v="2746"/>
    <x v="10"/>
    <s v="lunes"/>
    <s v="09:17"/>
    <x v="0"/>
    <x v="276"/>
    <x v="1"/>
    <n v="30.86"/>
    <x v="3"/>
    <s v="lunes-09:17-card-ANON-0000-0000-0276-Americano with Milk"/>
    <s v="único"/>
  </r>
  <r>
    <d v="2025-01-13T00:00:00"/>
    <x v="2747"/>
    <x v="10"/>
    <s v="lunes"/>
    <s v="13:02"/>
    <x v="0"/>
    <x v="1034"/>
    <x v="1"/>
    <n v="25.96"/>
    <x v="5"/>
    <s v="lunes-13:02-card-ANON-0000-0000-1034-Cortado"/>
    <s v="único"/>
  </r>
  <r>
    <d v="2025-01-13T00:00:00"/>
    <x v="2748"/>
    <x v="10"/>
    <s v="lunes"/>
    <s v="13:50"/>
    <x v="0"/>
    <x v="906"/>
    <x v="1"/>
    <n v="35.76"/>
    <x v="0"/>
    <s v="lunes-13:50-card-ANON-0000-0000-0906-Latte"/>
    <s v="único"/>
  </r>
  <r>
    <d v="2025-01-13T00:00:00"/>
    <x v="2749"/>
    <x v="10"/>
    <s v="lunes"/>
    <s v="14:11"/>
    <x v="0"/>
    <x v="1098"/>
    <x v="1"/>
    <n v="35.76"/>
    <x v="0"/>
    <s v="lunes-14:11-card-ANON-0000-0000-1098-Latte"/>
    <s v="único"/>
  </r>
  <r>
    <d v="2025-01-13T00:00:00"/>
    <x v="2750"/>
    <x v="10"/>
    <s v="lunes"/>
    <s v="14:12"/>
    <x v="0"/>
    <x v="1098"/>
    <x v="1"/>
    <n v="35.76"/>
    <x v="7"/>
    <s v="lunes-14:12-card-ANON-0000-0000-1098-Cappuccino"/>
    <s v="único"/>
  </r>
  <r>
    <d v="2025-01-13T00:00:00"/>
    <x v="2751"/>
    <x v="10"/>
    <s v="lunes"/>
    <s v="16:25"/>
    <x v="0"/>
    <x v="1099"/>
    <x v="1"/>
    <n v="35.76"/>
    <x v="0"/>
    <s v="lunes-16:25-card-ANON-0000-0000-1099-Latte"/>
    <s v="único"/>
  </r>
  <r>
    <d v="2025-01-13T00:00:00"/>
    <x v="2752"/>
    <x v="10"/>
    <s v="lunes"/>
    <s v="20:51"/>
    <x v="0"/>
    <x v="50"/>
    <x v="1"/>
    <n v="21.06"/>
    <x v="6"/>
    <s v="lunes-20:51-card-ANON-0000-0000-0050-Espresso"/>
    <s v="único"/>
  </r>
  <r>
    <d v="2025-01-14T00:00:00"/>
    <x v="2753"/>
    <x v="10"/>
    <s v="martes"/>
    <s v="07:37"/>
    <x v="0"/>
    <x v="682"/>
    <x v="1"/>
    <n v="35.76"/>
    <x v="0"/>
    <s v="martes-07:37-card-ANON-0000-0000-0682-Latte"/>
    <s v="único"/>
  </r>
  <r>
    <d v="2025-01-14T00:00:00"/>
    <x v="2754"/>
    <x v="10"/>
    <s v="martes"/>
    <s v="09:53"/>
    <x v="0"/>
    <x v="1029"/>
    <x v="1"/>
    <n v="25.96"/>
    <x v="5"/>
    <s v="martes-09:53-card-ANON-0000-0000-1029-Cortado"/>
    <s v="único"/>
  </r>
  <r>
    <d v="2025-01-14T00:00:00"/>
    <x v="2755"/>
    <x v="10"/>
    <s v="martes"/>
    <s v="10:21"/>
    <x v="0"/>
    <x v="276"/>
    <x v="1"/>
    <n v="30.86"/>
    <x v="3"/>
    <s v="martes-10:21-card-ANON-0000-0000-0276-Americano with Milk"/>
    <s v="único"/>
  </r>
  <r>
    <d v="2025-01-14T00:00:00"/>
    <x v="2756"/>
    <x v="10"/>
    <s v="martes"/>
    <s v="12:49"/>
    <x v="0"/>
    <x v="1100"/>
    <x v="1"/>
    <n v="35.76"/>
    <x v="0"/>
    <s v="martes-12:49-card-ANON-0000-0000-1100-Latte"/>
    <s v="único"/>
  </r>
  <r>
    <d v="2025-01-14T00:00:00"/>
    <x v="2757"/>
    <x v="10"/>
    <s v="martes"/>
    <s v="16:18"/>
    <x v="0"/>
    <x v="1101"/>
    <x v="1"/>
    <n v="30.86"/>
    <x v="3"/>
    <s v="martes-16:18-card-ANON-0000-0000-1101-Americano with Milk"/>
    <s v="único"/>
  </r>
  <r>
    <d v="2025-01-14T00:00:00"/>
    <x v="2758"/>
    <x v="10"/>
    <s v="martes"/>
    <s v="16:19"/>
    <x v="0"/>
    <x v="1101"/>
    <x v="1"/>
    <n v="30.86"/>
    <x v="3"/>
    <s v="martes-16:19-card-ANON-0000-0000-1101-Americano with Milk"/>
    <s v="único"/>
  </r>
  <r>
    <d v="2025-01-14T00:00:00"/>
    <x v="2759"/>
    <x v="10"/>
    <s v="martes"/>
    <s v="19:41"/>
    <x v="0"/>
    <x v="206"/>
    <x v="1"/>
    <n v="35.76"/>
    <x v="7"/>
    <s v="martes-19:41-card-ANON-0000-0000-0206-Cappuccino"/>
    <s v="único"/>
  </r>
  <r>
    <d v="2025-01-14T00:00:00"/>
    <x v="2760"/>
    <x v="10"/>
    <s v="martes"/>
    <s v="21:02"/>
    <x v="0"/>
    <x v="1097"/>
    <x v="1"/>
    <n v="35.76"/>
    <x v="0"/>
    <s v="martes-21:02-card-ANON-0000-0000-1097-Latte"/>
    <s v="único"/>
  </r>
  <r>
    <d v="2025-01-15T00:00:00"/>
    <x v="2761"/>
    <x v="10"/>
    <s v="miércoles"/>
    <s v="09:12"/>
    <x v="0"/>
    <x v="419"/>
    <x v="1"/>
    <n v="30.86"/>
    <x v="3"/>
    <s v="miércoles-09:12-card-ANON-0000-0000-0419-Americano with Milk"/>
    <s v="único"/>
  </r>
  <r>
    <d v="2025-01-15T00:00:00"/>
    <x v="2762"/>
    <x v="10"/>
    <s v="miércoles"/>
    <s v="11:10"/>
    <x v="0"/>
    <x v="1102"/>
    <x v="1"/>
    <n v="25.96"/>
    <x v="2"/>
    <s v="miércoles-11:10-card-ANON-0000-0000-1102-Americano"/>
    <s v="único"/>
  </r>
  <r>
    <d v="2025-01-15T00:00:00"/>
    <x v="2763"/>
    <x v="10"/>
    <s v="miércoles"/>
    <s v="13:14"/>
    <x v="0"/>
    <x v="886"/>
    <x v="1"/>
    <n v="35.76"/>
    <x v="7"/>
    <s v="miércoles-13:14-card-ANON-0000-0000-0886-Cappuccino"/>
    <s v="único"/>
  </r>
  <r>
    <d v="2025-01-15T00:00:00"/>
    <x v="2764"/>
    <x v="10"/>
    <s v="miércoles"/>
    <s v="15:35"/>
    <x v="0"/>
    <x v="634"/>
    <x v="1"/>
    <n v="35.76"/>
    <x v="0"/>
    <s v="miércoles-15:35-card-ANON-0000-0000-0634-Latte"/>
    <s v="único"/>
  </r>
  <r>
    <d v="2025-01-15T00:00:00"/>
    <x v="2765"/>
    <x v="10"/>
    <s v="miércoles"/>
    <s v="15:36"/>
    <x v="0"/>
    <x v="1103"/>
    <x v="1"/>
    <n v="35.76"/>
    <x v="7"/>
    <s v="miércoles-15:36-card-ANON-0000-0000-1103-Cappuccino"/>
    <s v="único"/>
  </r>
  <r>
    <d v="2025-01-15T00:00:00"/>
    <x v="2766"/>
    <x v="10"/>
    <s v="miércoles"/>
    <s v="15:37"/>
    <x v="0"/>
    <x v="634"/>
    <x v="1"/>
    <n v="35.76"/>
    <x v="0"/>
    <s v="miércoles-15:37-card-ANON-0000-0000-0634-Latte"/>
    <s v="único"/>
  </r>
  <r>
    <d v="2025-01-15T00:00:00"/>
    <x v="2767"/>
    <x v="10"/>
    <s v="miércoles"/>
    <s v="16:55"/>
    <x v="0"/>
    <x v="1104"/>
    <x v="1"/>
    <n v="35.76"/>
    <x v="0"/>
    <s v="miércoles-16:55-card-ANON-0000-0000-1104-Latte"/>
    <s v="único"/>
  </r>
  <r>
    <d v="2025-01-15T00:00:00"/>
    <x v="2768"/>
    <x v="10"/>
    <s v="miércoles"/>
    <s v="18:06"/>
    <x v="0"/>
    <x v="1105"/>
    <x v="1"/>
    <n v="35.76"/>
    <x v="0"/>
    <s v="miércoles-18:06-card-ANON-0000-0000-1105-Latte"/>
    <s v="único"/>
  </r>
  <r>
    <d v="2025-01-15T00:00:00"/>
    <x v="2769"/>
    <x v="10"/>
    <s v="miércoles"/>
    <s v="19:51"/>
    <x v="0"/>
    <x v="1097"/>
    <x v="1"/>
    <n v="35.76"/>
    <x v="0"/>
    <s v="miércoles-19:51-card-ANON-0000-0000-1097-Latte"/>
    <s v="único"/>
  </r>
  <r>
    <d v="2025-01-15T00:00:00"/>
    <x v="2770"/>
    <x v="10"/>
    <s v="miércoles"/>
    <s v="21:41"/>
    <x v="0"/>
    <x v="731"/>
    <x v="1"/>
    <n v="35.76"/>
    <x v="7"/>
    <s v="miércoles-21:41-card-ANON-0000-0000-0731-Cappuccino"/>
    <s v="único"/>
  </r>
  <r>
    <d v="2025-01-16T00:00:00"/>
    <x v="2771"/>
    <x v="10"/>
    <s v="jueves"/>
    <s v="09:32"/>
    <x v="0"/>
    <x v="886"/>
    <x v="1"/>
    <n v="35.76"/>
    <x v="0"/>
    <s v="jueves-09:32-card-ANON-0000-0000-0886-Latte"/>
    <s v="único"/>
  </r>
  <r>
    <d v="2025-01-16T00:00:00"/>
    <x v="2772"/>
    <x v="10"/>
    <s v="jueves"/>
    <s v="09:38"/>
    <x v="0"/>
    <x v="419"/>
    <x v="1"/>
    <n v="30.86"/>
    <x v="3"/>
    <s v="jueves-09:38-card-ANON-0000-0000-0419-Americano with Milk"/>
    <s v="único"/>
  </r>
  <r>
    <d v="2025-01-16T00:00:00"/>
    <x v="2773"/>
    <x v="10"/>
    <s v="jueves"/>
    <s v="10:41"/>
    <x v="0"/>
    <x v="12"/>
    <x v="1"/>
    <n v="30.86"/>
    <x v="3"/>
    <s v="jueves-10:41-card-ANON-0000-0000-0012-Americano with Milk"/>
    <s v="único"/>
  </r>
  <r>
    <d v="2025-01-16T00:00:00"/>
    <x v="2774"/>
    <x v="10"/>
    <s v="jueves"/>
    <s v="12:12"/>
    <x v="0"/>
    <x v="141"/>
    <x v="1"/>
    <n v="25.96"/>
    <x v="5"/>
    <s v="jueves-12:12-card-ANON-0000-0000-0141-Cortado"/>
    <s v="único"/>
  </r>
  <r>
    <d v="2025-01-16T00:00:00"/>
    <x v="2775"/>
    <x v="10"/>
    <s v="jueves"/>
    <s v="15:16"/>
    <x v="0"/>
    <x v="1106"/>
    <x v="1"/>
    <n v="35.76"/>
    <x v="0"/>
    <s v="jueves-15:16-card-ANON-0000-0000-1106-Latte"/>
    <s v="único"/>
  </r>
  <r>
    <d v="2025-01-16T00:00:00"/>
    <x v="2776"/>
    <x v="10"/>
    <s v="jueves"/>
    <s v="16:35"/>
    <x v="0"/>
    <x v="406"/>
    <x v="1"/>
    <n v="35.76"/>
    <x v="0"/>
    <s v="jueves-16:35-card-ANON-0000-0000-0406-Latte"/>
    <s v="único"/>
  </r>
  <r>
    <d v="2025-01-16T00:00:00"/>
    <x v="2777"/>
    <x v="10"/>
    <s v="jueves"/>
    <s v="18:15"/>
    <x v="0"/>
    <x v="1097"/>
    <x v="1"/>
    <n v="35.76"/>
    <x v="7"/>
    <s v="jueves-18:15-card-ANON-0000-0000-1097-Cappuccino"/>
    <s v="único"/>
  </r>
  <r>
    <d v="2025-01-16T00:00:00"/>
    <x v="2778"/>
    <x v="10"/>
    <s v="jueves"/>
    <s v="21:16"/>
    <x v="0"/>
    <x v="1045"/>
    <x v="1"/>
    <n v="35.76"/>
    <x v="1"/>
    <s v="jueves-21:16-card-ANON-0000-0000-1045-Hot Chocolate"/>
    <s v="único"/>
  </r>
  <r>
    <d v="2025-01-16T00:00:00"/>
    <x v="2779"/>
    <x v="10"/>
    <s v="jueves"/>
    <s v="21:40"/>
    <x v="0"/>
    <x v="1107"/>
    <x v="1"/>
    <n v="25.96"/>
    <x v="5"/>
    <s v="jueves-21:40-card-ANON-0000-0000-1107-Cortado"/>
    <s v="único"/>
  </r>
  <r>
    <d v="2025-01-17T00:00:00"/>
    <x v="2780"/>
    <x v="10"/>
    <s v="viernes"/>
    <s v="07:38"/>
    <x v="0"/>
    <x v="1108"/>
    <x v="1"/>
    <n v="35.76"/>
    <x v="4"/>
    <s v="viernes-07:38-card-ANON-0000-0000-1108-Cocoa"/>
    <s v="único"/>
  </r>
  <r>
    <d v="2025-01-17T00:00:00"/>
    <x v="2781"/>
    <x v="10"/>
    <s v="viernes"/>
    <s v="08:26"/>
    <x v="0"/>
    <x v="1109"/>
    <x v="1"/>
    <n v="35.76"/>
    <x v="0"/>
    <s v="viernes-08:26-card-ANON-0000-0000-1109-Latte"/>
    <s v="único"/>
  </r>
  <r>
    <d v="2025-01-17T00:00:00"/>
    <x v="2782"/>
    <x v="10"/>
    <s v="viernes"/>
    <s v="08:27"/>
    <x v="0"/>
    <x v="1109"/>
    <x v="1"/>
    <n v="35.76"/>
    <x v="7"/>
    <s v="viernes-08:27-card-ANON-0000-0000-1109-Cappuccino"/>
    <s v="único"/>
  </r>
  <r>
    <d v="2025-01-17T00:00:00"/>
    <x v="2783"/>
    <x v="10"/>
    <s v="viernes"/>
    <s v="08:47"/>
    <x v="0"/>
    <x v="276"/>
    <x v="1"/>
    <n v="30.86"/>
    <x v="3"/>
    <s v="viernes-08:47-card-ANON-0000-0000-0276-Americano with Milk"/>
    <s v="único"/>
  </r>
  <r>
    <d v="2025-01-17T00:00:00"/>
    <x v="2784"/>
    <x v="10"/>
    <s v="viernes"/>
    <s v="09:27"/>
    <x v="0"/>
    <x v="12"/>
    <x v="1"/>
    <n v="30.86"/>
    <x v="3"/>
    <s v="viernes-09:27-card-ANON-0000-0000-0012-Americano with Milk"/>
    <s v="único"/>
  </r>
  <r>
    <d v="2025-01-17T00:00:00"/>
    <x v="2785"/>
    <x v="10"/>
    <s v="viernes"/>
    <s v="14:20"/>
    <x v="0"/>
    <x v="1110"/>
    <x v="1"/>
    <n v="35.76"/>
    <x v="4"/>
    <s v="viernes-14:20-card-ANON-0000-0000-1110-Cocoa"/>
    <s v="único"/>
  </r>
  <r>
    <d v="2025-01-17T00:00:00"/>
    <x v="2786"/>
    <x v="10"/>
    <s v="viernes"/>
    <s v="14:22"/>
    <x v="0"/>
    <x v="1110"/>
    <x v="1"/>
    <n v="35.76"/>
    <x v="4"/>
    <s v="viernes-14:22-card-ANON-0000-0000-1110-Cocoa"/>
    <s v="único"/>
  </r>
  <r>
    <d v="2025-01-17T00:00:00"/>
    <x v="2787"/>
    <x v="10"/>
    <s v="viernes"/>
    <s v="17:39"/>
    <x v="0"/>
    <x v="906"/>
    <x v="1"/>
    <n v="35.76"/>
    <x v="1"/>
    <s v="viernes-17:39-card-ANON-0000-0000-0906-Hot Chocolate"/>
    <s v="único"/>
  </r>
  <r>
    <d v="2025-01-17T00:00:00"/>
    <x v="2788"/>
    <x v="10"/>
    <s v="viernes"/>
    <s v="21:22"/>
    <x v="0"/>
    <x v="877"/>
    <x v="1"/>
    <n v="35.76"/>
    <x v="1"/>
    <s v="viernes-21:22-card-ANON-0000-0000-0877-Hot Chocolate"/>
    <s v="único"/>
  </r>
  <r>
    <d v="2025-01-18T00:00:00"/>
    <x v="2789"/>
    <x v="10"/>
    <s v="sábado"/>
    <s v="10:12"/>
    <x v="0"/>
    <x v="1082"/>
    <x v="1"/>
    <n v="30.86"/>
    <x v="3"/>
    <s v="sábado-10:12-card-ANON-0000-0000-1082-Americano with Milk"/>
    <s v="único"/>
  </r>
  <r>
    <d v="2025-01-18T00:00:00"/>
    <x v="2790"/>
    <x v="10"/>
    <s v="sábado"/>
    <s v="16:33"/>
    <x v="0"/>
    <x v="507"/>
    <x v="1"/>
    <n v="35.76"/>
    <x v="1"/>
    <s v="sábado-16:33-card-ANON-0000-0000-0507-Hot Chocolate"/>
    <s v="único"/>
  </r>
  <r>
    <d v="2025-01-18T00:00:00"/>
    <x v="2791"/>
    <x v="10"/>
    <s v="sábado"/>
    <s v="16:35"/>
    <x v="0"/>
    <x v="507"/>
    <x v="1"/>
    <n v="35.76"/>
    <x v="0"/>
    <s v="sábado-16:35-card-ANON-0000-0000-0507-Latte"/>
    <s v="único"/>
  </r>
  <r>
    <d v="2025-01-18T00:00:00"/>
    <x v="2792"/>
    <x v="10"/>
    <s v="sábado"/>
    <s v="16:36"/>
    <x v="0"/>
    <x v="507"/>
    <x v="1"/>
    <n v="35.76"/>
    <x v="1"/>
    <s v="sábado-16:36-card-ANON-0000-0000-0507-Hot Chocolate"/>
    <s v="único"/>
  </r>
  <r>
    <d v="2025-01-20T00:00:00"/>
    <x v="2793"/>
    <x v="10"/>
    <s v="lunes"/>
    <s v="08:29"/>
    <x v="0"/>
    <x v="12"/>
    <x v="1"/>
    <n v="30.86"/>
    <x v="3"/>
    <s v="lunes-08:29-card-ANON-0000-0000-0012-Americano with Milk"/>
    <s v="único"/>
  </r>
  <r>
    <d v="2025-01-20T00:00:00"/>
    <x v="2794"/>
    <x v="10"/>
    <s v="lunes"/>
    <s v="10:57"/>
    <x v="0"/>
    <x v="276"/>
    <x v="1"/>
    <n v="30.86"/>
    <x v="3"/>
    <s v="lunes-10:57-card-ANON-0000-0000-0276-Americano with Milk"/>
    <s v="único"/>
  </r>
  <r>
    <d v="2025-01-20T00:00:00"/>
    <x v="2795"/>
    <x v="10"/>
    <s v="lunes"/>
    <s v="11:40"/>
    <x v="0"/>
    <x v="141"/>
    <x v="1"/>
    <n v="25.96"/>
    <x v="5"/>
    <s v="lunes-11:40-card-ANON-0000-0000-0141-Cortado"/>
    <s v="único"/>
  </r>
  <r>
    <d v="2025-01-20T00:00:00"/>
    <x v="2796"/>
    <x v="10"/>
    <s v="lunes"/>
    <s v="12:04"/>
    <x v="0"/>
    <x v="1111"/>
    <x v="1"/>
    <n v="25.96"/>
    <x v="2"/>
    <s v="lunes-12:04-card-ANON-0000-0000-1111-Americano"/>
    <s v="único"/>
  </r>
  <r>
    <d v="2025-01-20T00:00:00"/>
    <x v="2797"/>
    <x v="10"/>
    <s v="lunes"/>
    <s v="12:06"/>
    <x v="0"/>
    <x v="1111"/>
    <x v="1"/>
    <n v="25.96"/>
    <x v="5"/>
    <s v="lunes-12:06-card-ANON-0000-0000-1111-Cortado"/>
    <s v="único"/>
  </r>
  <r>
    <d v="2025-01-20T00:00:00"/>
    <x v="2798"/>
    <x v="10"/>
    <s v="lunes"/>
    <s v="13:45"/>
    <x v="0"/>
    <x v="1112"/>
    <x v="1"/>
    <n v="30.86"/>
    <x v="3"/>
    <s v="lunes-13:45-card-ANON-0000-0000-1112-Americano with Milk"/>
    <s v="único"/>
  </r>
  <r>
    <d v="2025-01-20T00:00:00"/>
    <x v="2799"/>
    <x v="10"/>
    <s v="lunes"/>
    <s v="20:08"/>
    <x v="0"/>
    <x v="1113"/>
    <x v="1"/>
    <n v="35.76"/>
    <x v="1"/>
    <s v="lunes-20:08-card-ANON-0000-0000-1113-Hot Chocolate"/>
    <s v="único"/>
  </r>
  <r>
    <d v="2025-01-20T00:00:00"/>
    <x v="2800"/>
    <x v="10"/>
    <s v="lunes"/>
    <s v="20:26"/>
    <x v="0"/>
    <x v="1114"/>
    <x v="1"/>
    <n v="35.76"/>
    <x v="7"/>
    <s v="lunes-20:26-card-ANON-0000-0000-1114-Cappuccino"/>
    <s v="único"/>
  </r>
  <r>
    <d v="2025-01-20T00:00:00"/>
    <x v="2801"/>
    <x v="10"/>
    <s v="lunes"/>
    <s v="20:27"/>
    <x v="0"/>
    <x v="1114"/>
    <x v="1"/>
    <n v="35.76"/>
    <x v="7"/>
    <s v="lunes-20:27-card-ANON-0000-0000-1114-Cappuccino"/>
    <s v="único"/>
  </r>
  <r>
    <d v="2025-01-20T00:00:00"/>
    <x v="2802"/>
    <x v="10"/>
    <s v="lunes"/>
    <s v="21:13"/>
    <x v="0"/>
    <x v="1115"/>
    <x v="1"/>
    <n v="35.76"/>
    <x v="0"/>
    <s v="lunes-21:13-card-ANON-0000-0000-1115-Latte"/>
    <s v="único"/>
  </r>
  <r>
    <d v="2025-01-21T00:00:00"/>
    <x v="2803"/>
    <x v="10"/>
    <s v="martes"/>
    <s v="08:05"/>
    <x v="0"/>
    <x v="1010"/>
    <x v="1"/>
    <n v="35.76"/>
    <x v="4"/>
    <s v="martes-08:05-card-ANON-0000-0000-1010-Cocoa"/>
    <s v="único"/>
  </r>
  <r>
    <d v="2025-01-21T00:00:00"/>
    <x v="2804"/>
    <x v="10"/>
    <s v="martes"/>
    <s v="08:18"/>
    <x v="0"/>
    <x v="141"/>
    <x v="1"/>
    <n v="25.96"/>
    <x v="5"/>
    <s v="martes-08:18-card-ANON-0000-0000-0141-Cortado"/>
    <s v="único"/>
  </r>
  <r>
    <d v="2025-01-21T00:00:00"/>
    <x v="2805"/>
    <x v="10"/>
    <s v="martes"/>
    <s v="08:19"/>
    <x v="0"/>
    <x v="1082"/>
    <x v="1"/>
    <n v="30.86"/>
    <x v="3"/>
    <s v="martes-08:19-card-ANON-0000-0000-1082-Americano with Milk"/>
    <s v="único"/>
  </r>
  <r>
    <d v="2025-01-21T00:00:00"/>
    <x v="2806"/>
    <x v="10"/>
    <s v="martes"/>
    <s v="15:35"/>
    <x v="0"/>
    <x v="1116"/>
    <x v="1"/>
    <n v="25.96"/>
    <x v="2"/>
    <s v="martes-15:35-card-ANON-0000-0000-1116-Americano"/>
    <s v="único"/>
  </r>
  <r>
    <d v="2025-01-21T00:00:00"/>
    <x v="2807"/>
    <x v="10"/>
    <s v="martes"/>
    <s v="18:32"/>
    <x v="0"/>
    <x v="1117"/>
    <x v="1"/>
    <n v="35.76"/>
    <x v="1"/>
    <s v="martes-18:32-card-ANON-0000-0000-1117-Hot Chocolate"/>
    <s v="único"/>
  </r>
  <r>
    <d v="2025-01-21T00:00:00"/>
    <x v="2808"/>
    <x v="10"/>
    <s v="martes"/>
    <s v="18:54"/>
    <x v="0"/>
    <x v="333"/>
    <x v="1"/>
    <n v="35.76"/>
    <x v="0"/>
    <s v="martes-18:54-card-ANON-0000-0000-0333-Latte"/>
    <s v="único"/>
  </r>
  <r>
    <d v="2025-01-21T00:00:00"/>
    <x v="2809"/>
    <x v="10"/>
    <s v="martes"/>
    <s v="18:56"/>
    <x v="0"/>
    <x v="333"/>
    <x v="1"/>
    <n v="35.76"/>
    <x v="0"/>
    <s v="martes-18:56-card-ANON-0000-0000-0333-Latte"/>
    <s v="único"/>
  </r>
  <r>
    <d v="2025-01-21T00:00:00"/>
    <x v="2810"/>
    <x v="10"/>
    <s v="martes"/>
    <s v="19:15"/>
    <x v="0"/>
    <x v="1110"/>
    <x v="1"/>
    <n v="25.96"/>
    <x v="2"/>
    <s v="martes-19:15-card-ANON-0000-0000-1110-Americano"/>
    <s v="único"/>
  </r>
  <r>
    <d v="2025-01-22T00:00:00"/>
    <x v="2811"/>
    <x v="10"/>
    <s v="miércoles"/>
    <s v="11:24"/>
    <x v="0"/>
    <x v="1118"/>
    <x v="1"/>
    <n v="21.06"/>
    <x v="6"/>
    <s v="miércoles-11:24-card-ANON-0000-0000-1118-Espresso"/>
    <s v="único"/>
  </r>
  <r>
    <d v="2025-01-22T00:00:00"/>
    <x v="2812"/>
    <x v="10"/>
    <s v="miércoles"/>
    <s v="17:32"/>
    <x v="0"/>
    <x v="463"/>
    <x v="1"/>
    <n v="30.86"/>
    <x v="3"/>
    <s v="miércoles-17:32-card-ANON-0000-0000-0463-Americano with Milk"/>
    <s v="único"/>
  </r>
  <r>
    <d v="2025-01-22T00:00:00"/>
    <x v="2813"/>
    <x v="10"/>
    <s v="miércoles"/>
    <s v="18:49"/>
    <x v="0"/>
    <x v="1119"/>
    <x v="1"/>
    <n v="35.76"/>
    <x v="4"/>
    <s v="miércoles-18:49-card-ANON-0000-0000-1119-Cocoa"/>
    <s v="único"/>
  </r>
  <r>
    <d v="2025-01-22T00:00:00"/>
    <x v="2814"/>
    <x v="10"/>
    <s v="miércoles"/>
    <s v="19:10"/>
    <x v="0"/>
    <x v="1051"/>
    <x v="1"/>
    <n v="30.86"/>
    <x v="3"/>
    <s v="miércoles-19:10-card-ANON-0000-0000-1051-Americano with Milk"/>
    <s v="único"/>
  </r>
  <r>
    <d v="2025-01-22T00:00:00"/>
    <x v="2815"/>
    <x v="10"/>
    <s v="miércoles"/>
    <s v="19:11"/>
    <x v="0"/>
    <x v="1051"/>
    <x v="1"/>
    <n v="35.76"/>
    <x v="7"/>
    <s v="miércoles-19:11-card-ANON-0000-0000-1051-Cappuccino"/>
    <s v="único"/>
  </r>
  <r>
    <d v="2025-01-22T00:00:00"/>
    <x v="2816"/>
    <x v="10"/>
    <s v="miércoles"/>
    <s v="19:29"/>
    <x v="0"/>
    <x v="1120"/>
    <x v="1"/>
    <n v="35.76"/>
    <x v="0"/>
    <s v="miércoles-19:29-card-ANON-0000-0000-1120-Latte"/>
    <s v="único"/>
  </r>
  <r>
    <d v="2025-01-22T00:00:00"/>
    <x v="2817"/>
    <x v="10"/>
    <s v="miércoles"/>
    <s v="20:14"/>
    <x v="0"/>
    <x v="1121"/>
    <x v="1"/>
    <n v="30.86"/>
    <x v="3"/>
    <s v="miércoles-20:14-card-ANON-0000-0000-1121-Americano with Milk"/>
    <s v="único"/>
  </r>
  <r>
    <d v="2025-01-24T00:00:00"/>
    <x v="2818"/>
    <x v="10"/>
    <s v="viernes"/>
    <s v="13:42"/>
    <x v="0"/>
    <x v="1034"/>
    <x v="1"/>
    <n v="35.76"/>
    <x v="7"/>
    <s v="viernes-13:42-card-ANON-0000-0000-1034-Cappuccino"/>
    <s v="único"/>
  </r>
  <r>
    <d v="2025-01-24T00:00:00"/>
    <x v="2819"/>
    <x v="10"/>
    <s v="viernes"/>
    <s v="13:43"/>
    <x v="0"/>
    <x v="1034"/>
    <x v="1"/>
    <n v="25.96"/>
    <x v="5"/>
    <s v="viernes-13:43-card-ANON-0000-0000-1034-Cortado"/>
    <s v="único"/>
  </r>
  <r>
    <d v="2025-01-24T00:00:00"/>
    <x v="2820"/>
    <x v="10"/>
    <s v="viernes"/>
    <s v="15:28"/>
    <x v="0"/>
    <x v="1122"/>
    <x v="1"/>
    <n v="35.76"/>
    <x v="4"/>
    <s v="viernes-15:28-card-ANON-0000-0000-1122-Cocoa"/>
    <s v="único"/>
  </r>
  <r>
    <d v="2025-01-24T00:00:00"/>
    <x v="2821"/>
    <x v="10"/>
    <s v="viernes"/>
    <s v="17:41"/>
    <x v="0"/>
    <x v="1123"/>
    <x v="1"/>
    <n v="25.96"/>
    <x v="2"/>
    <s v="viernes-17:41-card-ANON-0000-0000-1123-Americano"/>
    <s v="único"/>
  </r>
  <r>
    <d v="2025-01-24T00:00:00"/>
    <x v="2822"/>
    <x v="10"/>
    <s v="viernes"/>
    <s v="21:16"/>
    <x v="0"/>
    <x v="1045"/>
    <x v="1"/>
    <n v="35.76"/>
    <x v="4"/>
    <s v="viernes-21:16-card-ANON-0000-0000-1045-Cocoa"/>
    <s v="único"/>
  </r>
  <r>
    <d v="2025-01-24T00:00:00"/>
    <x v="2823"/>
    <x v="10"/>
    <s v="viernes"/>
    <s v="22:31"/>
    <x v="0"/>
    <x v="1124"/>
    <x v="1"/>
    <n v="35.76"/>
    <x v="1"/>
    <s v="viernes-22:31-card-ANON-0000-0000-1124-Hot Chocolate"/>
    <s v="único"/>
  </r>
  <r>
    <d v="2025-01-24T00:00:00"/>
    <x v="2824"/>
    <x v="10"/>
    <s v="viernes"/>
    <s v="22:32"/>
    <x v="0"/>
    <x v="1124"/>
    <x v="1"/>
    <n v="35.76"/>
    <x v="0"/>
    <s v="viernes-22:32-card-ANON-0000-0000-1124-Latte"/>
    <s v="único"/>
  </r>
  <r>
    <d v="2025-01-25T00:00:00"/>
    <x v="2825"/>
    <x v="10"/>
    <s v="sábado"/>
    <s v="13:21"/>
    <x v="0"/>
    <x v="1114"/>
    <x v="1"/>
    <n v="35.76"/>
    <x v="7"/>
    <s v="sábado-13:21-card-ANON-0000-0000-1114-Cappuccino"/>
    <s v="único"/>
  </r>
  <r>
    <d v="2025-01-25T00:00:00"/>
    <x v="2826"/>
    <x v="10"/>
    <s v="sábado"/>
    <s v="14:38"/>
    <x v="0"/>
    <x v="1125"/>
    <x v="1"/>
    <n v="35.76"/>
    <x v="7"/>
    <s v="sábado-14:38-card-ANON-0000-0000-1125-Cappuccino"/>
    <s v="único"/>
  </r>
  <r>
    <d v="2025-01-25T00:00:00"/>
    <x v="2827"/>
    <x v="10"/>
    <s v="sábado"/>
    <s v="14:39"/>
    <x v="0"/>
    <x v="1126"/>
    <x v="1"/>
    <n v="25.96"/>
    <x v="2"/>
    <s v="sábado-14:39-card-ANON-0000-0000-1126-Americano"/>
    <s v="único"/>
  </r>
  <r>
    <d v="2025-01-26T00:00:00"/>
    <x v="2828"/>
    <x v="10"/>
    <s v="domingo"/>
    <s v="12:35"/>
    <x v="0"/>
    <x v="1127"/>
    <x v="1"/>
    <n v="25.96"/>
    <x v="2"/>
    <s v="domingo-12:35-card-ANON-0000-0000-1127-Americano"/>
    <s v="único"/>
  </r>
  <r>
    <d v="2025-01-26T00:00:00"/>
    <x v="2829"/>
    <x v="10"/>
    <s v="domingo"/>
    <s v="12:36"/>
    <x v="0"/>
    <x v="1127"/>
    <x v="1"/>
    <n v="21.06"/>
    <x v="6"/>
    <s v="domingo-12:36-card-ANON-0000-0000-1127-Espresso"/>
    <s v="único"/>
  </r>
  <r>
    <d v="2025-01-27T00:00:00"/>
    <x v="2830"/>
    <x v="10"/>
    <s v="lunes"/>
    <s v="08:07"/>
    <x v="0"/>
    <x v="141"/>
    <x v="1"/>
    <n v="25.96"/>
    <x v="5"/>
    <s v="lunes-08:07-card-ANON-0000-0000-0141-Cortado"/>
    <s v="único"/>
  </r>
  <r>
    <d v="2025-01-27T00:00:00"/>
    <x v="2831"/>
    <x v="10"/>
    <s v="lunes"/>
    <s v="08:32"/>
    <x v="0"/>
    <x v="141"/>
    <x v="1"/>
    <n v="25.96"/>
    <x v="2"/>
    <s v="lunes-08:32-card-ANON-0000-0000-0141-Americano"/>
    <s v="único"/>
  </r>
  <r>
    <d v="2025-01-27T00:00:00"/>
    <x v="2832"/>
    <x v="10"/>
    <s v="lunes"/>
    <s v="12:05"/>
    <x v="0"/>
    <x v="1128"/>
    <x v="1"/>
    <n v="35.76"/>
    <x v="7"/>
    <s v="lunes-12:05-card-ANON-0000-0000-1128-Cappuccino"/>
    <s v="único"/>
  </r>
  <r>
    <d v="2025-01-27T00:00:00"/>
    <x v="2833"/>
    <x v="10"/>
    <s v="lunes"/>
    <s v="13:45"/>
    <x v="0"/>
    <x v="276"/>
    <x v="1"/>
    <n v="30.86"/>
    <x v="3"/>
    <s v="lunes-13:45-card-ANON-0000-0000-0276-Americano with Milk"/>
    <s v="único"/>
  </r>
  <r>
    <d v="2025-01-27T00:00:00"/>
    <x v="2834"/>
    <x v="10"/>
    <s v="lunes"/>
    <s v="15:27"/>
    <x v="0"/>
    <x v="141"/>
    <x v="1"/>
    <n v="30.86"/>
    <x v="3"/>
    <s v="lunes-15:27-card-ANON-0000-0000-0141-Americano with Milk"/>
    <s v="único"/>
  </r>
  <r>
    <d v="2025-01-27T00:00:00"/>
    <x v="2835"/>
    <x v="10"/>
    <s v="lunes"/>
    <s v="15:29"/>
    <x v="0"/>
    <x v="141"/>
    <x v="1"/>
    <n v="25.96"/>
    <x v="5"/>
    <s v="lunes-15:29-card-ANON-0000-0000-0141-Cortado"/>
    <s v="único"/>
  </r>
  <r>
    <d v="2025-01-27T00:00:00"/>
    <x v="2836"/>
    <x v="10"/>
    <s v="lunes"/>
    <s v="15:30"/>
    <x v="0"/>
    <x v="141"/>
    <x v="1"/>
    <n v="30.86"/>
    <x v="3"/>
    <s v="lunes-15:30-card-ANON-0000-0000-0141-Americano with Milk"/>
    <s v="único"/>
  </r>
  <r>
    <d v="2025-01-27T00:00:00"/>
    <x v="2837"/>
    <x v="10"/>
    <s v="lunes"/>
    <s v="18:55"/>
    <x v="0"/>
    <x v="1129"/>
    <x v="1"/>
    <n v="35.76"/>
    <x v="0"/>
    <s v="lunes-18:55-card-ANON-0000-0000-1129-Latte"/>
    <s v="único"/>
  </r>
  <r>
    <d v="2025-01-27T00:00:00"/>
    <x v="2838"/>
    <x v="10"/>
    <s v="lunes"/>
    <s v="19:02"/>
    <x v="0"/>
    <x v="1130"/>
    <x v="1"/>
    <n v="35.76"/>
    <x v="0"/>
    <s v="lunes-19:02-card-ANON-0000-0000-1130-Latte"/>
    <s v="único"/>
  </r>
  <r>
    <d v="2025-01-27T00:00:00"/>
    <x v="2839"/>
    <x v="10"/>
    <s v="lunes"/>
    <s v="19:03"/>
    <x v="0"/>
    <x v="1131"/>
    <x v="1"/>
    <n v="35.76"/>
    <x v="0"/>
    <s v="lunes-19:03-card-ANON-0000-0000-1131-Latte"/>
    <s v="único"/>
  </r>
  <r>
    <d v="2025-01-28T00:00:00"/>
    <x v="2840"/>
    <x v="10"/>
    <s v="martes"/>
    <s v="08:26"/>
    <x v="0"/>
    <x v="197"/>
    <x v="1"/>
    <n v="35.76"/>
    <x v="0"/>
    <s v="martes-08:26-card-ANON-0000-0000-0197-Latte"/>
    <s v="único"/>
  </r>
  <r>
    <d v="2025-01-28T00:00:00"/>
    <x v="2841"/>
    <x v="10"/>
    <s v="martes"/>
    <s v="09:33"/>
    <x v="0"/>
    <x v="1132"/>
    <x v="1"/>
    <n v="25.96"/>
    <x v="2"/>
    <s v="martes-09:33-card-ANON-0000-0000-1132-Americano"/>
    <s v="único"/>
  </r>
  <r>
    <d v="2025-01-28T00:00:00"/>
    <x v="2842"/>
    <x v="10"/>
    <s v="martes"/>
    <s v="11:56"/>
    <x v="0"/>
    <x v="224"/>
    <x v="1"/>
    <n v="30.86"/>
    <x v="3"/>
    <s v="martes-11:56-card-ANON-0000-0000-0224-Americano with Milk"/>
    <s v="único"/>
  </r>
  <r>
    <d v="2025-01-28T00:00:00"/>
    <x v="2843"/>
    <x v="10"/>
    <s v="martes"/>
    <s v="12:22"/>
    <x v="0"/>
    <x v="1133"/>
    <x v="1"/>
    <n v="25.96"/>
    <x v="2"/>
    <s v="martes-12:22-card-ANON-0000-0000-1133-Americano"/>
    <s v="único"/>
  </r>
  <r>
    <d v="2025-01-28T00:00:00"/>
    <x v="2844"/>
    <x v="10"/>
    <s v="martes"/>
    <s v="16:19"/>
    <x v="0"/>
    <x v="1134"/>
    <x v="1"/>
    <n v="35.76"/>
    <x v="4"/>
    <s v="martes-16:19-card-ANON-0000-0000-1134-Cocoa"/>
    <s v="único"/>
  </r>
  <r>
    <d v="2025-01-28T00:00:00"/>
    <x v="2845"/>
    <x v="10"/>
    <s v="martes"/>
    <s v="16:20"/>
    <x v="0"/>
    <x v="1134"/>
    <x v="1"/>
    <n v="25.96"/>
    <x v="5"/>
    <s v="martes-16:20-card-ANON-0000-0000-1134-Cortado"/>
    <s v="único"/>
  </r>
  <r>
    <d v="2025-01-28T00:00:00"/>
    <x v="2846"/>
    <x v="10"/>
    <s v="martes"/>
    <s v="17:40"/>
    <x v="0"/>
    <x v="1135"/>
    <x v="1"/>
    <n v="25.96"/>
    <x v="2"/>
    <s v="martes-17:40-card-ANON-0000-0000-1135-Americano"/>
    <s v="único"/>
  </r>
  <r>
    <d v="2025-01-28T00:00:00"/>
    <x v="2847"/>
    <x v="10"/>
    <s v="martes"/>
    <s v="20:11"/>
    <x v="0"/>
    <x v="1136"/>
    <x v="1"/>
    <n v="35.76"/>
    <x v="0"/>
    <s v="martes-20:11-card-ANON-0000-0000-1136-Latte"/>
    <s v="único"/>
  </r>
  <r>
    <d v="2025-01-28T00:00:00"/>
    <x v="2848"/>
    <x v="10"/>
    <s v="martes"/>
    <s v="20:13"/>
    <x v="0"/>
    <x v="1137"/>
    <x v="1"/>
    <n v="35.76"/>
    <x v="7"/>
    <s v="martes-20:13-card-ANON-0000-0000-1137-Cappuccino"/>
    <s v="único"/>
  </r>
  <r>
    <d v="2025-01-29T00:00:00"/>
    <x v="2849"/>
    <x v="10"/>
    <s v="miércoles"/>
    <s v="09:38"/>
    <x v="0"/>
    <x v="1069"/>
    <x v="1"/>
    <n v="25.96"/>
    <x v="2"/>
    <s v="miércoles-09:38-card-ANON-0000-0000-1069-Americano"/>
    <s v="único"/>
  </r>
  <r>
    <d v="2025-01-29T00:00:00"/>
    <x v="2850"/>
    <x v="10"/>
    <s v="miércoles"/>
    <s v="16:25"/>
    <x v="0"/>
    <x v="1138"/>
    <x v="1"/>
    <n v="25.96"/>
    <x v="2"/>
    <s v="miércoles-16:25-card-ANON-0000-0000-1138-Americano"/>
    <s v="único"/>
  </r>
  <r>
    <d v="2025-01-29T00:00:00"/>
    <x v="2851"/>
    <x v="10"/>
    <s v="miércoles"/>
    <s v="19:19"/>
    <x v="0"/>
    <x v="1139"/>
    <x v="1"/>
    <n v="30.86"/>
    <x v="3"/>
    <s v="miércoles-19:19-card-ANON-0000-0000-1139-Americano with Milk"/>
    <s v="único"/>
  </r>
  <r>
    <d v="2025-01-29T00:00:00"/>
    <x v="2852"/>
    <x v="10"/>
    <s v="miércoles"/>
    <s v="19:20"/>
    <x v="0"/>
    <x v="1139"/>
    <x v="1"/>
    <n v="21.06"/>
    <x v="6"/>
    <s v="miércoles-19:20-card-ANON-0000-0000-1139-Espresso"/>
    <s v="único"/>
  </r>
  <r>
    <d v="2025-01-30T00:00:00"/>
    <x v="2853"/>
    <x v="10"/>
    <s v="jueves"/>
    <s v="09:18"/>
    <x v="0"/>
    <x v="224"/>
    <x v="1"/>
    <n v="30.86"/>
    <x v="3"/>
    <s v="jueves-09:18-card-ANON-0000-0000-0224-Americano with Milk"/>
    <s v="único"/>
  </r>
  <r>
    <d v="2025-01-30T00:00:00"/>
    <x v="2854"/>
    <x v="10"/>
    <s v="jueves"/>
    <s v="10:12"/>
    <x v="0"/>
    <x v="276"/>
    <x v="1"/>
    <n v="30.86"/>
    <x v="3"/>
    <s v="jueves-10:12-card-ANON-0000-0000-0276-Americano with Milk"/>
    <s v="único"/>
  </r>
  <r>
    <d v="2025-01-30T00:00:00"/>
    <x v="2855"/>
    <x v="10"/>
    <s v="jueves"/>
    <s v="11:26"/>
    <x v="0"/>
    <x v="862"/>
    <x v="1"/>
    <n v="25.96"/>
    <x v="5"/>
    <s v="jueves-11:26-card-ANON-0000-0000-0862-Cortado"/>
    <s v="único"/>
  </r>
  <r>
    <d v="2025-01-30T00:00:00"/>
    <x v="2856"/>
    <x v="10"/>
    <s v="jueves"/>
    <s v="12:42"/>
    <x v="0"/>
    <x v="1140"/>
    <x v="1"/>
    <n v="35.76"/>
    <x v="1"/>
    <s v="jueves-12:42-card-ANON-0000-0000-1140-Hot Chocolate"/>
    <s v="único"/>
  </r>
  <r>
    <d v="2025-01-30T00:00:00"/>
    <x v="2857"/>
    <x v="10"/>
    <s v="jueves"/>
    <s v="13:02"/>
    <x v="0"/>
    <x v="1141"/>
    <x v="1"/>
    <n v="25.96"/>
    <x v="2"/>
    <s v="jueves-13:02-card-ANON-0000-0000-1141-Americano"/>
    <s v="único"/>
  </r>
  <r>
    <d v="2025-01-30T00:00:00"/>
    <x v="2858"/>
    <x v="10"/>
    <s v="jueves"/>
    <s v="14:41"/>
    <x v="0"/>
    <x v="1142"/>
    <x v="1"/>
    <n v="30.86"/>
    <x v="3"/>
    <s v="jueves-14:41-card-ANON-0000-0000-1142-Americano with Milk"/>
    <s v="único"/>
  </r>
  <r>
    <d v="2025-01-30T00:00:00"/>
    <x v="2859"/>
    <x v="10"/>
    <s v="jueves"/>
    <s v="17:18"/>
    <x v="0"/>
    <x v="1143"/>
    <x v="1"/>
    <n v="35.76"/>
    <x v="1"/>
    <s v="jueves-17:18-card-ANON-0000-0000-1143-Hot Chocolate"/>
    <s v="único"/>
  </r>
  <r>
    <d v="2025-01-30T00:00:00"/>
    <x v="2860"/>
    <x v="10"/>
    <s v="jueves"/>
    <s v="18:24"/>
    <x v="0"/>
    <x v="1069"/>
    <x v="1"/>
    <n v="30.86"/>
    <x v="3"/>
    <s v="jueves-18:24-card-ANON-0000-0000-1069-Americano with Milk"/>
    <s v="único"/>
  </r>
  <r>
    <d v="2025-01-30T00:00:00"/>
    <x v="2861"/>
    <x v="10"/>
    <s v="jueves"/>
    <s v="18:41"/>
    <x v="0"/>
    <x v="1144"/>
    <x v="1"/>
    <n v="25.96"/>
    <x v="5"/>
    <s v="jueves-18:41-card-ANON-0000-0000-1144-Cortado"/>
    <s v="único"/>
  </r>
  <r>
    <d v="2025-01-31T00:00:00"/>
    <x v="2862"/>
    <x v="10"/>
    <s v="viernes"/>
    <s v="08:40"/>
    <x v="0"/>
    <x v="141"/>
    <x v="1"/>
    <n v="25.96"/>
    <x v="2"/>
    <s v="viernes-08:40-card-ANON-0000-0000-0141-Americano"/>
    <s v="único"/>
  </r>
  <r>
    <d v="2025-01-31T00:00:00"/>
    <x v="2863"/>
    <x v="10"/>
    <s v="viernes"/>
    <s v="08:41"/>
    <x v="0"/>
    <x v="141"/>
    <x v="1"/>
    <n v="30.86"/>
    <x v="3"/>
    <s v="viernes-08:41-card-ANON-0000-0000-0141-Americano with Milk"/>
    <s v="único"/>
  </r>
  <r>
    <d v="2025-01-31T00:00:00"/>
    <x v="2864"/>
    <x v="10"/>
    <s v="viernes"/>
    <s v="09:17"/>
    <x v="0"/>
    <x v="304"/>
    <x v="1"/>
    <n v="30.86"/>
    <x v="3"/>
    <s v="viernes-09:17-card-ANON-0000-0000-0304-Americano with Milk"/>
    <s v="único"/>
  </r>
  <r>
    <d v="2025-01-31T00:00:00"/>
    <x v="2865"/>
    <x v="10"/>
    <s v="viernes"/>
    <s v="09:20"/>
    <x v="0"/>
    <x v="1145"/>
    <x v="1"/>
    <n v="35.76"/>
    <x v="4"/>
    <s v="viernes-09:20-card-ANON-0000-0000-1145-Cocoa"/>
    <s v="único"/>
  </r>
  <r>
    <d v="2025-01-31T00:00:00"/>
    <x v="2866"/>
    <x v="10"/>
    <s v="viernes"/>
    <s v="09:26"/>
    <x v="0"/>
    <x v="333"/>
    <x v="1"/>
    <n v="35.76"/>
    <x v="7"/>
    <s v="viernes-09:26-card-ANON-0000-0000-0333-Cappuccino"/>
    <s v="único"/>
  </r>
  <r>
    <d v="2025-01-31T00:00:00"/>
    <x v="2867"/>
    <x v="10"/>
    <s v="viernes"/>
    <s v="09:27"/>
    <x v="0"/>
    <x v="333"/>
    <x v="1"/>
    <n v="35.76"/>
    <x v="7"/>
    <s v="viernes-09:27-card-ANON-0000-0000-0333-Cappuccino"/>
    <s v="único"/>
  </r>
  <r>
    <d v="2025-01-31T00:00:00"/>
    <x v="2868"/>
    <x v="10"/>
    <s v="viernes"/>
    <s v="12:31"/>
    <x v="0"/>
    <x v="1133"/>
    <x v="1"/>
    <n v="35.76"/>
    <x v="0"/>
    <s v="viernes-12:31-card-ANON-0000-0000-1133-Latte"/>
    <s v="único"/>
  </r>
  <r>
    <d v="2025-01-31T00:00:00"/>
    <x v="2869"/>
    <x v="10"/>
    <s v="viernes"/>
    <s v="12:54"/>
    <x v="0"/>
    <x v="507"/>
    <x v="1"/>
    <n v="35.76"/>
    <x v="0"/>
    <s v="viernes-12:54-card-ANON-0000-0000-0507-Latte"/>
    <s v="único"/>
  </r>
  <r>
    <d v="2025-01-31T00:00:00"/>
    <x v="2870"/>
    <x v="10"/>
    <s v="viernes"/>
    <s v="14:02"/>
    <x v="0"/>
    <x v="1146"/>
    <x v="1"/>
    <n v="35.76"/>
    <x v="7"/>
    <s v="viernes-14:02-card-ANON-0000-0000-1146-Cappuccino"/>
    <s v="único"/>
  </r>
  <r>
    <d v="2025-01-31T00:00:00"/>
    <x v="2871"/>
    <x v="10"/>
    <s v="viernes"/>
    <s v="16:48"/>
    <x v="0"/>
    <x v="304"/>
    <x v="1"/>
    <n v="30.86"/>
    <x v="3"/>
    <s v="viernes-16:48-card-ANON-0000-0000-0304-Americano with Milk"/>
    <s v="único"/>
  </r>
  <r>
    <d v="2025-01-31T00:00:00"/>
    <x v="2872"/>
    <x v="10"/>
    <s v="viernes"/>
    <s v="22:35"/>
    <x v="0"/>
    <x v="1147"/>
    <x v="1"/>
    <n v="30.86"/>
    <x v="3"/>
    <s v="viernes-22:35-card-ANON-0000-0000-1147-Americano with Milk"/>
    <s v="único"/>
  </r>
  <r>
    <d v="2025-01-31T00:00:00"/>
    <x v="2873"/>
    <x v="10"/>
    <s v="viernes"/>
    <s v="22:37"/>
    <x v="0"/>
    <x v="1148"/>
    <x v="1"/>
    <n v="25.96"/>
    <x v="2"/>
    <s v="viernes-22:37-card-ANON-0000-0000-1148-Americano"/>
    <s v="único"/>
  </r>
  <r>
    <d v="2025-02-01T00:00:00"/>
    <x v="2874"/>
    <x v="11"/>
    <s v="sábado"/>
    <s v="08:50"/>
    <x v="0"/>
    <x v="304"/>
    <x v="1"/>
    <n v="30.86"/>
    <x v="3"/>
    <s v="sábado-08:50-card-ANON-0000-0000-0304-Americano with Milk"/>
    <s v="único"/>
  </r>
  <r>
    <d v="2025-02-01T00:00:00"/>
    <x v="2875"/>
    <x v="11"/>
    <s v="sábado"/>
    <s v="10:07"/>
    <x v="0"/>
    <x v="224"/>
    <x v="1"/>
    <n v="30.86"/>
    <x v="3"/>
    <s v="sábado-10:07-card-ANON-0000-0000-0224-Americano with Milk"/>
    <s v="único"/>
  </r>
  <r>
    <d v="2025-02-01T00:00:00"/>
    <x v="2876"/>
    <x v="11"/>
    <s v="sábado"/>
    <s v="13:14"/>
    <x v="0"/>
    <x v="141"/>
    <x v="1"/>
    <n v="25.96"/>
    <x v="5"/>
    <s v="sábado-13:14-card-ANON-0000-0000-0141-Cortado"/>
    <s v="único"/>
  </r>
  <r>
    <d v="2025-02-01T00:00:00"/>
    <x v="2877"/>
    <x v="11"/>
    <s v="sábado"/>
    <s v="13:15"/>
    <x v="0"/>
    <x v="141"/>
    <x v="1"/>
    <n v="25.96"/>
    <x v="5"/>
    <s v="sábado-13:15-card-ANON-0000-0000-0141-Cortado"/>
    <s v="único"/>
  </r>
  <r>
    <d v="2025-02-01T00:00:00"/>
    <x v="2878"/>
    <x v="11"/>
    <s v="sábado"/>
    <s v="14:35"/>
    <x v="0"/>
    <x v="1149"/>
    <x v="1"/>
    <n v="35.76"/>
    <x v="7"/>
    <s v="sábado-14:35-card-ANON-0000-0000-1149-Cappuccino"/>
    <s v="único"/>
  </r>
  <r>
    <d v="2025-02-01T00:00:00"/>
    <x v="2879"/>
    <x v="11"/>
    <s v="sábado"/>
    <s v="14:36"/>
    <x v="0"/>
    <x v="1149"/>
    <x v="1"/>
    <n v="35.76"/>
    <x v="7"/>
    <s v="sábado-14:36-card-ANON-0000-0000-1149-Cappuccino"/>
    <s v="único"/>
  </r>
  <r>
    <d v="2025-02-01T00:00:00"/>
    <x v="2880"/>
    <x v="11"/>
    <s v="sábado"/>
    <s v="15:49"/>
    <x v="0"/>
    <x v="1069"/>
    <x v="1"/>
    <n v="35.76"/>
    <x v="0"/>
    <s v="sábado-15:49-card-ANON-0000-0000-1069-Latte"/>
    <s v="único"/>
  </r>
  <r>
    <d v="2025-02-01T00:00:00"/>
    <x v="2881"/>
    <x v="11"/>
    <s v="sábado"/>
    <s v="18:57"/>
    <x v="0"/>
    <x v="1114"/>
    <x v="1"/>
    <n v="35.76"/>
    <x v="7"/>
    <s v="sábado-18:57-card-ANON-0000-0000-1114-Cappuccino"/>
    <s v="único"/>
  </r>
  <r>
    <d v="2025-02-01T00:00:00"/>
    <x v="2882"/>
    <x v="11"/>
    <s v="sábado"/>
    <s v="19:53"/>
    <x v="0"/>
    <x v="224"/>
    <x v="1"/>
    <n v="30.86"/>
    <x v="3"/>
    <s v="sábado-19:53-card-ANON-0000-0000-0224-Americano with Milk"/>
    <s v="único"/>
  </r>
  <r>
    <d v="2025-02-01T00:00:00"/>
    <x v="2883"/>
    <x v="11"/>
    <s v="sábado"/>
    <s v="19:54"/>
    <x v="0"/>
    <x v="224"/>
    <x v="1"/>
    <n v="30.86"/>
    <x v="3"/>
    <s v="sábado-19:54-card-ANON-0000-0000-0224-Americano with Milk"/>
    <s v="único"/>
  </r>
  <r>
    <d v="2025-02-01T00:00:00"/>
    <x v="2884"/>
    <x v="11"/>
    <s v="sábado"/>
    <s v="21:37"/>
    <x v="0"/>
    <x v="427"/>
    <x v="1"/>
    <n v="30.86"/>
    <x v="3"/>
    <s v="sábado-21:37-card-ANON-0000-0000-0427-Americano with Milk"/>
    <s v="único"/>
  </r>
  <r>
    <d v="2025-02-02T00:00:00"/>
    <x v="2885"/>
    <x v="11"/>
    <s v="domingo"/>
    <s v="10:56"/>
    <x v="0"/>
    <x v="1132"/>
    <x v="1"/>
    <n v="35.76"/>
    <x v="7"/>
    <s v="domingo-10:56-card-ANON-0000-0000-1132-Cappuccino"/>
    <s v="único"/>
  </r>
  <r>
    <d v="2025-02-02T00:00:00"/>
    <x v="2886"/>
    <x v="11"/>
    <s v="domingo"/>
    <s v="10:57"/>
    <x v="0"/>
    <x v="1132"/>
    <x v="1"/>
    <n v="35.76"/>
    <x v="7"/>
    <s v="domingo-10:57-card-ANON-0000-0000-1132-Cappuccino"/>
    <s v="único"/>
  </r>
  <r>
    <d v="2025-02-02T00:00:00"/>
    <x v="2887"/>
    <x v="11"/>
    <s v="domingo"/>
    <s v="12:54"/>
    <x v="0"/>
    <x v="1150"/>
    <x v="1"/>
    <n v="35.76"/>
    <x v="0"/>
    <s v="domingo-12:54-card-ANON-0000-0000-1150-Latte"/>
    <s v="único"/>
  </r>
  <r>
    <d v="2025-02-02T00:00:00"/>
    <x v="2888"/>
    <x v="11"/>
    <s v="domingo"/>
    <s v="12:56"/>
    <x v="0"/>
    <x v="1151"/>
    <x v="1"/>
    <n v="35.76"/>
    <x v="0"/>
    <s v="domingo-12:56-card-ANON-0000-0000-1151-Latte"/>
    <s v="único"/>
  </r>
  <r>
    <d v="2025-02-02T00:00:00"/>
    <x v="2889"/>
    <x v="11"/>
    <s v="domingo"/>
    <s v="14:22"/>
    <x v="0"/>
    <x v="265"/>
    <x v="1"/>
    <n v="30.86"/>
    <x v="3"/>
    <s v="domingo-14:22-card-ANON-0000-0000-0265-Americano with Milk"/>
    <s v="único"/>
  </r>
  <r>
    <d v="2025-02-02T00:00:00"/>
    <x v="2890"/>
    <x v="11"/>
    <s v="domingo"/>
    <s v="16:45"/>
    <x v="0"/>
    <x v="507"/>
    <x v="1"/>
    <n v="35.76"/>
    <x v="0"/>
    <s v="domingo-16:45-card-ANON-0000-0000-0507-Latte"/>
    <s v="único"/>
  </r>
  <r>
    <d v="2025-02-02T00:00:00"/>
    <x v="2891"/>
    <x v="11"/>
    <s v="domingo"/>
    <s v="16:46"/>
    <x v="0"/>
    <x v="1152"/>
    <x v="1"/>
    <n v="35.76"/>
    <x v="0"/>
    <s v="domingo-16:46-card-ANON-0000-0000-1152-Latte"/>
    <s v="único"/>
  </r>
  <r>
    <d v="2025-02-03T00:00:00"/>
    <x v="2892"/>
    <x v="11"/>
    <s v="lunes"/>
    <s v="07:03"/>
    <x v="0"/>
    <x v="1152"/>
    <x v="1"/>
    <n v="35.76"/>
    <x v="7"/>
    <s v="lunes-07:03-card-ANON-0000-0000-1152-Cappuccino"/>
    <s v="único"/>
  </r>
  <r>
    <d v="2025-02-03T00:00:00"/>
    <x v="2893"/>
    <x v="11"/>
    <s v="lunes"/>
    <s v="07:04"/>
    <x v="0"/>
    <x v="1152"/>
    <x v="1"/>
    <n v="30.86"/>
    <x v="3"/>
    <s v="lunes-07:04-card-ANON-0000-0000-1152-Americano with Milk"/>
    <s v="único"/>
  </r>
  <r>
    <d v="2025-02-03T00:00:00"/>
    <x v="2894"/>
    <x v="11"/>
    <s v="lunes"/>
    <s v="08:04"/>
    <x v="0"/>
    <x v="1152"/>
    <x v="1"/>
    <n v="21.06"/>
    <x v="6"/>
    <s v="lunes-08:04-card-ANON-0000-0000-1152-Espresso"/>
    <s v="único"/>
  </r>
  <r>
    <d v="2025-02-03T00:00:00"/>
    <x v="2895"/>
    <x v="11"/>
    <s v="lunes"/>
    <s v="08:09"/>
    <x v="0"/>
    <x v="1153"/>
    <x v="1"/>
    <n v="30.86"/>
    <x v="3"/>
    <s v="lunes-08:09-card-ANON-0000-0000-1153-Americano with Milk"/>
    <s v="único"/>
  </r>
  <r>
    <d v="2025-02-03T00:00:00"/>
    <x v="2896"/>
    <x v="11"/>
    <s v="lunes"/>
    <s v="10:15"/>
    <x v="0"/>
    <x v="1154"/>
    <x v="1"/>
    <n v="25.96"/>
    <x v="2"/>
    <s v="lunes-10:15-card-ANON-0000-0000-1154-Americano"/>
    <s v="único"/>
  </r>
  <r>
    <d v="2025-02-03T00:00:00"/>
    <x v="2897"/>
    <x v="11"/>
    <s v="lunes"/>
    <s v="10:22"/>
    <x v="0"/>
    <x v="1155"/>
    <x v="1"/>
    <n v="35.76"/>
    <x v="7"/>
    <s v="lunes-10:22-card-ANON-0000-0000-1155-Cappuccino"/>
    <s v="único"/>
  </r>
  <r>
    <d v="2025-02-03T00:00:00"/>
    <x v="2898"/>
    <x v="11"/>
    <s v="lunes"/>
    <s v="10:49"/>
    <x v="0"/>
    <x v="1156"/>
    <x v="1"/>
    <n v="30.86"/>
    <x v="3"/>
    <s v="lunes-10:49-card-ANON-0000-0000-1156-Americano with Milk"/>
    <s v="único"/>
  </r>
  <r>
    <d v="2025-02-03T00:00:00"/>
    <x v="2899"/>
    <x v="11"/>
    <s v="lunes"/>
    <s v="13:25"/>
    <x v="0"/>
    <x v="1157"/>
    <x v="1"/>
    <n v="35.76"/>
    <x v="7"/>
    <s v="lunes-13:25-card-ANON-0000-0000-1157-Cappuccino"/>
    <s v="único"/>
  </r>
  <r>
    <d v="2025-02-03T00:00:00"/>
    <x v="2900"/>
    <x v="11"/>
    <s v="lunes"/>
    <s v="13:32"/>
    <x v="0"/>
    <x v="1158"/>
    <x v="1"/>
    <n v="35.76"/>
    <x v="7"/>
    <s v="lunes-13:32-card-ANON-0000-0000-1158-Cappuccino"/>
    <s v="único"/>
  </r>
  <r>
    <d v="2025-02-03T00:00:00"/>
    <x v="2901"/>
    <x v="11"/>
    <s v="lunes"/>
    <s v="13:51"/>
    <x v="0"/>
    <x v="1159"/>
    <x v="1"/>
    <n v="25.96"/>
    <x v="2"/>
    <s v="lunes-13:51-card-ANON-0000-0000-1159-Americano"/>
    <s v="único"/>
  </r>
  <r>
    <d v="2025-02-03T00:00:00"/>
    <x v="2902"/>
    <x v="11"/>
    <s v="lunes"/>
    <s v="14:06"/>
    <x v="0"/>
    <x v="1160"/>
    <x v="1"/>
    <n v="25.96"/>
    <x v="2"/>
    <s v="lunes-14:06-card-ANON-0000-0000-1160-Americano"/>
    <s v="único"/>
  </r>
  <r>
    <d v="2025-02-03T00:00:00"/>
    <x v="2903"/>
    <x v="11"/>
    <s v="lunes"/>
    <s v="14:47"/>
    <x v="0"/>
    <x v="19"/>
    <x v="1"/>
    <n v="35.76"/>
    <x v="0"/>
    <s v="lunes-14:47-card-ANON-0000-0000-0019-Latte"/>
    <s v="único"/>
  </r>
  <r>
    <d v="2025-02-03T00:00:00"/>
    <x v="2904"/>
    <x v="11"/>
    <s v="lunes"/>
    <s v="14:50"/>
    <x v="0"/>
    <x v="507"/>
    <x v="1"/>
    <n v="35.76"/>
    <x v="0"/>
    <s v="lunes-14:50-card-ANON-0000-0000-0507-Latte"/>
    <s v="único"/>
  </r>
  <r>
    <d v="2025-02-03T00:00:00"/>
    <x v="2905"/>
    <x v="11"/>
    <s v="lunes"/>
    <s v="15:01"/>
    <x v="0"/>
    <x v="1161"/>
    <x v="1"/>
    <n v="35.76"/>
    <x v="0"/>
    <s v="lunes-15:01-card-ANON-0000-0000-1161-Latte"/>
    <s v="único"/>
  </r>
  <r>
    <d v="2025-02-03T00:00:00"/>
    <x v="2906"/>
    <x v="11"/>
    <s v="lunes"/>
    <s v="15:41"/>
    <x v="0"/>
    <x v="1110"/>
    <x v="1"/>
    <n v="25.96"/>
    <x v="2"/>
    <s v="lunes-15:41-card-ANON-0000-0000-1110-Americano"/>
    <s v="único"/>
  </r>
  <r>
    <d v="2025-02-03T00:00:00"/>
    <x v="2907"/>
    <x v="11"/>
    <s v="lunes"/>
    <s v="17:01"/>
    <x v="0"/>
    <x v="1160"/>
    <x v="1"/>
    <n v="35.76"/>
    <x v="4"/>
    <s v="lunes-17:01-card-ANON-0000-0000-1160-Cocoa"/>
    <s v="único"/>
  </r>
  <r>
    <d v="2025-02-03T00:00:00"/>
    <x v="2908"/>
    <x v="11"/>
    <s v="lunes"/>
    <s v="17:09"/>
    <x v="0"/>
    <x v="1162"/>
    <x v="1"/>
    <n v="30.86"/>
    <x v="3"/>
    <s v="lunes-17:09-card-ANON-0000-0000-1162-Americano with Milk"/>
    <s v="único"/>
  </r>
  <r>
    <d v="2025-02-03T00:00:00"/>
    <x v="2909"/>
    <x v="11"/>
    <s v="lunes"/>
    <s v="17:11"/>
    <x v="0"/>
    <x v="1163"/>
    <x v="1"/>
    <n v="30.86"/>
    <x v="3"/>
    <s v="lunes-17:11-card-ANON-0000-0000-1163-Americano with Milk"/>
    <s v="único"/>
  </r>
  <r>
    <d v="2025-02-03T00:00:00"/>
    <x v="2910"/>
    <x v="11"/>
    <s v="lunes"/>
    <s v="17:12"/>
    <x v="0"/>
    <x v="1163"/>
    <x v="1"/>
    <n v="30.86"/>
    <x v="3"/>
    <s v="lunes-17:12-card-ANON-0000-0000-1163-Americano with Milk"/>
    <s v="único"/>
  </r>
  <r>
    <d v="2025-02-03T00:00:00"/>
    <x v="2911"/>
    <x v="11"/>
    <s v="lunes"/>
    <s v="17:13"/>
    <x v="0"/>
    <x v="1164"/>
    <x v="1"/>
    <n v="35.76"/>
    <x v="1"/>
    <s v="lunes-17:13-card-ANON-0000-0000-1164-Hot Chocolate"/>
    <s v="único"/>
  </r>
  <r>
    <d v="2025-02-03T00:00:00"/>
    <x v="2912"/>
    <x v="11"/>
    <s v="lunes"/>
    <s v="17:14"/>
    <x v="0"/>
    <x v="1164"/>
    <x v="1"/>
    <n v="35.76"/>
    <x v="0"/>
    <s v="lunes-17:14-card-ANON-0000-0000-1164-Latte"/>
    <s v="único"/>
  </r>
  <r>
    <d v="2025-02-03T00:00:00"/>
    <x v="2913"/>
    <x v="11"/>
    <s v="lunes"/>
    <s v="17:15"/>
    <x v="0"/>
    <x v="1165"/>
    <x v="1"/>
    <n v="35.76"/>
    <x v="1"/>
    <s v="lunes-17:15-card-ANON-0000-0000-1165-Hot Chocolate"/>
    <s v="único"/>
  </r>
  <r>
    <d v="2025-02-03T00:00:00"/>
    <x v="2914"/>
    <x v="11"/>
    <s v="lunes"/>
    <s v="17:44"/>
    <x v="0"/>
    <x v="1166"/>
    <x v="1"/>
    <n v="30.86"/>
    <x v="3"/>
    <s v="lunes-17:44-card-ANON-0000-0000-1166-Americano with Milk"/>
    <s v="único"/>
  </r>
  <r>
    <d v="2025-02-03T00:00:00"/>
    <x v="2915"/>
    <x v="11"/>
    <s v="lunes"/>
    <s v="18:09"/>
    <x v="0"/>
    <x v="1167"/>
    <x v="1"/>
    <n v="25.96"/>
    <x v="2"/>
    <s v="lunes-18:09-card-ANON-0000-0000-1167-Americano"/>
    <s v="único"/>
  </r>
  <r>
    <d v="2025-02-03T00:00:00"/>
    <x v="2916"/>
    <x v="11"/>
    <s v="lunes"/>
    <s v="20:44"/>
    <x v="0"/>
    <x v="1168"/>
    <x v="1"/>
    <n v="35.76"/>
    <x v="4"/>
    <s v="lunes-20:44-card-ANON-0000-0000-1168-Cocoa"/>
    <s v="único"/>
  </r>
  <r>
    <d v="2025-02-04T00:00:00"/>
    <x v="2917"/>
    <x v="11"/>
    <s v="martes"/>
    <s v="10:04"/>
    <x v="0"/>
    <x v="1163"/>
    <x v="1"/>
    <n v="30.86"/>
    <x v="3"/>
    <s v="martes-10:04-card-ANON-0000-0000-1163-Americano with Milk"/>
    <s v="único"/>
  </r>
  <r>
    <d v="2025-02-04T00:00:00"/>
    <x v="2918"/>
    <x v="11"/>
    <s v="martes"/>
    <s v="10:11"/>
    <x v="0"/>
    <x v="1110"/>
    <x v="1"/>
    <n v="25.96"/>
    <x v="2"/>
    <s v="martes-10:11-card-ANON-0000-0000-1110-Americano"/>
    <s v="único"/>
  </r>
  <r>
    <d v="2025-02-04T00:00:00"/>
    <x v="2919"/>
    <x v="11"/>
    <s v="martes"/>
    <s v="12:35"/>
    <x v="0"/>
    <x v="1169"/>
    <x v="1"/>
    <n v="30.86"/>
    <x v="3"/>
    <s v="martes-12:35-card-ANON-0000-0000-1169-Americano with Milk"/>
    <s v="único"/>
  </r>
  <r>
    <d v="2025-02-04T00:00:00"/>
    <x v="2920"/>
    <x v="11"/>
    <s v="martes"/>
    <s v="13:07"/>
    <x v="0"/>
    <x v="1160"/>
    <x v="1"/>
    <n v="25.96"/>
    <x v="5"/>
    <s v="martes-13:07-card-ANON-0000-0000-1160-Cortado"/>
    <s v="único"/>
  </r>
  <r>
    <d v="2025-02-04T00:00:00"/>
    <x v="2921"/>
    <x v="11"/>
    <s v="martes"/>
    <s v="14:15"/>
    <x v="0"/>
    <x v="1170"/>
    <x v="1"/>
    <n v="25.96"/>
    <x v="2"/>
    <s v="martes-14:15-card-ANON-0000-0000-1170-Americano"/>
    <s v="único"/>
  </r>
  <r>
    <d v="2025-02-04T00:00:00"/>
    <x v="2922"/>
    <x v="11"/>
    <s v="martes"/>
    <s v="14:17"/>
    <x v="0"/>
    <x v="1163"/>
    <x v="1"/>
    <n v="30.86"/>
    <x v="3"/>
    <s v="martes-14:17-card-ANON-0000-0000-1163-Americano with Milk"/>
    <s v="único"/>
  </r>
  <r>
    <d v="2025-02-04T00:00:00"/>
    <x v="2923"/>
    <x v="11"/>
    <s v="martes"/>
    <s v="14:19"/>
    <x v="0"/>
    <x v="1171"/>
    <x v="1"/>
    <n v="25.96"/>
    <x v="2"/>
    <s v="martes-14:19-card-ANON-0000-0000-1171-Americano"/>
    <s v="único"/>
  </r>
  <r>
    <d v="2025-02-04T00:00:00"/>
    <x v="2924"/>
    <x v="11"/>
    <s v="martes"/>
    <s v="18:13"/>
    <x v="0"/>
    <x v="1157"/>
    <x v="1"/>
    <n v="30.86"/>
    <x v="3"/>
    <s v="martes-18:13-card-ANON-0000-0000-1157-Americano with Milk"/>
    <s v="único"/>
  </r>
  <r>
    <d v="2025-02-04T00:00:00"/>
    <x v="2925"/>
    <x v="11"/>
    <s v="martes"/>
    <s v="19:05"/>
    <x v="0"/>
    <x v="1172"/>
    <x v="1"/>
    <n v="35.76"/>
    <x v="4"/>
    <s v="martes-19:05-card-ANON-0000-0000-1172-Cocoa"/>
    <s v="único"/>
  </r>
  <r>
    <d v="2025-02-04T00:00:00"/>
    <x v="2926"/>
    <x v="11"/>
    <s v="martes"/>
    <s v="19:09"/>
    <x v="0"/>
    <x v="1173"/>
    <x v="1"/>
    <n v="35.76"/>
    <x v="4"/>
    <s v="martes-19:09-card-ANON-0000-0000-1173-Cocoa"/>
    <s v="único"/>
  </r>
  <r>
    <d v="2025-02-04T00:00:00"/>
    <x v="2927"/>
    <x v="11"/>
    <s v="martes"/>
    <s v="19:10"/>
    <x v="0"/>
    <x v="1173"/>
    <x v="1"/>
    <n v="35.76"/>
    <x v="4"/>
    <s v="martes-19:10-card-ANON-0000-0000-1173-Cocoa"/>
    <s v="único"/>
  </r>
  <r>
    <d v="2025-02-04T00:00:00"/>
    <x v="2928"/>
    <x v="11"/>
    <s v="martes"/>
    <s v="19:27"/>
    <x v="0"/>
    <x v="1174"/>
    <x v="1"/>
    <n v="25.96"/>
    <x v="5"/>
    <s v="martes-19:27-card-ANON-0000-0000-1174-Cortado"/>
    <s v="único"/>
  </r>
  <r>
    <d v="2025-02-05T00:00:00"/>
    <x v="2929"/>
    <x v="11"/>
    <s v="miércoles"/>
    <s v="08:42"/>
    <x v="0"/>
    <x v="1156"/>
    <x v="1"/>
    <n v="30.86"/>
    <x v="3"/>
    <s v="miércoles-08:42-card-ANON-0000-0000-1156-Americano with Milk"/>
    <s v="único"/>
  </r>
  <r>
    <d v="2025-02-05T00:00:00"/>
    <x v="2930"/>
    <x v="11"/>
    <s v="miércoles"/>
    <s v="09:10"/>
    <x v="0"/>
    <x v="1163"/>
    <x v="1"/>
    <n v="30.86"/>
    <x v="3"/>
    <s v="miércoles-09:10-card-ANON-0000-0000-1163-Americano with Milk"/>
    <s v="único"/>
  </r>
  <r>
    <d v="2025-02-05T00:00:00"/>
    <x v="2931"/>
    <x v="11"/>
    <s v="miércoles"/>
    <s v="11:49"/>
    <x v="0"/>
    <x v="1163"/>
    <x v="1"/>
    <n v="25.96"/>
    <x v="2"/>
    <s v="miércoles-11:49-card-ANON-0000-0000-1163-Americano"/>
    <s v="único"/>
  </r>
  <r>
    <d v="2025-02-05T00:00:00"/>
    <x v="2932"/>
    <x v="11"/>
    <s v="miércoles"/>
    <s v="11:50"/>
    <x v="0"/>
    <x v="1163"/>
    <x v="1"/>
    <n v="25.96"/>
    <x v="2"/>
    <s v="miércoles-11:50-card-ANON-0000-0000-1163-Americano"/>
    <s v="único"/>
  </r>
  <r>
    <d v="2025-02-05T00:00:00"/>
    <x v="2933"/>
    <x v="11"/>
    <s v="miércoles"/>
    <s v="11:51"/>
    <x v="0"/>
    <x v="1163"/>
    <x v="1"/>
    <n v="25.96"/>
    <x v="2"/>
    <s v="miércoles-11:51-card-ANON-0000-0000-1163-Americano"/>
    <s v="único"/>
  </r>
  <r>
    <d v="2025-02-05T00:00:00"/>
    <x v="2934"/>
    <x v="11"/>
    <s v="miércoles"/>
    <s v="11:58"/>
    <x v="0"/>
    <x v="1163"/>
    <x v="1"/>
    <n v="30.86"/>
    <x v="3"/>
    <s v="miércoles-11:58-card-ANON-0000-0000-1163-Americano with Milk"/>
    <s v="único"/>
  </r>
  <r>
    <d v="2025-02-05T00:00:00"/>
    <x v="2935"/>
    <x v="11"/>
    <s v="miércoles"/>
    <s v="12:10"/>
    <x v="0"/>
    <x v="1175"/>
    <x v="1"/>
    <n v="25.96"/>
    <x v="2"/>
    <s v="miércoles-12:10-card-ANON-0000-0000-1175-Americano"/>
    <s v="único"/>
  </r>
  <r>
    <d v="2025-02-05T00:00:00"/>
    <x v="2936"/>
    <x v="11"/>
    <s v="miércoles"/>
    <s v="13:20"/>
    <x v="0"/>
    <x v="1176"/>
    <x v="1"/>
    <n v="25.96"/>
    <x v="2"/>
    <s v="miércoles-13:20-card-ANON-0000-0000-1176-Americano"/>
    <s v="único"/>
  </r>
  <r>
    <d v="2025-02-05T00:00:00"/>
    <x v="2937"/>
    <x v="11"/>
    <s v="miércoles"/>
    <s v="13:43"/>
    <x v="0"/>
    <x v="1171"/>
    <x v="1"/>
    <n v="21.06"/>
    <x v="6"/>
    <s v="miércoles-13:43-card-ANON-0000-0000-1171-Espresso"/>
    <s v="único"/>
  </r>
  <r>
    <d v="2025-02-05T00:00:00"/>
    <x v="2938"/>
    <x v="11"/>
    <s v="miércoles"/>
    <s v="13:44"/>
    <x v="0"/>
    <x v="1171"/>
    <x v="1"/>
    <n v="21.06"/>
    <x v="6"/>
    <s v="miércoles-13:44-card-ANON-0000-0000-1171-Espresso"/>
    <s v="único"/>
  </r>
  <r>
    <d v="2025-02-05T00:00:00"/>
    <x v="2939"/>
    <x v="11"/>
    <s v="miércoles"/>
    <s v="14:57"/>
    <x v="0"/>
    <x v="1161"/>
    <x v="1"/>
    <n v="35.76"/>
    <x v="7"/>
    <s v="miércoles-14:57-card-ANON-0000-0000-1161-Cappuccino"/>
    <s v="único"/>
  </r>
  <r>
    <d v="2025-02-05T00:00:00"/>
    <x v="2940"/>
    <x v="11"/>
    <s v="miércoles"/>
    <s v="15:50"/>
    <x v="0"/>
    <x v="1177"/>
    <x v="1"/>
    <n v="35.76"/>
    <x v="7"/>
    <s v="miércoles-15:50-card-ANON-0000-0000-1177-Cappuccino"/>
    <s v="único"/>
  </r>
  <r>
    <d v="2025-02-05T00:00:00"/>
    <x v="2941"/>
    <x v="11"/>
    <s v="miércoles"/>
    <s v="16:34"/>
    <x v="0"/>
    <x v="1165"/>
    <x v="1"/>
    <n v="35.76"/>
    <x v="1"/>
    <s v="miércoles-16:34-card-ANON-0000-0000-1165-Hot Chocolate"/>
    <s v="único"/>
  </r>
  <r>
    <d v="2025-02-05T00:00:00"/>
    <x v="2942"/>
    <x v="11"/>
    <s v="miércoles"/>
    <s v="16:35"/>
    <x v="0"/>
    <x v="1164"/>
    <x v="1"/>
    <n v="35.76"/>
    <x v="0"/>
    <s v="miércoles-16:35-card-ANON-0000-0000-1164-Latte"/>
    <s v="único"/>
  </r>
  <r>
    <d v="2025-02-05T00:00:00"/>
    <x v="2943"/>
    <x v="11"/>
    <s v="miércoles"/>
    <s v="16:36"/>
    <x v="0"/>
    <x v="1164"/>
    <x v="1"/>
    <n v="35.76"/>
    <x v="0"/>
    <s v="miércoles-16:36-card-ANON-0000-0000-1164-Latte"/>
    <s v="único"/>
  </r>
  <r>
    <d v="2025-02-05T00:00:00"/>
    <x v="2944"/>
    <x v="11"/>
    <s v="miércoles"/>
    <s v="16:39"/>
    <x v="0"/>
    <x v="1152"/>
    <x v="1"/>
    <n v="35.76"/>
    <x v="4"/>
    <s v="miércoles-16:39-card-ANON-0000-0000-1152-Cocoa"/>
    <s v="único"/>
  </r>
  <r>
    <d v="2025-02-05T00:00:00"/>
    <x v="2945"/>
    <x v="11"/>
    <s v="miércoles"/>
    <s v="16:41"/>
    <x v="0"/>
    <x v="1165"/>
    <x v="1"/>
    <n v="35.76"/>
    <x v="1"/>
    <s v="miércoles-16:41-card-ANON-0000-0000-1165-Hot Chocolate"/>
    <s v="único"/>
  </r>
  <r>
    <d v="2025-02-05T00:00:00"/>
    <x v="2946"/>
    <x v="11"/>
    <s v="miércoles"/>
    <s v="18:18"/>
    <x v="0"/>
    <x v="1178"/>
    <x v="1"/>
    <n v="35.76"/>
    <x v="7"/>
    <s v="miércoles-18:18-card-ANON-0000-0000-1178-Cappuccino"/>
    <s v="único"/>
  </r>
  <r>
    <d v="2025-02-05T00:00:00"/>
    <x v="2947"/>
    <x v="11"/>
    <s v="miércoles"/>
    <s v="18:19"/>
    <x v="0"/>
    <x v="1179"/>
    <x v="1"/>
    <n v="35.76"/>
    <x v="7"/>
    <s v="miércoles-18:19-card-ANON-0000-0000-1179-Cappuccino"/>
    <s v="único"/>
  </r>
  <r>
    <d v="2025-02-05T00:00:00"/>
    <x v="2948"/>
    <x v="11"/>
    <s v="miércoles"/>
    <s v="18:20"/>
    <x v="0"/>
    <x v="1180"/>
    <x v="1"/>
    <n v="35.76"/>
    <x v="4"/>
    <s v="miércoles-18:20-card-ANON-0000-0000-1180-Cocoa"/>
    <s v="único"/>
  </r>
  <r>
    <d v="2025-02-05T00:00:00"/>
    <x v="2949"/>
    <x v="11"/>
    <s v="miércoles"/>
    <s v="18:25"/>
    <x v="0"/>
    <x v="1157"/>
    <x v="1"/>
    <n v="30.86"/>
    <x v="3"/>
    <s v="miércoles-18:25-card-ANON-0000-0000-1157-Americano with Milk"/>
    <s v="único"/>
  </r>
  <r>
    <d v="2025-02-05T00:00:00"/>
    <x v="2950"/>
    <x v="11"/>
    <s v="miércoles"/>
    <s v="18:45"/>
    <x v="0"/>
    <x v="1181"/>
    <x v="1"/>
    <n v="35.76"/>
    <x v="7"/>
    <s v="miércoles-18:45-card-ANON-0000-0000-1181-Cappuccino"/>
    <s v="único"/>
  </r>
  <r>
    <d v="2025-02-05T00:00:00"/>
    <x v="2951"/>
    <x v="11"/>
    <s v="miércoles"/>
    <s v="19:06"/>
    <x v="0"/>
    <x v="507"/>
    <x v="1"/>
    <n v="35.76"/>
    <x v="1"/>
    <s v="miércoles-19:06-card-ANON-0000-0000-0507-Hot Chocolate"/>
    <s v="único"/>
  </r>
  <r>
    <d v="2025-02-05T00:00:00"/>
    <x v="2952"/>
    <x v="11"/>
    <s v="miércoles"/>
    <s v="20:03"/>
    <x v="0"/>
    <x v="1182"/>
    <x v="1"/>
    <n v="35.76"/>
    <x v="4"/>
    <s v="miércoles-20:03-card-ANON-0000-0000-1182-Cocoa"/>
    <s v="único"/>
  </r>
  <r>
    <d v="2025-02-06T00:00:00"/>
    <x v="2953"/>
    <x v="11"/>
    <s v="jueves"/>
    <s v="07:16"/>
    <x v="0"/>
    <x v="1163"/>
    <x v="1"/>
    <n v="30.86"/>
    <x v="3"/>
    <s v="jueves-07:16-card-ANON-0000-0000-1163-Americano with Milk"/>
    <s v="único"/>
  </r>
  <r>
    <d v="2025-02-06T00:00:00"/>
    <x v="2954"/>
    <x v="11"/>
    <s v="jueves"/>
    <s v="13:59"/>
    <x v="0"/>
    <x v="1171"/>
    <x v="1"/>
    <n v="25.96"/>
    <x v="2"/>
    <s v="jueves-13:59-card-ANON-0000-0000-1171-Americano"/>
    <s v="único"/>
  </r>
  <r>
    <d v="2025-02-06T00:00:00"/>
    <x v="2955"/>
    <x v="11"/>
    <s v="jueves"/>
    <s v="14:55"/>
    <x v="0"/>
    <x v="1162"/>
    <x v="1"/>
    <n v="30.86"/>
    <x v="3"/>
    <s v="jueves-14:55-card-ANON-0000-0000-1162-Americano with Milk"/>
    <s v="único"/>
  </r>
  <r>
    <d v="2025-02-06T00:00:00"/>
    <x v="2956"/>
    <x v="11"/>
    <s v="jueves"/>
    <s v="14:59"/>
    <x v="0"/>
    <x v="1158"/>
    <x v="1"/>
    <n v="35.76"/>
    <x v="7"/>
    <s v="jueves-14:59-card-ANON-0000-0000-1158-Cappuccino"/>
    <s v="único"/>
  </r>
  <r>
    <d v="2025-02-06T00:00:00"/>
    <x v="2957"/>
    <x v="11"/>
    <s v="jueves"/>
    <s v="16:14"/>
    <x v="0"/>
    <x v="1163"/>
    <x v="1"/>
    <n v="35.76"/>
    <x v="4"/>
    <s v="jueves-16:14-card-ANON-0000-0000-1163-Cocoa"/>
    <s v="único"/>
  </r>
  <r>
    <d v="2025-02-06T00:00:00"/>
    <x v="2958"/>
    <x v="11"/>
    <s v="jueves"/>
    <s v="17:09"/>
    <x v="0"/>
    <x v="1170"/>
    <x v="1"/>
    <n v="35.76"/>
    <x v="4"/>
    <s v="jueves-17:09-card-ANON-0000-0000-1170-Cocoa"/>
    <s v="único"/>
  </r>
  <r>
    <d v="2025-02-06T00:00:00"/>
    <x v="2959"/>
    <x v="11"/>
    <s v="jueves"/>
    <s v="17:54"/>
    <x v="0"/>
    <x v="1183"/>
    <x v="1"/>
    <n v="35.76"/>
    <x v="4"/>
    <s v="jueves-17:54-card-ANON-0000-0000-1183-Cocoa"/>
    <s v="único"/>
  </r>
  <r>
    <d v="2025-02-06T00:00:00"/>
    <x v="2960"/>
    <x v="11"/>
    <s v="jueves"/>
    <s v="19:53"/>
    <x v="0"/>
    <x v="1158"/>
    <x v="1"/>
    <n v="35.76"/>
    <x v="7"/>
    <s v="jueves-19:53-card-ANON-0000-0000-1158-Cappuccino"/>
    <s v="único"/>
  </r>
  <r>
    <d v="2025-02-06T00:00:00"/>
    <x v="2961"/>
    <x v="11"/>
    <s v="jueves"/>
    <s v="19:55"/>
    <x v="0"/>
    <x v="1184"/>
    <x v="1"/>
    <n v="21.06"/>
    <x v="6"/>
    <s v="jueves-19:55-card-ANON-0000-0000-1184-Espresso"/>
    <s v="único"/>
  </r>
  <r>
    <d v="2025-02-06T00:00:00"/>
    <x v="2962"/>
    <x v="11"/>
    <s v="jueves"/>
    <s v="20:06"/>
    <x v="0"/>
    <x v="1185"/>
    <x v="1"/>
    <n v="35.76"/>
    <x v="4"/>
    <s v="jueves-20:06-card-ANON-0000-0000-1185-Cocoa"/>
    <s v="único"/>
  </r>
  <r>
    <d v="2025-02-06T00:00:00"/>
    <x v="2963"/>
    <x v="11"/>
    <s v="jueves"/>
    <s v="20:07"/>
    <x v="0"/>
    <x v="1186"/>
    <x v="1"/>
    <n v="35.76"/>
    <x v="4"/>
    <s v="jueves-20:07-card-ANON-0000-0000-1186-Cocoa"/>
    <s v="único"/>
  </r>
  <r>
    <d v="2025-02-06T00:00:00"/>
    <x v="2964"/>
    <x v="11"/>
    <s v="jueves"/>
    <s v="20:23"/>
    <x v="0"/>
    <x v="1163"/>
    <x v="1"/>
    <n v="35.76"/>
    <x v="0"/>
    <s v="jueves-20:23-card-ANON-0000-0000-1163-Latte"/>
    <s v="único"/>
  </r>
  <r>
    <d v="2025-02-07T00:00:00"/>
    <x v="2965"/>
    <x v="11"/>
    <s v="viernes"/>
    <s v="08:44"/>
    <x v="0"/>
    <x v="1152"/>
    <x v="1"/>
    <n v="30.86"/>
    <x v="3"/>
    <s v="viernes-08:44-card-ANON-0000-0000-1152-Americano with Milk"/>
    <s v="único"/>
  </r>
  <r>
    <d v="2025-02-07T00:00:00"/>
    <x v="2966"/>
    <x v="11"/>
    <s v="viernes"/>
    <s v="09:07"/>
    <x v="0"/>
    <x v="1187"/>
    <x v="1"/>
    <n v="30.86"/>
    <x v="3"/>
    <s v="viernes-09:07-card-ANON-0000-0000-1187-Americano with Milk"/>
    <s v="único"/>
  </r>
  <r>
    <d v="2025-02-07T00:00:00"/>
    <x v="2967"/>
    <x v="11"/>
    <s v="viernes"/>
    <s v="10:49"/>
    <x v="0"/>
    <x v="1188"/>
    <x v="1"/>
    <n v="25.96"/>
    <x v="2"/>
    <s v="viernes-10:49-card-ANON-0000-0000-1188-Americano"/>
    <s v="único"/>
  </r>
  <r>
    <d v="2025-02-07T00:00:00"/>
    <x v="2968"/>
    <x v="11"/>
    <s v="viernes"/>
    <s v="12:09"/>
    <x v="0"/>
    <x v="1189"/>
    <x v="1"/>
    <n v="35.76"/>
    <x v="4"/>
    <s v="viernes-12:09-card-ANON-0000-0000-1189-Cocoa"/>
    <s v="único"/>
  </r>
  <r>
    <d v="2025-02-07T00:00:00"/>
    <x v="2969"/>
    <x v="11"/>
    <s v="viernes"/>
    <s v="12:51"/>
    <x v="0"/>
    <x v="1163"/>
    <x v="1"/>
    <n v="30.86"/>
    <x v="3"/>
    <s v="viernes-12:51-card-ANON-0000-0000-1163-Americano with Milk"/>
    <s v="único"/>
  </r>
  <r>
    <d v="2025-02-07T00:00:00"/>
    <x v="2970"/>
    <x v="11"/>
    <s v="viernes"/>
    <s v="12:58"/>
    <x v="0"/>
    <x v="1190"/>
    <x v="1"/>
    <n v="25.96"/>
    <x v="2"/>
    <s v="viernes-12:58-card-ANON-0000-0000-1190-Americano"/>
    <s v="único"/>
  </r>
  <r>
    <d v="2025-02-07T00:00:00"/>
    <x v="2971"/>
    <x v="11"/>
    <s v="viernes"/>
    <s v="16:04"/>
    <x v="0"/>
    <x v="1170"/>
    <x v="1"/>
    <n v="25.96"/>
    <x v="5"/>
    <s v="viernes-16:04-card-ANON-0000-0000-1170-Cortado"/>
    <s v="único"/>
  </r>
  <r>
    <d v="2025-02-07T00:00:00"/>
    <x v="2972"/>
    <x v="11"/>
    <s v="viernes"/>
    <s v="16:22"/>
    <x v="0"/>
    <x v="1191"/>
    <x v="1"/>
    <n v="35.76"/>
    <x v="0"/>
    <s v="viernes-16:22-card-ANON-0000-0000-1191-Latte"/>
    <s v="único"/>
  </r>
  <r>
    <d v="2025-02-07T00:00:00"/>
    <x v="2973"/>
    <x v="11"/>
    <s v="viernes"/>
    <s v="16:23"/>
    <x v="0"/>
    <x v="1165"/>
    <x v="1"/>
    <n v="35.76"/>
    <x v="1"/>
    <s v="viernes-16:23-card-ANON-0000-0000-1165-Hot Chocolate"/>
    <s v="único"/>
  </r>
  <r>
    <d v="2025-02-07T00:00:00"/>
    <x v="2974"/>
    <x v="11"/>
    <s v="viernes"/>
    <s v="16:24"/>
    <x v="0"/>
    <x v="1165"/>
    <x v="1"/>
    <n v="35.76"/>
    <x v="0"/>
    <s v="viernes-16:24-card-ANON-0000-0000-1165-Latte"/>
    <s v="único"/>
  </r>
  <r>
    <d v="2025-02-07T00:00:00"/>
    <x v="2975"/>
    <x v="11"/>
    <s v="viernes"/>
    <s v="18:42"/>
    <x v="0"/>
    <x v="1178"/>
    <x v="1"/>
    <n v="35.76"/>
    <x v="4"/>
    <s v="viernes-18:42-card-ANON-0000-0000-1178-Cocoa"/>
    <s v="único"/>
  </r>
  <r>
    <d v="2025-02-07T00:00:00"/>
    <x v="2976"/>
    <x v="11"/>
    <s v="viernes"/>
    <s v="18:43"/>
    <x v="0"/>
    <x v="1179"/>
    <x v="1"/>
    <n v="35.76"/>
    <x v="4"/>
    <s v="viernes-18:43-card-ANON-0000-0000-1179-Cocoa"/>
    <s v="único"/>
  </r>
  <r>
    <d v="2025-02-07T00:00:00"/>
    <x v="2977"/>
    <x v="11"/>
    <s v="viernes"/>
    <s v="18:44"/>
    <x v="0"/>
    <x v="1192"/>
    <x v="1"/>
    <n v="25.96"/>
    <x v="5"/>
    <s v="viernes-18:44-card-ANON-0000-0000-1192-Cortado"/>
    <s v="único"/>
  </r>
  <r>
    <d v="2025-02-07T00:00:00"/>
    <x v="2978"/>
    <x v="11"/>
    <s v="viernes"/>
    <s v="18:45"/>
    <x v="0"/>
    <x v="1192"/>
    <x v="1"/>
    <n v="35.76"/>
    <x v="4"/>
    <s v="viernes-18:45-card-ANON-0000-0000-1192-Cocoa"/>
    <s v="único"/>
  </r>
  <r>
    <d v="2025-02-07T00:00:00"/>
    <x v="2979"/>
    <x v="11"/>
    <s v="viernes"/>
    <s v="20:10"/>
    <x v="0"/>
    <x v="1193"/>
    <x v="1"/>
    <n v="35.76"/>
    <x v="4"/>
    <s v="viernes-20:10-card-ANON-0000-0000-1193-Cocoa"/>
    <s v="único"/>
  </r>
  <r>
    <d v="2025-02-07T00:00:00"/>
    <x v="2980"/>
    <x v="11"/>
    <s v="viernes"/>
    <s v="20:30"/>
    <x v="0"/>
    <x v="1161"/>
    <x v="1"/>
    <n v="25.96"/>
    <x v="5"/>
    <s v="viernes-20:30-card-ANON-0000-0000-1161-Cortado"/>
    <s v="único"/>
  </r>
  <r>
    <d v="2025-02-08T00:00:00"/>
    <x v="2981"/>
    <x v="11"/>
    <s v="sábado"/>
    <s v="09:01"/>
    <x v="0"/>
    <x v="1163"/>
    <x v="1"/>
    <n v="25.96"/>
    <x v="2"/>
    <s v="sábado-09:01-card-ANON-0000-0000-1163-Americano"/>
    <s v="único"/>
  </r>
  <r>
    <d v="2025-02-08T00:00:00"/>
    <x v="2982"/>
    <x v="11"/>
    <s v="sábado"/>
    <s v="10:56"/>
    <x v="0"/>
    <x v="1153"/>
    <x v="1"/>
    <n v="30.86"/>
    <x v="3"/>
    <s v="sábado-10:56-card-ANON-0000-0000-1153-Americano with Milk"/>
    <s v="único"/>
  </r>
  <r>
    <d v="2025-02-08T00:00:00"/>
    <x v="2983"/>
    <x v="11"/>
    <s v="sábado"/>
    <s v="11:02"/>
    <x v="0"/>
    <x v="1194"/>
    <x v="1"/>
    <n v="25.96"/>
    <x v="5"/>
    <s v="sábado-11:02-card-ANON-0000-0000-1194-Cortado"/>
    <s v="único"/>
  </r>
  <r>
    <d v="2025-02-08T00:00:00"/>
    <x v="2984"/>
    <x v="11"/>
    <s v="sábado"/>
    <s v="11:39"/>
    <x v="0"/>
    <x v="1195"/>
    <x v="1"/>
    <n v="25.96"/>
    <x v="2"/>
    <s v="sábado-11:39-card-ANON-0000-0000-1195-Americano"/>
    <s v="único"/>
  </r>
  <r>
    <d v="2025-02-08T00:00:00"/>
    <x v="2985"/>
    <x v="11"/>
    <s v="sábado"/>
    <s v="12:46"/>
    <x v="0"/>
    <x v="1167"/>
    <x v="1"/>
    <n v="25.96"/>
    <x v="2"/>
    <s v="sábado-12:46-card-ANON-0000-0000-1167-Americano"/>
    <s v="único"/>
  </r>
  <r>
    <d v="2025-02-08T00:00:00"/>
    <x v="2986"/>
    <x v="11"/>
    <s v="sábado"/>
    <s v="13:26"/>
    <x v="0"/>
    <x v="1170"/>
    <x v="1"/>
    <n v="25.96"/>
    <x v="2"/>
    <s v="sábado-13:26-card-ANON-0000-0000-1170-Americano"/>
    <s v="único"/>
  </r>
  <r>
    <d v="2025-02-08T00:00:00"/>
    <x v="2987"/>
    <x v="11"/>
    <s v="sábado"/>
    <s v="15:07"/>
    <x v="0"/>
    <x v="1110"/>
    <x v="1"/>
    <n v="25.96"/>
    <x v="2"/>
    <s v="sábado-15:07-card-ANON-0000-0000-1110-Americano"/>
    <s v="único"/>
  </r>
  <r>
    <d v="2025-02-08T00:00:00"/>
    <x v="2988"/>
    <x v="11"/>
    <s v="sábado"/>
    <s v="15:08"/>
    <x v="0"/>
    <x v="1110"/>
    <x v="1"/>
    <n v="25.96"/>
    <x v="2"/>
    <s v="sábado-15:08-card-ANON-0000-0000-1110-Americano"/>
    <s v="único"/>
  </r>
  <r>
    <d v="2025-02-09T00:00:00"/>
    <x v="2989"/>
    <x v="11"/>
    <s v="domingo"/>
    <s v="08:49"/>
    <x v="0"/>
    <x v="1161"/>
    <x v="1"/>
    <n v="35.76"/>
    <x v="4"/>
    <s v="domingo-08:49-card-ANON-0000-0000-1161-Cocoa"/>
    <s v="único"/>
  </r>
  <r>
    <d v="2025-02-09T00:00:00"/>
    <x v="2990"/>
    <x v="11"/>
    <s v="domingo"/>
    <s v="10:31"/>
    <x v="0"/>
    <x v="1157"/>
    <x v="1"/>
    <n v="30.86"/>
    <x v="3"/>
    <s v="domingo-10:31-card-ANON-0000-0000-1157-Americano with Milk"/>
    <s v="único"/>
  </r>
  <r>
    <d v="2025-02-09T00:00:00"/>
    <x v="2991"/>
    <x v="11"/>
    <s v="domingo"/>
    <s v="10:51"/>
    <x v="0"/>
    <x v="1163"/>
    <x v="1"/>
    <n v="25.96"/>
    <x v="2"/>
    <s v="domingo-10:51-card-ANON-0000-0000-1163-Americano"/>
    <s v="único"/>
  </r>
  <r>
    <d v="2025-02-09T00:00:00"/>
    <x v="2992"/>
    <x v="11"/>
    <s v="domingo"/>
    <s v="12:05"/>
    <x v="0"/>
    <x v="1196"/>
    <x v="1"/>
    <n v="35.76"/>
    <x v="0"/>
    <s v="domingo-12:05-card-ANON-0000-0000-1196-Latte"/>
    <s v="único"/>
  </r>
  <r>
    <d v="2025-02-09T00:00:00"/>
    <x v="2993"/>
    <x v="11"/>
    <s v="domingo"/>
    <s v="15:13"/>
    <x v="0"/>
    <x v="1189"/>
    <x v="1"/>
    <n v="35.76"/>
    <x v="4"/>
    <s v="domingo-15:13-card-ANON-0000-0000-1189-Cocoa"/>
    <s v="único"/>
  </r>
  <r>
    <d v="2025-02-09T00:00:00"/>
    <x v="2994"/>
    <x v="11"/>
    <s v="domingo"/>
    <s v="15:14"/>
    <x v="0"/>
    <x v="1189"/>
    <x v="1"/>
    <n v="35.76"/>
    <x v="0"/>
    <s v="domingo-15:14-card-ANON-0000-0000-1189-Latte"/>
    <s v="único"/>
  </r>
  <r>
    <d v="2025-02-09T00:00:00"/>
    <x v="2995"/>
    <x v="11"/>
    <s v="domingo"/>
    <s v="15:15"/>
    <x v="0"/>
    <x v="1178"/>
    <x v="1"/>
    <n v="35.76"/>
    <x v="1"/>
    <s v="domingo-15:15-card-ANON-0000-0000-1178-Hot Chocolate"/>
    <s v="único"/>
  </r>
  <r>
    <d v="2025-02-09T00:00:00"/>
    <x v="2996"/>
    <x v="11"/>
    <s v="domingo"/>
    <s v="15:16"/>
    <x v="0"/>
    <x v="1179"/>
    <x v="1"/>
    <n v="35.76"/>
    <x v="4"/>
    <s v="domingo-15:16-card-ANON-0000-0000-1179-Cocoa"/>
    <s v="único"/>
  </r>
  <r>
    <d v="2025-02-09T00:00:00"/>
    <x v="2997"/>
    <x v="11"/>
    <s v="domingo"/>
    <s v="16:20"/>
    <x v="0"/>
    <x v="1161"/>
    <x v="1"/>
    <n v="25.96"/>
    <x v="5"/>
    <s v="domingo-16:20-card-ANON-0000-0000-1161-Cortado"/>
    <s v="único"/>
  </r>
  <r>
    <d v="2025-02-10T00:00:00"/>
    <x v="2998"/>
    <x v="11"/>
    <s v="lunes"/>
    <s v="07:01"/>
    <x v="0"/>
    <x v="1152"/>
    <x v="1"/>
    <n v="25.96"/>
    <x v="2"/>
    <s v="lunes-07:01-card-ANON-0000-0000-1152-Americano"/>
    <s v="único"/>
  </r>
  <r>
    <d v="2025-02-10T00:00:00"/>
    <x v="2999"/>
    <x v="11"/>
    <s v="lunes"/>
    <s v="08:16"/>
    <x v="0"/>
    <x v="1110"/>
    <x v="1"/>
    <n v="25.96"/>
    <x v="2"/>
    <s v="lunes-08:16-card-ANON-0000-0000-1110-Americano"/>
    <s v="único"/>
  </r>
  <r>
    <d v="2025-02-10T00:00:00"/>
    <x v="3000"/>
    <x v="11"/>
    <s v="lunes"/>
    <s v="08:24"/>
    <x v="0"/>
    <x v="1152"/>
    <x v="1"/>
    <n v="25.96"/>
    <x v="2"/>
    <s v="lunes-08:24-card-ANON-0000-0000-1152-Americano"/>
    <s v="único"/>
  </r>
  <r>
    <d v="2025-02-10T00:00:00"/>
    <x v="3001"/>
    <x v="11"/>
    <s v="lunes"/>
    <s v="11:11"/>
    <x v="0"/>
    <x v="1153"/>
    <x v="1"/>
    <n v="30.86"/>
    <x v="3"/>
    <s v="lunes-11:11-card-ANON-0000-0000-1153-Americano with Milk"/>
    <s v="único"/>
  </r>
  <r>
    <d v="2025-02-10T00:00:00"/>
    <x v="3002"/>
    <x v="11"/>
    <s v="lunes"/>
    <s v="13:08"/>
    <x v="0"/>
    <x v="1167"/>
    <x v="1"/>
    <n v="25.96"/>
    <x v="2"/>
    <s v="lunes-13:08-card-ANON-0000-0000-1167-Americano"/>
    <s v="único"/>
  </r>
  <r>
    <d v="2025-02-10T00:00:00"/>
    <x v="3003"/>
    <x v="11"/>
    <s v="lunes"/>
    <s v="13:11"/>
    <x v="0"/>
    <x v="1168"/>
    <x v="1"/>
    <n v="35.76"/>
    <x v="4"/>
    <s v="lunes-13:11-card-ANON-0000-0000-1168-Cocoa"/>
    <s v="único"/>
  </r>
  <r>
    <d v="2025-02-10T00:00:00"/>
    <x v="3004"/>
    <x v="11"/>
    <s v="lunes"/>
    <s v="13:26"/>
    <x v="0"/>
    <x v="1197"/>
    <x v="1"/>
    <n v="30.86"/>
    <x v="3"/>
    <s v="lunes-13:26-card-ANON-0000-0000-1197-Americano with Milk"/>
    <s v="único"/>
  </r>
  <r>
    <d v="2025-02-10T00:00:00"/>
    <x v="3005"/>
    <x v="11"/>
    <s v="lunes"/>
    <s v="13:40"/>
    <x v="0"/>
    <x v="1198"/>
    <x v="1"/>
    <n v="25.96"/>
    <x v="2"/>
    <s v="lunes-13:40-card-ANON-0000-0000-1198-Americano"/>
    <s v="único"/>
  </r>
  <r>
    <d v="2025-02-10T00:00:00"/>
    <x v="3006"/>
    <x v="11"/>
    <s v="lunes"/>
    <s v="14:01"/>
    <x v="0"/>
    <x v="1199"/>
    <x v="1"/>
    <n v="35.76"/>
    <x v="0"/>
    <s v="lunes-14:01-card-ANON-0000-0000-1199-Latte"/>
    <s v="único"/>
  </r>
  <r>
    <d v="2025-02-10T00:00:00"/>
    <x v="3007"/>
    <x v="11"/>
    <s v="lunes"/>
    <s v="14:07"/>
    <x v="0"/>
    <x v="1163"/>
    <x v="1"/>
    <n v="25.96"/>
    <x v="2"/>
    <s v="lunes-14:07-card-ANON-0000-0000-1163-Americano"/>
    <s v="único"/>
  </r>
  <r>
    <d v="2025-02-10T00:00:00"/>
    <x v="3008"/>
    <x v="11"/>
    <s v="lunes"/>
    <s v="14:11"/>
    <x v="0"/>
    <x v="1163"/>
    <x v="1"/>
    <n v="35.76"/>
    <x v="4"/>
    <s v="lunes-14:11-card-ANON-0000-0000-1163-Cocoa"/>
    <s v="único"/>
  </r>
  <r>
    <d v="2025-02-10T00:00:00"/>
    <x v="3009"/>
    <x v="11"/>
    <s v="lunes"/>
    <s v="14:15"/>
    <x v="0"/>
    <x v="1163"/>
    <x v="1"/>
    <n v="35.76"/>
    <x v="4"/>
    <s v="lunes-14:15-card-ANON-0000-0000-1163-Cocoa"/>
    <s v="único"/>
  </r>
  <r>
    <d v="2025-02-10T00:00:00"/>
    <x v="3010"/>
    <x v="11"/>
    <s v="lunes"/>
    <s v="15:01"/>
    <x v="0"/>
    <x v="1200"/>
    <x v="1"/>
    <n v="35.76"/>
    <x v="7"/>
    <s v="lunes-15:01-card-ANON-0000-0000-1200-Cappuccino"/>
    <s v="único"/>
  </r>
  <r>
    <d v="2025-02-10T00:00:00"/>
    <x v="3011"/>
    <x v="11"/>
    <s v="lunes"/>
    <s v="15:14"/>
    <x v="0"/>
    <x v="1166"/>
    <x v="1"/>
    <n v="30.86"/>
    <x v="3"/>
    <s v="lunes-15:14-card-ANON-0000-0000-1166-Americano with Milk"/>
    <s v="único"/>
  </r>
  <r>
    <d v="2025-02-10T00:00:00"/>
    <x v="3012"/>
    <x v="11"/>
    <s v="lunes"/>
    <s v="15:46"/>
    <x v="0"/>
    <x v="1191"/>
    <x v="1"/>
    <n v="35.76"/>
    <x v="0"/>
    <s v="lunes-15:46-card-ANON-0000-0000-1191-Latte"/>
    <s v="único"/>
  </r>
  <r>
    <d v="2025-02-10T00:00:00"/>
    <x v="3013"/>
    <x v="11"/>
    <s v="lunes"/>
    <s v="15:47"/>
    <x v="0"/>
    <x v="1165"/>
    <x v="1"/>
    <n v="35.76"/>
    <x v="1"/>
    <s v="lunes-15:47-card-ANON-0000-0000-1165-Hot Chocolate"/>
    <s v="único"/>
  </r>
  <r>
    <d v="2025-02-10T00:00:00"/>
    <x v="3014"/>
    <x v="11"/>
    <s v="lunes"/>
    <s v="16:20"/>
    <x v="0"/>
    <x v="1170"/>
    <x v="1"/>
    <n v="35.76"/>
    <x v="4"/>
    <s v="lunes-16:20-card-ANON-0000-0000-1170-Cocoa"/>
    <s v="único"/>
  </r>
  <r>
    <d v="2025-02-10T00:00:00"/>
    <x v="3015"/>
    <x v="11"/>
    <s v="lunes"/>
    <s v="17:12"/>
    <x v="0"/>
    <x v="878"/>
    <x v="1"/>
    <n v="25.96"/>
    <x v="2"/>
    <s v="lunes-17:12-card-ANON-0000-0000-0878-Americano"/>
    <s v="único"/>
  </r>
  <r>
    <d v="2025-02-10T00:00:00"/>
    <x v="3016"/>
    <x v="11"/>
    <s v="lunes"/>
    <s v="18:27"/>
    <x v="0"/>
    <x v="1157"/>
    <x v="1"/>
    <n v="30.86"/>
    <x v="3"/>
    <s v="lunes-18:27-card-ANON-0000-0000-1157-Americano with Milk"/>
    <s v="único"/>
  </r>
  <r>
    <d v="2025-02-10T00:00:00"/>
    <x v="3017"/>
    <x v="11"/>
    <s v="lunes"/>
    <s v="19:14"/>
    <x v="0"/>
    <x v="1178"/>
    <x v="1"/>
    <n v="35.76"/>
    <x v="0"/>
    <s v="lunes-19:14-card-ANON-0000-0000-1178-Latte"/>
    <s v="único"/>
  </r>
  <r>
    <d v="2025-02-10T00:00:00"/>
    <x v="3018"/>
    <x v="11"/>
    <s v="lunes"/>
    <s v="19:14"/>
    <x v="0"/>
    <x v="1201"/>
    <x v="1"/>
    <n v="35.76"/>
    <x v="0"/>
    <s v="lunes-19:14-card-ANON-0000-0000-1201-Latte"/>
    <s v="único"/>
  </r>
  <r>
    <d v="2025-02-11T00:00:00"/>
    <x v="3019"/>
    <x v="11"/>
    <s v="martes"/>
    <s v="10:38"/>
    <x v="0"/>
    <x v="1163"/>
    <x v="1"/>
    <n v="25.96"/>
    <x v="2"/>
    <s v="martes-10:38-card-ANON-0000-0000-1163-Americano"/>
    <s v="único"/>
  </r>
  <r>
    <d v="2025-02-11T00:00:00"/>
    <x v="3020"/>
    <x v="11"/>
    <s v="martes"/>
    <s v="11:19"/>
    <x v="0"/>
    <x v="1176"/>
    <x v="1"/>
    <n v="25.96"/>
    <x v="2"/>
    <s v="martes-11:19-card-ANON-0000-0000-1176-Americano"/>
    <s v="único"/>
  </r>
  <r>
    <d v="2025-02-11T00:00:00"/>
    <x v="3021"/>
    <x v="11"/>
    <s v="martes"/>
    <s v="11:20"/>
    <x v="0"/>
    <x v="1166"/>
    <x v="1"/>
    <n v="30.86"/>
    <x v="3"/>
    <s v="martes-11:20-card-ANON-0000-0000-1166-Americano with Milk"/>
    <s v="único"/>
  </r>
  <r>
    <d v="2025-02-11T00:00:00"/>
    <x v="3022"/>
    <x v="11"/>
    <s v="martes"/>
    <s v="11:21"/>
    <x v="0"/>
    <x v="1189"/>
    <x v="1"/>
    <n v="35.76"/>
    <x v="4"/>
    <s v="martes-11:21-card-ANON-0000-0000-1189-Cocoa"/>
    <s v="único"/>
  </r>
  <r>
    <d v="2025-02-11T00:00:00"/>
    <x v="3023"/>
    <x v="11"/>
    <s v="martes"/>
    <s v="15:56"/>
    <x v="0"/>
    <x v="1156"/>
    <x v="1"/>
    <n v="35.76"/>
    <x v="1"/>
    <s v="martes-15:56-card-ANON-0000-0000-1156-Hot Chocolate"/>
    <s v="único"/>
  </r>
  <r>
    <d v="2025-02-11T00:00:00"/>
    <x v="3024"/>
    <x v="11"/>
    <s v="martes"/>
    <s v="16:09"/>
    <x v="0"/>
    <x v="1194"/>
    <x v="1"/>
    <n v="30.86"/>
    <x v="3"/>
    <s v="martes-16:09-card-ANON-0000-0000-1194-Americano with Milk"/>
    <s v="único"/>
  </r>
  <r>
    <d v="2025-02-11T00:00:00"/>
    <x v="3025"/>
    <x v="11"/>
    <s v="martes"/>
    <s v="16:49"/>
    <x v="0"/>
    <x v="1202"/>
    <x v="1"/>
    <n v="21.06"/>
    <x v="6"/>
    <s v="martes-16:49-card-ANON-0000-0000-1202-Espresso"/>
    <s v="único"/>
  </r>
  <r>
    <d v="2025-02-11T00:00:00"/>
    <x v="3026"/>
    <x v="11"/>
    <s v="martes"/>
    <s v="17:35"/>
    <x v="0"/>
    <x v="1163"/>
    <x v="1"/>
    <n v="35.76"/>
    <x v="0"/>
    <s v="martes-17:35-card-ANON-0000-0000-1163-Latte"/>
    <s v="único"/>
  </r>
  <r>
    <d v="2025-02-11T00:00:00"/>
    <x v="3027"/>
    <x v="11"/>
    <s v="martes"/>
    <s v="17:36"/>
    <x v="0"/>
    <x v="1163"/>
    <x v="1"/>
    <n v="30.86"/>
    <x v="3"/>
    <s v="martes-17:36-card-ANON-0000-0000-1163-Americano with Milk"/>
    <s v="único"/>
  </r>
  <r>
    <d v="2025-02-11T00:00:00"/>
    <x v="3028"/>
    <x v="11"/>
    <s v="martes"/>
    <s v="17:44"/>
    <x v="0"/>
    <x v="1203"/>
    <x v="1"/>
    <n v="30.86"/>
    <x v="3"/>
    <s v="martes-17:44-card-ANON-0000-0000-1203-Americano with Milk"/>
    <s v="único"/>
  </r>
  <r>
    <d v="2025-02-11T00:00:00"/>
    <x v="3029"/>
    <x v="11"/>
    <s v="martes"/>
    <s v="17:50"/>
    <x v="0"/>
    <x v="1110"/>
    <x v="1"/>
    <n v="25.96"/>
    <x v="2"/>
    <s v="martes-17:50-card-ANON-0000-0000-1110-Americano"/>
    <s v="único"/>
  </r>
  <r>
    <d v="2025-02-11T00:00:00"/>
    <x v="3030"/>
    <x v="11"/>
    <s v="martes"/>
    <s v="17:54"/>
    <x v="0"/>
    <x v="1203"/>
    <x v="1"/>
    <n v="30.86"/>
    <x v="3"/>
    <s v="martes-17:54-card-ANON-0000-0000-1203-Americano with Milk"/>
    <s v="único"/>
  </r>
  <r>
    <d v="2025-02-11T00:00:00"/>
    <x v="3031"/>
    <x v="11"/>
    <s v="martes"/>
    <s v="19:04"/>
    <x v="0"/>
    <x v="1204"/>
    <x v="1"/>
    <n v="35.76"/>
    <x v="0"/>
    <s v="martes-19:04-card-ANON-0000-0000-1204-Latte"/>
    <s v="único"/>
  </r>
  <r>
    <d v="2025-02-11T00:00:00"/>
    <x v="3032"/>
    <x v="11"/>
    <s v="martes"/>
    <s v="19:05"/>
    <x v="0"/>
    <x v="1204"/>
    <x v="1"/>
    <n v="35.76"/>
    <x v="4"/>
    <s v="martes-19:05-card-ANON-0000-0000-1204-Cocoa"/>
    <s v="único"/>
  </r>
  <r>
    <d v="2025-02-12T00:00:00"/>
    <x v="3033"/>
    <x v="11"/>
    <s v="miércoles"/>
    <s v="07:16"/>
    <x v="0"/>
    <x v="1200"/>
    <x v="1"/>
    <n v="35.76"/>
    <x v="7"/>
    <s v="miércoles-07:16-card-ANON-0000-0000-1200-Cappuccino"/>
    <s v="único"/>
  </r>
  <r>
    <d v="2025-02-12T00:00:00"/>
    <x v="3034"/>
    <x v="11"/>
    <s v="miércoles"/>
    <s v="07:35"/>
    <x v="0"/>
    <x v="1163"/>
    <x v="1"/>
    <n v="25.96"/>
    <x v="2"/>
    <s v="miércoles-07:35-card-ANON-0000-0000-1163-Americano"/>
    <s v="único"/>
  </r>
  <r>
    <d v="2025-02-12T00:00:00"/>
    <x v="3035"/>
    <x v="11"/>
    <s v="miércoles"/>
    <s v="08:54"/>
    <x v="0"/>
    <x v="1163"/>
    <x v="1"/>
    <n v="35.76"/>
    <x v="4"/>
    <s v="miércoles-08:54-card-ANON-0000-0000-1163-Cocoa"/>
    <s v="único"/>
  </r>
  <r>
    <d v="2025-02-12T00:00:00"/>
    <x v="3036"/>
    <x v="11"/>
    <s v="miércoles"/>
    <s v="09:19"/>
    <x v="0"/>
    <x v="1153"/>
    <x v="1"/>
    <n v="30.86"/>
    <x v="3"/>
    <s v="miércoles-09:19-card-ANON-0000-0000-1153-Americano with Milk"/>
    <s v="único"/>
  </r>
  <r>
    <d v="2025-02-12T00:00:00"/>
    <x v="3037"/>
    <x v="11"/>
    <s v="miércoles"/>
    <s v="10:43"/>
    <x v="0"/>
    <x v="1188"/>
    <x v="1"/>
    <n v="25.96"/>
    <x v="2"/>
    <s v="miércoles-10:43-card-ANON-0000-0000-1188-Americano"/>
    <s v="único"/>
  </r>
  <r>
    <d v="2025-02-12T00:00:00"/>
    <x v="3038"/>
    <x v="11"/>
    <s v="miércoles"/>
    <s v="12:43"/>
    <x v="0"/>
    <x v="1205"/>
    <x v="1"/>
    <n v="25.96"/>
    <x v="2"/>
    <s v="miércoles-12:43-card-ANON-0000-0000-1205-Americano"/>
    <s v="único"/>
  </r>
  <r>
    <d v="2025-02-12T00:00:00"/>
    <x v="3039"/>
    <x v="11"/>
    <s v="miércoles"/>
    <s v="13:08"/>
    <x v="0"/>
    <x v="1206"/>
    <x v="1"/>
    <n v="25.96"/>
    <x v="2"/>
    <s v="miércoles-13:08-card-ANON-0000-0000-1206-Americano"/>
    <s v="único"/>
  </r>
  <r>
    <d v="2025-02-12T00:00:00"/>
    <x v="3040"/>
    <x v="11"/>
    <s v="miércoles"/>
    <s v="13:41"/>
    <x v="0"/>
    <x v="1160"/>
    <x v="1"/>
    <n v="35.76"/>
    <x v="1"/>
    <s v="miércoles-13:41-card-ANON-0000-0000-1160-Hot Chocolate"/>
    <s v="único"/>
  </r>
  <r>
    <d v="2025-02-12T00:00:00"/>
    <x v="3041"/>
    <x v="11"/>
    <s v="miércoles"/>
    <s v="15:41"/>
    <x v="0"/>
    <x v="1164"/>
    <x v="1"/>
    <n v="35.76"/>
    <x v="1"/>
    <s v="miércoles-15:41-card-ANON-0000-0000-1164-Hot Chocolate"/>
    <s v="único"/>
  </r>
  <r>
    <d v="2025-02-12T00:00:00"/>
    <x v="3042"/>
    <x v="11"/>
    <s v="miércoles"/>
    <s v="15:42"/>
    <x v="0"/>
    <x v="1191"/>
    <x v="1"/>
    <n v="35.76"/>
    <x v="0"/>
    <s v="miércoles-15:42-card-ANON-0000-0000-1191-Latte"/>
    <s v="único"/>
  </r>
  <r>
    <d v="2025-02-12T00:00:00"/>
    <x v="3043"/>
    <x v="11"/>
    <s v="miércoles"/>
    <s v="15:43"/>
    <x v="0"/>
    <x v="1165"/>
    <x v="1"/>
    <n v="35.76"/>
    <x v="1"/>
    <s v="miércoles-15:43-card-ANON-0000-0000-1165-Hot Chocolate"/>
    <s v="único"/>
  </r>
  <r>
    <d v="2025-02-12T00:00:00"/>
    <x v="3044"/>
    <x v="11"/>
    <s v="miércoles"/>
    <s v="16:12"/>
    <x v="0"/>
    <x v="1160"/>
    <x v="1"/>
    <n v="25.96"/>
    <x v="2"/>
    <s v="miércoles-16:12-card-ANON-0000-0000-1160-Americano"/>
    <s v="único"/>
  </r>
  <r>
    <d v="2025-02-12T00:00:00"/>
    <x v="3045"/>
    <x v="11"/>
    <s v="miércoles"/>
    <s v="16:26"/>
    <x v="0"/>
    <x v="1160"/>
    <x v="1"/>
    <n v="25.96"/>
    <x v="2"/>
    <s v="miércoles-16:26-card-ANON-0000-0000-1160-Americano"/>
    <s v="único"/>
  </r>
  <r>
    <d v="2025-02-12T00:00:00"/>
    <x v="3046"/>
    <x v="11"/>
    <s v="miércoles"/>
    <s v="17:05"/>
    <x v="0"/>
    <x v="1200"/>
    <x v="1"/>
    <n v="35.76"/>
    <x v="7"/>
    <s v="miércoles-17:05-card-ANON-0000-0000-1200-Cappuccino"/>
    <s v="único"/>
  </r>
  <r>
    <d v="2025-02-12T00:00:00"/>
    <x v="3047"/>
    <x v="11"/>
    <s v="miércoles"/>
    <s v="17:42"/>
    <x v="0"/>
    <x v="1110"/>
    <x v="1"/>
    <n v="25.96"/>
    <x v="2"/>
    <s v="miércoles-17:42-card-ANON-0000-0000-1110-Americano"/>
    <s v="único"/>
  </r>
  <r>
    <d v="2025-02-12T00:00:00"/>
    <x v="3048"/>
    <x v="11"/>
    <s v="miércoles"/>
    <s v="20:05"/>
    <x v="0"/>
    <x v="507"/>
    <x v="1"/>
    <n v="35.76"/>
    <x v="0"/>
    <s v="miércoles-20:05-card-ANON-0000-0000-0507-Latte"/>
    <s v="único"/>
  </r>
  <r>
    <d v="2025-02-12T00:00:00"/>
    <x v="3049"/>
    <x v="11"/>
    <s v="miércoles"/>
    <s v="20:23"/>
    <x v="0"/>
    <x v="1178"/>
    <x v="1"/>
    <n v="35.76"/>
    <x v="4"/>
    <s v="miércoles-20:23-card-ANON-0000-0000-1178-Cocoa"/>
    <s v="único"/>
  </r>
  <r>
    <d v="2025-02-12T00:00:00"/>
    <x v="3050"/>
    <x v="11"/>
    <s v="miércoles"/>
    <s v="21:17"/>
    <x v="0"/>
    <x v="1158"/>
    <x v="1"/>
    <n v="35.76"/>
    <x v="7"/>
    <s v="miércoles-21:17-card-ANON-0000-0000-1158-Cappuccino"/>
    <s v="único"/>
  </r>
  <r>
    <d v="2025-02-13T00:00:00"/>
    <x v="3051"/>
    <x v="11"/>
    <s v="jueves"/>
    <s v="07:38"/>
    <x v="0"/>
    <x v="1153"/>
    <x v="1"/>
    <n v="30.86"/>
    <x v="3"/>
    <s v="jueves-07:38-card-ANON-0000-0000-1153-Americano with Milk"/>
    <s v="único"/>
  </r>
  <r>
    <d v="2025-02-13T00:00:00"/>
    <x v="3052"/>
    <x v="11"/>
    <s v="jueves"/>
    <s v="08:45"/>
    <x v="0"/>
    <x v="1152"/>
    <x v="1"/>
    <n v="25.96"/>
    <x v="2"/>
    <s v="jueves-08:45-card-ANON-0000-0000-1152-Americano"/>
    <s v="único"/>
  </r>
  <r>
    <d v="2025-02-13T00:00:00"/>
    <x v="3053"/>
    <x v="11"/>
    <s v="jueves"/>
    <s v="09:17"/>
    <x v="0"/>
    <x v="1207"/>
    <x v="1"/>
    <n v="21.06"/>
    <x v="6"/>
    <s v="jueves-09:17-card-ANON-0000-0000-1207-Espresso"/>
    <s v="único"/>
  </r>
  <r>
    <d v="2025-02-13T00:00:00"/>
    <x v="3054"/>
    <x v="11"/>
    <s v="jueves"/>
    <s v="09:36"/>
    <x v="0"/>
    <x v="1168"/>
    <x v="1"/>
    <n v="35.76"/>
    <x v="4"/>
    <s v="jueves-09:36-card-ANON-0000-0000-1168-Cocoa"/>
    <s v="único"/>
  </r>
  <r>
    <d v="2025-02-13T00:00:00"/>
    <x v="3055"/>
    <x v="11"/>
    <s v="jueves"/>
    <s v="10:29"/>
    <x v="0"/>
    <x v="1156"/>
    <x v="1"/>
    <n v="30.86"/>
    <x v="3"/>
    <s v="jueves-10:29-card-ANON-0000-0000-1156-Americano with Milk"/>
    <s v="único"/>
  </r>
  <r>
    <d v="2025-02-13T00:00:00"/>
    <x v="3056"/>
    <x v="11"/>
    <s v="jueves"/>
    <s v="10:59"/>
    <x v="0"/>
    <x v="1157"/>
    <x v="1"/>
    <n v="30.86"/>
    <x v="3"/>
    <s v="jueves-10:59-card-ANON-0000-0000-1157-Americano with Milk"/>
    <s v="único"/>
  </r>
  <r>
    <d v="2025-02-13T00:00:00"/>
    <x v="3057"/>
    <x v="11"/>
    <s v="jueves"/>
    <s v="16:30"/>
    <x v="0"/>
    <x v="1163"/>
    <x v="1"/>
    <n v="25.96"/>
    <x v="2"/>
    <s v="jueves-16:30-card-ANON-0000-0000-1163-Americano"/>
    <s v="único"/>
  </r>
  <r>
    <d v="2025-02-13T00:00:00"/>
    <x v="3058"/>
    <x v="11"/>
    <s v="jueves"/>
    <s v="16:31"/>
    <x v="0"/>
    <x v="1163"/>
    <x v="1"/>
    <n v="25.96"/>
    <x v="2"/>
    <s v="jueves-16:31-card-ANON-0000-0000-1163-Americano"/>
    <s v="único"/>
  </r>
  <r>
    <d v="2025-02-13T00:00:00"/>
    <x v="3059"/>
    <x v="11"/>
    <s v="jueves"/>
    <s v="17:16"/>
    <x v="0"/>
    <x v="1178"/>
    <x v="1"/>
    <n v="30.86"/>
    <x v="3"/>
    <s v="jueves-17:16-card-ANON-0000-0000-1178-Americano with Milk"/>
    <s v="único"/>
  </r>
  <r>
    <d v="2025-02-13T00:00:00"/>
    <x v="3060"/>
    <x v="11"/>
    <s v="jueves"/>
    <s v="17:17"/>
    <x v="0"/>
    <x v="1179"/>
    <x v="1"/>
    <n v="30.86"/>
    <x v="3"/>
    <s v="jueves-17:17-card-ANON-0000-0000-1179-Americano with Milk"/>
    <s v="único"/>
  </r>
  <r>
    <d v="2025-02-13T00:00:00"/>
    <x v="3061"/>
    <x v="11"/>
    <s v="jueves"/>
    <s v="18:01"/>
    <x v="0"/>
    <x v="1208"/>
    <x v="1"/>
    <n v="35.76"/>
    <x v="0"/>
    <s v="jueves-18:01-card-ANON-0000-0000-1208-Latte"/>
    <s v="único"/>
  </r>
  <r>
    <d v="2025-02-13T00:00:00"/>
    <x v="3062"/>
    <x v="11"/>
    <s v="jueves"/>
    <s v="18:15"/>
    <x v="0"/>
    <x v="46"/>
    <x v="1"/>
    <n v="35.76"/>
    <x v="7"/>
    <s v="jueves-18:15-card-ANON-0000-0000-0046-Cappuccino"/>
    <s v="único"/>
  </r>
  <r>
    <d v="2025-02-13T00:00:00"/>
    <x v="3063"/>
    <x v="11"/>
    <s v="jueves"/>
    <s v="19:06"/>
    <x v="0"/>
    <x v="1209"/>
    <x v="1"/>
    <n v="35.76"/>
    <x v="0"/>
    <s v="jueves-19:06-card-ANON-0000-0000-1209-Latte"/>
    <s v="único"/>
  </r>
  <r>
    <d v="2025-02-14T00:00:00"/>
    <x v="3064"/>
    <x v="11"/>
    <s v="viernes"/>
    <s v="11:38"/>
    <x v="0"/>
    <x v="1163"/>
    <x v="1"/>
    <n v="25.96"/>
    <x v="2"/>
    <s v="viernes-11:38-card-ANON-0000-0000-1163-Americano"/>
    <s v="único"/>
  </r>
  <r>
    <d v="2025-02-14T00:00:00"/>
    <x v="3065"/>
    <x v="11"/>
    <s v="viernes"/>
    <s v="14:07"/>
    <x v="0"/>
    <x v="1210"/>
    <x v="1"/>
    <n v="35.76"/>
    <x v="1"/>
    <s v="viernes-14:07-card-ANON-0000-0000-1210-Hot Chocolate"/>
    <s v="único"/>
  </r>
  <r>
    <d v="2025-02-14T00:00:00"/>
    <x v="3066"/>
    <x v="11"/>
    <s v="viernes"/>
    <s v="14:46"/>
    <x v="0"/>
    <x v="1198"/>
    <x v="1"/>
    <n v="25.96"/>
    <x v="2"/>
    <s v="viernes-14:46-card-ANON-0000-0000-1198-Americano"/>
    <s v="único"/>
  </r>
  <r>
    <d v="2025-02-14T00:00:00"/>
    <x v="3067"/>
    <x v="11"/>
    <s v="viernes"/>
    <s v="14:46"/>
    <x v="0"/>
    <x v="1198"/>
    <x v="1"/>
    <n v="21.06"/>
    <x v="6"/>
    <s v="viernes-14:46-card-ANON-0000-0000-1198-Espresso"/>
    <s v="único"/>
  </r>
  <r>
    <d v="2025-02-14T00:00:00"/>
    <x v="3068"/>
    <x v="11"/>
    <s v="viernes"/>
    <s v="14:58"/>
    <x v="0"/>
    <x v="1211"/>
    <x v="1"/>
    <n v="30.86"/>
    <x v="3"/>
    <s v="viernes-14:58-card-ANON-0000-0000-1211-Americano with Milk"/>
    <s v="único"/>
  </r>
  <r>
    <d v="2025-02-14T00:00:00"/>
    <x v="3069"/>
    <x v="11"/>
    <s v="viernes"/>
    <s v="15:00"/>
    <x v="0"/>
    <x v="1200"/>
    <x v="1"/>
    <n v="35.76"/>
    <x v="7"/>
    <s v="viernes-15:00-card-ANON-0000-0000-1200-Cappuccino"/>
    <s v="único"/>
  </r>
  <r>
    <d v="2025-02-14T00:00:00"/>
    <x v="3070"/>
    <x v="11"/>
    <s v="viernes"/>
    <s v="15:36"/>
    <x v="0"/>
    <x v="507"/>
    <x v="1"/>
    <n v="35.76"/>
    <x v="7"/>
    <s v="viernes-15:36-card-ANON-0000-0000-0507-Cappuccino"/>
    <s v="único"/>
  </r>
  <r>
    <d v="2025-02-14T00:00:00"/>
    <x v="3071"/>
    <x v="11"/>
    <s v="viernes"/>
    <s v="15:38"/>
    <x v="0"/>
    <x v="507"/>
    <x v="1"/>
    <n v="35.76"/>
    <x v="0"/>
    <s v="viernes-15:38-card-ANON-0000-0000-0507-Latte"/>
    <s v="único"/>
  </r>
  <r>
    <d v="2025-02-14T00:00:00"/>
    <x v="3072"/>
    <x v="11"/>
    <s v="viernes"/>
    <s v="15:53"/>
    <x v="0"/>
    <x v="1212"/>
    <x v="1"/>
    <n v="35.76"/>
    <x v="1"/>
    <s v="viernes-15:53-card-ANON-0000-0000-1212-Hot Chocolate"/>
    <s v="único"/>
  </r>
  <r>
    <d v="2025-02-14T00:00:00"/>
    <x v="3073"/>
    <x v="11"/>
    <s v="viernes"/>
    <s v="15:54"/>
    <x v="0"/>
    <x v="1212"/>
    <x v="1"/>
    <n v="35.76"/>
    <x v="7"/>
    <s v="viernes-15:54-card-ANON-0000-0000-1212-Cappuccino"/>
    <s v="único"/>
  </r>
  <r>
    <d v="2025-02-14T00:00:00"/>
    <x v="3074"/>
    <x v="11"/>
    <s v="viernes"/>
    <s v="17:03"/>
    <x v="0"/>
    <x v="1160"/>
    <x v="1"/>
    <n v="25.96"/>
    <x v="2"/>
    <s v="viernes-17:03-card-ANON-0000-0000-1160-Americano"/>
    <s v="único"/>
  </r>
  <r>
    <d v="2025-02-14T00:00:00"/>
    <x v="3075"/>
    <x v="11"/>
    <s v="viernes"/>
    <s v="17:04"/>
    <x v="0"/>
    <x v="1160"/>
    <x v="1"/>
    <n v="35.76"/>
    <x v="4"/>
    <s v="viernes-17:04-card-ANON-0000-0000-1160-Cocoa"/>
    <s v="único"/>
  </r>
  <r>
    <d v="2025-02-14T00:00:00"/>
    <x v="3076"/>
    <x v="11"/>
    <s v="viernes"/>
    <s v="17:09"/>
    <x v="0"/>
    <x v="1202"/>
    <x v="1"/>
    <n v="21.06"/>
    <x v="6"/>
    <s v="viernes-17:09-card-ANON-0000-0000-1202-Espresso"/>
    <s v="único"/>
  </r>
  <r>
    <d v="2025-02-14T00:00:00"/>
    <x v="3077"/>
    <x v="11"/>
    <s v="viernes"/>
    <s v="17:25"/>
    <x v="0"/>
    <x v="1213"/>
    <x v="1"/>
    <n v="30.86"/>
    <x v="3"/>
    <s v="viernes-17:25-card-ANON-0000-0000-1213-Americano with Milk"/>
    <s v="único"/>
  </r>
  <r>
    <d v="2025-02-14T00:00:00"/>
    <x v="3078"/>
    <x v="11"/>
    <s v="viernes"/>
    <s v="21:18"/>
    <x v="0"/>
    <x v="1214"/>
    <x v="1"/>
    <n v="25.96"/>
    <x v="2"/>
    <s v="viernes-21:18-card-ANON-0000-0000-1214-Americano"/>
    <s v="único"/>
  </r>
  <r>
    <d v="2025-02-15T00:00:00"/>
    <x v="3079"/>
    <x v="11"/>
    <s v="sábado"/>
    <s v="09:22"/>
    <x v="0"/>
    <x v="1200"/>
    <x v="1"/>
    <n v="35.76"/>
    <x v="7"/>
    <s v="sábado-09:22-card-ANON-0000-0000-1200-Cappuccino"/>
    <s v="único"/>
  </r>
  <r>
    <d v="2025-02-15T00:00:00"/>
    <x v="3080"/>
    <x v="11"/>
    <s v="sábado"/>
    <s v="12:41"/>
    <x v="0"/>
    <x v="1163"/>
    <x v="1"/>
    <n v="35.76"/>
    <x v="7"/>
    <s v="sábado-12:41-card-ANON-0000-0000-1163-Cappuccino"/>
    <s v="único"/>
  </r>
  <r>
    <d v="2025-02-15T00:00:00"/>
    <x v="3081"/>
    <x v="11"/>
    <s v="sábado"/>
    <s v="12:44"/>
    <x v="0"/>
    <x v="1163"/>
    <x v="1"/>
    <n v="25.96"/>
    <x v="2"/>
    <s v="sábado-12:44-card-ANON-0000-0000-1163-Americano"/>
    <s v="único"/>
  </r>
  <r>
    <d v="2025-02-15T00:00:00"/>
    <x v="3082"/>
    <x v="11"/>
    <s v="sábado"/>
    <s v="13:02"/>
    <x v="0"/>
    <x v="878"/>
    <x v="1"/>
    <n v="30.86"/>
    <x v="3"/>
    <s v="sábado-13:02-card-ANON-0000-0000-0878-Americano with Milk"/>
    <s v="único"/>
  </r>
  <r>
    <d v="2025-02-15T00:00:00"/>
    <x v="3083"/>
    <x v="11"/>
    <s v="sábado"/>
    <s v="13:32"/>
    <x v="0"/>
    <x v="1200"/>
    <x v="1"/>
    <n v="30.86"/>
    <x v="3"/>
    <s v="sábado-13:32-card-ANON-0000-0000-1200-Americano with Milk"/>
    <s v="único"/>
  </r>
  <r>
    <d v="2025-02-15T00:00:00"/>
    <x v="3084"/>
    <x v="11"/>
    <s v="sábado"/>
    <s v="14:01"/>
    <x v="0"/>
    <x v="1184"/>
    <x v="1"/>
    <n v="35.76"/>
    <x v="7"/>
    <s v="sábado-14:01-card-ANON-0000-0000-1184-Cappuccino"/>
    <s v="único"/>
  </r>
  <r>
    <d v="2025-02-15T00:00:00"/>
    <x v="3085"/>
    <x v="11"/>
    <s v="sábado"/>
    <s v="14:11"/>
    <x v="0"/>
    <x v="1215"/>
    <x v="1"/>
    <n v="25.96"/>
    <x v="2"/>
    <s v="sábado-14:11-card-ANON-0000-0000-1215-Americano"/>
    <s v="único"/>
  </r>
  <r>
    <d v="2025-02-15T00:00:00"/>
    <x v="3086"/>
    <x v="11"/>
    <s v="sábado"/>
    <s v="15:40"/>
    <x v="0"/>
    <x v="1201"/>
    <x v="1"/>
    <n v="35.76"/>
    <x v="1"/>
    <s v="sábado-15:40-card-ANON-0000-0000-1201-Hot Chocolate"/>
    <s v="único"/>
  </r>
  <r>
    <d v="2025-02-15T00:00:00"/>
    <x v="3087"/>
    <x v="11"/>
    <s v="sábado"/>
    <s v="15:40"/>
    <x v="0"/>
    <x v="1179"/>
    <x v="1"/>
    <n v="35.76"/>
    <x v="1"/>
    <s v="sábado-15:40-card-ANON-0000-0000-1179-Hot Chocolate"/>
    <s v="único"/>
  </r>
  <r>
    <d v="2025-02-16T00:00:00"/>
    <x v="3088"/>
    <x v="11"/>
    <s v="domingo"/>
    <s v="10:46"/>
    <x v="0"/>
    <x v="1216"/>
    <x v="1"/>
    <n v="25.96"/>
    <x v="2"/>
    <s v="domingo-10:46-card-ANON-0000-0000-1216-Americano"/>
    <s v="único"/>
  </r>
  <r>
    <d v="2025-02-16T00:00:00"/>
    <x v="3089"/>
    <x v="11"/>
    <s v="domingo"/>
    <s v="10:50"/>
    <x v="0"/>
    <x v="1169"/>
    <x v="1"/>
    <n v="25.96"/>
    <x v="2"/>
    <s v="domingo-10:50-card-ANON-0000-0000-1169-Americano"/>
    <s v="único"/>
  </r>
  <r>
    <d v="2025-02-16T00:00:00"/>
    <x v="3090"/>
    <x v="11"/>
    <s v="domingo"/>
    <s v="10:51"/>
    <x v="0"/>
    <x v="1169"/>
    <x v="1"/>
    <n v="30.86"/>
    <x v="3"/>
    <s v="domingo-10:51-card-ANON-0000-0000-1169-Americano with Milk"/>
    <s v="único"/>
  </r>
  <r>
    <d v="2025-02-16T00:00:00"/>
    <x v="3091"/>
    <x v="11"/>
    <s v="domingo"/>
    <s v="11:04"/>
    <x v="0"/>
    <x v="1156"/>
    <x v="1"/>
    <n v="35.76"/>
    <x v="1"/>
    <s v="domingo-11:04-card-ANON-0000-0000-1156-Hot Chocolate"/>
    <s v="único"/>
  </r>
  <r>
    <d v="2025-02-16T00:00:00"/>
    <x v="3092"/>
    <x v="11"/>
    <s v="domingo"/>
    <s v="11:32"/>
    <x v="0"/>
    <x v="1160"/>
    <x v="1"/>
    <n v="25.96"/>
    <x v="2"/>
    <s v="domingo-11:32-card-ANON-0000-0000-1160-Americano"/>
    <s v="único"/>
  </r>
  <r>
    <d v="2025-02-16T00:00:00"/>
    <x v="3093"/>
    <x v="11"/>
    <s v="domingo"/>
    <s v="14:15"/>
    <x v="0"/>
    <x v="1196"/>
    <x v="1"/>
    <n v="35.76"/>
    <x v="1"/>
    <s v="domingo-14:15-card-ANON-0000-0000-1196-Hot Chocolate"/>
    <s v="único"/>
  </r>
  <r>
    <d v="2025-02-16T00:00:00"/>
    <x v="3094"/>
    <x v="11"/>
    <s v="domingo"/>
    <s v="14:16"/>
    <x v="0"/>
    <x v="1196"/>
    <x v="1"/>
    <n v="35.76"/>
    <x v="0"/>
    <s v="domingo-14:16-card-ANON-0000-0000-1196-Latte"/>
    <s v="único"/>
  </r>
  <r>
    <d v="2025-02-16T00:00:00"/>
    <x v="3095"/>
    <x v="11"/>
    <s v="domingo"/>
    <s v="17:12"/>
    <x v="0"/>
    <x v="1163"/>
    <x v="1"/>
    <n v="35.76"/>
    <x v="1"/>
    <s v="domingo-17:12-card-ANON-0000-0000-1163-Hot Chocolate"/>
    <s v="único"/>
  </r>
  <r>
    <d v="2025-02-16T00:00:00"/>
    <x v="3096"/>
    <x v="11"/>
    <s v="domingo"/>
    <s v="17:13"/>
    <x v="0"/>
    <x v="1163"/>
    <x v="1"/>
    <n v="30.86"/>
    <x v="3"/>
    <s v="domingo-17:13-card-ANON-0000-0000-1163-Americano with Milk"/>
    <s v="único"/>
  </r>
  <r>
    <d v="2025-02-16T00:00:00"/>
    <x v="3097"/>
    <x v="11"/>
    <s v="domingo"/>
    <s v="17:44"/>
    <x v="0"/>
    <x v="1217"/>
    <x v="1"/>
    <n v="30.86"/>
    <x v="3"/>
    <s v="domingo-17:44-card-ANON-0000-0000-1217-Americano with Milk"/>
    <s v="único"/>
  </r>
  <r>
    <d v="2025-02-17T00:00:00"/>
    <x v="3098"/>
    <x v="11"/>
    <s v="lunes"/>
    <s v="06:50"/>
    <x v="0"/>
    <x v="1200"/>
    <x v="1"/>
    <n v="35.76"/>
    <x v="7"/>
    <s v="lunes-06:50-card-ANON-0000-0000-1200-Cappuccino"/>
    <s v="único"/>
  </r>
  <r>
    <d v="2025-02-17T00:00:00"/>
    <x v="3099"/>
    <x v="11"/>
    <s v="lunes"/>
    <s v="08:53"/>
    <x v="0"/>
    <x v="1163"/>
    <x v="1"/>
    <n v="25.96"/>
    <x v="2"/>
    <s v="lunes-08:53-card-ANON-0000-0000-1163-Americano"/>
    <s v="único"/>
  </r>
  <r>
    <d v="2025-02-17T00:00:00"/>
    <x v="3100"/>
    <x v="11"/>
    <s v="lunes"/>
    <s v="09:00"/>
    <x v="0"/>
    <x v="1160"/>
    <x v="1"/>
    <n v="25.96"/>
    <x v="2"/>
    <s v="lunes-09:00-card-ANON-0000-0000-1160-Americano"/>
    <s v="único"/>
  </r>
  <r>
    <d v="2025-02-17T00:00:00"/>
    <x v="3101"/>
    <x v="11"/>
    <s v="lunes"/>
    <s v="09:28"/>
    <x v="0"/>
    <x v="1218"/>
    <x v="1"/>
    <n v="30.86"/>
    <x v="3"/>
    <s v="lunes-09:28-card-ANON-0000-0000-1218-Americano with Milk"/>
    <s v="único"/>
  </r>
  <r>
    <d v="2025-02-17T00:00:00"/>
    <x v="3102"/>
    <x v="11"/>
    <s v="lunes"/>
    <s v="09:56"/>
    <x v="0"/>
    <x v="1210"/>
    <x v="1"/>
    <n v="35.76"/>
    <x v="1"/>
    <s v="lunes-09:56-card-ANON-0000-0000-1210-Hot Chocolate"/>
    <s v="único"/>
  </r>
  <r>
    <d v="2025-02-17T00:00:00"/>
    <x v="3103"/>
    <x v="11"/>
    <s v="lunes"/>
    <s v="10:20"/>
    <x v="0"/>
    <x v="1219"/>
    <x v="1"/>
    <n v="30.86"/>
    <x v="3"/>
    <s v="lunes-10:20-card-ANON-0000-0000-1219-Americano with Milk"/>
    <s v="único"/>
  </r>
  <r>
    <d v="2025-02-17T00:00:00"/>
    <x v="3104"/>
    <x v="11"/>
    <s v="lunes"/>
    <s v="10:44"/>
    <x v="0"/>
    <x v="1160"/>
    <x v="1"/>
    <n v="25.96"/>
    <x v="2"/>
    <s v="lunes-10:44-card-ANON-0000-0000-1160-Americano"/>
    <s v="único"/>
  </r>
  <r>
    <d v="2025-02-17T00:00:00"/>
    <x v="3105"/>
    <x v="11"/>
    <s v="lunes"/>
    <s v="11:53"/>
    <x v="0"/>
    <x v="1203"/>
    <x v="1"/>
    <n v="30.86"/>
    <x v="3"/>
    <s v="lunes-11:53-card-ANON-0000-0000-1203-Americano with Milk"/>
    <s v="único"/>
  </r>
  <r>
    <d v="2025-02-17T00:00:00"/>
    <x v="3106"/>
    <x v="11"/>
    <s v="lunes"/>
    <s v="11:55"/>
    <x v="0"/>
    <x v="1202"/>
    <x v="1"/>
    <n v="21.06"/>
    <x v="6"/>
    <s v="lunes-11:55-card-ANON-0000-0000-1202-Espresso"/>
    <s v="único"/>
  </r>
  <r>
    <d v="2025-02-17T00:00:00"/>
    <x v="3107"/>
    <x v="11"/>
    <s v="lunes"/>
    <s v="12:48"/>
    <x v="0"/>
    <x v="1220"/>
    <x v="1"/>
    <n v="35.76"/>
    <x v="7"/>
    <s v="lunes-12:48-card-ANON-0000-0000-1220-Cappuccino"/>
    <s v="único"/>
  </r>
  <r>
    <d v="2025-02-17T00:00:00"/>
    <x v="3108"/>
    <x v="11"/>
    <s v="lunes"/>
    <s v="14:23"/>
    <x v="0"/>
    <x v="1221"/>
    <x v="1"/>
    <n v="35.76"/>
    <x v="0"/>
    <s v="lunes-14:23-card-ANON-0000-0000-1221-Latte"/>
    <s v="único"/>
  </r>
  <r>
    <d v="2025-02-17T00:00:00"/>
    <x v="3109"/>
    <x v="11"/>
    <s v="lunes"/>
    <s v="15:05"/>
    <x v="0"/>
    <x v="1194"/>
    <x v="1"/>
    <n v="30.86"/>
    <x v="3"/>
    <s v="lunes-15:05-card-ANON-0000-0000-1194-Americano with Milk"/>
    <s v="único"/>
  </r>
  <r>
    <d v="2025-02-17T00:00:00"/>
    <x v="3110"/>
    <x v="11"/>
    <s v="lunes"/>
    <s v="15:33"/>
    <x v="0"/>
    <x v="1191"/>
    <x v="1"/>
    <n v="35.76"/>
    <x v="0"/>
    <s v="lunes-15:33-card-ANON-0000-0000-1191-Latte"/>
    <s v="único"/>
  </r>
  <r>
    <d v="2025-02-17T00:00:00"/>
    <x v="3111"/>
    <x v="11"/>
    <s v="lunes"/>
    <s v="16:19"/>
    <x v="0"/>
    <x v="1218"/>
    <x v="1"/>
    <n v="21.06"/>
    <x v="6"/>
    <s v="lunes-16:19-card-ANON-0000-0000-1218-Espresso"/>
    <s v="único"/>
  </r>
  <r>
    <d v="2025-02-17T00:00:00"/>
    <x v="3112"/>
    <x v="11"/>
    <s v="lunes"/>
    <s v="16:22"/>
    <x v="0"/>
    <x v="1170"/>
    <x v="1"/>
    <n v="25.96"/>
    <x v="2"/>
    <s v="lunes-16:22-card-ANON-0000-0000-1170-Americano"/>
    <s v="único"/>
  </r>
  <r>
    <d v="2025-02-17T00:00:00"/>
    <x v="3113"/>
    <x v="11"/>
    <s v="lunes"/>
    <s v="17:31"/>
    <x v="0"/>
    <x v="1222"/>
    <x v="1"/>
    <n v="30.86"/>
    <x v="3"/>
    <s v="lunes-17:31-card-ANON-0000-0000-1222-Americano with Milk"/>
    <s v="único"/>
  </r>
  <r>
    <d v="2025-02-17T00:00:00"/>
    <x v="3114"/>
    <x v="11"/>
    <s v="lunes"/>
    <s v="18:23"/>
    <x v="0"/>
    <x v="1206"/>
    <x v="1"/>
    <n v="25.96"/>
    <x v="2"/>
    <s v="lunes-18:23-card-ANON-0000-0000-1206-Americano"/>
    <s v="único"/>
  </r>
  <r>
    <d v="2025-02-17T00:00:00"/>
    <x v="3115"/>
    <x v="11"/>
    <s v="lunes"/>
    <s v="19:13"/>
    <x v="0"/>
    <x v="1223"/>
    <x v="1"/>
    <n v="25.96"/>
    <x v="2"/>
    <s v="lunes-19:13-card-ANON-0000-0000-1223-Americano"/>
    <s v="único"/>
  </r>
  <r>
    <d v="2025-02-17T00:00:00"/>
    <x v="3116"/>
    <x v="11"/>
    <s v="lunes"/>
    <s v="19:15"/>
    <x v="0"/>
    <x v="1223"/>
    <x v="1"/>
    <n v="25.96"/>
    <x v="2"/>
    <s v="lunes-19:15-card-ANON-0000-0000-1223-Americano"/>
    <s v="único"/>
  </r>
  <r>
    <d v="2025-02-17T00:00:00"/>
    <x v="3117"/>
    <x v="11"/>
    <s v="lunes"/>
    <s v="20:18"/>
    <x v="0"/>
    <x v="1192"/>
    <x v="1"/>
    <n v="35.76"/>
    <x v="0"/>
    <s v="lunes-20:18-card-ANON-0000-0000-1192-Latte"/>
    <s v="único"/>
  </r>
  <r>
    <d v="2025-02-18T00:00:00"/>
    <x v="3118"/>
    <x v="11"/>
    <s v="martes"/>
    <s v="08:53"/>
    <x v="0"/>
    <x v="1163"/>
    <x v="1"/>
    <n v="25.96"/>
    <x v="2"/>
    <s v="martes-08:53-card-ANON-0000-0000-1163-Americano"/>
    <s v="único"/>
  </r>
  <r>
    <d v="2025-02-18T00:00:00"/>
    <x v="3119"/>
    <x v="11"/>
    <s v="martes"/>
    <s v="08:54"/>
    <x v="0"/>
    <x v="1163"/>
    <x v="1"/>
    <n v="25.96"/>
    <x v="2"/>
    <s v="martes-08:54-card-ANON-0000-0000-1163-Americano"/>
    <s v="único"/>
  </r>
  <r>
    <d v="2025-02-18T00:00:00"/>
    <x v="3120"/>
    <x v="11"/>
    <s v="martes"/>
    <s v="11:07"/>
    <x v="0"/>
    <x v="1110"/>
    <x v="1"/>
    <n v="25.96"/>
    <x v="2"/>
    <s v="martes-11:07-card-ANON-0000-0000-1110-Americano"/>
    <s v="único"/>
  </r>
  <r>
    <d v="2025-02-18T00:00:00"/>
    <x v="3121"/>
    <x v="11"/>
    <s v="martes"/>
    <s v="11:30"/>
    <x v="0"/>
    <x v="1198"/>
    <x v="1"/>
    <n v="25.96"/>
    <x v="2"/>
    <s v="martes-11:30-card-ANON-0000-0000-1198-Americano"/>
    <s v="único"/>
  </r>
  <r>
    <d v="2025-02-18T00:00:00"/>
    <x v="3122"/>
    <x v="11"/>
    <s v="martes"/>
    <s v="11:38"/>
    <x v="0"/>
    <x v="1203"/>
    <x v="1"/>
    <n v="30.86"/>
    <x v="3"/>
    <s v="martes-11:38-card-ANON-0000-0000-1203-Americano with Milk"/>
    <s v="único"/>
  </r>
  <r>
    <d v="2025-02-18T00:00:00"/>
    <x v="3123"/>
    <x v="11"/>
    <s v="martes"/>
    <s v="12:15"/>
    <x v="0"/>
    <x v="1218"/>
    <x v="1"/>
    <n v="30.86"/>
    <x v="3"/>
    <s v="martes-12:15-card-ANON-0000-0000-1218-Americano with Milk"/>
    <s v="único"/>
  </r>
  <r>
    <d v="2025-02-18T00:00:00"/>
    <x v="3124"/>
    <x v="11"/>
    <s v="martes"/>
    <s v="13:04"/>
    <x v="0"/>
    <x v="1224"/>
    <x v="1"/>
    <n v="35.76"/>
    <x v="4"/>
    <s v="martes-13:04-card-ANON-0000-0000-1224-Cocoa"/>
    <s v="único"/>
  </r>
  <r>
    <d v="2025-02-18T00:00:00"/>
    <x v="3125"/>
    <x v="11"/>
    <s v="martes"/>
    <s v="13:25"/>
    <x v="0"/>
    <x v="1215"/>
    <x v="1"/>
    <n v="25.96"/>
    <x v="2"/>
    <s v="martes-13:25-card-ANON-0000-0000-1215-Americano"/>
    <s v="único"/>
  </r>
  <r>
    <d v="2025-02-18T00:00:00"/>
    <x v="3126"/>
    <x v="11"/>
    <s v="martes"/>
    <s v="13:27"/>
    <x v="0"/>
    <x v="1222"/>
    <x v="1"/>
    <n v="30.86"/>
    <x v="3"/>
    <s v="martes-13:27-card-ANON-0000-0000-1222-Americano with Milk"/>
    <s v="único"/>
  </r>
  <r>
    <d v="2025-02-18T00:00:00"/>
    <x v="3127"/>
    <x v="11"/>
    <s v="martes"/>
    <s v="17:05"/>
    <x v="0"/>
    <x v="1210"/>
    <x v="1"/>
    <n v="35.76"/>
    <x v="1"/>
    <s v="martes-17:05-card-ANON-0000-0000-1210-Hot Chocolate"/>
    <s v="único"/>
  </r>
  <r>
    <d v="2025-02-18T00:00:00"/>
    <x v="3128"/>
    <x v="11"/>
    <s v="martes"/>
    <s v="17:08"/>
    <x v="0"/>
    <x v="1225"/>
    <x v="1"/>
    <n v="30.86"/>
    <x v="3"/>
    <s v="martes-17:08-card-ANON-0000-0000-1225-Americano with Milk"/>
    <s v="único"/>
  </r>
  <r>
    <d v="2025-02-18T00:00:00"/>
    <x v="3129"/>
    <x v="11"/>
    <s v="martes"/>
    <s v="17:09"/>
    <x v="0"/>
    <x v="1225"/>
    <x v="1"/>
    <n v="21.06"/>
    <x v="6"/>
    <s v="martes-17:09-card-ANON-0000-0000-1225-Espresso"/>
    <s v="único"/>
  </r>
  <r>
    <d v="2025-02-18T00:00:00"/>
    <x v="3130"/>
    <x v="11"/>
    <s v="martes"/>
    <s v="17:10"/>
    <x v="0"/>
    <x v="1225"/>
    <x v="1"/>
    <n v="35.76"/>
    <x v="4"/>
    <s v="martes-17:10-card-ANON-0000-0000-1225-Cocoa"/>
    <s v="único"/>
  </r>
  <r>
    <d v="2025-02-18T00:00:00"/>
    <x v="3131"/>
    <x v="11"/>
    <s v="martes"/>
    <s v="17:11"/>
    <x v="0"/>
    <x v="1225"/>
    <x v="1"/>
    <n v="35.76"/>
    <x v="4"/>
    <s v="martes-17:11-card-ANON-0000-0000-1225-Cocoa"/>
    <s v="único"/>
  </r>
  <r>
    <d v="2025-02-18T00:00:00"/>
    <x v="3132"/>
    <x v="11"/>
    <s v="martes"/>
    <s v="19:36"/>
    <x v="0"/>
    <x v="1226"/>
    <x v="1"/>
    <n v="35.76"/>
    <x v="4"/>
    <s v="martes-19:36-card-ANON-0000-0000-1226-Cocoa"/>
    <s v="único"/>
  </r>
  <r>
    <d v="2025-02-18T00:00:00"/>
    <x v="3133"/>
    <x v="11"/>
    <s v="martes"/>
    <s v="20:06"/>
    <x v="0"/>
    <x v="1185"/>
    <x v="1"/>
    <n v="35.76"/>
    <x v="4"/>
    <s v="martes-20:06-card-ANON-0000-0000-1185-Cocoa"/>
    <s v="único"/>
  </r>
  <r>
    <d v="2025-02-18T00:00:00"/>
    <x v="3134"/>
    <x v="11"/>
    <s v="martes"/>
    <s v="20:58"/>
    <x v="0"/>
    <x v="1212"/>
    <x v="1"/>
    <n v="35.76"/>
    <x v="1"/>
    <s v="martes-20:58-card-ANON-0000-0000-1212-Hot Chocolate"/>
    <s v="único"/>
  </r>
  <r>
    <d v="2025-02-18T00:00:00"/>
    <x v="3135"/>
    <x v="11"/>
    <s v="martes"/>
    <s v="21:02"/>
    <x v="0"/>
    <x v="1222"/>
    <x v="1"/>
    <n v="30.86"/>
    <x v="3"/>
    <s v="martes-21:02-card-ANON-0000-0000-1222-Americano with Milk"/>
    <s v="único"/>
  </r>
  <r>
    <d v="2025-02-19T00:00:00"/>
    <x v="3136"/>
    <x v="11"/>
    <s v="miércoles"/>
    <s v="08:08"/>
    <x v="0"/>
    <x v="1161"/>
    <x v="1"/>
    <n v="35.76"/>
    <x v="7"/>
    <s v="miércoles-08:08-card-ANON-0000-0000-1161-Cappuccino"/>
    <s v="único"/>
  </r>
  <r>
    <d v="2025-02-19T00:00:00"/>
    <x v="3137"/>
    <x v="11"/>
    <s v="miércoles"/>
    <s v="08:09"/>
    <x v="0"/>
    <x v="1152"/>
    <x v="1"/>
    <n v="25.96"/>
    <x v="2"/>
    <s v="miércoles-08:09-card-ANON-0000-0000-1152-Americano"/>
    <s v="único"/>
  </r>
  <r>
    <d v="2025-02-19T00:00:00"/>
    <x v="3138"/>
    <x v="11"/>
    <s v="miércoles"/>
    <s v="08:47"/>
    <x v="0"/>
    <x v="1170"/>
    <x v="1"/>
    <n v="25.96"/>
    <x v="2"/>
    <s v="miércoles-08:47-card-ANON-0000-0000-1170-Americano"/>
    <s v="único"/>
  </r>
  <r>
    <d v="2025-02-19T00:00:00"/>
    <x v="3139"/>
    <x v="11"/>
    <s v="miércoles"/>
    <s v="09:24"/>
    <x v="0"/>
    <x v="1220"/>
    <x v="1"/>
    <n v="35.76"/>
    <x v="7"/>
    <s v="miércoles-09:24-card-ANON-0000-0000-1220-Cappuccino"/>
    <s v="único"/>
  </r>
  <r>
    <d v="2025-02-19T00:00:00"/>
    <x v="3140"/>
    <x v="11"/>
    <s v="miércoles"/>
    <s v="10:09"/>
    <x v="0"/>
    <x v="1167"/>
    <x v="1"/>
    <n v="25.96"/>
    <x v="2"/>
    <s v="miércoles-10:09-card-ANON-0000-0000-1167-Americano"/>
    <s v="único"/>
  </r>
  <r>
    <d v="2025-02-19T00:00:00"/>
    <x v="3141"/>
    <x v="11"/>
    <s v="miércoles"/>
    <s v="10:19"/>
    <x v="0"/>
    <x v="1227"/>
    <x v="1"/>
    <n v="35.76"/>
    <x v="1"/>
    <s v="miércoles-10:19-card-ANON-0000-0000-1227-Hot Chocolate"/>
    <s v="único"/>
  </r>
  <r>
    <d v="2025-02-19T00:00:00"/>
    <x v="3142"/>
    <x v="11"/>
    <s v="miércoles"/>
    <s v="10:40"/>
    <x v="0"/>
    <x v="1207"/>
    <x v="1"/>
    <n v="30.86"/>
    <x v="3"/>
    <s v="miércoles-10:40-card-ANON-0000-0000-1207-Americano with Milk"/>
    <s v="único"/>
  </r>
  <r>
    <d v="2025-02-19T00:00:00"/>
    <x v="3143"/>
    <x v="11"/>
    <s v="miércoles"/>
    <s v="12:45"/>
    <x v="0"/>
    <x v="1198"/>
    <x v="1"/>
    <n v="25.96"/>
    <x v="2"/>
    <s v="miércoles-12:45-card-ANON-0000-0000-1198-Americano"/>
    <s v="único"/>
  </r>
  <r>
    <d v="2025-02-19T00:00:00"/>
    <x v="3144"/>
    <x v="11"/>
    <s v="miércoles"/>
    <s v="12:46"/>
    <x v="0"/>
    <x v="1168"/>
    <x v="1"/>
    <n v="35.76"/>
    <x v="4"/>
    <s v="miércoles-12:46-card-ANON-0000-0000-1168-Cocoa"/>
    <s v="único"/>
  </r>
  <r>
    <d v="2025-02-19T00:00:00"/>
    <x v="3145"/>
    <x v="11"/>
    <s v="miércoles"/>
    <s v="13:06"/>
    <x v="0"/>
    <x v="1171"/>
    <x v="1"/>
    <n v="25.96"/>
    <x v="2"/>
    <s v="miércoles-13:06-card-ANON-0000-0000-1171-Americano"/>
    <s v="único"/>
  </r>
  <r>
    <d v="2025-02-19T00:00:00"/>
    <x v="3146"/>
    <x v="11"/>
    <s v="miércoles"/>
    <s v="15:50"/>
    <x v="0"/>
    <x v="1158"/>
    <x v="1"/>
    <n v="35.76"/>
    <x v="7"/>
    <s v="miércoles-15:50-card-ANON-0000-0000-1158-Cappuccino"/>
    <s v="único"/>
  </r>
  <r>
    <d v="2025-02-19T00:00:00"/>
    <x v="3147"/>
    <x v="11"/>
    <s v="miércoles"/>
    <s v="17:04"/>
    <x v="0"/>
    <x v="1110"/>
    <x v="1"/>
    <n v="25.96"/>
    <x v="2"/>
    <s v="miércoles-17:04-card-ANON-0000-0000-1110-Americano"/>
    <s v="único"/>
  </r>
  <r>
    <d v="2025-02-19T00:00:00"/>
    <x v="3148"/>
    <x v="11"/>
    <s v="miércoles"/>
    <s v="17:34"/>
    <x v="0"/>
    <x v="1158"/>
    <x v="1"/>
    <n v="35.76"/>
    <x v="7"/>
    <s v="miércoles-17:34-card-ANON-0000-0000-1158-Cappuccino"/>
    <s v="único"/>
  </r>
  <r>
    <d v="2025-02-19T00:00:00"/>
    <x v="3149"/>
    <x v="11"/>
    <s v="miércoles"/>
    <s v="17:57"/>
    <x v="0"/>
    <x v="1217"/>
    <x v="1"/>
    <n v="30.86"/>
    <x v="3"/>
    <s v="miércoles-17:57-card-ANON-0000-0000-1217-Americano with Milk"/>
    <s v="único"/>
  </r>
  <r>
    <d v="2025-02-19T00:00:00"/>
    <x v="3150"/>
    <x v="11"/>
    <s v="miércoles"/>
    <s v="18:35"/>
    <x v="0"/>
    <x v="1228"/>
    <x v="1"/>
    <n v="35.76"/>
    <x v="7"/>
    <s v="miércoles-18:35-card-ANON-0000-0000-1228-Cappuccino"/>
    <s v="único"/>
  </r>
  <r>
    <d v="2025-02-19T00:00:00"/>
    <x v="3151"/>
    <x v="11"/>
    <s v="miércoles"/>
    <s v="19:01"/>
    <x v="0"/>
    <x v="1229"/>
    <x v="1"/>
    <n v="35.76"/>
    <x v="0"/>
    <s v="miércoles-19:01-card-ANON-0000-0000-1229-Latte"/>
    <s v="único"/>
  </r>
  <r>
    <d v="2025-02-19T00:00:00"/>
    <x v="3152"/>
    <x v="11"/>
    <s v="miércoles"/>
    <s v="19:11"/>
    <x v="0"/>
    <x v="1179"/>
    <x v="1"/>
    <n v="35.76"/>
    <x v="4"/>
    <s v="miércoles-19:11-card-ANON-0000-0000-1179-Cocoa"/>
    <s v="único"/>
  </r>
  <r>
    <d v="2025-02-19T00:00:00"/>
    <x v="3153"/>
    <x v="11"/>
    <s v="miércoles"/>
    <s v="19:12"/>
    <x v="0"/>
    <x v="1179"/>
    <x v="1"/>
    <n v="35.76"/>
    <x v="1"/>
    <s v="miércoles-19:12-card-ANON-0000-0000-1179-Hot Chocolate"/>
    <s v="único"/>
  </r>
  <r>
    <d v="2025-02-19T00:00:00"/>
    <x v="3154"/>
    <x v="11"/>
    <s v="miércoles"/>
    <s v="19:26"/>
    <x v="0"/>
    <x v="1191"/>
    <x v="1"/>
    <n v="35.76"/>
    <x v="0"/>
    <s v="miércoles-19:26-card-ANON-0000-0000-1191-Latte"/>
    <s v="único"/>
  </r>
  <r>
    <d v="2025-02-19T00:00:00"/>
    <x v="3155"/>
    <x v="11"/>
    <s v="miércoles"/>
    <s v="20:05"/>
    <x v="0"/>
    <x v="1182"/>
    <x v="1"/>
    <n v="35.76"/>
    <x v="4"/>
    <s v="miércoles-20:05-card-ANON-0000-0000-1182-Cocoa"/>
    <s v="único"/>
  </r>
  <r>
    <d v="2025-02-20T00:00:00"/>
    <x v="3156"/>
    <x v="11"/>
    <s v="jueves"/>
    <s v="07:56"/>
    <x v="0"/>
    <x v="1161"/>
    <x v="1"/>
    <n v="35.76"/>
    <x v="7"/>
    <s v="jueves-07:56-card-ANON-0000-0000-1161-Cappuccino"/>
    <s v="único"/>
  </r>
  <r>
    <d v="2025-02-20T00:00:00"/>
    <x v="3157"/>
    <x v="11"/>
    <s v="jueves"/>
    <s v="09:17"/>
    <x v="0"/>
    <x v="1167"/>
    <x v="1"/>
    <n v="25.96"/>
    <x v="2"/>
    <s v="jueves-09:17-card-ANON-0000-0000-1167-Americano"/>
    <s v="único"/>
  </r>
  <r>
    <d v="2025-02-20T00:00:00"/>
    <x v="3158"/>
    <x v="11"/>
    <s v="jueves"/>
    <s v="10:16"/>
    <x v="0"/>
    <x v="1163"/>
    <x v="1"/>
    <n v="35.76"/>
    <x v="7"/>
    <s v="jueves-10:16-card-ANON-0000-0000-1163-Cappuccino"/>
    <s v="único"/>
  </r>
  <r>
    <d v="2025-02-20T00:00:00"/>
    <x v="3159"/>
    <x v="11"/>
    <s v="jueves"/>
    <s v="10:17"/>
    <x v="0"/>
    <x v="1163"/>
    <x v="1"/>
    <n v="25.96"/>
    <x v="2"/>
    <s v="jueves-10:17-card-ANON-0000-0000-1163-Americano"/>
    <s v="único"/>
  </r>
  <r>
    <d v="2025-02-20T00:00:00"/>
    <x v="3160"/>
    <x v="11"/>
    <s v="jueves"/>
    <s v="10:20"/>
    <x v="0"/>
    <x v="1167"/>
    <x v="1"/>
    <n v="25.96"/>
    <x v="2"/>
    <s v="jueves-10:20-card-ANON-0000-0000-1167-Americano"/>
    <s v="único"/>
  </r>
  <r>
    <d v="2025-02-20T00:00:00"/>
    <x v="3161"/>
    <x v="11"/>
    <s v="jueves"/>
    <s v="10:24"/>
    <x v="0"/>
    <x v="1198"/>
    <x v="1"/>
    <n v="25.96"/>
    <x v="2"/>
    <s v="jueves-10:24-card-ANON-0000-0000-1198-Americano"/>
    <s v="único"/>
  </r>
  <r>
    <d v="2025-02-20T00:00:00"/>
    <x v="3162"/>
    <x v="11"/>
    <s v="jueves"/>
    <s v="13:02"/>
    <x v="0"/>
    <x v="1203"/>
    <x v="1"/>
    <n v="30.86"/>
    <x v="3"/>
    <s v="jueves-13:02-card-ANON-0000-0000-1203-Americano with Milk"/>
    <s v="único"/>
  </r>
  <r>
    <d v="2025-02-20T00:00:00"/>
    <x v="3163"/>
    <x v="11"/>
    <s v="jueves"/>
    <s v="14:20"/>
    <x v="0"/>
    <x v="1196"/>
    <x v="1"/>
    <n v="35.76"/>
    <x v="0"/>
    <s v="jueves-14:20-card-ANON-0000-0000-1196-Latte"/>
    <s v="único"/>
  </r>
  <r>
    <d v="2025-02-20T00:00:00"/>
    <x v="3164"/>
    <x v="11"/>
    <s v="jueves"/>
    <s v="14:38"/>
    <x v="0"/>
    <x v="1163"/>
    <x v="1"/>
    <n v="25.96"/>
    <x v="2"/>
    <s v="jueves-14:38-card-ANON-0000-0000-1163-Americano"/>
    <s v="único"/>
  </r>
  <r>
    <d v="2025-02-20T00:00:00"/>
    <x v="3165"/>
    <x v="11"/>
    <s v="jueves"/>
    <s v="15:19"/>
    <x v="0"/>
    <x v="1230"/>
    <x v="1"/>
    <n v="21.06"/>
    <x v="6"/>
    <s v="jueves-15:19-card-ANON-0000-0000-1230-Espresso"/>
    <s v="único"/>
  </r>
  <r>
    <d v="2025-02-20T00:00:00"/>
    <x v="3166"/>
    <x v="11"/>
    <s v="jueves"/>
    <s v="16:05"/>
    <x v="0"/>
    <x v="1156"/>
    <x v="1"/>
    <n v="35.76"/>
    <x v="7"/>
    <s v="jueves-16:05-card-ANON-0000-0000-1156-Cappuccino"/>
    <s v="único"/>
  </r>
  <r>
    <d v="2025-02-20T00:00:00"/>
    <x v="3167"/>
    <x v="11"/>
    <s v="jueves"/>
    <s v="16:59"/>
    <x v="0"/>
    <x v="1231"/>
    <x v="1"/>
    <n v="35.76"/>
    <x v="7"/>
    <s v="jueves-16:59-card-ANON-0000-0000-1231-Cappuccino"/>
    <s v="único"/>
  </r>
  <r>
    <d v="2025-02-20T00:00:00"/>
    <x v="3168"/>
    <x v="11"/>
    <s v="jueves"/>
    <s v="17:00"/>
    <x v="0"/>
    <x v="1231"/>
    <x v="1"/>
    <n v="35.76"/>
    <x v="1"/>
    <s v="jueves-17:00-card-ANON-0000-0000-1231-Hot Chocolate"/>
    <s v="único"/>
  </r>
  <r>
    <d v="2025-02-20T00:00:00"/>
    <x v="3169"/>
    <x v="11"/>
    <s v="jueves"/>
    <s v="17:07"/>
    <x v="0"/>
    <x v="1163"/>
    <x v="1"/>
    <n v="25.96"/>
    <x v="2"/>
    <s v="jueves-17:07-card-ANON-0000-0000-1163-Americano"/>
    <s v="único"/>
  </r>
  <r>
    <d v="2025-02-20T00:00:00"/>
    <x v="3170"/>
    <x v="11"/>
    <s v="jueves"/>
    <s v="18:57"/>
    <x v="0"/>
    <x v="1232"/>
    <x v="1"/>
    <n v="25.96"/>
    <x v="2"/>
    <s v="jueves-18:57-card-ANON-0000-0000-1232-Americano"/>
    <s v="único"/>
  </r>
  <r>
    <d v="2025-02-20T00:00:00"/>
    <x v="3171"/>
    <x v="11"/>
    <s v="jueves"/>
    <s v="19:01"/>
    <x v="0"/>
    <x v="1233"/>
    <x v="1"/>
    <n v="35.76"/>
    <x v="1"/>
    <s v="jueves-19:01-card-ANON-0000-0000-1233-Hot Chocolate"/>
    <s v="único"/>
  </r>
  <r>
    <d v="2025-02-20T00:00:00"/>
    <x v="3172"/>
    <x v="11"/>
    <s v="jueves"/>
    <s v="19:07"/>
    <x v="0"/>
    <x v="1234"/>
    <x v="1"/>
    <n v="35.76"/>
    <x v="4"/>
    <s v="jueves-19:07-card-ANON-0000-0000-1234-Cocoa"/>
    <s v="único"/>
  </r>
  <r>
    <d v="2025-02-20T00:00:00"/>
    <x v="3173"/>
    <x v="11"/>
    <s v="jueves"/>
    <s v="20:07"/>
    <x v="0"/>
    <x v="1169"/>
    <x v="1"/>
    <n v="35.76"/>
    <x v="0"/>
    <s v="jueves-20:07-card-ANON-0000-0000-1169-Latte"/>
    <s v="único"/>
  </r>
  <r>
    <d v="2025-02-21T00:00:00"/>
    <x v="3174"/>
    <x v="11"/>
    <s v="viernes"/>
    <s v="06:59"/>
    <x v="0"/>
    <x v="1163"/>
    <x v="1"/>
    <n v="25.96"/>
    <x v="2"/>
    <s v="viernes-06:59-card-ANON-0000-0000-1163-Americano"/>
    <s v="único"/>
  </r>
  <r>
    <d v="2025-02-21T00:00:00"/>
    <x v="3175"/>
    <x v="11"/>
    <s v="viernes"/>
    <s v="09:41"/>
    <x v="0"/>
    <x v="1235"/>
    <x v="1"/>
    <n v="35.76"/>
    <x v="0"/>
    <s v="viernes-09:41-card-ANON-0000-0000-1235-Latte"/>
    <s v="único"/>
  </r>
  <r>
    <d v="2025-02-21T00:00:00"/>
    <x v="3176"/>
    <x v="11"/>
    <s v="viernes"/>
    <s v="09:49"/>
    <x v="0"/>
    <x v="1236"/>
    <x v="1"/>
    <n v="35.76"/>
    <x v="7"/>
    <s v="viernes-09:49-card-ANON-0000-0000-1236-Cappuccino"/>
    <s v="único"/>
  </r>
  <r>
    <d v="2025-02-21T00:00:00"/>
    <x v="3177"/>
    <x v="11"/>
    <s v="viernes"/>
    <s v="09:51"/>
    <x v="0"/>
    <x v="1237"/>
    <x v="1"/>
    <n v="21.06"/>
    <x v="6"/>
    <s v="viernes-09:51-card-ANON-0000-0000-1237-Espresso"/>
    <s v="único"/>
  </r>
  <r>
    <d v="2025-02-21T00:00:00"/>
    <x v="3178"/>
    <x v="11"/>
    <s v="viernes"/>
    <s v="10:18"/>
    <x v="0"/>
    <x v="1232"/>
    <x v="1"/>
    <n v="25.96"/>
    <x v="2"/>
    <s v="viernes-10:18-card-ANON-0000-0000-1232-Americano"/>
    <s v="único"/>
  </r>
  <r>
    <d v="2025-02-21T00:00:00"/>
    <x v="3179"/>
    <x v="11"/>
    <s v="viernes"/>
    <s v="11:10"/>
    <x v="0"/>
    <x v="1163"/>
    <x v="1"/>
    <n v="30.86"/>
    <x v="3"/>
    <s v="viernes-11:10-card-ANON-0000-0000-1163-Americano with Milk"/>
    <s v="único"/>
  </r>
  <r>
    <d v="2025-02-21T00:00:00"/>
    <x v="3180"/>
    <x v="11"/>
    <s v="viernes"/>
    <s v="12:04"/>
    <x v="0"/>
    <x v="1110"/>
    <x v="1"/>
    <n v="25.96"/>
    <x v="2"/>
    <s v="viernes-12:04-card-ANON-0000-0000-1110-Americano"/>
    <s v="único"/>
  </r>
  <r>
    <d v="2025-02-21T00:00:00"/>
    <x v="3181"/>
    <x v="11"/>
    <s v="viernes"/>
    <s v="12:07"/>
    <x v="0"/>
    <x v="1238"/>
    <x v="1"/>
    <n v="25.96"/>
    <x v="2"/>
    <s v="viernes-12:07-card-ANON-0000-0000-1238-Americano"/>
    <s v="único"/>
  </r>
  <r>
    <d v="2025-02-21T00:00:00"/>
    <x v="3182"/>
    <x v="11"/>
    <s v="viernes"/>
    <s v="12:56"/>
    <x v="0"/>
    <x v="1198"/>
    <x v="1"/>
    <n v="25.96"/>
    <x v="2"/>
    <s v="viernes-12:56-card-ANON-0000-0000-1198-Americano"/>
    <s v="único"/>
  </r>
  <r>
    <d v="2025-02-21T00:00:00"/>
    <x v="3183"/>
    <x v="11"/>
    <s v="viernes"/>
    <s v="12:57"/>
    <x v="0"/>
    <x v="1167"/>
    <x v="1"/>
    <n v="25.96"/>
    <x v="2"/>
    <s v="viernes-12:57-card-ANON-0000-0000-1167-Americano"/>
    <s v="único"/>
  </r>
  <r>
    <d v="2025-02-21T00:00:00"/>
    <x v="3184"/>
    <x v="11"/>
    <s v="viernes"/>
    <s v="13:06"/>
    <x v="0"/>
    <x v="1203"/>
    <x v="1"/>
    <n v="25.96"/>
    <x v="2"/>
    <s v="viernes-13:06-card-ANON-0000-0000-1203-Americano"/>
    <s v="único"/>
  </r>
  <r>
    <d v="2025-02-21T00:00:00"/>
    <x v="3185"/>
    <x v="11"/>
    <s v="viernes"/>
    <s v="14:17"/>
    <x v="0"/>
    <x v="1203"/>
    <x v="1"/>
    <n v="25.96"/>
    <x v="2"/>
    <s v="viernes-14:17-card-ANON-0000-0000-1203-Americano"/>
    <s v="único"/>
  </r>
  <r>
    <d v="2025-02-21T00:00:00"/>
    <x v="3186"/>
    <x v="11"/>
    <s v="viernes"/>
    <s v="15:18"/>
    <x v="0"/>
    <x v="1161"/>
    <x v="1"/>
    <n v="35.76"/>
    <x v="7"/>
    <s v="viernes-15:18-card-ANON-0000-0000-1161-Cappuccino"/>
    <s v="único"/>
  </r>
  <r>
    <d v="2025-02-21T00:00:00"/>
    <x v="3187"/>
    <x v="11"/>
    <s v="viernes"/>
    <s v="15:45"/>
    <x v="0"/>
    <x v="1163"/>
    <x v="1"/>
    <n v="25.96"/>
    <x v="2"/>
    <s v="viernes-15:45-card-ANON-0000-0000-1163-Americano"/>
    <s v="único"/>
  </r>
  <r>
    <d v="2025-02-21T00:00:00"/>
    <x v="3188"/>
    <x v="11"/>
    <s v="viernes"/>
    <s v="15:46"/>
    <x v="0"/>
    <x v="1163"/>
    <x v="1"/>
    <n v="25.96"/>
    <x v="2"/>
    <s v="viernes-15:46-card-ANON-0000-0000-1163-Americano"/>
    <s v="único"/>
  </r>
  <r>
    <d v="2025-02-21T00:00:00"/>
    <x v="3189"/>
    <x v="11"/>
    <s v="viernes"/>
    <s v="15:52"/>
    <x v="0"/>
    <x v="1203"/>
    <x v="1"/>
    <n v="25.96"/>
    <x v="2"/>
    <s v="viernes-15:52-card-ANON-0000-0000-1203-Americano"/>
    <s v="único"/>
  </r>
  <r>
    <d v="2025-02-21T00:00:00"/>
    <x v="3190"/>
    <x v="11"/>
    <s v="viernes"/>
    <s v="16:10"/>
    <x v="0"/>
    <x v="1239"/>
    <x v="1"/>
    <n v="35.76"/>
    <x v="4"/>
    <s v="viernes-16:10-card-ANON-0000-0000-1239-Cocoa"/>
    <s v="único"/>
  </r>
  <r>
    <d v="2025-02-21T00:00:00"/>
    <x v="3191"/>
    <x v="11"/>
    <s v="viernes"/>
    <s v="16:46"/>
    <x v="0"/>
    <x v="1191"/>
    <x v="1"/>
    <n v="35.76"/>
    <x v="0"/>
    <s v="viernes-16:46-card-ANON-0000-0000-1191-Latte"/>
    <s v="único"/>
  </r>
  <r>
    <d v="2025-02-21T00:00:00"/>
    <x v="3192"/>
    <x v="11"/>
    <s v="viernes"/>
    <s v="16:48"/>
    <x v="0"/>
    <x v="1165"/>
    <x v="1"/>
    <n v="35.76"/>
    <x v="1"/>
    <s v="viernes-16:48-card-ANON-0000-0000-1165-Hot Chocolate"/>
    <s v="único"/>
  </r>
  <r>
    <d v="2025-02-21T00:00:00"/>
    <x v="3193"/>
    <x v="11"/>
    <s v="viernes"/>
    <s v="16:50"/>
    <x v="0"/>
    <x v="1165"/>
    <x v="1"/>
    <n v="35.76"/>
    <x v="0"/>
    <s v="viernes-16:50-card-ANON-0000-0000-1165-Latte"/>
    <s v="único"/>
  </r>
  <r>
    <d v="2025-02-21T00:00:00"/>
    <x v="3194"/>
    <x v="11"/>
    <s v="viernes"/>
    <s v="19:08"/>
    <x v="0"/>
    <x v="1178"/>
    <x v="1"/>
    <n v="35.76"/>
    <x v="4"/>
    <s v="viernes-19:08-card-ANON-0000-0000-1178-Cocoa"/>
    <s v="único"/>
  </r>
  <r>
    <d v="2025-02-21T00:00:00"/>
    <x v="3195"/>
    <x v="11"/>
    <s v="viernes"/>
    <s v="19:09"/>
    <x v="0"/>
    <x v="1178"/>
    <x v="1"/>
    <n v="35.76"/>
    <x v="4"/>
    <s v="viernes-19:09-card-ANON-0000-0000-1178-Cocoa"/>
    <s v="único"/>
  </r>
  <r>
    <d v="2025-02-21T00:00:00"/>
    <x v="3196"/>
    <x v="11"/>
    <s v="viernes"/>
    <s v="19:59"/>
    <x v="0"/>
    <x v="1184"/>
    <x v="1"/>
    <n v="35.76"/>
    <x v="7"/>
    <s v="viernes-19:59-card-ANON-0000-0000-1184-Cappuccino"/>
    <s v="único"/>
  </r>
  <r>
    <d v="2025-02-22T00:00:00"/>
    <x v="3197"/>
    <x v="11"/>
    <s v="sábado"/>
    <s v="10:52"/>
    <x v="0"/>
    <x v="1240"/>
    <x v="1"/>
    <n v="35.76"/>
    <x v="1"/>
    <s v="sábado-10:52-card-ANON-0000-0000-1240-Hot Chocolate"/>
    <s v="único"/>
  </r>
  <r>
    <d v="2025-02-22T00:00:00"/>
    <x v="3198"/>
    <x v="11"/>
    <s v="sábado"/>
    <s v="11:28"/>
    <x v="0"/>
    <x v="1241"/>
    <x v="1"/>
    <n v="25.96"/>
    <x v="2"/>
    <s v="sábado-11:28-card-ANON-0000-0000-1241-Americano"/>
    <s v="único"/>
  </r>
  <r>
    <d v="2025-02-22T00:00:00"/>
    <x v="3199"/>
    <x v="11"/>
    <s v="sábado"/>
    <s v="11:41"/>
    <x v="0"/>
    <x v="1190"/>
    <x v="1"/>
    <n v="25.96"/>
    <x v="2"/>
    <s v="sábado-11:41-card-ANON-0000-0000-1190-Americano"/>
    <s v="único"/>
  </r>
  <r>
    <d v="2025-02-22T00:00:00"/>
    <x v="3200"/>
    <x v="11"/>
    <s v="sábado"/>
    <s v="12:59"/>
    <x v="0"/>
    <x v="95"/>
    <x v="1"/>
    <n v="21.06"/>
    <x v="6"/>
    <s v="sábado-12:59-card-ANON-0000-0000-0095-Espresso"/>
    <s v="único"/>
  </r>
  <r>
    <d v="2025-02-22T00:00:00"/>
    <x v="3201"/>
    <x v="11"/>
    <s v="sábado"/>
    <s v="15:03"/>
    <x v="0"/>
    <x v="1162"/>
    <x v="1"/>
    <n v="30.86"/>
    <x v="3"/>
    <s v="sábado-15:03-card-ANON-0000-0000-1162-Americano with Milk"/>
    <s v="único"/>
  </r>
  <r>
    <d v="2025-02-23T00:00:00"/>
    <x v="3202"/>
    <x v="11"/>
    <s v="domingo"/>
    <s v="10:33"/>
    <x v="0"/>
    <x v="1156"/>
    <x v="1"/>
    <n v="30.86"/>
    <x v="3"/>
    <s v="domingo-10:33-card-ANON-0000-0000-1156-Americano with Milk"/>
    <s v="único"/>
  </r>
  <r>
    <d v="2025-02-23T00:00:00"/>
    <x v="3203"/>
    <x v="11"/>
    <s v="domingo"/>
    <s v="12:52"/>
    <x v="0"/>
    <x v="1163"/>
    <x v="1"/>
    <n v="30.86"/>
    <x v="3"/>
    <s v="domingo-12:52-card-ANON-0000-0000-1163-Americano with Milk"/>
    <s v="único"/>
  </r>
  <r>
    <d v="2025-02-23T00:00:00"/>
    <x v="3204"/>
    <x v="11"/>
    <s v="domingo"/>
    <s v="12:54"/>
    <x v="0"/>
    <x v="1163"/>
    <x v="1"/>
    <n v="30.86"/>
    <x v="3"/>
    <s v="domingo-12:54-card-ANON-0000-0000-1163-Americano with Milk"/>
    <s v="único"/>
  </r>
  <r>
    <d v="2025-02-23T00:00:00"/>
    <x v="3205"/>
    <x v="11"/>
    <s v="domingo"/>
    <s v="13:50"/>
    <x v="0"/>
    <x v="1242"/>
    <x v="1"/>
    <n v="35.76"/>
    <x v="7"/>
    <s v="domingo-13:50-card-ANON-0000-0000-1242-Cappuccino"/>
    <s v="único"/>
  </r>
  <r>
    <d v="2025-02-23T00:00:00"/>
    <x v="3206"/>
    <x v="11"/>
    <s v="domingo"/>
    <s v="14:02"/>
    <x v="0"/>
    <x v="1156"/>
    <x v="1"/>
    <n v="35.76"/>
    <x v="4"/>
    <s v="domingo-14:02-card-ANON-0000-0000-1156-Cocoa"/>
    <s v="único"/>
  </r>
  <r>
    <d v="2025-02-23T00:00:00"/>
    <x v="3207"/>
    <x v="11"/>
    <s v="domingo"/>
    <s v="17:27"/>
    <x v="0"/>
    <x v="1243"/>
    <x v="1"/>
    <n v="25.96"/>
    <x v="2"/>
    <s v="domingo-17:27-card-ANON-0000-0000-1243-Americano"/>
    <s v="único"/>
  </r>
  <r>
    <d v="2025-02-24T00:00:00"/>
    <x v="3208"/>
    <x v="11"/>
    <s v="lunes"/>
    <s v="09:14"/>
    <x v="0"/>
    <x v="1220"/>
    <x v="1"/>
    <n v="30.86"/>
    <x v="3"/>
    <s v="lunes-09:14-card-ANON-0000-0000-1220-Americano with Milk"/>
    <s v="único"/>
  </r>
  <r>
    <d v="2025-02-24T00:00:00"/>
    <x v="3209"/>
    <x v="11"/>
    <s v="lunes"/>
    <s v="09:45"/>
    <x v="0"/>
    <x v="1244"/>
    <x v="1"/>
    <n v="35.76"/>
    <x v="0"/>
    <s v="lunes-09:45-card-ANON-0000-0000-1244-Latte"/>
    <s v="único"/>
  </r>
  <r>
    <d v="2025-02-24T00:00:00"/>
    <x v="3210"/>
    <x v="11"/>
    <s v="lunes"/>
    <s v="10:02"/>
    <x v="0"/>
    <x v="1163"/>
    <x v="1"/>
    <n v="25.96"/>
    <x v="2"/>
    <s v="lunes-10:02-card-ANON-0000-0000-1163-Americano"/>
    <s v="único"/>
  </r>
  <r>
    <d v="2025-02-24T00:00:00"/>
    <x v="3211"/>
    <x v="11"/>
    <s v="lunes"/>
    <s v="10:09"/>
    <x v="0"/>
    <x v="1245"/>
    <x v="1"/>
    <n v="30.86"/>
    <x v="3"/>
    <s v="lunes-10:09-card-ANON-0000-0000-1245-Americano with Milk"/>
    <s v="único"/>
  </r>
  <r>
    <d v="2025-02-24T00:00:00"/>
    <x v="3212"/>
    <x v="11"/>
    <s v="lunes"/>
    <s v="10:10"/>
    <x v="0"/>
    <x v="1245"/>
    <x v="1"/>
    <n v="30.86"/>
    <x v="3"/>
    <s v="lunes-10:10-card-ANON-0000-0000-1245-Americano with Milk"/>
    <s v="único"/>
  </r>
  <r>
    <d v="2025-02-24T00:00:00"/>
    <x v="3213"/>
    <x v="11"/>
    <s v="lunes"/>
    <s v="10:47"/>
    <x v="0"/>
    <x v="1244"/>
    <x v="1"/>
    <n v="35.76"/>
    <x v="4"/>
    <s v="lunes-10:47-card-ANON-0000-0000-1244-Cocoa"/>
    <s v="único"/>
  </r>
  <r>
    <d v="2025-02-24T00:00:00"/>
    <x v="3214"/>
    <x v="11"/>
    <s v="lunes"/>
    <s v="12:58"/>
    <x v="0"/>
    <x v="1191"/>
    <x v="1"/>
    <n v="35.76"/>
    <x v="0"/>
    <s v="lunes-12:58-card-ANON-0000-0000-1191-Latte"/>
    <s v="único"/>
  </r>
  <r>
    <d v="2025-02-24T00:00:00"/>
    <x v="3215"/>
    <x v="11"/>
    <s v="lunes"/>
    <s v="13:00"/>
    <x v="0"/>
    <x v="1191"/>
    <x v="1"/>
    <n v="35.76"/>
    <x v="4"/>
    <s v="lunes-13:00-card-ANON-0000-0000-1191-Cocoa"/>
    <s v="único"/>
  </r>
  <r>
    <d v="2025-02-24T00:00:00"/>
    <x v="3216"/>
    <x v="11"/>
    <s v="lunes"/>
    <s v="15:40"/>
    <x v="0"/>
    <x v="1163"/>
    <x v="1"/>
    <n v="30.86"/>
    <x v="3"/>
    <s v="lunes-15:40-card-ANON-0000-0000-1163-Americano with Milk"/>
    <s v="único"/>
  </r>
  <r>
    <d v="2025-02-24T00:00:00"/>
    <x v="3217"/>
    <x v="11"/>
    <s v="lunes"/>
    <s v="16:00"/>
    <x v="0"/>
    <x v="1246"/>
    <x v="1"/>
    <n v="35.76"/>
    <x v="4"/>
    <s v="lunes-16:00-card-ANON-0000-0000-1246-Cocoa"/>
    <s v="único"/>
  </r>
  <r>
    <d v="2025-02-24T00:00:00"/>
    <x v="3218"/>
    <x v="11"/>
    <s v="lunes"/>
    <s v="16:10"/>
    <x v="0"/>
    <x v="1184"/>
    <x v="1"/>
    <n v="35.76"/>
    <x v="7"/>
    <s v="lunes-16:10-card-ANON-0000-0000-1184-Cappuccino"/>
    <s v="único"/>
  </r>
  <r>
    <d v="2025-02-24T00:00:00"/>
    <x v="3219"/>
    <x v="11"/>
    <s v="lunes"/>
    <s v="16:28"/>
    <x v="0"/>
    <x v="1177"/>
    <x v="1"/>
    <n v="35.76"/>
    <x v="0"/>
    <s v="lunes-16:28-card-ANON-0000-0000-1177-Latte"/>
    <s v="único"/>
  </r>
  <r>
    <d v="2025-02-24T00:00:00"/>
    <x v="3220"/>
    <x v="11"/>
    <s v="lunes"/>
    <s v="16:59"/>
    <x v="0"/>
    <x v="1170"/>
    <x v="1"/>
    <n v="25.96"/>
    <x v="2"/>
    <s v="lunes-16:59-card-ANON-0000-0000-1170-Americano"/>
    <s v="único"/>
  </r>
  <r>
    <d v="2025-02-24T00:00:00"/>
    <x v="3221"/>
    <x v="11"/>
    <s v="lunes"/>
    <s v="17:00"/>
    <x v="0"/>
    <x v="1170"/>
    <x v="1"/>
    <n v="25.96"/>
    <x v="2"/>
    <s v="lunes-17:00-card-ANON-0000-0000-1170-Americano"/>
    <s v="único"/>
  </r>
  <r>
    <d v="2025-02-24T00:00:00"/>
    <x v="3222"/>
    <x v="11"/>
    <s v="lunes"/>
    <s v="17:37"/>
    <x v="0"/>
    <x v="1222"/>
    <x v="1"/>
    <n v="30.86"/>
    <x v="3"/>
    <s v="lunes-17:37-card-ANON-0000-0000-1222-Americano with Milk"/>
    <s v="único"/>
  </r>
  <r>
    <d v="2025-02-24T00:00:00"/>
    <x v="3223"/>
    <x v="11"/>
    <s v="lunes"/>
    <s v="18:07"/>
    <x v="0"/>
    <x v="1162"/>
    <x v="1"/>
    <n v="30.86"/>
    <x v="3"/>
    <s v="lunes-18:07-card-ANON-0000-0000-1162-Americano with Milk"/>
    <s v="único"/>
  </r>
  <r>
    <d v="2025-02-24T00:00:00"/>
    <x v="3224"/>
    <x v="11"/>
    <s v="lunes"/>
    <s v="18:21"/>
    <x v="0"/>
    <x v="1191"/>
    <x v="1"/>
    <n v="35.76"/>
    <x v="0"/>
    <s v="lunes-18:21-card-ANON-0000-0000-1191-Latte"/>
    <s v="único"/>
  </r>
  <r>
    <d v="2025-02-24T00:00:00"/>
    <x v="3225"/>
    <x v="11"/>
    <s v="lunes"/>
    <s v="19:04"/>
    <x v="0"/>
    <x v="878"/>
    <x v="1"/>
    <n v="30.86"/>
    <x v="3"/>
    <s v="lunes-19:04-card-ANON-0000-0000-0878-Americano with Milk"/>
    <s v="único"/>
  </r>
  <r>
    <d v="2025-02-24T00:00:00"/>
    <x v="3226"/>
    <x v="11"/>
    <s v="lunes"/>
    <s v="19:24"/>
    <x v="0"/>
    <x v="1179"/>
    <x v="1"/>
    <n v="35.76"/>
    <x v="1"/>
    <s v="lunes-19:24-card-ANON-0000-0000-1179-Hot Chocolate"/>
    <s v="único"/>
  </r>
  <r>
    <d v="2025-02-24T00:00:00"/>
    <x v="3227"/>
    <x v="11"/>
    <s v="lunes"/>
    <s v="19:24"/>
    <x v="0"/>
    <x v="1247"/>
    <x v="1"/>
    <n v="35.76"/>
    <x v="0"/>
    <s v="lunes-19:24-card-ANON-0000-0000-1247-Latte"/>
    <s v="único"/>
  </r>
  <r>
    <d v="2025-02-24T00:00:00"/>
    <x v="3228"/>
    <x v="11"/>
    <s v="lunes"/>
    <s v="19:26"/>
    <x v="0"/>
    <x v="1179"/>
    <x v="1"/>
    <n v="35.76"/>
    <x v="4"/>
    <s v="lunes-19:26-card-ANON-0000-0000-1179-Cocoa"/>
    <s v="único"/>
  </r>
  <r>
    <d v="2025-02-24T00:00:00"/>
    <x v="3229"/>
    <x v="11"/>
    <s v="lunes"/>
    <s v="20:14"/>
    <x v="0"/>
    <x v="1156"/>
    <x v="1"/>
    <n v="35.76"/>
    <x v="4"/>
    <s v="lunes-20:14-card-ANON-0000-0000-1156-Cocoa"/>
    <s v="único"/>
  </r>
  <r>
    <d v="2025-02-25T00:00:00"/>
    <x v="3230"/>
    <x v="11"/>
    <s v="martes"/>
    <s v="08:00"/>
    <x v="0"/>
    <x v="1153"/>
    <x v="1"/>
    <n v="30.86"/>
    <x v="3"/>
    <s v="martes-08:00-card-ANON-0000-0000-1153-Americano with Milk"/>
    <s v="único"/>
  </r>
  <r>
    <d v="2025-02-25T00:00:00"/>
    <x v="3231"/>
    <x v="11"/>
    <s v="martes"/>
    <s v="08:49"/>
    <x v="0"/>
    <x v="1152"/>
    <x v="1"/>
    <n v="25.96"/>
    <x v="2"/>
    <s v="martes-08:49-card-ANON-0000-0000-1152-Americano"/>
    <s v="único"/>
  </r>
  <r>
    <d v="2025-02-25T00:00:00"/>
    <x v="3232"/>
    <x v="11"/>
    <s v="martes"/>
    <s v="08:50"/>
    <x v="0"/>
    <x v="1152"/>
    <x v="1"/>
    <n v="30.86"/>
    <x v="3"/>
    <s v="martes-08:50-card-ANON-0000-0000-1152-Americano with Milk"/>
    <s v="único"/>
  </r>
  <r>
    <d v="2025-02-25T00:00:00"/>
    <x v="3233"/>
    <x v="11"/>
    <s v="martes"/>
    <s v="10:02"/>
    <x v="0"/>
    <x v="1237"/>
    <x v="1"/>
    <n v="21.06"/>
    <x v="6"/>
    <s v="martes-10:02-card-ANON-0000-0000-1237-Espresso"/>
    <s v="único"/>
  </r>
  <r>
    <d v="2025-02-25T00:00:00"/>
    <x v="3234"/>
    <x v="11"/>
    <s v="martes"/>
    <s v="11:03"/>
    <x v="0"/>
    <x v="1170"/>
    <x v="1"/>
    <n v="25.96"/>
    <x v="2"/>
    <s v="martes-11:03-card-ANON-0000-0000-1170-Americano"/>
    <s v="único"/>
  </r>
  <r>
    <d v="2025-02-25T00:00:00"/>
    <x v="3235"/>
    <x v="11"/>
    <s v="martes"/>
    <s v="11:04"/>
    <x v="0"/>
    <x v="1152"/>
    <x v="1"/>
    <n v="25.96"/>
    <x v="2"/>
    <s v="martes-11:04-card-ANON-0000-0000-1152-Americano"/>
    <s v="único"/>
  </r>
  <r>
    <d v="2025-02-25T00:00:00"/>
    <x v="3236"/>
    <x v="11"/>
    <s v="martes"/>
    <s v="12:20"/>
    <x v="0"/>
    <x v="1184"/>
    <x v="1"/>
    <n v="35.76"/>
    <x v="7"/>
    <s v="martes-12:20-card-ANON-0000-0000-1184-Cappuccino"/>
    <s v="único"/>
  </r>
  <r>
    <d v="2025-02-25T00:00:00"/>
    <x v="3237"/>
    <x v="11"/>
    <s v="martes"/>
    <s v="14:14"/>
    <x v="0"/>
    <x v="1161"/>
    <x v="1"/>
    <n v="35.76"/>
    <x v="7"/>
    <s v="martes-14:14-card-ANON-0000-0000-1161-Cappuccino"/>
    <s v="único"/>
  </r>
  <r>
    <d v="2025-02-25T00:00:00"/>
    <x v="3238"/>
    <x v="11"/>
    <s v="martes"/>
    <s v="16:49"/>
    <x v="0"/>
    <x v="19"/>
    <x v="1"/>
    <n v="25.96"/>
    <x v="2"/>
    <s v="martes-16:49-card-ANON-0000-0000-0019-Americano"/>
    <s v="único"/>
  </r>
  <r>
    <d v="2025-02-25T00:00:00"/>
    <x v="3239"/>
    <x v="11"/>
    <s v="martes"/>
    <s v="16:50"/>
    <x v="0"/>
    <x v="19"/>
    <x v="1"/>
    <n v="25.96"/>
    <x v="2"/>
    <s v="martes-16:50-card-ANON-0000-0000-0019-Americano"/>
    <s v="único"/>
  </r>
  <r>
    <d v="2025-02-25T00:00:00"/>
    <x v="3240"/>
    <x v="11"/>
    <s v="martes"/>
    <s v="18:19"/>
    <x v="0"/>
    <x v="1234"/>
    <x v="1"/>
    <n v="35.76"/>
    <x v="4"/>
    <s v="martes-18:19-card-ANON-0000-0000-1234-Cocoa"/>
    <s v="único"/>
  </r>
  <r>
    <d v="2025-02-25T00:00:00"/>
    <x v="3241"/>
    <x v="11"/>
    <s v="martes"/>
    <s v="19:32"/>
    <x v="0"/>
    <x v="1152"/>
    <x v="1"/>
    <n v="35.76"/>
    <x v="7"/>
    <s v="martes-19:32-card-ANON-0000-0000-1152-Cappuccino"/>
    <s v="único"/>
  </r>
  <r>
    <d v="2025-02-26T00:00:00"/>
    <x v="3242"/>
    <x v="11"/>
    <s v="miércoles"/>
    <s v="08:57"/>
    <x v="0"/>
    <x v="1170"/>
    <x v="1"/>
    <n v="25.96"/>
    <x v="2"/>
    <s v="miércoles-08:57-card-ANON-0000-0000-1170-Americano"/>
    <s v="único"/>
  </r>
  <r>
    <d v="2025-02-26T00:00:00"/>
    <x v="3243"/>
    <x v="11"/>
    <s v="miércoles"/>
    <s v="10:11"/>
    <x v="0"/>
    <x v="1248"/>
    <x v="1"/>
    <n v="30.86"/>
    <x v="3"/>
    <s v="miércoles-10:11-card-ANON-0000-0000-1248-Americano with Milk"/>
    <s v="único"/>
  </r>
  <r>
    <d v="2025-02-26T00:00:00"/>
    <x v="3244"/>
    <x v="11"/>
    <s v="miércoles"/>
    <s v="10:12"/>
    <x v="0"/>
    <x v="1248"/>
    <x v="1"/>
    <n v="30.86"/>
    <x v="3"/>
    <s v="miércoles-10:12-card-ANON-0000-0000-1248-Americano with Milk"/>
    <s v="único"/>
  </r>
  <r>
    <d v="2025-02-26T00:00:00"/>
    <x v="3245"/>
    <x v="11"/>
    <s v="miércoles"/>
    <s v="10:16"/>
    <x v="0"/>
    <x v="1155"/>
    <x v="1"/>
    <n v="35.76"/>
    <x v="1"/>
    <s v="miércoles-10:16-card-ANON-0000-0000-1155-Hot Chocolate"/>
    <s v="único"/>
  </r>
  <r>
    <d v="2025-02-26T00:00:00"/>
    <x v="3246"/>
    <x v="11"/>
    <s v="miércoles"/>
    <s v="13:13"/>
    <x v="0"/>
    <x v="1168"/>
    <x v="1"/>
    <n v="35.76"/>
    <x v="4"/>
    <s v="miércoles-13:13-card-ANON-0000-0000-1168-Cocoa"/>
    <s v="único"/>
  </r>
  <r>
    <d v="2025-02-26T00:00:00"/>
    <x v="3247"/>
    <x v="11"/>
    <s v="miércoles"/>
    <s v="13:31"/>
    <x v="0"/>
    <x v="1191"/>
    <x v="1"/>
    <n v="35.76"/>
    <x v="0"/>
    <s v="miércoles-13:31-card-ANON-0000-0000-1191-Latte"/>
    <s v="único"/>
  </r>
  <r>
    <d v="2025-02-26T00:00:00"/>
    <x v="3248"/>
    <x v="11"/>
    <s v="miércoles"/>
    <s v="15:01"/>
    <x v="0"/>
    <x v="1110"/>
    <x v="1"/>
    <n v="25.96"/>
    <x v="2"/>
    <s v="miércoles-15:01-card-ANON-0000-0000-1110-Americano"/>
    <s v="único"/>
  </r>
  <r>
    <d v="2025-02-26T00:00:00"/>
    <x v="3249"/>
    <x v="11"/>
    <s v="miércoles"/>
    <s v="15:14"/>
    <x v="0"/>
    <x v="1249"/>
    <x v="1"/>
    <n v="25.96"/>
    <x v="2"/>
    <s v="miércoles-15:14-card-ANON-0000-0000-1249-Americano"/>
    <s v="único"/>
  </r>
  <r>
    <d v="2025-02-26T00:00:00"/>
    <x v="3250"/>
    <x v="11"/>
    <s v="miércoles"/>
    <s v="15:17"/>
    <x v="0"/>
    <x v="1247"/>
    <x v="1"/>
    <n v="25.96"/>
    <x v="5"/>
    <s v="miércoles-15:17-card-ANON-0000-0000-1247-Cortado"/>
    <s v="único"/>
  </r>
  <r>
    <d v="2025-02-26T00:00:00"/>
    <x v="3251"/>
    <x v="11"/>
    <s v="miércoles"/>
    <s v="15:20"/>
    <x v="0"/>
    <x v="1250"/>
    <x v="1"/>
    <n v="35.76"/>
    <x v="1"/>
    <s v="miércoles-15:20-card-ANON-0000-0000-1250-Hot Chocolate"/>
    <s v="único"/>
  </r>
  <r>
    <d v="2025-02-26T00:00:00"/>
    <x v="3252"/>
    <x v="11"/>
    <s v="miércoles"/>
    <s v="15:20"/>
    <x v="0"/>
    <x v="1250"/>
    <x v="1"/>
    <n v="25.96"/>
    <x v="2"/>
    <s v="miércoles-15:20-card-ANON-0000-0000-1250-Americano"/>
    <s v="único"/>
  </r>
  <r>
    <d v="2025-02-26T00:00:00"/>
    <x v="3253"/>
    <x v="11"/>
    <s v="miércoles"/>
    <s v="15:28"/>
    <x v="0"/>
    <x v="1190"/>
    <x v="1"/>
    <n v="25.96"/>
    <x v="2"/>
    <s v="miércoles-15:28-card-ANON-0000-0000-1190-Americano"/>
    <s v="único"/>
  </r>
  <r>
    <d v="2025-02-26T00:00:00"/>
    <x v="3254"/>
    <x v="11"/>
    <s v="miércoles"/>
    <s v="16:20"/>
    <x v="0"/>
    <x v="1164"/>
    <x v="1"/>
    <n v="35.76"/>
    <x v="0"/>
    <s v="miércoles-16:20-card-ANON-0000-0000-1164-Latte"/>
    <s v="único"/>
  </r>
  <r>
    <d v="2025-02-26T00:00:00"/>
    <x v="3255"/>
    <x v="11"/>
    <s v="miércoles"/>
    <s v="16:55"/>
    <x v="0"/>
    <x v="1165"/>
    <x v="1"/>
    <n v="35.76"/>
    <x v="1"/>
    <s v="miércoles-16:55-card-ANON-0000-0000-1165-Hot Chocolate"/>
    <s v="único"/>
  </r>
  <r>
    <d v="2025-02-26T00:00:00"/>
    <x v="3256"/>
    <x v="11"/>
    <s v="miércoles"/>
    <s v="16:56"/>
    <x v="0"/>
    <x v="1191"/>
    <x v="1"/>
    <n v="35.76"/>
    <x v="0"/>
    <s v="miércoles-16:56-card-ANON-0000-0000-1191-Latte"/>
    <s v="único"/>
  </r>
  <r>
    <d v="2025-02-26T00:00:00"/>
    <x v="3257"/>
    <x v="11"/>
    <s v="miércoles"/>
    <s v="17:22"/>
    <x v="0"/>
    <x v="1166"/>
    <x v="1"/>
    <n v="30.86"/>
    <x v="3"/>
    <s v="miércoles-17:22-card-ANON-0000-0000-1166-Americano with Milk"/>
    <s v="único"/>
  </r>
  <r>
    <d v="2025-02-26T00:00:00"/>
    <x v="3258"/>
    <x v="11"/>
    <s v="miércoles"/>
    <s v="18:11"/>
    <x v="0"/>
    <x v="1163"/>
    <x v="1"/>
    <n v="35.76"/>
    <x v="0"/>
    <s v="miércoles-18:11-card-ANON-0000-0000-1163-Latte"/>
    <s v="único"/>
  </r>
  <r>
    <d v="2025-02-26T00:00:00"/>
    <x v="3259"/>
    <x v="11"/>
    <s v="miércoles"/>
    <s v="18:13"/>
    <x v="0"/>
    <x v="1163"/>
    <x v="1"/>
    <n v="35.76"/>
    <x v="7"/>
    <s v="miércoles-18:13-card-ANON-0000-0000-1163-Cappuccino"/>
    <s v="único"/>
  </r>
  <r>
    <d v="2025-02-27T00:00:00"/>
    <x v="3260"/>
    <x v="11"/>
    <s v="jueves"/>
    <s v="07:19"/>
    <x v="0"/>
    <x v="1163"/>
    <x v="1"/>
    <n v="35.76"/>
    <x v="7"/>
    <s v="jueves-07:19-card-ANON-0000-0000-1163-Cappuccino"/>
    <s v="único"/>
  </r>
  <r>
    <d v="2025-02-27T00:00:00"/>
    <x v="3261"/>
    <x v="11"/>
    <s v="jueves"/>
    <s v="07:21"/>
    <x v="0"/>
    <x v="1161"/>
    <x v="1"/>
    <n v="35.76"/>
    <x v="7"/>
    <s v="jueves-07:21-card-ANON-0000-0000-1161-Cappuccino"/>
    <s v="único"/>
  </r>
  <r>
    <d v="2025-02-27T00:00:00"/>
    <x v="3262"/>
    <x v="11"/>
    <s v="jueves"/>
    <s v="10:52"/>
    <x v="0"/>
    <x v="1237"/>
    <x v="1"/>
    <n v="21.06"/>
    <x v="6"/>
    <s v="jueves-10:52-card-ANON-0000-0000-1237-Espresso"/>
    <s v="único"/>
  </r>
  <r>
    <d v="2025-02-27T00:00:00"/>
    <x v="3263"/>
    <x v="11"/>
    <s v="jueves"/>
    <s v="11:08"/>
    <x v="0"/>
    <x v="1168"/>
    <x v="1"/>
    <n v="35.76"/>
    <x v="4"/>
    <s v="jueves-11:08-card-ANON-0000-0000-1168-Cocoa"/>
    <s v="único"/>
  </r>
  <r>
    <d v="2025-02-27T00:00:00"/>
    <x v="3264"/>
    <x v="11"/>
    <s v="jueves"/>
    <s v="12:48"/>
    <x v="0"/>
    <x v="1251"/>
    <x v="1"/>
    <n v="35.76"/>
    <x v="4"/>
    <s v="jueves-12:48-card-ANON-0000-0000-1251-Cocoa"/>
    <s v="único"/>
  </r>
  <r>
    <d v="2025-02-27T00:00:00"/>
    <x v="3265"/>
    <x v="11"/>
    <s v="jueves"/>
    <s v="13:29"/>
    <x v="0"/>
    <x v="1252"/>
    <x v="1"/>
    <n v="30.86"/>
    <x v="3"/>
    <s v="jueves-13:29-card-ANON-0000-0000-1252-Americano with Milk"/>
    <s v="único"/>
  </r>
  <r>
    <d v="2025-02-27T00:00:00"/>
    <x v="3266"/>
    <x v="11"/>
    <s v="jueves"/>
    <s v="14:23"/>
    <x v="0"/>
    <x v="1163"/>
    <x v="1"/>
    <n v="25.96"/>
    <x v="2"/>
    <s v="jueves-14:23-card-ANON-0000-0000-1163-Americano"/>
    <s v="único"/>
  </r>
  <r>
    <d v="2025-02-27T00:00:00"/>
    <x v="3267"/>
    <x v="11"/>
    <s v="jueves"/>
    <s v="14:43"/>
    <x v="0"/>
    <x v="1253"/>
    <x v="1"/>
    <n v="35.76"/>
    <x v="0"/>
    <s v="jueves-14:43-card-ANON-0000-0000-1253-Latte"/>
    <s v="único"/>
  </r>
  <r>
    <d v="2025-02-27T00:00:00"/>
    <x v="3268"/>
    <x v="11"/>
    <s v="jueves"/>
    <s v="15:47"/>
    <x v="0"/>
    <x v="1170"/>
    <x v="1"/>
    <n v="25.96"/>
    <x v="2"/>
    <s v="jueves-15:47-card-ANON-0000-0000-1170-Americano"/>
    <s v="único"/>
  </r>
  <r>
    <d v="2025-02-27T00:00:00"/>
    <x v="3269"/>
    <x v="11"/>
    <s v="jueves"/>
    <s v="16:28"/>
    <x v="0"/>
    <x v="1170"/>
    <x v="1"/>
    <n v="25.96"/>
    <x v="2"/>
    <s v="jueves-16:28-card-ANON-0000-0000-1170-Americano"/>
    <s v="único"/>
  </r>
  <r>
    <d v="2025-02-27T00:00:00"/>
    <x v="3270"/>
    <x v="11"/>
    <s v="jueves"/>
    <s v="17:12"/>
    <x v="0"/>
    <x v="1190"/>
    <x v="1"/>
    <n v="25.96"/>
    <x v="2"/>
    <s v="jueves-17:12-card-ANON-0000-0000-1190-Americano"/>
    <s v="único"/>
  </r>
  <r>
    <d v="2025-02-27T00:00:00"/>
    <x v="3271"/>
    <x v="11"/>
    <s v="jueves"/>
    <s v="17:23"/>
    <x v="0"/>
    <x v="1170"/>
    <x v="1"/>
    <n v="25.96"/>
    <x v="2"/>
    <s v="jueves-17:23-card-ANON-0000-0000-1170-Americano"/>
    <s v="único"/>
  </r>
  <r>
    <d v="2025-02-27T00:00:00"/>
    <x v="3272"/>
    <x v="11"/>
    <s v="jueves"/>
    <s v="17:53"/>
    <x v="0"/>
    <x v="1254"/>
    <x v="1"/>
    <n v="35.76"/>
    <x v="0"/>
    <s v="jueves-17:53-card-ANON-0000-0000-1254-Latte"/>
    <s v="único"/>
  </r>
  <r>
    <d v="2025-02-27T00:00:00"/>
    <x v="3273"/>
    <x v="11"/>
    <s v="jueves"/>
    <s v="18:17"/>
    <x v="0"/>
    <x v="1208"/>
    <x v="1"/>
    <n v="35.76"/>
    <x v="0"/>
    <s v="jueves-18:17-card-ANON-0000-0000-1208-Latte"/>
    <s v="único"/>
  </r>
  <r>
    <d v="2025-02-27T00:00:00"/>
    <x v="3274"/>
    <x v="11"/>
    <s v="jueves"/>
    <s v="18:38"/>
    <x v="0"/>
    <x v="1184"/>
    <x v="1"/>
    <n v="35.76"/>
    <x v="7"/>
    <s v="jueves-18:38-card-ANON-0000-0000-1184-Cappuccino"/>
    <s v="único"/>
  </r>
  <r>
    <d v="2025-02-27T00:00:00"/>
    <x v="3275"/>
    <x v="11"/>
    <s v="jueves"/>
    <s v="18:40"/>
    <x v="0"/>
    <x v="1179"/>
    <x v="1"/>
    <n v="35.76"/>
    <x v="4"/>
    <s v="jueves-18:40-card-ANON-0000-0000-1179-Cocoa"/>
    <s v="único"/>
  </r>
  <r>
    <d v="2025-02-27T00:00:00"/>
    <x v="3276"/>
    <x v="11"/>
    <s v="jueves"/>
    <s v="19:14"/>
    <x v="0"/>
    <x v="1215"/>
    <x v="1"/>
    <n v="35.76"/>
    <x v="0"/>
    <s v="jueves-19:14-card-ANON-0000-0000-1215-Latte"/>
    <s v="único"/>
  </r>
  <r>
    <d v="2025-02-27T00:00:00"/>
    <x v="3277"/>
    <x v="11"/>
    <s v="jueves"/>
    <s v="20:02"/>
    <x v="0"/>
    <x v="46"/>
    <x v="1"/>
    <n v="35.76"/>
    <x v="7"/>
    <s v="jueves-20:02-card-ANON-0000-0000-0046-Cappuccino"/>
    <s v="único"/>
  </r>
  <r>
    <d v="2025-02-28T00:00:00"/>
    <x v="3278"/>
    <x v="11"/>
    <s v="viernes"/>
    <s v="06:52"/>
    <x v="0"/>
    <x v="1163"/>
    <x v="1"/>
    <n v="30.86"/>
    <x v="3"/>
    <s v="viernes-06:52-card-ANON-0000-0000-1163-Americano with Milk"/>
    <s v="único"/>
  </r>
  <r>
    <d v="2025-02-28T00:00:00"/>
    <x v="3279"/>
    <x v="11"/>
    <s v="viernes"/>
    <s v="06:55"/>
    <x v="0"/>
    <x v="1163"/>
    <x v="1"/>
    <n v="30.86"/>
    <x v="3"/>
    <s v="viernes-06:55-card-ANON-0000-0000-1163-Americano with Milk"/>
    <s v="único"/>
  </r>
  <r>
    <d v="2025-02-28T00:00:00"/>
    <x v="3280"/>
    <x v="11"/>
    <s v="viernes"/>
    <s v="07:18"/>
    <x v="0"/>
    <x v="1161"/>
    <x v="1"/>
    <n v="35.76"/>
    <x v="7"/>
    <s v="viernes-07:18-card-ANON-0000-0000-1161-Cappuccino"/>
    <s v="único"/>
  </r>
  <r>
    <d v="2025-02-28T00:00:00"/>
    <x v="3281"/>
    <x v="11"/>
    <s v="viernes"/>
    <s v="08:09"/>
    <x v="0"/>
    <x v="1255"/>
    <x v="1"/>
    <n v="21.06"/>
    <x v="6"/>
    <s v="viernes-08:09-card-ANON-0000-0000-1255-Espresso"/>
    <s v="único"/>
  </r>
  <r>
    <d v="2025-02-28T00:00:00"/>
    <x v="3282"/>
    <x v="11"/>
    <s v="viernes"/>
    <s v="09:02"/>
    <x v="0"/>
    <x v="1162"/>
    <x v="1"/>
    <n v="30.86"/>
    <x v="3"/>
    <s v="viernes-09:02-card-ANON-0000-0000-1162-Americano with Milk"/>
    <s v="único"/>
  </r>
  <r>
    <d v="2025-02-28T00:00:00"/>
    <x v="3283"/>
    <x v="11"/>
    <s v="viernes"/>
    <s v="14:44"/>
    <x v="0"/>
    <x v="1110"/>
    <x v="1"/>
    <n v="25.96"/>
    <x v="2"/>
    <s v="viernes-14:44-card-ANON-0000-0000-1110-Americano"/>
    <s v="único"/>
  </r>
  <r>
    <d v="2025-02-28T00:00:00"/>
    <x v="3284"/>
    <x v="11"/>
    <s v="viernes"/>
    <s v="14:45"/>
    <x v="0"/>
    <x v="1110"/>
    <x v="1"/>
    <n v="25.96"/>
    <x v="2"/>
    <s v="viernes-14:45-card-ANON-0000-0000-1110-Americano"/>
    <s v="único"/>
  </r>
  <r>
    <d v="2025-02-28T00:00:00"/>
    <x v="3285"/>
    <x v="11"/>
    <s v="viernes"/>
    <s v="14:47"/>
    <x v="0"/>
    <x v="1163"/>
    <x v="1"/>
    <n v="25.96"/>
    <x v="2"/>
    <s v="viernes-14:47-card-ANON-0000-0000-1163-Americano"/>
    <s v="único"/>
  </r>
  <r>
    <d v="2025-02-28T00:00:00"/>
    <x v="3286"/>
    <x v="11"/>
    <s v="viernes"/>
    <s v="14:52"/>
    <x v="0"/>
    <x v="1191"/>
    <x v="1"/>
    <n v="35.76"/>
    <x v="0"/>
    <s v="viernes-14:52-card-ANON-0000-0000-1191-Latte"/>
    <s v="único"/>
  </r>
  <r>
    <d v="2025-02-28T00:00:00"/>
    <x v="3287"/>
    <x v="11"/>
    <s v="viernes"/>
    <s v="15:19"/>
    <x v="0"/>
    <x v="1110"/>
    <x v="1"/>
    <n v="25.96"/>
    <x v="2"/>
    <s v="viernes-15:19-card-ANON-0000-0000-1110-Americano"/>
    <s v="único"/>
  </r>
  <r>
    <d v="2025-02-28T00:00:00"/>
    <x v="3288"/>
    <x v="11"/>
    <s v="viernes"/>
    <s v="16:22"/>
    <x v="0"/>
    <x v="1156"/>
    <x v="1"/>
    <n v="35.76"/>
    <x v="4"/>
    <s v="viernes-16:22-card-ANON-0000-0000-1156-Cocoa"/>
    <s v="único"/>
  </r>
  <r>
    <d v="2025-02-28T00:00:00"/>
    <x v="3289"/>
    <x v="11"/>
    <s v="viernes"/>
    <s v="16:30"/>
    <x v="0"/>
    <x v="1170"/>
    <x v="1"/>
    <n v="25.96"/>
    <x v="2"/>
    <s v="viernes-16:30-card-ANON-0000-0000-1170-Americano"/>
    <s v="único"/>
  </r>
  <r>
    <d v="2025-02-28T00:00:00"/>
    <x v="3290"/>
    <x v="11"/>
    <s v="viernes"/>
    <s v="17:21"/>
    <x v="0"/>
    <x v="1191"/>
    <x v="1"/>
    <n v="35.76"/>
    <x v="0"/>
    <s v="viernes-17:21-card-ANON-0000-0000-1191-Latte"/>
    <s v="único"/>
  </r>
  <r>
    <d v="2025-02-28T00:00:00"/>
    <x v="3291"/>
    <x v="11"/>
    <s v="viernes"/>
    <s v="17:31"/>
    <x v="0"/>
    <x v="1256"/>
    <x v="1"/>
    <n v="30.86"/>
    <x v="3"/>
    <s v="viernes-17:31-card-ANON-0000-0000-1256-Americano with Milk"/>
    <s v="único"/>
  </r>
  <r>
    <d v="2025-02-28T00:00:00"/>
    <x v="3292"/>
    <x v="11"/>
    <s v="viernes"/>
    <s v="17:32"/>
    <x v="0"/>
    <x v="1170"/>
    <x v="1"/>
    <n v="25.96"/>
    <x v="2"/>
    <s v="viernes-17:32-card-ANON-0000-0000-1170-Americano"/>
    <s v="único"/>
  </r>
  <r>
    <d v="2025-02-28T00:00:00"/>
    <x v="3293"/>
    <x v="11"/>
    <s v="viernes"/>
    <s v="17:33"/>
    <x v="0"/>
    <x v="1190"/>
    <x v="1"/>
    <n v="25.96"/>
    <x v="2"/>
    <s v="viernes-17:33-card-ANON-0000-0000-1190-Americano"/>
    <s v="único"/>
  </r>
  <r>
    <d v="2025-02-28T00:00:00"/>
    <x v="3294"/>
    <x v="11"/>
    <s v="viernes"/>
    <s v="18:53"/>
    <x v="0"/>
    <x v="1257"/>
    <x v="1"/>
    <n v="35.76"/>
    <x v="0"/>
    <s v="viernes-18:53-card-ANON-0000-0000-1257-Latte"/>
    <s v="único"/>
  </r>
  <r>
    <d v="2025-03-01T00:00:00"/>
    <x v="3295"/>
    <x v="0"/>
    <s v="sábado"/>
    <s v="10:31"/>
    <x v="0"/>
    <x v="1184"/>
    <x v="1"/>
    <n v="35.76"/>
    <x v="7"/>
    <s v="sábado-10:31-card-ANON-0000-0000-1184-Cappuccino"/>
    <s v="único"/>
  </r>
  <r>
    <d v="2025-03-01T00:00:00"/>
    <x v="3296"/>
    <x v="0"/>
    <s v="sábado"/>
    <s v="11:24"/>
    <x v="0"/>
    <x v="1190"/>
    <x v="1"/>
    <n v="25.96"/>
    <x v="2"/>
    <s v="sábado-11:24-card-ANON-0000-0000-1190-Americano"/>
    <s v="único"/>
  </r>
  <r>
    <d v="2025-03-01T00:00:00"/>
    <x v="3297"/>
    <x v="0"/>
    <s v="sábado"/>
    <s v="11:27"/>
    <x v="0"/>
    <x v="1198"/>
    <x v="1"/>
    <n v="25.96"/>
    <x v="2"/>
    <s v="sábado-11:27-card-ANON-0000-0000-1198-Americano"/>
    <s v="único"/>
  </r>
  <r>
    <d v="2025-03-01T00:00:00"/>
    <x v="3298"/>
    <x v="0"/>
    <s v="sábado"/>
    <s v="14:43"/>
    <x v="0"/>
    <x v="1254"/>
    <x v="1"/>
    <n v="35.76"/>
    <x v="0"/>
    <s v="sábado-14:43-card-ANON-0000-0000-1254-Latte"/>
    <s v="único"/>
  </r>
  <r>
    <d v="2025-03-01T00:00:00"/>
    <x v="3299"/>
    <x v="0"/>
    <s v="sábado"/>
    <s v="15:02"/>
    <x v="0"/>
    <x v="1152"/>
    <x v="1"/>
    <n v="25.96"/>
    <x v="2"/>
    <s v="sábado-15:02-card-ANON-0000-0000-1152-Americano"/>
    <s v="único"/>
  </r>
  <r>
    <d v="2025-03-01T00:00:00"/>
    <x v="3300"/>
    <x v="0"/>
    <s v="sábado"/>
    <s v="15:08"/>
    <x v="0"/>
    <x v="1157"/>
    <x v="1"/>
    <n v="30.86"/>
    <x v="3"/>
    <s v="sábado-15:08-card-ANON-0000-0000-1157-Americano with Milk"/>
    <s v="único"/>
  </r>
  <r>
    <d v="2025-03-01T00:00:00"/>
    <x v="3301"/>
    <x v="0"/>
    <s v="sábado"/>
    <s v="16:42"/>
    <x v="0"/>
    <x v="1184"/>
    <x v="1"/>
    <n v="35.76"/>
    <x v="7"/>
    <s v="sábado-16:42-card-ANON-0000-0000-1184-Cappuccino"/>
    <s v="único"/>
  </r>
  <r>
    <d v="2025-03-01T00:00:00"/>
    <x v="3302"/>
    <x v="0"/>
    <s v="sábado"/>
    <s v="17:08"/>
    <x v="0"/>
    <x v="1258"/>
    <x v="1"/>
    <n v="25.96"/>
    <x v="2"/>
    <s v="sábado-17:08-card-ANON-0000-0000-1258-Americano"/>
    <s v="único"/>
  </r>
  <r>
    <d v="2025-03-02T00:00:00"/>
    <x v="3303"/>
    <x v="0"/>
    <s v="domingo"/>
    <s v="09:58"/>
    <x v="0"/>
    <x v="1163"/>
    <x v="1"/>
    <n v="35.76"/>
    <x v="4"/>
    <s v="domingo-09:58-card-ANON-0000-0000-1163-Cocoa"/>
    <s v="único"/>
  </r>
  <r>
    <d v="2025-03-02T00:00:00"/>
    <x v="3304"/>
    <x v="0"/>
    <s v="domingo"/>
    <s v="12:17"/>
    <x v="0"/>
    <x v="1189"/>
    <x v="1"/>
    <n v="35.76"/>
    <x v="0"/>
    <s v="domingo-12:17-card-ANON-0000-0000-1189-Latte"/>
    <s v="único"/>
  </r>
  <r>
    <d v="2025-03-02T00:00:00"/>
    <x v="3305"/>
    <x v="0"/>
    <s v="domingo"/>
    <s v="13:36"/>
    <x v="0"/>
    <x v="1217"/>
    <x v="1"/>
    <n v="30.86"/>
    <x v="3"/>
    <s v="domingo-13:36-card-ANON-0000-0000-1217-Americano with Milk"/>
    <s v="único"/>
  </r>
  <r>
    <d v="2025-03-02T00:00:00"/>
    <x v="3306"/>
    <x v="0"/>
    <s v="domingo"/>
    <s v="15:22"/>
    <x v="0"/>
    <x v="1152"/>
    <x v="1"/>
    <n v="30.86"/>
    <x v="3"/>
    <s v="domingo-15:22-card-ANON-0000-0000-1152-Americano with Milk"/>
    <s v="único"/>
  </r>
  <r>
    <d v="2025-03-02T00:00:00"/>
    <x v="3307"/>
    <x v="0"/>
    <s v="domingo"/>
    <s v="15:23"/>
    <x v="0"/>
    <x v="1152"/>
    <x v="1"/>
    <n v="25.96"/>
    <x v="2"/>
    <s v="domingo-15:23-card-ANON-0000-0000-1152-Americano"/>
    <s v="único"/>
  </r>
  <r>
    <d v="2025-03-02T00:00:00"/>
    <x v="3308"/>
    <x v="0"/>
    <s v="domingo"/>
    <s v="15:24"/>
    <x v="0"/>
    <x v="1190"/>
    <x v="1"/>
    <n v="25.96"/>
    <x v="2"/>
    <s v="domingo-15:24-card-ANON-0000-0000-1190-Americano"/>
    <s v="único"/>
  </r>
  <r>
    <d v="2025-03-03T00:00:00"/>
    <x v="3309"/>
    <x v="0"/>
    <s v="lunes"/>
    <s v="08:24"/>
    <x v="0"/>
    <x v="1161"/>
    <x v="1"/>
    <n v="35.76"/>
    <x v="7"/>
    <s v="lunes-08:24-card-ANON-0000-0000-1161-Cappuccino"/>
    <s v="único"/>
  </r>
  <r>
    <d v="2025-03-03T00:00:00"/>
    <x v="3310"/>
    <x v="0"/>
    <s v="lunes"/>
    <s v="09:46"/>
    <x v="0"/>
    <x v="1244"/>
    <x v="1"/>
    <n v="35.76"/>
    <x v="4"/>
    <s v="lunes-09:46-card-ANON-0000-0000-1244-Cocoa"/>
    <s v="único"/>
  </r>
  <r>
    <d v="2025-03-03T00:00:00"/>
    <x v="3311"/>
    <x v="0"/>
    <s v="lunes"/>
    <s v="09:48"/>
    <x v="0"/>
    <x v="1244"/>
    <x v="1"/>
    <n v="35.76"/>
    <x v="0"/>
    <s v="lunes-09:48-card-ANON-0000-0000-1244-Latte"/>
    <s v="único"/>
  </r>
  <r>
    <d v="2025-03-03T00:00:00"/>
    <x v="3312"/>
    <x v="0"/>
    <s v="lunes"/>
    <s v="10:21"/>
    <x v="0"/>
    <x v="1227"/>
    <x v="1"/>
    <n v="35.76"/>
    <x v="1"/>
    <s v="lunes-10:21-card-ANON-0000-0000-1227-Hot Chocolate"/>
    <s v="único"/>
  </r>
  <r>
    <d v="2025-03-03T00:00:00"/>
    <x v="3313"/>
    <x v="0"/>
    <s v="lunes"/>
    <s v="10:24"/>
    <x v="0"/>
    <x v="1259"/>
    <x v="1"/>
    <n v="35.76"/>
    <x v="1"/>
    <s v="lunes-10:24-card-ANON-0000-0000-1259-Hot Chocolate"/>
    <s v="único"/>
  </r>
  <r>
    <d v="2025-03-03T00:00:00"/>
    <x v="3314"/>
    <x v="0"/>
    <s v="lunes"/>
    <s v="12:58"/>
    <x v="0"/>
    <x v="1184"/>
    <x v="1"/>
    <n v="35.76"/>
    <x v="7"/>
    <s v="lunes-12:58-card-ANON-0000-0000-1184-Cappuccino"/>
    <s v="único"/>
  </r>
  <r>
    <d v="2025-03-03T00:00:00"/>
    <x v="3315"/>
    <x v="0"/>
    <s v="lunes"/>
    <s v="15:11"/>
    <x v="0"/>
    <x v="1191"/>
    <x v="1"/>
    <n v="35.76"/>
    <x v="0"/>
    <s v="lunes-15:11-card-ANON-0000-0000-1191-Latte"/>
    <s v="único"/>
  </r>
  <r>
    <d v="2025-03-03T00:00:00"/>
    <x v="3316"/>
    <x v="0"/>
    <s v="lunes"/>
    <s v="15:47"/>
    <x v="0"/>
    <x v="1167"/>
    <x v="1"/>
    <n v="25.96"/>
    <x v="2"/>
    <s v="lunes-15:47-card-ANON-0000-0000-1167-Americano"/>
    <s v="único"/>
  </r>
  <r>
    <d v="2025-03-03T00:00:00"/>
    <x v="3317"/>
    <x v="0"/>
    <s v="lunes"/>
    <s v="16:14"/>
    <x v="0"/>
    <x v="1196"/>
    <x v="1"/>
    <n v="35.76"/>
    <x v="4"/>
    <s v="lunes-16:14-card-ANON-0000-0000-1196-Cocoa"/>
    <s v="único"/>
  </r>
  <r>
    <d v="2025-03-03T00:00:00"/>
    <x v="3318"/>
    <x v="0"/>
    <s v="lunes"/>
    <s v="16:16"/>
    <x v="0"/>
    <x v="1191"/>
    <x v="1"/>
    <n v="35.76"/>
    <x v="0"/>
    <s v="lunes-16:16-card-ANON-0000-0000-1191-Latte"/>
    <s v="único"/>
  </r>
  <r>
    <d v="2025-03-03T00:00:00"/>
    <x v="3319"/>
    <x v="0"/>
    <s v="lunes"/>
    <s v="16:18"/>
    <x v="0"/>
    <x v="1164"/>
    <x v="1"/>
    <n v="35.76"/>
    <x v="0"/>
    <s v="lunes-16:18-card-ANON-0000-0000-1164-Latte"/>
    <s v="único"/>
  </r>
  <r>
    <d v="2025-03-03T00:00:00"/>
    <x v="3320"/>
    <x v="0"/>
    <s v="lunes"/>
    <s v="16:40"/>
    <x v="0"/>
    <x v="1158"/>
    <x v="1"/>
    <n v="35.76"/>
    <x v="7"/>
    <s v="lunes-16:40-card-ANON-0000-0000-1158-Cappuccino"/>
    <s v="único"/>
  </r>
  <r>
    <d v="2025-03-03T00:00:00"/>
    <x v="3321"/>
    <x v="0"/>
    <s v="lunes"/>
    <s v="16:42"/>
    <x v="0"/>
    <x v="1158"/>
    <x v="1"/>
    <n v="35.76"/>
    <x v="7"/>
    <s v="lunes-16:42-card-ANON-0000-0000-1158-Cappuccino"/>
    <s v="único"/>
  </r>
  <r>
    <d v="2025-03-03T00:00:00"/>
    <x v="3322"/>
    <x v="0"/>
    <s v="lunes"/>
    <s v="16:52"/>
    <x v="0"/>
    <x v="1170"/>
    <x v="1"/>
    <n v="25.96"/>
    <x v="2"/>
    <s v="lunes-16:52-card-ANON-0000-0000-1170-Americano"/>
    <s v="único"/>
  </r>
  <r>
    <d v="2025-03-03T00:00:00"/>
    <x v="3323"/>
    <x v="0"/>
    <s v="lunes"/>
    <s v="17:28"/>
    <x v="0"/>
    <x v="1256"/>
    <x v="1"/>
    <n v="30.86"/>
    <x v="3"/>
    <s v="lunes-17:28-card-ANON-0000-0000-1256-Americano with Milk"/>
    <s v="único"/>
  </r>
  <r>
    <d v="2025-03-03T00:00:00"/>
    <x v="3324"/>
    <x v="0"/>
    <s v="lunes"/>
    <s v="17:31"/>
    <x v="0"/>
    <x v="1198"/>
    <x v="1"/>
    <n v="25.96"/>
    <x v="2"/>
    <s v="lunes-17:31-card-ANON-0000-0000-1198-Americano"/>
    <s v="único"/>
  </r>
  <r>
    <d v="2025-03-03T00:00:00"/>
    <x v="3325"/>
    <x v="0"/>
    <s v="lunes"/>
    <s v="17:32"/>
    <x v="0"/>
    <x v="1198"/>
    <x v="1"/>
    <n v="35.76"/>
    <x v="1"/>
    <s v="lunes-17:32-card-ANON-0000-0000-1198-Hot Chocolate"/>
    <s v="único"/>
  </r>
  <r>
    <d v="2025-03-03T00:00:00"/>
    <x v="3326"/>
    <x v="0"/>
    <s v="lunes"/>
    <s v="17:32"/>
    <x v="0"/>
    <x v="1198"/>
    <x v="1"/>
    <n v="25.96"/>
    <x v="2"/>
    <s v="lunes-17:32-card-ANON-0000-0000-1198-Americano"/>
    <s v="único"/>
  </r>
  <r>
    <d v="2025-03-03T00:00:00"/>
    <x v="3327"/>
    <x v="0"/>
    <s v="lunes"/>
    <s v="17:57"/>
    <x v="0"/>
    <x v="1179"/>
    <x v="1"/>
    <n v="35.76"/>
    <x v="1"/>
    <s v="lunes-17:57-card-ANON-0000-0000-1179-Hot Chocolate"/>
    <s v="único"/>
  </r>
  <r>
    <d v="2025-03-03T00:00:00"/>
    <x v="3328"/>
    <x v="0"/>
    <s v="lunes"/>
    <s v="17:58"/>
    <x v="0"/>
    <x v="1178"/>
    <x v="1"/>
    <n v="35.76"/>
    <x v="1"/>
    <s v="lunes-17:58-card-ANON-0000-0000-1178-Hot Chocolate"/>
    <s v="único"/>
  </r>
  <r>
    <d v="2025-03-03T00:00:00"/>
    <x v="3329"/>
    <x v="0"/>
    <s v="lunes"/>
    <s v="18:03"/>
    <x v="0"/>
    <x v="1162"/>
    <x v="1"/>
    <n v="30.86"/>
    <x v="3"/>
    <s v="lunes-18:03-card-ANON-0000-0000-1162-Americano with Milk"/>
    <s v="único"/>
  </r>
  <r>
    <d v="2025-03-03T00:00:00"/>
    <x v="3330"/>
    <x v="0"/>
    <s v="lunes"/>
    <s v="18:46"/>
    <x v="0"/>
    <x v="1257"/>
    <x v="1"/>
    <n v="35.76"/>
    <x v="0"/>
    <s v="lunes-18:46-card-ANON-0000-0000-1257-Latte"/>
    <s v="único"/>
  </r>
  <r>
    <d v="2025-03-04T00:00:00"/>
    <x v="3331"/>
    <x v="0"/>
    <s v="martes"/>
    <s v="07:19"/>
    <x v="0"/>
    <x v="1161"/>
    <x v="1"/>
    <n v="35.76"/>
    <x v="7"/>
    <s v="martes-07:19-card-ANON-0000-0000-1161-Cappuccino"/>
    <s v="único"/>
  </r>
  <r>
    <d v="2025-03-04T00:00:00"/>
    <x v="3332"/>
    <x v="0"/>
    <s v="martes"/>
    <s v="07:31"/>
    <x v="0"/>
    <x v="1163"/>
    <x v="1"/>
    <n v="25.96"/>
    <x v="2"/>
    <s v="martes-07:31-card-ANON-0000-0000-1163-Americano"/>
    <s v="único"/>
  </r>
  <r>
    <d v="2025-03-04T00:00:00"/>
    <x v="3333"/>
    <x v="0"/>
    <s v="martes"/>
    <s v="08:51"/>
    <x v="0"/>
    <x v="1187"/>
    <x v="1"/>
    <n v="30.86"/>
    <x v="3"/>
    <s v="martes-08:51-card-ANON-0000-0000-1187-Americano with Milk"/>
    <s v="único"/>
  </r>
  <r>
    <d v="2025-03-04T00:00:00"/>
    <x v="3334"/>
    <x v="0"/>
    <s v="martes"/>
    <s v="09:09"/>
    <x v="0"/>
    <x v="1163"/>
    <x v="1"/>
    <n v="25.96"/>
    <x v="2"/>
    <s v="martes-09:09-card-ANON-0000-0000-1163-Americano"/>
    <s v="único"/>
  </r>
  <r>
    <d v="2025-03-04T00:00:00"/>
    <x v="3335"/>
    <x v="0"/>
    <s v="martes"/>
    <s v="09:10"/>
    <x v="0"/>
    <x v="1163"/>
    <x v="1"/>
    <n v="25.96"/>
    <x v="2"/>
    <s v="martes-09:10-card-ANON-0000-0000-1163-Americano"/>
    <s v="único"/>
  </r>
  <r>
    <d v="2025-03-04T00:00:00"/>
    <x v="3336"/>
    <x v="0"/>
    <s v="martes"/>
    <s v="09:58"/>
    <x v="0"/>
    <x v="1260"/>
    <x v="1"/>
    <n v="25.96"/>
    <x v="2"/>
    <s v="martes-09:58-card-ANON-0000-0000-1260-Americano"/>
    <s v="único"/>
  </r>
  <r>
    <d v="2025-03-04T00:00:00"/>
    <x v="3337"/>
    <x v="0"/>
    <s v="martes"/>
    <s v="11:04"/>
    <x v="0"/>
    <x v="1222"/>
    <x v="1"/>
    <n v="30.86"/>
    <x v="3"/>
    <s v="martes-11:04-card-ANON-0000-0000-1222-Americano with Milk"/>
    <s v="único"/>
  </r>
  <r>
    <d v="2025-03-04T00:00:00"/>
    <x v="3338"/>
    <x v="0"/>
    <s v="martes"/>
    <s v="11:05"/>
    <x v="0"/>
    <x v="1176"/>
    <x v="1"/>
    <n v="25.96"/>
    <x v="2"/>
    <s v="martes-11:05-card-ANON-0000-0000-1176-Americano"/>
    <s v="único"/>
  </r>
  <r>
    <d v="2025-03-04T00:00:00"/>
    <x v="3339"/>
    <x v="0"/>
    <s v="martes"/>
    <s v="11:46"/>
    <x v="0"/>
    <x v="1167"/>
    <x v="1"/>
    <n v="25.96"/>
    <x v="2"/>
    <s v="martes-11:46-card-ANON-0000-0000-1167-Americano"/>
    <s v="único"/>
  </r>
  <r>
    <d v="2025-03-04T00:00:00"/>
    <x v="3340"/>
    <x v="0"/>
    <s v="martes"/>
    <s v="11:47"/>
    <x v="0"/>
    <x v="1167"/>
    <x v="1"/>
    <n v="25.96"/>
    <x v="2"/>
    <s v="martes-11:47-card-ANON-0000-0000-1167-Americano"/>
    <s v="único"/>
  </r>
  <r>
    <d v="2025-03-04T00:00:00"/>
    <x v="3341"/>
    <x v="0"/>
    <s v="martes"/>
    <s v="11:51"/>
    <x v="0"/>
    <x v="1110"/>
    <x v="1"/>
    <n v="25.96"/>
    <x v="2"/>
    <s v="martes-11:51-card-ANON-0000-0000-1110-Americano"/>
    <s v="único"/>
  </r>
  <r>
    <d v="2025-03-04T00:00:00"/>
    <x v="3342"/>
    <x v="0"/>
    <s v="martes"/>
    <s v="12:25"/>
    <x v="0"/>
    <x v="1189"/>
    <x v="1"/>
    <n v="35.76"/>
    <x v="4"/>
    <s v="martes-12:25-card-ANON-0000-0000-1189-Cocoa"/>
    <s v="único"/>
  </r>
  <r>
    <d v="2025-03-04T00:00:00"/>
    <x v="3343"/>
    <x v="0"/>
    <s v="martes"/>
    <s v="16:48"/>
    <x v="0"/>
    <x v="1167"/>
    <x v="1"/>
    <n v="25.96"/>
    <x v="2"/>
    <s v="martes-16:48-card-ANON-0000-0000-1167-Americano"/>
    <s v="único"/>
  </r>
  <r>
    <d v="2025-03-04T00:00:00"/>
    <x v="3344"/>
    <x v="0"/>
    <s v="martes"/>
    <s v="18:43"/>
    <x v="0"/>
    <x v="1234"/>
    <x v="1"/>
    <n v="35.76"/>
    <x v="4"/>
    <s v="martes-18:43-card-ANON-0000-0000-1234-Cocoa"/>
    <s v="único"/>
  </r>
  <r>
    <d v="2025-03-04T00:00:00"/>
    <x v="3345"/>
    <x v="0"/>
    <s v="martes"/>
    <s v="19:10"/>
    <x v="0"/>
    <x v="1174"/>
    <x v="1"/>
    <n v="35.76"/>
    <x v="0"/>
    <s v="martes-19:10-card-ANON-0000-0000-1174-Latte"/>
    <s v="único"/>
  </r>
  <r>
    <d v="2025-03-04T00:00:00"/>
    <x v="3346"/>
    <x v="0"/>
    <s v="martes"/>
    <s v="20:09"/>
    <x v="0"/>
    <x v="1246"/>
    <x v="1"/>
    <n v="35.76"/>
    <x v="0"/>
    <s v="martes-20:09-card-ANON-0000-0000-1246-Latte"/>
    <s v="único"/>
  </r>
  <r>
    <d v="2025-03-05T00:00:00"/>
    <x v="3347"/>
    <x v="0"/>
    <s v="miércoles"/>
    <s v="08:39"/>
    <x v="0"/>
    <x v="1163"/>
    <x v="1"/>
    <n v="30.86"/>
    <x v="3"/>
    <s v="miércoles-08:39-card-ANON-0000-0000-1163-Americano with Milk"/>
    <s v="único"/>
  </r>
  <r>
    <d v="2025-03-05T00:00:00"/>
    <x v="3348"/>
    <x v="0"/>
    <s v="miércoles"/>
    <s v="09:38"/>
    <x v="0"/>
    <x v="1167"/>
    <x v="1"/>
    <n v="25.96"/>
    <x v="2"/>
    <s v="miércoles-09:38-card-ANON-0000-0000-1167-Americano"/>
    <s v="único"/>
  </r>
  <r>
    <d v="2025-03-05T00:00:00"/>
    <x v="3349"/>
    <x v="0"/>
    <s v="miércoles"/>
    <s v="10:01"/>
    <x v="0"/>
    <x v="1198"/>
    <x v="1"/>
    <n v="25.96"/>
    <x v="2"/>
    <s v="miércoles-10:01-card-ANON-0000-0000-1198-Americano"/>
    <s v="único"/>
  </r>
  <r>
    <d v="2025-03-05T00:00:00"/>
    <x v="3350"/>
    <x v="0"/>
    <s v="miércoles"/>
    <s v="10:02"/>
    <x v="0"/>
    <x v="1198"/>
    <x v="1"/>
    <n v="25.96"/>
    <x v="2"/>
    <s v="miércoles-10:02-card-ANON-0000-0000-1198-Americano"/>
    <s v="único"/>
  </r>
  <r>
    <d v="2025-03-05T00:00:00"/>
    <x v="3351"/>
    <x v="0"/>
    <s v="miércoles"/>
    <s v="10:10"/>
    <x v="0"/>
    <x v="1261"/>
    <x v="1"/>
    <n v="35.76"/>
    <x v="7"/>
    <s v="miércoles-10:10-card-ANON-0000-0000-1261-Cappuccino"/>
    <s v="único"/>
  </r>
  <r>
    <d v="2025-03-05T00:00:00"/>
    <x v="3352"/>
    <x v="0"/>
    <s v="miércoles"/>
    <s v="10:40"/>
    <x v="0"/>
    <x v="1248"/>
    <x v="1"/>
    <n v="30.86"/>
    <x v="3"/>
    <s v="miércoles-10:40-card-ANON-0000-0000-1248-Americano with Milk"/>
    <s v="único"/>
  </r>
  <r>
    <d v="2025-03-05T00:00:00"/>
    <x v="3353"/>
    <x v="0"/>
    <s v="miércoles"/>
    <s v="11:08"/>
    <x v="0"/>
    <x v="1184"/>
    <x v="1"/>
    <n v="35.76"/>
    <x v="7"/>
    <s v="miércoles-11:08-card-ANON-0000-0000-1184-Cappuccino"/>
    <s v="único"/>
  </r>
  <r>
    <d v="2025-03-05T00:00:00"/>
    <x v="3354"/>
    <x v="0"/>
    <s v="miércoles"/>
    <s v="11:10"/>
    <x v="0"/>
    <x v="1262"/>
    <x v="1"/>
    <n v="35.76"/>
    <x v="4"/>
    <s v="miércoles-11:10-card-ANON-0000-0000-1262-Cocoa"/>
    <s v="único"/>
  </r>
  <r>
    <d v="2025-03-05T00:00:00"/>
    <x v="3355"/>
    <x v="0"/>
    <s v="miércoles"/>
    <s v="11:38"/>
    <x v="0"/>
    <x v="1198"/>
    <x v="1"/>
    <n v="25.96"/>
    <x v="2"/>
    <s v="miércoles-11:38-card-ANON-0000-0000-1198-Americano"/>
    <s v="único"/>
  </r>
  <r>
    <d v="2025-03-05T00:00:00"/>
    <x v="3356"/>
    <x v="0"/>
    <s v="miércoles"/>
    <s v="11:41"/>
    <x v="0"/>
    <x v="1167"/>
    <x v="1"/>
    <n v="25.96"/>
    <x v="2"/>
    <s v="miércoles-11:41-card-ANON-0000-0000-1167-Americano"/>
    <s v="único"/>
  </r>
  <r>
    <d v="2025-03-05T00:00:00"/>
    <x v="3357"/>
    <x v="0"/>
    <s v="miércoles"/>
    <s v="12:12"/>
    <x v="0"/>
    <x v="1110"/>
    <x v="1"/>
    <n v="25.96"/>
    <x v="2"/>
    <s v="miércoles-12:12-card-ANON-0000-0000-1110-Americano"/>
    <s v="único"/>
  </r>
  <r>
    <d v="2025-03-05T00:00:00"/>
    <x v="3358"/>
    <x v="0"/>
    <s v="miércoles"/>
    <s v="15:07"/>
    <x v="0"/>
    <x v="1191"/>
    <x v="1"/>
    <n v="35.76"/>
    <x v="0"/>
    <s v="miércoles-15:07-card-ANON-0000-0000-1191-Latte"/>
    <s v="único"/>
  </r>
  <r>
    <d v="2025-03-05T00:00:00"/>
    <x v="3359"/>
    <x v="0"/>
    <s v="miércoles"/>
    <s v="15:21"/>
    <x v="0"/>
    <x v="1164"/>
    <x v="1"/>
    <n v="35.76"/>
    <x v="0"/>
    <s v="miércoles-15:21-card-ANON-0000-0000-1164-Latte"/>
    <s v="único"/>
  </r>
  <r>
    <d v="2025-03-05T00:00:00"/>
    <x v="3360"/>
    <x v="0"/>
    <s v="miércoles"/>
    <s v="15:25"/>
    <x v="0"/>
    <x v="1165"/>
    <x v="1"/>
    <n v="35.76"/>
    <x v="1"/>
    <s v="miércoles-15:25-card-ANON-0000-0000-1165-Hot Chocolate"/>
    <s v="único"/>
  </r>
  <r>
    <d v="2025-03-05T00:00:00"/>
    <x v="3361"/>
    <x v="0"/>
    <s v="miércoles"/>
    <s v="17:09"/>
    <x v="0"/>
    <x v="1222"/>
    <x v="1"/>
    <n v="30.86"/>
    <x v="3"/>
    <s v="miércoles-17:09-card-ANON-0000-0000-1222-Americano with Milk"/>
    <s v="único"/>
  </r>
  <r>
    <d v="2025-03-05T00:00:00"/>
    <x v="3362"/>
    <x v="0"/>
    <s v="miércoles"/>
    <s v="17:16"/>
    <x v="0"/>
    <x v="1263"/>
    <x v="1"/>
    <n v="21.06"/>
    <x v="6"/>
    <s v="miércoles-17:16-card-ANON-0000-0000-1263-Espresso"/>
    <s v="único"/>
  </r>
  <r>
    <d v="2025-03-05T00:00:00"/>
    <x v="3363"/>
    <x v="0"/>
    <s v="miércoles"/>
    <s v="17:31"/>
    <x v="0"/>
    <x v="1191"/>
    <x v="1"/>
    <n v="35.76"/>
    <x v="0"/>
    <s v="miércoles-17:31-card-ANON-0000-0000-1191-Latte"/>
    <s v="único"/>
  </r>
  <r>
    <d v="2025-03-05T00:00:00"/>
    <x v="3364"/>
    <x v="0"/>
    <s v="miércoles"/>
    <s v="18:13"/>
    <x v="0"/>
    <x v="1158"/>
    <x v="1"/>
    <n v="35.76"/>
    <x v="7"/>
    <s v="miércoles-18:13-card-ANON-0000-0000-1158-Cappuccino"/>
    <s v="único"/>
  </r>
  <r>
    <d v="2025-03-05T00:00:00"/>
    <x v="3365"/>
    <x v="0"/>
    <s v="miércoles"/>
    <s v="19:02"/>
    <x v="0"/>
    <x v="1264"/>
    <x v="1"/>
    <n v="35.76"/>
    <x v="4"/>
    <s v="miércoles-19:02-card-ANON-0000-0000-1264-Cocoa"/>
    <s v="único"/>
  </r>
  <r>
    <d v="2025-03-06T00:00:00"/>
    <x v="3366"/>
    <x v="0"/>
    <s v="jueves"/>
    <s v="09:33"/>
    <x v="0"/>
    <x v="1210"/>
    <x v="1"/>
    <n v="35.76"/>
    <x v="1"/>
    <s v="jueves-09:33-card-ANON-0000-0000-1210-Hot Chocolate"/>
    <s v="único"/>
  </r>
  <r>
    <d v="2025-03-06T00:00:00"/>
    <x v="3367"/>
    <x v="0"/>
    <s v="jueves"/>
    <s v="09:35"/>
    <x v="0"/>
    <x v="1207"/>
    <x v="1"/>
    <n v="21.06"/>
    <x v="6"/>
    <s v="jueves-09:35-card-ANON-0000-0000-1207-Espresso"/>
    <s v="único"/>
  </r>
  <r>
    <d v="2025-03-06T00:00:00"/>
    <x v="3368"/>
    <x v="0"/>
    <s v="jueves"/>
    <s v="10:48"/>
    <x v="0"/>
    <x v="1207"/>
    <x v="1"/>
    <n v="30.86"/>
    <x v="3"/>
    <s v="jueves-10:48-card-ANON-0000-0000-1207-Americano with Milk"/>
    <s v="único"/>
  </r>
  <r>
    <d v="2025-03-06T00:00:00"/>
    <x v="3369"/>
    <x v="0"/>
    <s v="jueves"/>
    <s v="10:56"/>
    <x v="0"/>
    <x v="1163"/>
    <x v="1"/>
    <n v="25.96"/>
    <x v="2"/>
    <s v="jueves-10:56-card-ANON-0000-0000-1163-Americano"/>
    <s v="único"/>
  </r>
  <r>
    <d v="2025-03-06T00:00:00"/>
    <x v="3370"/>
    <x v="0"/>
    <s v="jueves"/>
    <s v="10:57"/>
    <x v="0"/>
    <x v="1163"/>
    <x v="1"/>
    <n v="25.96"/>
    <x v="2"/>
    <s v="jueves-10:57-card-ANON-0000-0000-1163-Americano"/>
    <s v="único"/>
  </r>
  <r>
    <d v="2025-03-06T00:00:00"/>
    <x v="3371"/>
    <x v="0"/>
    <s v="jueves"/>
    <s v="11:05"/>
    <x v="0"/>
    <x v="1198"/>
    <x v="1"/>
    <n v="25.96"/>
    <x v="2"/>
    <s v="jueves-11:05-card-ANON-0000-0000-1198-Americano"/>
    <s v="único"/>
  </r>
  <r>
    <d v="2025-03-06T00:00:00"/>
    <x v="3372"/>
    <x v="0"/>
    <s v="jueves"/>
    <s v="11:17"/>
    <x v="0"/>
    <x v="1265"/>
    <x v="1"/>
    <n v="35.76"/>
    <x v="7"/>
    <s v="jueves-11:17-card-ANON-0000-0000-1265-Cappuccino"/>
    <s v="único"/>
  </r>
  <r>
    <d v="2025-03-06T00:00:00"/>
    <x v="3373"/>
    <x v="0"/>
    <s v="jueves"/>
    <s v="13:51"/>
    <x v="0"/>
    <x v="1215"/>
    <x v="1"/>
    <n v="35.76"/>
    <x v="0"/>
    <s v="jueves-13:51-card-ANON-0000-0000-1215-Latte"/>
    <s v="único"/>
  </r>
  <r>
    <d v="2025-03-06T00:00:00"/>
    <x v="3374"/>
    <x v="0"/>
    <s v="jueves"/>
    <s v="16:06"/>
    <x v="0"/>
    <x v="1216"/>
    <x v="1"/>
    <n v="30.86"/>
    <x v="3"/>
    <s v="jueves-16:06-card-ANON-0000-0000-1216-Americano with Milk"/>
    <s v="único"/>
  </r>
  <r>
    <d v="2025-03-06T00:00:00"/>
    <x v="3375"/>
    <x v="0"/>
    <s v="jueves"/>
    <s v="17:49"/>
    <x v="0"/>
    <x v="1163"/>
    <x v="1"/>
    <n v="35.76"/>
    <x v="4"/>
    <s v="jueves-17:49-card-ANON-0000-0000-1163-Cocoa"/>
    <s v="único"/>
  </r>
  <r>
    <d v="2025-03-06T00:00:00"/>
    <x v="3376"/>
    <x v="0"/>
    <s v="jueves"/>
    <s v="18:27"/>
    <x v="0"/>
    <x v="1158"/>
    <x v="1"/>
    <n v="35.76"/>
    <x v="7"/>
    <s v="jueves-18:27-card-ANON-0000-0000-1158-Cappuccino"/>
    <s v="único"/>
  </r>
  <r>
    <d v="2025-03-06T00:00:00"/>
    <x v="3377"/>
    <x v="0"/>
    <s v="jueves"/>
    <s v="19:22"/>
    <x v="0"/>
    <x v="1153"/>
    <x v="1"/>
    <n v="30.86"/>
    <x v="3"/>
    <s v="jueves-19:22-card-ANON-0000-0000-1153-Americano with Milk"/>
    <s v="único"/>
  </r>
  <r>
    <d v="2025-03-07T00:00:00"/>
    <x v="3378"/>
    <x v="0"/>
    <s v="viernes"/>
    <s v="07:05"/>
    <x v="0"/>
    <x v="1161"/>
    <x v="1"/>
    <n v="35.76"/>
    <x v="7"/>
    <s v="viernes-07:05-card-ANON-0000-0000-1161-Cappuccino"/>
    <s v="único"/>
  </r>
  <r>
    <d v="2025-03-07T00:00:00"/>
    <x v="3379"/>
    <x v="0"/>
    <s v="viernes"/>
    <s v="08:45"/>
    <x v="0"/>
    <x v="1110"/>
    <x v="1"/>
    <n v="25.96"/>
    <x v="2"/>
    <s v="viernes-08:45-card-ANON-0000-0000-1110-Americano"/>
    <s v="único"/>
  </r>
  <r>
    <d v="2025-03-07T00:00:00"/>
    <x v="3380"/>
    <x v="0"/>
    <s v="viernes"/>
    <s v="08:46"/>
    <x v="0"/>
    <x v="1110"/>
    <x v="1"/>
    <n v="25.96"/>
    <x v="2"/>
    <s v="viernes-08:46-card-ANON-0000-0000-1110-Americano"/>
    <s v="único"/>
  </r>
  <r>
    <d v="2025-03-07T00:00:00"/>
    <x v="3381"/>
    <x v="0"/>
    <s v="viernes"/>
    <s v="09:02"/>
    <x v="0"/>
    <x v="1163"/>
    <x v="1"/>
    <n v="25.96"/>
    <x v="2"/>
    <s v="viernes-09:02-card-ANON-0000-0000-1163-Americano"/>
    <s v="único"/>
  </r>
  <r>
    <d v="2025-03-07T00:00:00"/>
    <x v="3382"/>
    <x v="0"/>
    <s v="viernes"/>
    <s v="10:09"/>
    <x v="0"/>
    <x v="1155"/>
    <x v="1"/>
    <n v="35.76"/>
    <x v="1"/>
    <s v="viernes-10:09-card-ANON-0000-0000-1155-Hot Chocolate"/>
    <s v="único"/>
  </r>
  <r>
    <d v="2025-03-07T00:00:00"/>
    <x v="3383"/>
    <x v="0"/>
    <s v="viernes"/>
    <s v="10:26"/>
    <x v="0"/>
    <x v="1266"/>
    <x v="1"/>
    <n v="30.86"/>
    <x v="3"/>
    <s v="viernes-10:26-card-ANON-0000-0000-1266-Americano with Milk"/>
    <s v="único"/>
  </r>
  <r>
    <d v="2025-03-07T00:00:00"/>
    <x v="3384"/>
    <x v="0"/>
    <s v="viernes"/>
    <s v="10:27"/>
    <x v="0"/>
    <x v="1266"/>
    <x v="1"/>
    <n v="30.86"/>
    <x v="3"/>
    <s v="viernes-10:27-card-ANON-0000-0000-1266-Americano with Milk"/>
    <s v="único"/>
  </r>
  <r>
    <d v="2025-03-07T00:00:00"/>
    <x v="3385"/>
    <x v="0"/>
    <s v="viernes"/>
    <s v="10:41"/>
    <x v="0"/>
    <x v="1262"/>
    <x v="1"/>
    <n v="35.76"/>
    <x v="4"/>
    <s v="viernes-10:41-card-ANON-0000-0000-1262-Cocoa"/>
    <s v="único"/>
  </r>
  <r>
    <d v="2025-03-07T00:00:00"/>
    <x v="3386"/>
    <x v="0"/>
    <s v="viernes"/>
    <s v="11:50"/>
    <x v="0"/>
    <x v="1189"/>
    <x v="1"/>
    <n v="35.76"/>
    <x v="4"/>
    <s v="viernes-11:50-card-ANON-0000-0000-1189-Cocoa"/>
    <s v="único"/>
  </r>
  <r>
    <d v="2025-03-07T00:00:00"/>
    <x v="3387"/>
    <x v="0"/>
    <s v="viernes"/>
    <s v="12:03"/>
    <x v="0"/>
    <x v="1157"/>
    <x v="1"/>
    <n v="30.86"/>
    <x v="3"/>
    <s v="viernes-12:03-card-ANON-0000-0000-1157-Americano with Milk"/>
    <s v="único"/>
  </r>
  <r>
    <d v="2025-03-07T00:00:00"/>
    <x v="3388"/>
    <x v="0"/>
    <s v="viernes"/>
    <s v="13:43"/>
    <x v="0"/>
    <x v="1210"/>
    <x v="1"/>
    <n v="35.76"/>
    <x v="1"/>
    <s v="viernes-13:43-card-ANON-0000-0000-1210-Hot Chocolate"/>
    <s v="único"/>
  </r>
  <r>
    <d v="2025-03-07T00:00:00"/>
    <x v="3389"/>
    <x v="0"/>
    <s v="viernes"/>
    <s v="13:55"/>
    <x v="0"/>
    <x v="1260"/>
    <x v="1"/>
    <n v="25.96"/>
    <x v="2"/>
    <s v="viernes-13:55-card-ANON-0000-0000-1260-Americano"/>
    <s v="único"/>
  </r>
  <r>
    <d v="2025-03-07T00:00:00"/>
    <x v="3390"/>
    <x v="0"/>
    <s v="viernes"/>
    <s v="14:53"/>
    <x v="0"/>
    <x v="1184"/>
    <x v="1"/>
    <n v="35.76"/>
    <x v="7"/>
    <s v="viernes-14:53-card-ANON-0000-0000-1184-Cappuccino"/>
    <s v="único"/>
  </r>
  <r>
    <d v="2025-03-07T00:00:00"/>
    <x v="3391"/>
    <x v="0"/>
    <s v="viernes"/>
    <s v="15:09"/>
    <x v="0"/>
    <x v="1191"/>
    <x v="1"/>
    <n v="35.76"/>
    <x v="0"/>
    <s v="viernes-15:09-card-ANON-0000-0000-1191-Latte"/>
    <s v="único"/>
  </r>
  <r>
    <d v="2025-03-07T00:00:00"/>
    <x v="3392"/>
    <x v="0"/>
    <s v="viernes"/>
    <s v="15:52"/>
    <x v="0"/>
    <x v="1164"/>
    <x v="1"/>
    <n v="35.76"/>
    <x v="0"/>
    <s v="viernes-15:52-card-ANON-0000-0000-1164-Latte"/>
    <s v="único"/>
  </r>
  <r>
    <d v="2025-03-07T00:00:00"/>
    <x v="3393"/>
    <x v="0"/>
    <s v="viernes"/>
    <s v="17:10"/>
    <x v="0"/>
    <x v="1191"/>
    <x v="1"/>
    <n v="35.76"/>
    <x v="0"/>
    <s v="viernes-17:10-card-ANON-0000-0000-1191-Latte"/>
    <s v="único"/>
  </r>
  <r>
    <d v="2025-03-07T00:00:00"/>
    <x v="3394"/>
    <x v="0"/>
    <s v="viernes"/>
    <s v="17:12"/>
    <x v="0"/>
    <x v="1165"/>
    <x v="1"/>
    <n v="35.76"/>
    <x v="1"/>
    <s v="viernes-17:12-card-ANON-0000-0000-1165-Hot Chocolate"/>
    <s v="único"/>
  </r>
  <r>
    <d v="2025-03-08T00:00:00"/>
    <x v="3395"/>
    <x v="0"/>
    <s v="sábado"/>
    <s v="09:23"/>
    <x v="0"/>
    <x v="1207"/>
    <x v="1"/>
    <n v="30.86"/>
    <x v="3"/>
    <s v="sábado-09:23-card-ANON-0000-0000-1207-Americano with Milk"/>
    <s v="único"/>
  </r>
  <r>
    <d v="2025-03-08T00:00:00"/>
    <x v="3396"/>
    <x v="0"/>
    <s v="sábado"/>
    <s v="09:41"/>
    <x v="0"/>
    <x v="1162"/>
    <x v="1"/>
    <n v="30.86"/>
    <x v="3"/>
    <s v="sábado-09:41-card-ANON-0000-0000-1162-Americano with Milk"/>
    <s v="único"/>
  </r>
  <r>
    <d v="2025-03-08T00:00:00"/>
    <x v="3397"/>
    <x v="0"/>
    <s v="sábado"/>
    <s v="10:54"/>
    <x v="0"/>
    <x v="1163"/>
    <x v="1"/>
    <n v="25.96"/>
    <x v="2"/>
    <s v="sábado-10:54-card-ANON-0000-0000-1163-Americano"/>
    <s v="único"/>
  </r>
  <r>
    <d v="2025-03-08T00:00:00"/>
    <x v="3398"/>
    <x v="0"/>
    <s v="sábado"/>
    <s v="11:19"/>
    <x v="0"/>
    <x v="1190"/>
    <x v="1"/>
    <n v="25.96"/>
    <x v="2"/>
    <s v="sábado-11:19-card-ANON-0000-0000-1190-Americano"/>
    <s v="único"/>
  </r>
  <r>
    <d v="2025-03-08T00:00:00"/>
    <x v="3399"/>
    <x v="0"/>
    <s v="sábado"/>
    <s v="11:20"/>
    <x v="0"/>
    <x v="1190"/>
    <x v="1"/>
    <n v="25.96"/>
    <x v="2"/>
    <s v="sábado-11:20-card-ANON-0000-0000-1190-Americano"/>
    <s v="único"/>
  </r>
  <r>
    <d v="2025-03-08T00:00:00"/>
    <x v="3400"/>
    <x v="0"/>
    <s v="sábado"/>
    <s v="12:41"/>
    <x v="0"/>
    <x v="1267"/>
    <x v="1"/>
    <n v="30.86"/>
    <x v="3"/>
    <s v="sábado-12:41-card-ANON-0000-0000-1267-Americano with Milk"/>
    <s v="único"/>
  </r>
  <r>
    <d v="2025-03-08T00:00:00"/>
    <x v="3401"/>
    <x v="0"/>
    <s v="sábado"/>
    <s v="12:45"/>
    <x v="0"/>
    <x v="1110"/>
    <x v="1"/>
    <n v="25.96"/>
    <x v="2"/>
    <s v="sábado-12:45-card-ANON-0000-0000-1110-Americano"/>
    <s v="único"/>
  </r>
  <r>
    <d v="2025-03-08T00:00:00"/>
    <x v="3402"/>
    <x v="0"/>
    <s v="sábado"/>
    <s v="13:40"/>
    <x v="0"/>
    <x v="1162"/>
    <x v="1"/>
    <n v="35.76"/>
    <x v="7"/>
    <s v="sábado-13:40-card-ANON-0000-0000-1162-Cappuccino"/>
    <s v="único"/>
  </r>
  <r>
    <d v="2025-03-09T00:00:00"/>
    <x v="3403"/>
    <x v="0"/>
    <s v="domingo"/>
    <s v="09:42"/>
    <x v="0"/>
    <x v="1268"/>
    <x v="1"/>
    <n v="21.06"/>
    <x v="6"/>
    <s v="domingo-09:42-card-ANON-0000-0000-1268-Espresso"/>
    <s v="único"/>
  </r>
  <r>
    <d v="2025-03-09T00:00:00"/>
    <x v="3404"/>
    <x v="0"/>
    <s v="domingo"/>
    <s v="11:25"/>
    <x v="0"/>
    <x v="1269"/>
    <x v="1"/>
    <n v="30.86"/>
    <x v="3"/>
    <s v="domingo-11:25-card-ANON-0000-0000-1269-Americano with Milk"/>
    <s v="único"/>
  </r>
  <r>
    <d v="2025-03-09T00:00:00"/>
    <x v="3405"/>
    <x v="0"/>
    <s v="domingo"/>
    <s v="13:51"/>
    <x v="0"/>
    <x v="1184"/>
    <x v="1"/>
    <n v="35.76"/>
    <x v="7"/>
    <s v="domingo-13:51-card-ANON-0000-0000-1184-Cappuccino"/>
    <s v="único"/>
  </r>
  <r>
    <d v="2025-03-09T00:00:00"/>
    <x v="3406"/>
    <x v="0"/>
    <s v="domingo"/>
    <s v="14:18"/>
    <x v="0"/>
    <x v="1163"/>
    <x v="1"/>
    <n v="25.96"/>
    <x v="2"/>
    <s v="domingo-14:18-card-ANON-0000-0000-1163-Americano"/>
    <s v="único"/>
  </r>
  <r>
    <d v="2025-03-09T00:00:00"/>
    <x v="3407"/>
    <x v="0"/>
    <s v="domingo"/>
    <s v="15:12"/>
    <x v="0"/>
    <x v="1153"/>
    <x v="1"/>
    <n v="35.76"/>
    <x v="7"/>
    <s v="domingo-15:12-card-ANON-0000-0000-1153-Cappuccino"/>
    <s v="único"/>
  </r>
  <r>
    <d v="2025-03-09T00:00:00"/>
    <x v="3408"/>
    <x v="0"/>
    <s v="domingo"/>
    <s v="15:39"/>
    <x v="0"/>
    <x v="1110"/>
    <x v="1"/>
    <n v="25.96"/>
    <x v="2"/>
    <s v="domingo-15:39-card-ANON-0000-0000-1110-Americano"/>
    <s v="único"/>
  </r>
  <r>
    <d v="2025-03-09T00:00:00"/>
    <x v="3409"/>
    <x v="0"/>
    <s v="domingo"/>
    <s v="15:52"/>
    <x v="0"/>
    <x v="1217"/>
    <x v="1"/>
    <n v="30.86"/>
    <x v="3"/>
    <s v="domingo-15:52-card-ANON-0000-0000-1217-Americano with Milk"/>
    <s v="único"/>
  </r>
  <r>
    <d v="2025-03-09T00:00:00"/>
    <x v="3410"/>
    <x v="0"/>
    <s v="domingo"/>
    <s v="15:53"/>
    <x v="0"/>
    <x v="1270"/>
    <x v="1"/>
    <n v="35.76"/>
    <x v="4"/>
    <s v="domingo-15:53-card-ANON-0000-0000-1270-Cocoa"/>
    <s v="único"/>
  </r>
  <r>
    <d v="2025-03-10T00:00:00"/>
    <x v="3411"/>
    <x v="0"/>
    <s v="lunes"/>
    <s v="08:34"/>
    <x v="0"/>
    <x v="1271"/>
    <x v="1"/>
    <n v="25.96"/>
    <x v="2"/>
    <s v="lunes-08:34-card-ANON-0000-0000-1271-Americano"/>
    <s v="único"/>
  </r>
  <r>
    <d v="2025-03-10T00:00:00"/>
    <x v="3412"/>
    <x v="0"/>
    <s v="lunes"/>
    <s v="08:35"/>
    <x v="0"/>
    <x v="1271"/>
    <x v="1"/>
    <n v="35.76"/>
    <x v="0"/>
    <s v="lunes-08:35-card-ANON-0000-0000-1271-Latte"/>
    <s v="único"/>
  </r>
  <r>
    <d v="2025-03-10T00:00:00"/>
    <x v="3413"/>
    <x v="0"/>
    <s v="lunes"/>
    <s v="09:06"/>
    <x v="0"/>
    <x v="1153"/>
    <x v="1"/>
    <n v="30.86"/>
    <x v="3"/>
    <s v="lunes-09:06-card-ANON-0000-0000-1153-Americano with Milk"/>
    <s v="único"/>
  </r>
  <r>
    <d v="2025-03-10T00:00:00"/>
    <x v="3414"/>
    <x v="0"/>
    <s v="lunes"/>
    <s v="09:19"/>
    <x v="0"/>
    <x v="1210"/>
    <x v="1"/>
    <n v="35.76"/>
    <x v="1"/>
    <s v="lunes-09:19-card-ANON-0000-0000-1210-Hot Chocolate"/>
    <s v="único"/>
  </r>
  <r>
    <d v="2025-03-10T00:00:00"/>
    <x v="3415"/>
    <x v="0"/>
    <s v="lunes"/>
    <s v="09:50"/>
    <x v="0"/>
    <x v="1272"/>
    <x v="1"/>
    <n v="35.76"/>
    <x v="4"/>
    <s v="lunes-09:50-card-ANON-0000-0000-1272-Cocoa"/>
    <s v="único"/>
  </r>
  <r>
    <d v="2025-03-10T00:00:00"/>
    <x v="3416"/>
    <x v="0"/>
    <s v="lunes"/>
    <s v="10:18"/>
    <x v="0"/>
    <x v="1273"/>
    <x v="1"/>
    <n v="35.76"/>
    <x v="1"/>
    <s v="lunes-10:18-card-ANON-0000-0000-1273-Hot Chocolate"/>
    <s v="único"/>
  </r>
  <r>
    <d v="2025-03-10T00:00:00"/>
    <x v="3417"/>
    <x v="0"/>
    <s v="lunes"/>
    <s v="12:36"/>
    <x v="0"/>
    <x v="1171"/>
    <x v="1"/>
    <n v="25.96"/>
    <x v="2"/>
    <s v="lunes-12:36-card-ANON-0000-0000-1171-Americano"/>
    <s v="único"/>
  </r>
  <r>
    <d v="2025-03-10T00:00:00"/>
    <x v="3418"/>
    <x v="0"/>
    <s v="lunes"/>
    <s v="15:32"/>
    <x v="0"/>
    <x v="1170"/>
    <x v="1"/>
    <n v="25.96"/>
    <x v="2"/>
    <s v="lunes-15:32-card-ANON-0000-0000-1170-Americano"/>
    <s v="único"/>
  </r>
  <r>
    <d v="2025-03-10T00:00:00"/>
    <x v="3419"/>
    <x v="0"/>
    <s v="lunes"/>
    <s v="15:41"/>
    <x v="0"/>
    <x v="1212"/>
    <x v="1"/>
    <n v="35.76"/>
    <x v="1"/>
    <s v="lunes-15:41-card-ANON-0000-0000-1212-Hot Chocolate"/>
    <s v="único"/>
  </r>
  <r>
    <d v="2025-03-10T00:00:00"/>
    <x v="3420"/>
    <x v="0"/>
    <s v="lunes"/>
    <s v="16:18"/>
    <x v="0"/>
    <x v="1191"/>
    <x v="1"/>
    <n v="35.76"/>
    <x v="0"/>
    <s v="lunes-16:18-card-ANON-0000-0000-1191-Latte"/>
    <s v="único"/>
  </r>
  <r>
    <d v="2025-03-10T00:00:00"/>
    <x v="3421"/>
    <x v="0"/>
    <s v="lunes"/>
    <s v="16:18"/>
    <x v="0"/>
    <x v="1165"/>
    <x v="1"/>
    <n v="35.76"/>
    <x v="0"/>
    <s v="lunes-16:18-card-ANON-0000-0000-1165-Latte"/>
    <s v="único"/>
  </r>
  <r>
    <d v="2025-03-10T00:00:00"/>
    <x v="3422"/>
    <x v="0"/>
    <s v="lunes"/>
    <s v="16:24"/>
    <x v="0"/>
    <x v="1274"/>
    <x v="1"/>
    <n v="35.76"/>
    <x v="7"/>
    <s v="lunes-16:24-card-ANON-0000-0000-1274-Cappuccino"/>
    <s v="único"/>
  </r>
  <r>
    <d v="2025-03-10T00:00:00"/>
    <x v="3423"/>
    <x v="0"/>
    <s v="lunes"/>
    <s v="16:25"/>
    <x v="0"/>
    <x v="1274"/>
    <x v="1"/>
    <n v="30.86"/>
    <x v="3"/>
    <s v="lunes-16:25-card-ANON-0000-0000-1274-Americano with Milk"/>
    <s v="único"/>
  </r>
  <r>
    <d v="2025-03-10T00:00:00"/>
    <x v="3424"/>
    <x v="0"/>
    <s v="lunes"/>
    <s v="18:15"/>
    <x v="0"/>
    <x v="1170"/>
    <x v="1"/>
    <n v="25.96"/>
    <x v="2"/>
    <s v="lunes-18:15-card-ANON-0000-0000-1170-Americano"/>
    <s v="único"/>
  </r>
  <r>
    <d v="2025-03-10T00:00:00"/>
    <x v="3425"/>
    <x v="0"/>
    <s v="lunes"/>
    <s v="18:48"/>
    <x v="0"/>
    <x v="1257"/>
    <x v="1"/>
    <n v="35.76"/>
    <x v="0"/>
    <s v="lunes-18:48-card-ANON-0000-0000-1257-Latte"/>
    <s v="único"/>
  </r>
  <r>
    <d v="2025-03-10T00:00:00"/>
    <x v="3426"/>
    <x v="0"/>
    <s v="lunes"/>
    <s v="18:49"/>
    <x v="0"/>
    <x v="1257"/>
    <x v="1"/>
    <n v="35.76"/>
    <x v="0"/>
    <s v="lunes-18:49-card-ANON-0000-0000-1257-Latte"/>
    <s v="único"/>
  </r>
  <r>
    <d v="2025-03-10T00:00:00"/>
    <x v="3427"/>
    <x v="0"/>
    <s v="lunes"/>
    <s v="19:26"/>
    <x v="0"/>
    <x v="1157"/>
    <x v="1"/>
    <n v="30.86"/>
    <x v="3"/>
    <s v="lunes-19:26-card-ANON-0000-0000-1157-Americano with Milk"/>
    <s v="único"/>
  </r>
  <r>
    <d v="2025-03-11T00:00:00"/>
    <x v="3428"/>
    <x v="0"/>
    <s v="martes"/>
    <s v="08:46"/>
    <x v="0"/>
    <x v="1170"/>
    <x v="1"/>
    <n v="25.96"/>
    <x v="2"/>
    <s v="martes-08:46-card-ANON-0000-0000-1170-Americano"/>
    <s v="único"/>
  </r>
  <r>
    <d v="2025-03-11T00:00:00"/>
    <x v="3429"/>
    <x v="0"/>
    <s v="martes"/>
    <s v="09:12"/>
    <x v="0"/>
    <x v="1163"/>
    <x v="1"/>
    <n v="35.76"/>
    <x v="7"/>
    <s v="martes-09:12-card-ANON-0000-0000-1163-Cappuccino"/>
    <s v="único"/>
  </r>
  <r>
    <d v="2025-03-11T00:00:00"/>
    <x v="3430"/>
    <x v="0"/>
    <s v="martes"/>
    <s v="09:27"/>
    <x v="0"/>
    <x v="1275"/>
    <x v="1"/>
    <n v="35.76"/>
    <x v="0"/>
    <s v="martes-09:27-card-ANON-0000-0000-1275-Latte"/>
    <s v="único"/>
  </r>
  <r>
    <d v="2025-03-11T00:00:00"/>
    <x v="3431"/>
    <x v="0"/>
    <s v="martes"/>
    <s v="10:26"/>
    <x v="0"/>
    <x v="1170"/>
    <x v="1"/>
    <n v="25.96"/>
    <x v="2"/>
    <s v="martes-10:26-card-ANON-0000-0000-1170-Americano"/>
    <s v="único"/>
  </r>
  <r>
    <d v="2025-03-11T00:00:00"/>
    <x v="3432"/>
    <x v="0"/>
    <s v="martes"/>
    <s v="12:33"/>
    <x v="0"/>
    <x v="1170"/>
    <x v="1"/>
    <n v="25.96"/>
    <x v="2"/>
    <s v="martes-12:33-card-ANON-0000-0000-1170-Americano"/>
    <s v="único"/>
  </r>
  <r>
    <d v="2025-03-11T00:00:00"/>
    <x v="3433"/>
    <x v="0"/>
    <s v="martes"/>
    <s v="13:16"/>
    <x v="0"/>
    <x v="1171"/>
    <x v="1"/>
    <n v="25.96"/>
    <x v="2"/>
    <s v="martes-13:16-card-ANON-0000-0000-1171-Americano"/>
    <s v="único"/>
  </r>
  <r>
    <d v="2025-03-11T00:00:00"/>
    <x v="3434"/>
    <x v="0"/>
    <s v="martes"/>
    <s v="16:29"/>
    <x v="0"/>
    <x v="1276"/>
    <x v="1"/>
    <n v="35.76"/>
    <x v="1"/>
    <s v="martes-16:29-card-ANON-0000-0000-1276-Hot Chocolate"/>
    <s v="único"/>
  </r>
  <r>
    <d v="2025-03-11T00:00:00"/>
    <x v="3435"/>
    <x v="0"/>
    <s v="martes"/>
    <s v="16:30"/>
    <x v="0"/>
    <x v="1276"/>
    <x v="1"/>
    <n v="35.76"/>
    <x v="4"/>
    <s v="martes-16:30-card-ANON-0000-0000-1276-Cocoa"/>
    <s v="único"/>
  </r>
  <r>
    <d v="2025-03-11T00:00:00"/>
    <x v="3436"/>
    <x v="0"/>
    <s v="martes"/>
    <s v="16:49"/>
    <x v="0"/>
    <x v="1210"/>
    <x v="1"/>
    <n v="35.76"/>
    <x v="1"/>
    <s v="martes-16:49-card-ANON-0000-0000-1210-Hot Chocolate"/>
    <s v="único"/>
  </r>
  <r>
    <d v="2025-03-11T00:00:00"/>
    <x v="3437"/>
    <x v="0"/>
    <s v="martes"/>
    <s v="17:46"/>
    <x v="0"/>
    <x v="1184"/>
    <x v="1"/>
    <n v="35.76"/>
    <x v="7"/>
    <s v="martes-17:46-card-ANON-0000-0000-1184-Cappuccino"/>
    <s v="único"/>
  </r>
  <r>
    <d v="2025-03-11T00:00:00"/>
    <x v="3438"/>
    <x v="0"/>
    <s v="martes"/>
    <s v="18:56"/>
    <x v="0"/>
    <x v="1157"/>
    <x v="1"/>
    <n v="30.86"/>
    <x v="3"/>
    <s v="martes-18:56-card-ANON-0000-0000-1157-Americano with Milk"/>
    <s v="único"/>
  </r>
  <r>
    <d v="2025-03-11T00:00:00"/>
    <x v="3439"/>
    <x v="0"/>
    <s v="martes"/>
    <s v="19:07"/>
    <x v="0"/>
    <x v="1209"/>
    <x v="1"/>
    <n v="35.76"/>
    <x v="0"/>
    <s v="martes-19:07-card-ANON-0000-0000-1209-Latte"/>
    <s v="único"/>
  </r>
  <r>
    <d v="2025-03-11T00:00:00"/>
    <x v="3440"/>
    <x v="0"/>
    <s v="martes"/>
    <s v="20:08"/>
    <x v="0"/>
    <x v="1185"/>
    <x v="1"/>
    <n v="35.76"/>
    <x v="4"/>
    <s v="martes-20:08-card-ANON-0000-0000-1185-Cocoa"/>
    <s v="único"/>
  </r>
  <r>
    <d v="2025-03-12T00:00:00"/>
    <x v="3441"/>
    <x v="0"/>
    <s v="miércoles"/>
    <s v="11:11"/>
    <x v="0"/>
    <x v="1277"/>
    <x v="1"/>
    <n v="35.76"/>
    <x v="4"/>
    <s v="miércoles-11:11-card-ANON-0000-0000-1277-Cocoa"/>
    <s v="único"/>
  </r>
  <r>
    <d v="2025-03-12T00:00:00"/>
    <x v="3442"/>
    <x v="0"/>
    <s v="miércoles"/>
    <s v="11:47"/>
    <x v="0"/>
    <x v="1161"/>
    <x v="1"/>
    <n v="30.86"/>
    <x v="3"/>
    <s v="miércoles-11:47-card-ANON-0000-0000-1161-Americano with Milk"/>
    <s v="único"/>
  </r>
  <r>
    <d v="2025-03-12T00:00:00"/>
    <x v="3443"/>
    <x v="0"/>
    <s v="miércoles"/>
    <s v="11:50"/>
    <x v="0"/>
    <x v="1161"/>
    <x v="1"/>
    <n v="35.76"/>
    <x v="7"/>
    <s v="miércoles-11:50-card-ANON-0000-0000-1161-Cappuccino"/>
    <s v="único"/>
  </r>
  <r>
    <d v="2025-03-12T00:00:00"/>
    <x v="3444"/>
    <x v="0"/>
    <s v="miércoles"/>
    <s v="11:55"/>
    <x v="0"/>
    <x v="1163"/>
    <x v="1"/>
    <n v="25.96"/>
    <x v="2"/>
    <s v="miércoles-11:55-card-ANON-0000-0000-1163-Americano"/>
    <s v="único"/>
  </r>
  <r>
    <d v="2025-03-12T00:00:00"/>
    <x v="3445"/>
    <x v="0"/>
    <s v="miércoles"/>
    <s v="11:56"/>
    <x v="0"/>
    <x v="1163"/>
    <x v="1"/>
    <n v="25.96"/>
    <x v="2"/>
    <s v="miércoles-11:56-card-ANON-0000-0000-1163-Americano"/>
    <s v="único"/>
  </r>
  <r>
    <d v="2025-03-12T00:00:00"/>
    <x v="3446"/>
    <x v="0"/>
    <s v="miércoles"/>
    <s v="12:06"/>
    <x v="0"/>
    <x v="1278"/>
    <x v="1"/>
    <n v="25.96"/>
    <x v="2"/>
    <s v="miércoles-12:06-card-ANON-0000-0000-1278-Americano"/>
    <s v="único"/>
  </r>
  <r>
    <d v="2025-03-12T00:00:00"/>
    <x v="3447"/>
    <x v="0"/>
    <s v="miércoles"/>
    <s v="12:55"/>
    <x v="0"/>
    <x v="1279"/>
    <x v="1"/>
    <n v="35.76"/>
    <x v="1"/>
    <s v="miércoles-12:55-card-ANON-0000-0000-1279-Hot Chocolate"/>
    <s v="único"/>
  </r>
  <r>
    <d v="2025-03-12T00:00:00"/>
    <x v="3448"/>
    <x v="0"/>
    <s v="miércoles"/>
    <s v="13:01"/>
    <x v="0"/>
    <x v="1280"/>
    <x v="1"/>
    <n v="35.76"/>
    <x v="0"/>
    <s v="miércoles-13:01-card-ANON-0000-0000-1280-Latte"/>
    <s v="único"/>
  </r>
  <r>
    <d v="2025-03-12T00:00:00"/>
    <x v="3449"/>
    <x v="0"/>
    <s v="miércoles"/>
    <s v="13:56"/>
    <x v="0"/>
    <x v="1199"/>
    <x v="1"/>
    <n v="35.76"/>
    <x v="0"/>
    <s v="miércoles-13:56-card-ANON-0000-0000-1199-Latte"/>
    <s v="único"/>
  </r>
  <r>
    <d v="2025-03-12T00:00:00"/>
    <x v="3450"/>
    <x v="0"/>
    <s v="miércoles"/>
    <s v="16:27"/>
    <x v="0"/>
    <x v="1281"/>
    <x v="1"/>
    <n v="35.76"/>
    <x v="7"/>
    <s v="miércoles-16:27-card-ANON-0000-0000-1281-Cappuccino"/>
    <s v="único"/>
  </r>
  <r>
    <d v="2025-03-12T00:00:00"/>
    <x v="3451"/>
    <x v="0"/>
    <s v="miércoles"/>
    <s v="16:35"/>
    <x v="0"/>
    <x v="1191"/>
    <x v="1"/>
    <n v="35.76"/>
    <x v="0"/>
    <s v="miércoles-16:35-card-ANON-0000-0000-1191-Latte"/>
    <s v="único"/>
  </r>
  <r>
    <d v="2025-03-12T00:00:00"/>
    <x v="3452"/>
    <x v="0"/>
    <s v="miércoles"/>
    <s v="16:36"/>
    <x v="0"/>
    <x v="1165"/>
    <x v="1"/>
    <n v="35.76"/>
    <x v="0"/>
    <s v="miércoles-16:36-card-ANON-0000-0000-1165-Latte"/>
    <s v="único"/>
  </r>
  <r>
    <d v="2025-03-12T00:00:00"/>
    <x v="3453"/>
    <x v="0"/>
    <s v="miércoles"/>
    <s v="18:10"/>
    <x v="0"/>
    <x v="1170"/>
    <x v="1"/>
    <n v="25.96"/>
    <x v="2"/>
    <s v="miércoles-18:10-card-ANON-0000-0000-1170-Americano"/>
    <s v="único"/>
  </r>
  <r>
    <d v="2025-03-12T00:00:00"/>
    <x v="3454"/>
    <x v="0"/>
    <s v="miércoles"/>
    <s v="18:17"/>
    <x v="0"/>
    <x v="1264"/>
    <x v="1"/>
    <n v="35.76"/>
    <x v="4"/>
    <s v="miércoles-18:17-card-ANON-0000-0000-1264-Cocoa"/>
    <s v="único"/>
  </r>
  <r>
    <d v="2025-03-12T00:00:00"/>
    <x v="3455"/>
    <x v="0"/>
    <s v="miércoles"/>
    <s v="18:24"/>
    <x v="0"/>
    <x v="1282"/>
    <x v="1"/>
    <n v="25.96"/>
    <x v="2"/>
    <s v="miércoles-18:24-card-ANON-0000-0000-1282-Americano"/>
    <s v="único"/>
  </r>
  <r>
    <d v="2025-03-12T00:00:00"/>
    <x v="3456"/>
    <x v="0"/>
    <s v="miércoles"/>
    <s v="18:38"/>
    <x v="0"/>
    <x v="1158"/>
    <x v="1"/>
    <n v="35.76"/>
    <x v="7"/>
    <s v="miércoles-18:38-card-ANON-0000-0000-1158-Cappuccino"/>
    <s v="único"/>
  </r>
  <r>
    <d v="2025-03-12T00:00:00"/>
    <x v="3457"/>
    <x v="0"/>
    <s v="miércoles"/>
    <s v="18:42"/>
    <x v="0"/>
    <x v="1170"/>
    <x v="1"/>
    <n v="25.96"/>
    <x v="2"/>
    <s v="miércoles-18:42-card-ANON-0000-0000-1170-Americano"/>
    <s v="único"/>
  </r>
  <r>
    <d v="2025-03-13T00:00:00"/>
    <x v="3458"/>
    <x v="0"/>
    <s v="jueves"/>
    <s v="07:01"/>
    <x v="0"/>
    <x v="1161"/>
    <x v="1"/>
    <n v="35.76"/>
    <x v="7"/>
    <s v="jueves-07:01-card-ANON-0000-0000-1161-Cappuccino"/>
    <s v="único"/>
  </r>
  <r>
    <d v="2025-03-13T00:00:00"/>
    <x v="3459"/>
    <x v="0"/>
    <s v="jueves"/>
    <s v="08:23"/>
    <x v="0"/>
    <x v="1153"/>
    <x v="1"/>
    <n v="30.86"/>
    <x v="3"/>
    <s v="jueves-08:23-card-ANON-0000-0000-1153-Americano with Milk"/>
    <s v="único"/>
  </r>
  <r>
    <d v="2025-03-13T00:00:00"/>
    <x v="3460"/>
    <x v="0"/>
    <s v="jueves"/>
    <s v="09:04"/>
    <x v="0"/>
    <x v="1163"/>
    <x v="1"/>
    <n v="30.86"/>
    <x v="3"/>
    <s v="jueves-09:04-card-ANON-0000-0000-1163-Americano with Milk"/>
    <s v="único"/>
  </r>
  <r>
    <d v="2025-03-13T00:00:00"/>
    <x v="3461"/>
    <x v="0"/>
    <s v="jueves"/>
    <s v="09:20"/>
    <x v="0"/>
    <x v="1168"/>
    <x v="1"/>
    <n v="35.76"/>
    <x v="0"/>
    <s v="jueves-09:20-card-ANON-0000-0000-1168-Latte"/>
    <s v="único"/>
  </r>
  <r>
    <d v="2025-03-13T00:00:00"/>
    <x v="3462"/>
    <x v="0"/>
    <s v="jueves"/>
    <s v="09:22"/>
    <x v="0"/>
    <x v="1207"/>
    <x v="1"/>
    <n v="21.06"/>
    <x v="6"/>
    <s v="jueves-09:22-card-ANON-0000-0000-1207-Espresso"/>
    <s v="único"/>
  </r>
  <r>
    <d v="2025-03-13T00:00:00"/>
    <x v="3463"/>
    <x v="0"/>
    <s v="jueves"/>
    <s v="09:38"/>
    <x v="0"/>
    <x v="1283"/>
    <x v="1"/>
    <n v="25.96"/>
    <x v="2"/>
    <s v="jueves-09:38-card-ANON-0000-0000-1283-Americano"/>
    <s v="único"/>
  </r>
  <r>
    <d v="2025-03-13T00:00:00"/>
    <x v="3464"/>
    <x v="0"/>
    <s v="jueves"/>
    <s v="09:39"/>
    <x v="0"/>
    <x v="1284"/>
    <x v="1"/>
    <n v="30.86"/>
    <x v="3"/>
    <s v="jueves-09:39-card-ANON-0000-0000-1284-Americano with Milk"/>
    <s v="único"/>
  </r>
  <r>
    <d v="2025-03-13T00:00:00"/>
    <x v="3465"/>
    <x v="0"/>
    <s v="jueves"/>
    <s v="11:18"/>
    <x v="0"/>
    <x v="1167"/>
    <x v="1"/>
    <n v="25.96"/>
    <x v="2"/>
    <s v="jueves-11:18-card-ANON-0000-0000-1167-Americano"/>
    <s v="único"/>
  </r>
  <r>
    <d v="2025-03-13T00:00:00"/>
    <x v="3466"/>
    <x v="0"/>
    <s v="jueves"/>
    <s v="12:13"/>
    <x v="0"/>
    <x v="1191"/>
    <x v="1"/>
    <n v="35.76"/>
    <x v="0"/>
    <s v="jueves-12:13-card-ANON-0000-0000-1191-Latte"/>
    <s v="único"/>
  </r>
  <r>
    <d v="2025-03-13T00:00:00"/>
    <x v="3467"/>
    <x v="0"/>
    <s v="jueves"/>
    <s v="14:53"/>
    <x v="0"/>
    <x v="1285"/>
    <x v="1"/>
    <n v="30.86"/>
    <x v="3"/>
    <s v="jueves-14:53-card-ANON-0000-0000-1285-Americano with Milk"/>
    <s v="único"/>
  </r>
  <r>
    <d v="2025-03-13T00:00:00"/>
    <x v="3468"/>
    <x v="0"/>
    <s v="jueves"/>
    <s v="14:55"/>
    <x v="0"/>
    <x v="1194"/>
    <x v="1"/>
    <n v="25.96"/>
    <x v="2"/>
    <s v="jueves-14:55-card-ANON-0000-0000-1194-Americano"/>
    <s v="único"/>
  </r>
  <r>
    <d v="2025-03-13T00:00:00"/>
    <x v="3469"/>
    <x v="0"/>
    <s v="jueves"/>
    <s v="18:47"/>
    <x v="0"/>
    <x v="1158"/>
    <x v="1"/>
    <n v="35.76"/>
    <x v="7"/>
    <s v="jueves-18:47-card-ANON-0000-0000-1158-Cappuccino"/>
    <s v="único"/>
  </r>
  <r>
    <d v="2025-03-14T00:00:00"/>
    <x v="3470"/>
    <x v="0"/>
    <s v="viernes"/>
    <s v="07:55"/>
    <x v="0"/>
    <x v="1170"/>
    <x v="1"/>
    <n v="25.96"/>
    <x v="2"/>
    <s v="viernes-07:55-card-ANON-0000-0000-1170-Americano"/>
    <s v="único"/>
  </r>
  <r>
    <d v="2025-03-14T00:00:00"/>
    <x v="3471"/>
    <x v="0"/>
    <s v="viernes"/>
    <s v="08:13"/>
    <x v="0"/>
    <x v="1286"/>
    <x v="1"/>
    <n v="30.86"/>
    <x v="3"/>
    <s v="viernes-08:13-card-ANON-0000-0000-1286-Americano with Milk"/>
    <s v="único"/>
  </r>
  <r>
    <d v="2025-03-14T00:00:00"/>
    <x v="3472"/>
    <x v="0"/>
    <s v="viernes"/>
    <s v="08:59"/>
    <x v="0"/>
    <x v="1271"/>
    <x v="1"/>
    <n v="25.96"/>
    <x v="2"/>
    <s v="viernes-08:59-card-ANON-0000-0000-1271-Americano"/>
    <s v="único"/>
  </r>
  <r>
    <d v="2025-03-14T00:00:00"/>
    <x v="3473"/>
    <x v="0"/>
    <s v="viernes"/>
    <s v="09:00"/>
    <x v="0"/>
    <x v="1287"/>
    <x v="1"/>
    <n v="35.76"/>
    <x v="0"/>
    <s v="viernes-09:00-card-ANON-0000-0000-1287-Latte"/>
    <s v="único"/>
  </r>
  <r>
    <d v="2025-03-14T00:00:00"/>
    <x v="3474"/>
    <x v="0"/>
    <s v="viernes"/>
    <s v="09:26"/>
    <x v="0"/>
    <x v="1207"/>
    <x v="1"/>
    <n v="21.06"/>
    <x v="6"/>
    <s v="viernes-09:26-card-ANON-0000-0000-1207-Espresso"/>
    <s v="único"/>
  </r>
  <r>
    <d v="2025-03-14T00:00:00"/>
    <x v="3475"/>
    <x v="0"/>
    <s v="viernes"/>
    <s v="09:28"/>
    <x v="0"/>
    <x v="1170"/>
    <x v="1"/>
    <n v="25.96"/>
    <x v="2"/>
    <s v="viernes-09:28-card-ANON-0000-0000-1170-Americano"/>
    <s v="único"/>
  </r>
  <r>
    <d v="2025-03-14T00:00:00"/>
    <x v="3476"/>
    <x v="0"/>
    <s v="viernes"/>
    <s v="10:20"/>
    <x v="0"/>
    <x v="1110"/>
    <x v="1"/>
    <n v="25.96"/>
    <x v="2"/>
    <s v="viernes-10:20-card-ANON-0000-0000-1110-Americano"/>
    <s v="único"/>
  </r>
  <r>
    <d v="2025-03-14T00:00:00"/>
    <x v="3477"/>
    <x v="0"/>
    <s v="viernes"/>
    <s v="10:48"/>
    <x v="0"/>
    <x v="1288"/>
    <x v="1"/>
    <n v="35.76"/>
    <x v="0"/>
    <s v="viernes-10:48-card-ANON-0000-0000-1288-Latte"/>
    <s v="único"/>
  </r>
  <r>
    <d v="2025-03-14T00:00:00"/>
    <x v="3478"/>
    <x v="0"/>
    <s v="viernes"/>
    <s v="10:49"/>
    <x v="0"/>
    <x v="1288"/>
    <x v="1"/>
    <n v="35.76"/>
    <x v="7"/>
    <s v="viernes-10:49-card-ANON-0000-0000-1288-Cappuccino"/>
    <s v="único"/>
  </r>
  <r>
    <d v="2025-03-14T00:00:00"/>
    <x v="3479"/>
    <x v="0"/>
    <s v="viernes"/>
    <s v="14:35"/>
    <x v="0"/>
    <x v="1170"/>
    <x v="1"/>
    <n v="25.96"/>
    <x v="2"/>
    <s v="viernes-14:35-card-ANON-0000-0000-1170-Americano"/>
    <s v="único"/>
  </r>
  <r>
    <d v="2025-03-14T00:00:00"/>
    <x v="3480"/>
    <x v="0"/>
    <s v="viernes"/>
    <s v="14:36"/>
    <x v="0"/>
    <x v="1165"/>
    <x v="1"/>
    <n v="35.76"/>
    <x v="0"/>
    <s v="viernes-14:36-card-ANON-0000-0000-1165-Latte"/>
    <s v="único"/>
  </r>
  <r>
    <d v="2025-03-14T00:00:00"/>
    <x v="3481"/>
    <x v="0"/>
    <s v="viernes"/>
    <s v="15:54"/>
    <x v="0"/>
    <x v="1191"/>
    <x v="1"/>
    <n v="35.76"/>
    <x v="0"/>
    <s v="viernes-15:54-card-ANON-0000-0000-1191-Latte"/>
    <s v="único"/>
  </r>
  <r>
    <d v="2025-03-14T00:00:00"/>
    <x v="3482"/>
    <x v="0"/>
    <s v="viernes"/>
    <s v="15:55"/>
    <x v="0"/>
    <x v="1165"/>
    <x v="1"/>
    <n v="35.76"/>
    <x v="0"/>
    <s v="viernes-15:55-card-ANON-0000-0000-1165-Latte"/>
    <s v="único"/>
  </r>
  <r>
    <d v="2025-03-14T00:00:00"/>
    <x v="3483"/>
    <x v="0"/>
    <s v="viernes"/>
    <s v="16:27"/>
    <x v="0"/>
    <x v="1170"/>
    <x v="1"/>
    <n v="25.96"/>
    <x v="2"/>
    <s v="viernes-16:27-card-ANON-0000-0000-1170-Americano"/>
    <s v="único"/>
  </r>
  <r>
    <d v="2025-03-14T00:00:00"/>
    <x v="3484"/>
    <x v="0"/>
    <s v="viernes"/>
    <s v="16:31"/>
    <x v="0"/>
    <x v="1276"/>
    <x v="1"/>
    <n v="35.76"/>
    <x v="4"/>
    <s v="viernes-16:31-card-ANON-0000-0000-1276-Cocoa"/>
    <s v="único"/>
  </r>
  <r>
    <d v="2025-03-14T00:00:00"/>
    <x v="3485"/>
    <x v="0"/>
    <s v="viernes"/>
    <s v="16:31"/>
    <x v="0"/>
    <x v="1289"/>
    <x v="1"/>
    <n v="35.76"/>
    <x v="4"/>
    <s v="viernes-16:31-card-ANON-0000-0000-1289-Cocoa"/>
    <s v="único"/>
  </r>
  <r>
    <d v="2025-03-14T00:00:00"/>
    <x v="3486"/>
    <x v="0"/>
    <s v="viernes"/>
    <s v="16:32"/>
    <x v="0"/>
    <x v="1289"/>
    <x v="1"/>
    <n v="35.76"/>
    <x v="4"/>
    <s v="viernes-16:32-card-ANON-0000-0000-1289-Cocoa"/>
    <s v="único"/>
  </r>
  <r>
    <d v="2025-03-14T00:00:00"/>
    <x v="3487"/>
    <x v="0"/>
    <s v="viernes"/>
    <s v="17:05"/>
    <x v="0"/>
    <x v="1290"/>
    <x v="1"/>
    <n v="25.96"/>
    <x v="2"/>
    <s v="viernes-17:05-card-ANON-0000-0000-1290-Americano"/>
    <s v="único"/>
  </r>
  <r>
    <d v="2025-03-14T00:00:00"/>
    <x v="3488"/>
    <x v="0"/>
    <s v="viernes"/>
    <s v="17:22"/>
    <x v="0"/>
    <x v="1167"/>
    <x v="1"/>
    <n v="25.96"/>
    <x v="2"/>
    <s v="viernes-17:22-card-ANON-0000-0000-1167-Americano"/>
    <s v="único"/>
  </r>
  <r>
    <d v="2025-03-14T00:00:00"/>
    <x v="3489"/>
    <x v="0"/>
    <s v="viernes"/>
    <s v="17:27"/>
    <x v="0"/>
    <x v="1191"/>
    <x v="1"/>
    <n v="35.76"/>
    <x v="0"/>
    <s v="viernes-17:27-card-ANON-0000-0000-1191-Latte"/>
    <s v="único"/>
  </r>
  <r>
    <d v="2025-03-14T00:00:00"/>
    <x v="3490"/>
    <x v="0"/>
    <s v="viernes"/>
    <s v="17:28"/>
    <x v="0"/>
    <x v="1165"/>
    <x v="1"/>
    <n v="35.76"/>
    <x v="0"/>
    <s v="viernes-17:28-card-ANON-0000-0000-1165-Latte"/>
    <s v="único"/>
  </r>
  <r>
    <d v="2025-03-14T00:00:00"/>
    <x v="3491"/>
    <x v="0"/>
    <s v="viernes"/>
    <s v="20:20"/>
    <x v="0"/>
    <x v="1291"/>
    <x v="1"/>
    <n v="25.96"/>
    <x v="2"/>
    <s v="viernes-20:20-card-ANON-0000-0000-1291-Americano"/>
    <s v="único"/>
  </r>
  <r>
    <d v="2025-03-14T00:00:00"/>
    <x v="3492"/>
    <x v="0"/>
    <s v="viernes"/>
    <s v="21:40"/>
    <x v="0"/>
    <x v="1214"/>
    <x v="1"/>
    <n v="25.96"/>
    <x v="2"/>
    <s v="viernes-21:40-card-ANON-0000-0000-1214-Americano"/>
    <s v="único"/>
  </r>
  <r>
    <d v="2025-03-15T00:00:00"/>
    <x v="3493"/>
    <x v="0"/>
    <s v="sábado"/>
    <s v="09:53"/>
    <x v="0"/>
    <x v="1163"/>
    <x v="1"/>
    <n v="30.86"/>
    <x v="3"/>
    <s v="sábado-09:53-card-ANON-0000-0000-1163-Americano with Milk"/>
    <s v="único"/>
  </r>
  <r>
    <d v="2025-03-15T00:00:00"/>
    <x v="3494"/>
    <x v="0"/>
    <s v="sábado"/>
    <s v="10:03"/>
    <x v="0"/>
    <x v="1158"/>
    <x v="1"/>
    <n v="35.76"/>
    <x v="7"/>
    <s v="sábado-10:03-card-ANON-0000-0000-1158-Cappuccino"/>
    <s v="único"/>
  </r>
  <r>
    <d v="2025-03-15T00:00:00"/>
    <x v="3495"/>
    <x v="0"/>
    <s v="sábado"/>
    <s v="13:55"/>
    <x v="0"/>
    <x v="1167"/>
    <x v="1"/>
    <n v="25.96"/>
    <x v="2"/>
    <s v="sábado-13:55-card-ANON-0000-0000-1167-Americano"/>
    <s v="único"/>
  </r>
  <r>
    <d v="2025-03-15T00:00:00"/>
    <x v="3496"/>
    <x v="0"/>
    <s v="sábado"/>
    <s v="17:10"/>
    <x v="0"/>
    <x v="46"/>
    <x v="1"/>
    <n v="35.76"/>
    <x v="7"/>
    <s v="sábado-17:10-card-ANON-0000-0000-0046-Cappuccino"/>
    <s v="único"/>
  </r>
  <r>
    <d v="2025-03-15T00:00:00"/>
    <x v="3497"/>
    <x v="0"/>
    <s v="sábado"/>
    <s v="17:12"/>
    <x v="0"/>
    <x v="1152"/>
    <x v="1"/>
    <n v="30.86"/>
    <x v="3"/>
    <s v="sábado-17:12-card-ANON-0000-0000-1152-Americano with Milk"/>
    <s v="único"/>
  </r>
  <r>
    <d v="2025-03-15T00:00:00"/>
    <x v="3498"/>
    <x v="0"/>
    <s v="sábado"/>
    <s v="19:30"/>
    <x v="0"/>
    <x v="1217"/>
    <x v="1"/>
    <n v="30.86"/>
    <x v="3"/>
    <s v="sábado-19:30-card-ANON-0000-0000-1217-Americano with Milk"/>
    <s v="único"/>
  </r>
  <r>
    <d v="2025-03-15T00:00:00"/>
    <x v="3499"/>
    <x v="0"/>
    <s v="sábado"/>
    <s v="19:51"/>
    <x v="0"/>
    <x v="1292"/>
    <x v="1"/>
    <n v="35.76"/>
    <x v="7"/>
    <s v="sábado-19:51-card-ANON-0000-0000-1292-Cappuccino"/>
    <s v="único"/>
  </r>
  <r>
    <d v="2025-03-16T00:00:00"/>
    <x v="3500"/>
    <x v="0"/>
    <s v="domingo"/>
    <s v="09:32"/>
    <x v="0"/>
    <x v="1161"/>
    <x v="1"/>
    <n v="35.76"/>
    <x v="7"/>
    <s v="domingo-09:32-card-ANON-0000-0000-1161-Cappuccino"/>
    <s v="único"/>
  </r>
  <r>
    <d v="2025-03-16T00:00:00"/>
    <x v="3501"/>
    <x v="0"/>
    <s v="domingo"/>
    <s v="09:36"/>
    <x v="0"/>
    <x v="1293"/>
    <x v="1"/>
    <n v="30.86"/>
    <x v="3"/>
    <s v="domingo-09:36-card-ANON-0000-0000-1293-Americano with Milk"/>
    <s v="único"/>
  </r>
  <r>
    <d v="2025-03-16T00:00:00"/>
    <x v="3502"/>
    <x v="0"/>
    <s v="domingo"/>
    <s v="10:50"/>
    <x v="0"/>
    <x v="1294"/>
    <x v="1"/>
    <n v="35.76"/>
    <x v="0"/>
    <s v="domingo-10:50-card-ANON-0000-0000-1294-Latte"/>
    <s v="único"/>
  </r>
  <r>
    <d v="2025-03-16T00:00:00"/>
    <x v="3503"/>
    <x v="0"/>
    <s v="domingo"/>
    <s v="12:00"/>
    <x v="0"/>
    <x v="1294"/>
    <x v="1"/>
    <n v="35.76"/>
    <x v="1"/>
    <s v="domingo-12:00-card-ANON-0000-0000-1294-Hot Chocolate"/>
    <s v="único"/>
  </r>
  <r>
    <d v="2025-03-16T00:00:00"/>
    <x v="3504"/>
    <x v="0"/>
    <s v="domingo"/>
    <s v="14:22"/>
    <x v="0"/>
    <x v="1170"/>
    <x v="1"/>
    <n v="25.96"/>
    <x v="2"/>
    <s v="domingo-14:22-card-ANON-0000-0000-1170-Americano"/>
    <s v="único"/>
  </r>
  <r>
    <d v="2025-03-17T00:00:00"/>
    <x v="3505"/>
    <x v="0"/>
    <s v="lunes"/>
    <s v="06:54"/>
    <x v="0"/>
    <x v="1163"/>
    <x v="1"/>
    <n v="25.96"/>
    <x v="2"/>
    <s v="lunes-06:54-card-ANON-0000-0000-1163-Americano"/>
    <s v="único"/>
  </r>
  <r>
    <d v="2025-03-17T00:00:00"/>
    <x v="3506"/>
    <x v="0"/>
    <s v="lunes"/>
    <s v="08:09"/>
    <x v="0"/>
    <x v="1110"/>
    <x v="1"/>
    <n v="25.96"/>
    <x v="2"/>
    <s v="lunes-08:09-card-ANON-0000-0000-1110-Americano"/>
    <s v="único"/>
  </r>
  <r>
    <d v="2025-03-17T00:00:00"/>
    <x v="3507"/>
    <x v="0"/>
    <s v="lunes"/>
    <s v="08:18"/>
    <x v="0"/>
    <x v="1110"/>
    <x v="1"/>
    <n v="25.96"/>
    <x v="2"/>
    <s v="lunes-08:18-card-ANON-0000-0000-1110-Americano"/>
    <s v="único"/>
  </r>
  <r>
    <d v="2025-03-17T00:00:00"/>
    <x v="3508"/>
    <x v="0"/>
    <s v="lunes"/>
    <s v="09:02"/>
    <x v="0"/>
    <x v="1153"/>
    <x v="1"/>
    <n v="30.86"/>
    <x v="3"/>
    <s v="lunes-09:02-card-ANON-0000-0000-1153-Americano with Milk"/>
    <s v="único"/>
  </r>
  <r>
    <d v="2025-03-17T00:00:00"/>
    <x v="3509"/>
    <x v="0"/>
    <s v="lunes"/>
    <s v="10:32"/>
    <x v="0"/>
    <x v="1163"/>
    <x v="1"/>
    <n v="25.96"/>
    <x v="2"/>
    <s v="lunes-10:32-card-ANON-0000-0000-1163-Americano"/>
    <s v="único"/>
  </r>
  <r>
    <d v="2025-03-17T00:00:00"/>
    <x v="3510"/>
    <x v="0"/>
    <s v="lunes"/>
    <s v="13:59"/>
    <x v="0"/>
    <x v="1203"/>
    <x v="1"/>
    <n v="25.96"/>
    <x v="2"/>
    <s v="lunes-13:59-card-ANON-0000-0000-1203-Americano"/>
    <s v="único"/>
  </r>
  <r>
    <d v="2025-03-17T00:00:00"/>
    <x v="3511"/>
    <x v="0"/>
    <s v="lunes"/>
    <s v="14:21"/>
    <x v="0"/>
    <x v="1276"/>
    <x v="1"/>
    <n v="35.76"/>
    <x v="4"/>
    <s v="lunes-14:21-card-ANON-0000-0000-1276-Cocoa"/>
    <s v="único"/>
  </r>
  <r>
    <d v="2025-03-17T00:00:00"/>
    <x v="3512"/>
    <x v="0"/>
    <s v="lunes"/>
    <s v="14:22"/>
    <x v="0"/>
    <x v="1276"/>
    <x v="1"/>
    <n v="35.76"/>
    <x v="4"/>
    <s v="lunes-14:22-card-ANON-0000-0000-1276-Cocoa"/>
    <s v="único"/>
  </r>
  <r>
    <d v="2025-03-17T00:00:00"/>
    <x v="3513"/>
    <x v="0"/>
    <s v="lunes"/>
    <s v="14:48"/>
    <x v="0"/>
    <x v="1295"/>
    <x v="1"/>
    <n v="35.76"/>
    <x v="0"/>
    <s v="lunes-14:48-card-ANON-0000-0000-1295-Latte"/>
    <s v="único"/>
  </r>
  <r>
    <d v="2025-03-17T00:00:00"/>
    <x v="3514"/>
    <x v="0"/>
    <s v="lunes"/>
    <s v="15:11"/>
    <x v="0"/>
    <x v="1158"/>
    <x v="1"/>
    <n v="35.76"/>
    <x v="7"/>
    <s v="lunes-15:11-card-ANON-0000-0000-1158-Cappuccino"/>
    <s v="único"/>
  </r>
  <r>
    <d v="2025-03-17T00:00:00"/>
    <x v="3515"/>
    <x v="0"/>
    <s v="lunes"/>
    <s v="15:47"/>
    <x v="0"/>
    <x v="1165"/>
    <x v="1"/>
    <n v="35.76"/>
    <x v="0"/>
    <s v="lunes-15:47-card-ANON-0000-0000-1165-Latte"/>
    <s v="único"/>
  </r>
  <r>
    <d v="2025-03-17T00:00:00"/>
    <x v="3516"/>
    <x v="0"/>
    <s v="lunes"/>
    <s v="15:48"/>
    <x v="0"/>
    <x v="1191"/>
    <x v="1"/>
    <n v="35.76"/>
    <x v="0"/>
    <s v="lunes-15:48-card-ANON-0000-0000-1191-Latte"/>
    <s v="único"/>
  </r>
  <r>
    <d v="2025-03-17T00:00:00"/>
    <x v="3517"/>
    <x v="0"/>
    <s v="lunes"/>
    <s v="16:46"/>
    <x v="0"/>
    <x v="1167"/>
    <x v="1"/>
    <n v="25.96"/>
    <x v="2"/>
    <s v="lunes-16:46-card-ANON-0000-0000-1167-Americano"/>
    <s v="único"/>
  </r>
  <r>
    <d v="2025-03-18T00:00:00"/>
    <x v="3518"/>
    <x v="0"/>
    <s v="martes"/>
    <s v="08:23"/>
    <x v="0"/>
    <x v="1296"/>
    <x v="1"/>
    <n v="30.86"/>
    <x v="3"/>
    <s v="martes-08:23-card-ANON-0000-0000-1296-Americano with Milk"/>
    <s v="único"/>
  </r>
  <r>
    <d v="2025-03-18T00:00:00"/>
    <x v="3519"/>
    <x v="0"/>
    <s v="martes"/>
    <s v="08:33"/>
    <x v="0"/>
    <x v="1168"/>
    <x v="1"/>
    <n v="35.76"/>
    <x v="0"/>
    <s v="martes-08:33-card-ANON-0000-0000-1168-Latte"/>
    <s v="único"/>
  </r>
  <r>
    <d v="2025-03-18T00:00:00"/>
    <x v="3520"/>
    <x v="0"/>
    <s v="martes"/>
    <s v="10:49"/>
    <x v="0"/>
    <x v="1215"/>
    <x v="1"/>
    <n v="35.76"/>
    <x v="0"/>
    <s v="martes-10:49-card-ANON-0000-0000-1215-Latte"/>
    <s v="único"/>
  </r>
  <r>
    <d v="2025-03-18T00:00:00"/>
    <x v="3521"/>
    <x v="0"/>
    <s v="martes"/>
    <s v="10:51"/>
    <x v="0"/>
    <x v="1215"/>
    <x v="1"/>
    <n v="25.96"/>
    <x v="2"/>
    <s v="martes-10:51-card-ANON-0000-0000-1215-Americano"/>
    <s v="único"/>
  </r>
  <r>
    <d v="2025-03-18T00:00:00"/>
    <x v="3522"/>
    <x v="0"/>
    <s v="martes"/>
    <s v="11:47"/>
    <x v="0"/>
    <x v="1297"/>
    <x v="1"/>
    <n v="35.76"/>
    <x v="1"/>
    <s v="martes-11:47-card-ANON-0000-0000-1297-Hot Chocolate"/>
    <s v="único"/>
  </r>
  <r>
    <d v="2025-03-18T00:00:00"/>
    <x v="3523"/>
    <x v="0"/>
    <s v="martes"/>
    <s v="11:48"/>
    <x v="0"/>
    <x v="1297"/>
    <x v="1"/>
    <n v="35.76"/>
    <x v="1"/>
    <s v="martes-11:48-card-ANON-0000-0000-1297-Hot Chocolate"/>
    <s v="único"/>
  </r>
  <r>
    <d v="2025-03-18T00:00:00"/>
    <x v="3524"/>
    <x v="0"/>
    <s v="martes"/>
    <s v="14:43"/>
    <x v="0"/>
    <x v="1293"/>
    <x v="1"/>
    <n v="30.86"/>
    <x v="3"/>
    <s v="martes-14:43-card-ANON-0000-0000-1293-Americano with Milk"/>
    <s v="único"/>
  </r>
  <r>
    <d v="2025-03-18T00:00:00"/>
    <x v="3525"/>
    <x v="0"/>
    <s v="martes"/>
    <s v="15:03"/>
    <x v="0"/>
    <x v="1110"/>
    <x v="1"/>
    <n v="25.96"/>
    <x v="2"/>
    <s v="martes-15:03-card-ANON-0000-0000-1110-Americano"/>
    <s v="único"/>
  </r>
  <r>
    <d v="2025-03-18T00:00:00"/>
    <x v="3526"/>
    <x v="0"/>
    <s v="martes"/>
    <s v="15:11"/>
    <x v="0"/>
    <x v="1166"/>
    <x v="1"/>
    <n v="30.86"/>
    <x v="3"/>
    <s v="martes-15:11-card-ANON-0000-0000-1166-Americano with Milk"/>
    <s v="único"/>
  </r>
  <r>
    <d v="2025-03-18T00:00:00"/>
    <x v="3527"/>
    <x v="0"/>
    <s v="martes"/>
    <s v="16:09"/>
    <x v="0"/>
    <x v="1203"/>
    <x v="1"/>
    <n v="25.96"/>
    <x v="2"/>
    <s v="martes-16:09-card-ANON-0000-0000-1203-Americano"/>
    <s v="único"/>
  </r>
  <r>
    <d v="2025-03-18T00:00:00"/>
    <x v="3528"/>
    <x v="0"/>
    <s v="martes"/>
    <s v="16:11"/>
    <x v="0"/>
    <x v="1165"/>
    <x v="1"/>
    <n v="35.76"/>
    <x v="0"/>
    <s v="martes-16:11-card-ANON-0000-0000-1165-Latte"/>
    <s v="único"/>
  </r>
  <r>
    <d v="2025-03-18T00:00:00"/>
    <x v="3529"/>
    <x v="0"/>
    <s v="martes"/>
    <s v="16:23"/>
    <x v="0"/>
    <x v="1203"/>
    <x v="1"/>
    <n v="21.06"/>
    <x v="6"/>
    <s v="martes-16:23-card-ANON-0000-0000-1203-Espresso"/>
    <s v="único"/>
  </r>
  <r>
    <d v="2025-03-18T00:00:00"/>
    <x v="3530"/>
    <x v="0"/>
    <s v="martes"/>
    <s v="18:42"/>
    <x v="0"/>
    <x v="1163"/>
    <x v="1"/>
    <n v="35.76"/>
    <x v="4"/>
    <s v="martes-18:42-card-ANON-0000-0000-1163-Cocoa"/>
    <s v="único"/>
  </r>
  <r>
    <d v="2025-03-18T00:00:00"/>
    <x v="3531"/>
    <x v="0"/>
    <s v="martes"/>
    <s v="18:43"/>
    <x v="0"/>
    <x v="1163"/>
    <x v="1"/>
    <n v="35.76"/>
    <x v="4"/>
    <s v="martes-18:43-card-ANON-0000-0000-1163-Cocoa"/>
    <s v="único"/>
  </r>
  <r>
    <d v="2025-03-18T00:00:00"/>
    <x v="3532"/>
    <x v="0"/>
    <s v="martes"/>
    <s v="20:00"/>
    <x v="0"/>
    <x v="1276"/>
    <x v="1"/>
    <n v="35.76"/>
    <x v="4"/>
    <s v="martes-20:00-card-ANON-0000-0000-1276-Cocoa"/>
    <s v="único"/>
  </r>
  <r>
    <d v="2025-03-18T00:00:00"/>
    <x v="3533"/>
    <x v="0"/>
    <s v="martes"/>
    <s v="20:01"/>
    <x v="0"/>
    <x v="1276"/>
    <x v="1"/>
    <n v="35.76"/>
    <x v="4"/>
    <s v="martes-20:01-card-ANON-0000-0000-1276-Cocoa"/>
    <s v="único"/>
  </r>
  <r>
    <d v="2025-03-18T00:00:00"/>
    <x v="3534"/>
    <x v="0"/>
    <s v="martes"/>
    <s v="21:20"/>
    <x v="0"/>
    <x v="1298"/>
    <x v="1"/>
    <n v="35.76"/>
    <x v="0"/>
    <s v="martes-21:20-card-ANON-0000-0000-1298-Latte"/>
    <s v="único"/>
  </r>
  <r>
    <d v="2025-03-19T00:00:00"/>
    <x v="3535"/>
    <x v="0"/>
    <s v="miércoles"/>
    <s v="07:03"/>
    <x v="0"/>
    <x v="1152"/>
    <x v="1"/>
    <n v="25.96"/>
    <x v="2"/>
    <s v="miércoles-07:03-card-ANON-0000-0000-1152-Americano"/>
    <s v="único"/>
  </r>
  <r>
    <d v="2025-03-19T00:00:00"/>
    <x v="3536"/>
    <x v="0"/>
    <s v="miércoles"/>
    <s v="07:04"/>
    <x v="0"/>
    <x v="261"/>
    <x v="1"/>
    <n v="25.96"/>
    <x v="2"/>
    <s v="miércoles-07:04-card-ANON-0000-0000-0261-Americano"/>
    <s v="único"/>
  </r>
  <r>
    <d v="2025-03-19T00:00:00"/>
    <x v="3537"/>
    <x v="0"/>
    <s v="miércoles"/>
    <s v="07:06"/>
    <x v="0"/>
    <x v="1161"/>
    <x v="1"/>
    <n v="35.76"/>
    <x v="7"/>
    <s v="miércoles-07:06-card-ANON-0000-0000-1161-Cappuccino"/>
    <s v="único"/>
  </r>
  <r>
    <d v="2025-03-19T00:00:00"/>
    <x v="3538"/>
    <x v="0"/>
    <s v="miércoles"/>
    <s v="08:03"/>
    <x v="0"/>
    <x v="19"/>
    <x v="1"/>
    <n v="25.96"/>
    <x v="2"/>
    <s v="miércoles-08:03-card-ANON-0000-0000-0019-Americano"/>
    <s v="único"/>
  </r>
  <r>
    <d v="2025-03-19T00:00:00"/>
    <x v="3539"/>
    <x v="0"/>
    <s v="miércoles"/>
    <s v="10:18"/>
    <x v="0"/>
    <x v="1227"/>
    <x v="1"/>
    <n v="35.76"/>
    <x v="1"/>
    <s v="miércoles-10:18-card-ANON-0000-0000-1227-Hot Chocolate"/>
    <s v="único"/>
  </r>
  <r>
    <d v="2025-03-19T00:00:00"/>
    <x v="3540"/>
    <x v="0"/>
    <s v="miércoles"/>
    <s v="11:55"/>
    <x v="0"/>
    <x v="1110"/>
    <x v="1"/>
    <n v="25.96"/>
    <x v="2"/>
    <s v="miércoles-11:55-card-ANON-0000-0000-1110-Americano"/>
    <s v="único"/>
  </r>
  <r>
    <d v="2025-03-19T00:00:00"/>
    <x v="3541"/>
    <x v="0"/>
    <s v="miércoles"/>
    <s v="12:58"/>
    <x v="0"/>
    <x v="1299"/>
    <x v="1"/>
    <n v="25.96"/>
    <x v="2"/>
    <s v="miércoles-12:58-card-ANON-0000-0000-1299-Americano"/>
    <s v="único"/>
  </r>
  <r>
    <d v="2025-03-19T00:00:00"/>
    <x v="3542"/>
    <x v="0"/>
    <s v="miércoles"/>
    <s v="15:12"/>
    <x v="0"/>
    <x v="1295"/>
    <x v="1"/>
    <n v="35.76"/>
    <x v="0"/>
    <s v="miércoles-15:12-card-ANON-0000-0000-1295-Latte"/>
    <s v="único"/>
  </r>
  <r>
    <d v="2025-03-19T00:00:00"/>
    <x v="3543"/>
    <x v="0"/>
    <s v="miércoles"/>
    <s v="15:14"/>
    <x v="0"/>
    <x v="1300"/>
    <x v="1"/>
    <n v="35.76"/>
    <x v="0"/>
    <s v="miércoles-15:14-card-ANON-0000-0000-1300-Latte"/>
    <s v="único"/>
  </r>
  <r>
    <d v="2025-03-19T00:00:00"/>
    <x v="3544"/>
    <x v="0"/>
    <s v="miércoles"/>
    <s v="16:19"/>
    <x v="0"/>
    <x v="1191"/>
    <x v="1"/>
    <n v="35.76"/>
    <x v="0"/>
    <s v="miércoles-16:19-card-ANON-0000-0000-1191-Latte"/>
    <s v="único"/>
  </r>
  <r>
    <d v="2025-03-19T00:00:00"/>
    <x v="3545"/>
    <x v="0"/>
    <s v="miércoles"/>
    <s v="16:29"/>
    <x v="0"/>
    <x v="1167"/>
    <x v="1"/>
    <n v="25.96"/>
    <x v="2"/>
    <s v="miércoles-16:29-card-ANON-0000-0000-1167-Americano"/>
    <s v="único"/>
  </r>
  <r>
    <d v="2025-03-19T00:00:00"/>
    <x v="3546"/>
    <x v="0"/>
    <s v="miércoles"/>
    <s v="16:40"/>
    <x v="0"/>
    <x v="1158"/>
    <x v="1"/>
    <n v="35.76"/>
    <x v="7"/>
    <s v="miércoles-16:40-card-ANON-0000-0000-1158-Cappuccino"/>
    <s v="único"/>
  </r>
  <r>
    <d v="2025-03-19T00:00:00"/>
    <x v="3547"/>
    <x v="0"/>
    <s v="miércoles"/>
    <s v="16:42"/>
    <x v="0"/>
    <x v="1158"/>
    <x v="1"/>
    <n v="35.76"/>
    <x v="7"/>
    <s v="miércoles-16:42-card-ANON-0000-0000-1158-Cappuccino"/>
    <s v="único"/>
  </r>
  <r>
    <d v="2025-03-19T00:00:00"/>
    <x v="3548"/>
    <x v="0"/>
    <s v="miércoles"/>
    <s v="16:51"/>
    <x v="0"/>
    <x v="1152"/>
    <x v="1"/>
    <n v="25.96"/>
    <x v="2"/>
    <s v="miércoles-16:51-card-ANON-0000-0000-1152-Americano"/>
    <s v="único"/>
  </r>
  <r>
    <d v="2025-03-19T00:00:00"/>
    <x v="3549"/>
    <x v="0"/>
    <s v="miércoles"/>
    <s v="16:52"/>
    <x v="0"/>
    <x v="1110"/>
    <x v="1"/>
    <n v="25.96"/>
    <x v="2"/>
    <s v="miércoles-16:52-card-ANON-0000-0000-1110-Americano"/>
    <s v="único"/>
  </r>
  <r>
    <d v="2025-03-19T00:00:00"/>
    <x v="3550"/>
    <x v="0"/>
    <s v="miércoles"/>
    <s v="17:00"/>
    <x v="0"/>
    <x v="1275"/>
    <x v="1"/>
    <n v="35.76"/>
    <x v="4"/>
    <s v="miércoles-17:00-card-ANON-0000-0000-1275-Cocoa"/>
    <s v="único"/>
  </r>
  <r>
    <d v="2025-03-19T00:00:00"/>
    <x v="3551"/>
    <x v="0"/>
    <s v="miércoles"/>
    <s v="17:09"/>
    <x v="0"/>
    <x v="1219"/>
    <x v="1"/>
    <n v="30.86"/>
    <x v="3"/>
    <s v="miércoles-17:09-card-ANON-0000-0000-1219-Americano with Milk"/>
    <s v="único"/>
  </r>
  <r>
    <d v="2025-03-19T00:00:00"/>
    <x v="3552"/>
    <x v="0"/>
    <s v="miércoles"/>
    <s v="17:27"/>
    <x v="0"/>
    <x v="1222"/>
    <x v="1"/>
    <n v="30.86"/>
    <x v="3"/>
    <s v="miércoles-17:27-card-ANON-0000-0000-1222-Americano with Milk"/>
    <s v="único"/>
  </r>
  <r>
    <d v="2025-03-19T00:00:00"/>
    <x v="3553"/>
    <x v="0"/>
    <s v="miércoles"/>
    <s v="18:29"/>
    <x v="0"/>
    <x v="1301"/>
    <x v="1"/>
    <n v="25.96"/>
    <x v="5"/>
    <s v="miércoles-18:29-card-ANON-0000-0000-1301-Cortado"/>
    <s v="único"/>
  </r>
  <r>
    <d v="2025-03-19T00:00:00"/>
    <x v="3554"/>
    <x v="0"/>
    <s v="miércoles"/>
    <s v="18:30"/>
    <x v="0"/>
    <x v="1302"/>
    <x v="1"/>
    <n v="21.06"/>
    <x v="6"/>
    <s v="miércoles-18:30-card-ANON-0000-0000-1302-Espresso"/>
    <s v="único"/>
  </r>
  <r>
    <d v="2025-03-19T00:00:00"/>
    <x v="3555"/>
    <x v="0"/>
    <s v="miércoles"/>
    <s v="18:31"/>
    <x v="0"/>
    <x v="1303"/>
    <x v="1"/>
    <n v="21.06"/>
    <x v="6"/>
    <s v="miércoles-18:31-card-ANON-0000-0000-1303-Espresso"/>
    <s v="único"/>
  </r>
  <r>
    <d v="2025-03-20T00:00:00"/>
    <x v="3556"/>
    <x v="0"/>
    <s v="jueves"/>
    <s v="08:13"/>
    <x v="0"/>
    <x v="1304"/>
    <x v="1"/>
    <n v="30.86"/>
    <x v="3"/>
    <s v="jueves-08:13-card-ANON-0000-0000-1304-Americano with Milk"/>
    <s v="único"/>
  </r>
  <r>
    <d v="2025-03-20T00:00:00"/>
    <x v="3557"/>
    <x v="0"/>
    <s v="jueves"/>
    <s v="09:52"/>
    <x v="0"/>
    <x v="1152"/>
    <x v="1"/>
    <n v="30.86"/>
    <x v="3"/>
    <s v="jueves-09:52-card-ANON-0000-0000-1152-Americano with Milk"/>
    <s v="único"/>
  </r>
  <r>
    <d v="2025-03-20T00:00:00"/>
    <x v="3558"/>
    <x v="0"/>
    <s v="jueves"/>
    <s v="10:06"/>
    <x v="0"/>
    <x v="1293"/>
    <x v="1"/>
    <n v="30.86"/>
    <x v="3"/>
    <s v="jueves-10:06-card-ANON-0000-0000-1293-Americano with Milk"/>
    <s v="único"/>
  </r>
  <r>
    <d v="2025-03-20T00:00:00"/>
    <x v="3559"/>
    <x v="0"/>
    <s v="jueves"/>
    <s v="10:45"/>
    <x v="0"/>
    <x v="1305"/>
    <x v="1"/>
    <n v="25.96"/>
    <x v="2"/>
    <s v="jueves-10:45-card-ANON-0000-0000-1305-Americano"/>
    <s v="único"/>
  </r>
  <r>
    <d v="2025-03-20T00:00:00"/>
    <x v="3560"/>
    <x v="0"/>
    <s v="jueves"/>
    <s v="10:55"/>
    <x v="0"/>
    <x v="1110"/>
    <x v="1"/>
    <n v="25.96"/>
    <x v="2"/>
    <s v="jueves-10:55-card-ANON-0000-0000-1110-Americano"/>
    <s v="único"/>
  </r>
  <r>
    <d v="2025-03-20T00:00:00"/>
    <x v="3561"/>
    <x v="0"/>
    <s v="jueves"/>
    <s v="12:48"/>
    <x v="0"/>
    <x v="1306"/>
    <x v="1"/>
    <n v="25.96"/>
    <x v="2"/>
    <s v="jueves-12:48-card-ANON-0000-0000-1306-Americano"/>
    <s v="único"/>
  </r>
  <r>
    <d v="2025-03-20T00:00:00"/>
    <x v="3562"/>
    <x v="0"/>
    <s v="jueves"/>
    <s v="14:04"/>
    <x v="0"/>
    <x v="1152"/>
    <x v="1"/>
    <n v="25.96"/>
    <x v="2"/>
    <s v="jueves-14:04-card-ANON-0000-0000-1152-Americano"/>
    <s v="único"/>
  </r>
  <r>
    <d v="2025-03-20T00:00:00"/>
    <x v="3563"/>
    <x v="0"/>
    <s v="jueves"/>
    <s v="14:20"/>
    <x v="0"/>
    <x v="1290"/>
    <x v="1"/>
    <n v="25.96"/>
    <x v="2"/>
    <s v="jueves-14:20-card-ANON-0000-0000-1290-Americano"/>
    <s v="único"/>
  </r>
  <r>
    <d v="2025-03-20T00:00:00"/>
    <x v="3564"/>
    <x v="0"/>
    <s v="jueves"/>
    <s v="14:21"/>
    <x v="0"/>
    <x v="1290"/>
    <x v="1"/>
    <n v="21.06"/>
    <x v="6"/>
    <s v="jueves-14:21-card-ANON-0000-0000-1290-Espresso"/>
    <s v="único"/>
  </r>
  <r>
    <d v="2025-03-20T00:00:00"/>
    <x v="3565"/>
    <x v="0"/>
    <s v="jueves"/>
    <s v="14:25"/>
    <x v="0"/>
    <x v="1307"/>
    <x v="1"/>
    <n v="25.96"/>
    <x v="5"/>
    <s v="jueves-14:25-card-ANON-0000-0000-1307-Cortado"/>
    <s v="único"/>
  </r>
  <r>
    <d v="2025-03-20T00:00:00"/>
    <x v="3566"/>
    <x v="0"/>
    <s v="jueves"/>
    <s v="14:26"/>
    <x v="0"/>
    <x v="1308"/>
    <x v="1"/>
    <n v="35.76"/>
    <x v="7"/>
    <s v="jueves-14:26-card-ANON-0000-0000-1308-Cappuccino"/>
    <s v="único"/>
  </r>
  <r>
    <d v="2025-03-20T00:00:00"/>
    <x v="3567"/>
    <x v="0"/>
    <s v="jueves"/>
    <s v="14:59"/>
    <x v="0"/>
    <x v="1161"/>
    <x v="1"/>
    <n v="35.76"/>
    <x v="7"/>
    <s v="jueves-14:59-card-ANON-0000-0000-1161-Cappuccino"/>
    <s v="único"/>
  </r>
  <r>
    <d v="2025-03-20T00:00:00"/>
    <x v="3568"/>
    <x v="0"/>
    <s v="jueves"/>
    <s v="15:05"/>
    <x v="0"/>
    <x v="1170"/>
    <x v="1"/>
    <n v="25.96"/>
    <x v="2"/>
    <s v="jueves-15:05-card-ANON-0000-0000-1170-Americano"/>
    <s v="único"/>
  </r>
  <r>
    <d v="2025-03-20T00:00:00"/>
    <x v="3569"/>
    <x v="0"/>
    <s v="jueves"/>
    <s v="15:21"/>
    <x v="0"/>
    <x v="1276"/>
    <x v="1"/>
    <n v="25.96"/>
    <x v="2"/>
    <s v="jueves-15:21-card-ANON-0000-0000-1276-Americano"/>
    <s v="único"/>
  </r>
  <r>
    <d v="2025-03-20T00:00:00"/>
    <x v="3570"/>
    <x v="0"/>
    <s v="jueves"/>
    <s v="16:45"/>
    <x v="0"/>
    <x v="1158"/>
    <x v="1"/>
    <n v="35.76"/>
    <x v="7"/>
    <s v="jueves-16:45-card-ANON-0000-0000-1158-Cappuccino"/>
    <s v="único"/>
  </r>
  <r>
    <d v="2025-03-20T00:00:00"/>
    <x v="3571"/>
    <x v="0"/>
    <s v="jueves"/>
    <s v="17:23"/>
    <x v="0"/>
    <x v="1309"/>
    <x v="1"/>
    <n v="25.96"/>
    <x v="2"/>
    <s v="jueves-17:23-card-ANON-0000-0000-1309-Americano"/>
    <s v="único"/>
  </r>
  <r>
    <d v="2025-03-20T00:00:00"/>
    <x v="3572"/>
    <x v="0"/>
    <s v="jueves"/>
    <s v="18:55"/>
    <x v="0"/>
    <x v="1233"/>
    <x v="1"/>
    <n v="35.76"/>
    <x v="1"/>
    <s v="jueves-18:55-card-ANON-0000-0000-1233-Hot Chocolate"/>
    <s v="único"/>
  </r>
  <r>
    <d v="2025-03-20T00:00:00"/>
    <x v="3573"/>
    <x v="0"/>
    <s v="jueves"/>
    <s v="19:36"/>
    <x v="0"/>
    <x v="1310"/>
    <x v="1"/>
    <n v="35.76"/>
    <x v="4"/>
    <s v="jueves-19:36-card-ANON-0000-0000-1310-Cocoa"/>
    <s v="único"/>
  </r>
  <r>
    <d v="2025-03-20T00:00:00"/>
    <x v="3574"/>
    <x v="0"/>
    <s v="jueves"/>
    <s v="19:57"/>
    <x v="0"/>
    <x v="1158"/>
    <x v="1"/>
    <n v="35.76"/>
    <x v="7"/>
    <s v="jueves-19:57-card-ANON-0000-0000-1158-Cappuccino"/>
    <s v="único"/>
  </r>
  <r>
    <d v="2025-03-20T00:00:00"/>
    <x v="3575"/>
    <x v="0"/>
    <s v="jueves"/>
    <s v="21:50"/>
    <x v="0"/>
    <x v="1298"/>
    <x v="1"/>
    <n v="35.76"/>
    <x v="0"/>
    <s v="jueves-21:50-card-ANON-0000-0000-1298-Latte"/>
    <s v="único"/>
  </r>
  <r>
    <d v="2025-03-21T00:00:00"/>
    <x v="3576"/>
    <x v="0"/>
    <s v="viernes"/>
    <s v="07:06"/>
    <x v="0"/>
    <x v="1163"/>
    <x v="1"/>
    <n v="30.86"/>
    <x v="3"/>
    <s v="viernes-07:06-card-ANON-0000-0000-1163-Americano with Milk"/>
    <s v="único"/>
  </r>
  <r>
    <d v="2025-03-21T00:00:00"/>
    <x v="3577"/>
    <x v="0"/>
    <s v="viernes"/>
    <s v="07:09"/>
    <x v="0"/>
    <x v="1163"/>
    <x v="1"/>
    <n v="30.86"/>
    <x v="3"/>
    <s v="viernes-07:09-card-ANON-0000-0000-1163-Americano with Milk"/>
    <s v="único"/>
  </r>
  <r>
    <d v="2025-03-21T00:00:00"/>
    <x v="3578"/>
    <x v="0"/>
    <s v="viernes"/>
    <s v="08:16"/>
    <x v="0"/>
    <x v="1306"/>
    <x v="1"/>
    <n v="25.96"/>
    <x v="2"/>
    <s v="viernes-08:16-card-ANON-0000-0000-1306-Americano"/>
    <s v="único"/>
  </r>
  <r>
    <d v="2025-03-21T00:00:00"/>
    <x v="3579"/>
    <x v="0"/>
    <s v="viernes"/>
    <s v="08:28"/>
    <x v="0"/>
    <x v="1110"/>
    <x v="1"/>
    <n v="25.96"/>
    <x v="2"/>
    <s v="viernes-08:28-card-ANON-0000-0000-1110-Americano"/>
    <s v="único"/>
  </r>
  <r>
    <d v="2025-03-21T00:00:00"/>
    <x v="3580"/>
    <x v="0"/>
    <s v="viernes"/>
    <s v="08:29"/>
    <x v="0"/>
    <x v="1110"/>
    <x v="1"/>
    <n v="25.96"/>
    <x v="2"/>
    <s v="viernes-08:29-card-ANON-0000-0000-1110-Americano"/>
    <s v="único"/>
  </r>
  <r>
    <d v="2025-03-21T00:00:00"/>
    <x v="3581"/>
    <x v="0"/>
    <s v="viernes"/>
    <s v="08:35"/>
    <x v="0"/>
    <x v="1311"/>
    <x v="1"/>
    <n v="35.76"/>
    <x v="7"/>
    <s v="viernes-08:35-card-ANON-0000-0000-1311-Cappuccino"/>
    <s v="único"/>
  </r>
  <r>
    <d v="2025-03-21T00:00:00"/>
    <x v="3582"/>
    <x v="0"/>
    <s v="viernes"/>
    <s v="11:50"/>
    <x v="0"/>
    <x v="1163"/>
    <x v="1"/>
    <n v="25.96"/>
    <x v="2"/>
    <s v="viernes-11:50-card-ANON-0000-0000-1163-Americano"/>
    <s v="único"/>
  </r>
  <r>
    <d v="2025-03-21T00:00:00"/>
    <x v="3583"/>
    <x v="0"/>
    <s v="viernes"/>
    <s v="11:51"/>
    <x v="0"/>
    <x v="19"/>
    <x v="1"/>
    <n v="35.76"/>
    <x v="0"/>
    <s v="viernes-11:51-card-ANON-0000-0000-0019-Latte"/>
    <s v="único"/>
  </r>
  <r>
    <d v="2025-03-21T00:00:00"/>
    <x v="3584"/>
    <x v="0"/>
    <s v="viernes"/>
    <s v="13:02"/>
    <x v="0"/>
    <x v="1306"/>
    <x v="1"/>
    <n v="25.96"/>
    <x v="2"/>
    <s v="viernes-13:02-card-ANON-0000-0000-1306-Americano"/>
    <s v="único"/>
  </r>
  <r>
    <d v="2025-03-21T00:00:00"/>
    <x v="3585"/>
    <x v="0"/>
    <s v="viernes"/>
    <s v="13:23"/>
    <x v="0"/>
    <x v="1275"/>
    <x v="1"/>
    <n v="35.76"/>
    <x v="0"/>
    <s v="viernes-13:23-card-ANON-0000-0000-1275-Latte"/>
    <s v="único"/>
  </r>
  <r>
    <d v="2025-03-21T00:00:00"/>
    <x v="3586"/>
    <x v="0"/>
    <s v="viernes"/>
    <s v="14:11"/>
    <x v="0"/>
    <x v="1158"/>
    <x v="1"/>
    <n v="35.76"/>
    <x v="7"/>
    <s v="viernes-14:11-card-ANON-0000-0000-1158-Cappuccino"/>
    <s v="único"/>
  </r>
  <r>
    <d v="2025-03-21T00:00:00"/>
    <x v="3587"/>
    <x v="0"/>
    <s v="viernes"/>
    <s v="15:09"/>
    <x v="0"/>
    <x v="1312"/>
    <x v="1"/>
    <n v="35.76"/>
    <x v="7"/>
    <s v="viernes-15:09-card-ANON-0000-0000-1312-Cappuccino"/>
    <s v="único"/>
  </r>
  <r>
    <d v="2025-03-21T00:00:00"/>
    <x v="3588"/>
    <x v="0"/>
    <s v="viernes"/>
    <s v="15:24"/>
    <x v="0"/>
    <x v="1170"/>
    <x v="1"/>
    <n v="25.96"/>
    <x v="2"/>
    <s v="viernes-15:24-card-ANON-0000-0000-1170-Americano"/>
    <s v="único"/>
  </r>
  <r>
    <d v="2025-03-21T00:00:00"/>
    <x v="3589"/>
    <x v="0"/>
    <s v="viernes"/>
    <s v="15:28"/>
    <x v="0"/>
    <x v="1110"/>
    <x v="1"/>
    <n v="35.76"/>
    <x v="0"/>
    <s v="viernes-15:28-card-ANON-0000-0000-1110-Latte"/>
    <s v="único"/>
  </r>
  <r>
    <d v="2025-03-21T00:00:00"/>
    <x v="3590"/>
    <x v="0"/>
    <s v="viernes"/>
    <s v="15:29"/>
    <x v="0"/>
    <x v="1163"/>
    <x v="1"/>
    <n v="35.76"/>
    <x v="7"/>
    <s v="viernes-15:29-card-ANON-0000-0000-1163-Cappuccino"/>
    <s v="único"/>
  </r>
  <r>
    <d v="2025-03-21T00:00:00"/>
    <x v="3591"/>
    <x v="0"/>
    <s v="viernes"/>
    <s v="17:01"/>
    <x v="0"/>
    <x v="1259"/>
    <x v="1"/>
    <n v="35.76"/>
    <x v="1"/>
    <s v="viernes-17:01-card-ANON-0000-0000-1259-Hot Chocolate"/>
    <s v="único"/>
  </r>
  <r>
    <d v="2025-03-21T00:00:00"/>
    <x v="3592"/>
    <x v="0"/>
    <s v="viernes"/>
    <s v="17:21"/>
    <x v="0"/>
    <x v="1165"/>
    <x v="1"/>
    <n v="35.76"/>
    <x v="0"/>
    <s v="viernes-17:21-card-ANON-0000-0000-1165-Latte"/>
    <s v="único"/>
  </r>
  <r>
    <d v="2025-03-21T00:00:00"/>
    <x v="3593"/>
    <x v="0"/>
    <s v="viernes"/>
    <s v="17:22"/>
    <x v="0"/>
    <x v="1191"/>
    <x v="1"/>
    <n v="35.76"/>
    <x v="0"/>
    <s v="viernes-17:22-card-ANON-0000-0000-1191-Latte"/>
    <s v="único"/>
  </r>
  <r>
    <d v="2025-03-21T00:00:00"/>
    <x v="3594"/>
    <x v="0"/>
    <s v="viernes"/>
    <s v="18:52"/>
    <x v="0"/>
    <x v="507"/>
    <x v="1"/>
    <n v="35.76"/>
    <x v="0"/>
    <s v="viernes-18:52-card-ANON-0000-0000-0507-Latte"/>
    <s v="único"/>
  </r>
  <r>
    <d v="2025-03-21T00:00:00"/>
    <x v="3595"/>
    <x v="0"/>
    <s v="viernes"/>
    <s v="18:59"/>
    <x v="0"/>
    <x v="1170"/>
    <x v="1"/>
    <n v="25.96"/>
    <x v="2"/>
    <s v="viernes-18:59-card-ANON-0000-0000-1170-Americano"/>
    <s v="único"/>
  </r>
  <r>
    <d v="2025-03-22T00:00:00"/>
    <x v="3596"/>
    <x v="0"/>
    <s v="sábado"/>
    <s v="09:05"/>
    <x v="0"/>
    <x v="1274"/>
    <x v="1"/>
    <n v="30.86"/>
    <x v="3"/>
    <s v="sábado-09:05-card-ANON-0000-0000-1274-Americano with Milk"/>
    <s v="único"/>
  </r>
  <r>
    <d v="2025-03-22T00:00:00"/>
    <x v="3597"/>
    <x v="0"/>
    <s v="sábado"/>
    <s v="10:30"/>
    <x v="0"/>
    <x v="1152"/>
    <x v="1"/>
    <n v="30.86"/>
    <x v="3"/>
    <s v="sábado-10:30-card-ANON-0000-0000-1152-Americano with Milk"/>
    <s v="único"/>
  </r>
  <r>
    <d v="2025-03-22T00:00:00"/>
    <x v="3598"/>
    <x v="0"/>
    <s v="sábado"/>
    <s v="11:14"/>
    <x v="0"/>
    <x v="1259"/>
    <x v="1"/>
    <n v="35.76"/>
    <x v="1"/>
    <s v="sábado-11:14-card-ANON-0000-0000-1259-Hot Chocolate"/>
    <s v="único"/>
  </r>
  <r>
    <d v="2025-03-22T00:00:00"/>
    <x v="3599"/>
    <x v="0"/>
    <s v="sábado"/>
    <s v="11:41"/>
    <x v="0"/>
    <x v="1279"/>
    <x v="1"/>
    <n v="35.76"/>
    <x v="4"/>
    <s v="sábado-11:41-card-ANON-0000-0000-1279-Cocoa"/>
    <s v="único"/>
  </r>
  <r>
    <d v="2025-03-22T00:00:00"/>
    <x v="3600"/>
    <x v="0"/>
    <s v="sábado"/>
    <s v="12:18"/>
    <x v="0"/>
    <x v="1313"/>
    <x v="1"/>
    <n v="30.86"/>
    <x v="3"/>
    <s v="sábado-12:18-card-ANON-0000-0000-1313-Americano with Milk"/>
    <s v="único"/>
  </r>
  <r>
    <d v="2025-03-22T00:00:00"/>
    <x v="3601"/>
    <x v="0"/>
    <s v="sábado"/>
    <s v="12:26"/>
    <x v="0"/>
    <x v="1306"/>
    <x v="1"/>
    <n v="25.96"/>
    <x v="2"/>
    <s v="sábado-12:26-card-ANON-0000-0000-1306-Americano"/>
    <s v="único"/>
  </r>
  <r>
    <d v="2025-03-22T00:00:00"/>
    <x v="3602"/>
    <x v="0"/>
    <s v="sábado"/>
    <s v="13:06"/>
    <x v="0"/>
    <x v="1309"/>
    <x v="1"/>
    <n v="25.96"/>
    <x v="2"/>
    <s v="sábado-13:06-card-ANON-0000-0000-1309-Americano"/>
    <s v="único"/>
  </r>
  <r>
    <d v="2025-03-22T00:00:00"/>
    <x v="3603"/>
    <x v="0"/>
    <s v="sábado"/>
    <s v="13:23"/>
    <x v="0"/>
    <x v="1267"/>
    <x v="1"/>
    <n v="30.86"/>
    <x v="3"/>
    <s v="sábado-13:23-card-ANON-0000-0000-1267-Americano with Milk"/>
    <s v="único"/>
  </r>
  <r>
    <d v="2025-03-22T00:00:00"/>
    <x v="3604"/>
    <x v="0"/>
    <s v="sábado"/>
    <s v="15:57"/>
    <x v="0"/>
    <x v="1302"/>
    <x v="1"/>
    <n v="21.06"/>
    <x v="6"/>
    <s v="sábado-15:57-card-ANON-0000-0000-1302-Espresso"/>
    <s v="único"/>
  </r>
  <r>
    <d v="2025-03-22T00:00:00"/>
    <x v="3605"/>
    <x v="0"/>
    <s v="sábado"/>
    <s v="16:27"/>
    <x v="0"/>
    <x v="1274"/>
    <x v="1"/>
    <n v="35.76"/>
    <x v="0"/>
    <s v="sábado-16:27-card-ANON-0000-0000-1274-Latte"/>
    <s v="único"/>
  </r>
  <r>
    <d v="2025-03-22T00:00:00"/>
    <x v="3606"/>
    <x v="0"/>
    <s v="sábado"/>
    <s v="17:53"/>
    <x v="0"/>
    <x v="1274"/>
    <x v="1"/>
    <n v="30.86"/>
    <x v="3"/>
    <s v="sábado-17:53-card-ANON-0000-0000-1274-Americano with Milk"/>
    <s v="único"/>
  </r>
  <r>
    <d v="2025-03-22T00:00:00"/>
    <x v="3607"/>
    <x v="0"/>
    <s v="sábado"/>
    <s v="19:16"/>
    <x v="0"/>
    <x v="1314"/>
    <x v="1"/>
    <n v="30.86"/>
    <x v="3"/>
    <s v="sábado-19:16-card-ANON-0000-0000-1314-Americano with Milk"/>
    <s v="único"/>
  </r>
  <r>
    <d v="2025-03-23T00:00:00"/>
    <x v="3608"/>
    <x v="0"/>
    <s v="domingo"/>
    <s v="10:07"/>
    <x v="0"/>
    <x v="1196"/>
    <x v="1"/>
    <n v="35.76"/>
    <x v="0"/>
    <s v="domingo-10:07-card-ANON-0000-0000-1196-Latte"/>
    <s v="único"/>
  </r>
  <r>
    <d v="2025-03-23T00:00:00"/>
    <x v="3609"/>
    <x v="0"/>
    <s v="domingo"/>
    <s v="10:34"/>
    <x v="0"/>
    <x v="1158"/>
    <x v="1"/>
    <n v="35.76"/>
    <x v="7"/>
    <s v="domingo-10:34-card-ANON-0000-0000-1158-Cappuccino"/>
    <s v="único"/>
  </r>
  <r>
    <d v="2025-03-23T00:00:00"/>
    <x v="3610"/>
    <x v="0"/>
    <s v="domingo"/>
    <s v="14:43"/>
    <x v="0"/>
    <x v="1315"/>
    <x v="1"/>
    <n v="35.76"/>
    <x v="4"/>
    <s v="domingo-14:43-card-ANON-0000-0000-1315-Cocoa"/>
    <s v="único"/>
  </r>
  <r>
    <d v="2025-03-23T00:00:00"/>
    <x v="3611"/>
    <x v="0"/>
    <s v="domingo"/>
    <s v="14:44"/>
    <x v="0"/>
    <x v="1315"/>
    <x v="1"/>
    <n v="35.76"/>
    <x v="4"/>
    <s v="domingo-14:44-card-ANON-0000-0000-1315-Cocoa"/>
    <s v="único"/>
  </r>
  <r>
    <d v="2025-03-23T00:00:00"/>
    <x v="3612"/>
    <x v="0"/>
    <s v="domingo"/>
    <s v="15:47"/>
    <x v="0"/>
    <x v="1316"/>
    <x v="1"/>
    <n v="25.96"/>
    <x v="2"/>
    <s v="domingo-15:47-card-ANON-0000-0000-1316-Americano"/>
    <s v="único"/>
  </r>
  <r>
    <d v="2025-03-23T00:00:00"/>
    <x v="3613"/>
    <x v="0"/>
    <s v="domingo"/>
    <s v="18:11"/>
    <x v="0"/>
    <x v="1275"/>
    <x v="1"/>
    <n v="35.76"/>
    <x v="0"/>
    <s v="domingo-18:11-card-ANON-0000-0000-1275-Latte"/>
    <s v="ún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EE77B-F421-45C3-BCFC-5A8D08C1E0B2}" name="TablaDinámica1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24" firstHeaderRow="1" firstDataRow="1" firstDataCol="1"/>
  <pivotFields count="15">
    <pivotField numFmtId="14" showAll="0"/>
    <pivotField axis="axisRow" numFmtId="22" showAll="0">
      <items count="3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4"/>
    <field x="13"/>
    <field x="12"/>
    <field x="1"/>
  </rowFields>
  <rowItems count="21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t="grand">
      <x/>
    </i>
  </rowItems>
  <colItems count="1">
    <i/>
  </colItems>
  <dataFields count="1">
    <dataField name="Suma de money" fld="8" baseField="0" baseItem="0"/>
  </dataField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" name="datetime">
      <autoFilter ref="A1">
        <filterColumn colId="0">
          <customFilters and="1">
            <customFilter operator="greaterThanOrEqual" val="45292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22AC2-8833-420A-B169-DB1DC510A06D}" name="TablaDinámica2" cacheId="20" applyNumberFormats="0" applyBorderFormats="0" applyFontFormats="0" applyPatternFormats="0" applyAlignmentFormats="0" applyWidthHeightFormats="1" dataCaption="Valores" grandTotalCaption="Sales" updatedVersion="8" minRefreshableVersion="3" useAutoFormatting="1" itemPrintTitles="1" createdVersion="8" indent="0" outline="1" outlineData="1" multipleFieldFilters="0" chartFormat="21" rowHeaderCaption="coffee type" colHeaderCaption="money_type">
  <location ref="A3:D13" firstHeaderRow="1" firstDataRow="2" firstDataCol="1"/>
  <pivotFields count="15">
    <pivotField numFmtId="14" showAll="0"/>
    <pivotField numFmtId="22" showAll="0">
      <items count="3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t="default"/>
      </items>
    </pivotField>
    <pivotField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1318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0"/>
        <item t="default"/>
      </items>
    </pivotField>
    <pivotField showAll="0">
      <items count="4">
        <item x="2"/>
        <item x="1"/>
        <item x="0"/>
        <item t="default"/>
      </items>
    </pivotField>
    <pivotField dataField="1" numFmtId="168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total sales" fld="8" baseField="0" baseItem="0" numFmtId="168"/>
  </dataFields>
  <chartFormats count="2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</references>
      </pivotArea>
    </chartFormat>
    <chartFormat chart="19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19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2"/>
          </reference>
        </references>
      </pivotArea>
    </chartFormat>
    <chartFormat chart="19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3"/>
          </reference>
        </references>
      </pivotArea>
    </chartFormat>
    <chartFormat chart="19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4"/>
          </reference>
        </references>
      </pivotArea>
    </chartFormat>
    <chartFormat chart="19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5"/>
          </reference>
        </references>
      </pivotArea>
    </chartFormat>
    <chartFormat chart="19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6"/>
          </reference>
        </references>
      </pivotArea>
    </chartFormat>
    <chartFormat chart="19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7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19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19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2"/>
          </reference>
        </references>
      </pivotArea>
    </chartFormat>
    <chartFormat chart="19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3"/>
          </reference>
        </references>
      </pivotArea>
    </chartFormat>
    <chartFormat chart="19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4"/>
          </reference>
        </references>
      </pivotArea>
    </chartFormat>
    <chartFormat chart="19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5"/>
          </reference>
        </references>
      </pivotArea>
    </chartFormat>
    <chartFormat chart="19" format="3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6"/>
          </reference>
        </references>
      </pivotArea>
    </chartFormat>
    <chartFormat chart="19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E0A64-EDF1-47E7-A7E4-56436238C09C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21" firstHeaderRow="1" firstDataRow="1" firstDataCol="1"/>
  <pivotFields count="15">
    <pivotField numFmtId="14" showAll="0"/>
    <pivotField numFmtId="22" showAll="0">
      <items count="3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t="default"/>
      </items>
    </pivotField>
    <pivotField showAll="0"/>
    <pivotField showAll="0"/>
    <pivotField showAll="0"/>
    <pivotField showAll="0"/>
    <pivotField axis="axisRow" dataField="1" showAll="0">
      <items count="1318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0"/>
        <item t="default"/>
      </items>
    </pivotField>
    <pivotField showAll="0">
      <items count="4">
        <item x="2"/>
        <item x="1"/>
        <item x="0"/>
        <item t="default"/>
      </items>
    </pivotField>
    <pivotField numFmtId="168"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13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 t="grand">
      <x/>
    </i>
  </rowItems>
  <colItems count="1">
    <i/>
  </colItems>
  <dataFields count="1">
    <dataField name="Cuenta de car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ffee_name" xr10:uid="{A9C72C3D-94CB-47E3-AA6E-8EC52699D77F}" sourceName="coffee_name">
  <pivotTables>
    <pivotTable tabId="2" name="TablaDinámica1"/>
  </pivotTables>
  <data>
    <tabular pivotCacheId="742143975">
      <items count="8">
        <i x="2" s="1"/>
        <i x="3" s="1"/>
        <i x="7" s="1"/>
        <i x="4" s="1"/>
        <i x="5" s="1"/>
        <i x="6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B266BE49-810C-48E7-BC67-CD498607D156}" sourceName="month">
  <pivotTables>
    <pivotTable tabId="4" name="TablaDinámica2"/>
  </pivotTables>
  <data>
    <tabular pivotCacheId="742143975">
      <items count="12"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_type" xr10:uid="{9ADD7CAA-844A-464E-843A-6498AC056CC9}" sourceName="client-type">
  <pivotTables>
    <pivotTable tabId="4" name="TablaDinámica2"/>
  </pivotTables>
  <data>
    <tabular pivotCacheId="742143975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ffee_name" xr10:uid="{7EFDDE82-48FB-4714-AFD9-DBCB032258AD}" cache="SegmentaciónDeDatos_coffee_name" caption="coffee_name" rowHeight="247650"/>
  <slicer name="month" xr10:uid="{83DC7D7D-49F3-44C6-B959-C9819290C1B4}" cache="SegmentaciónDeDatos_month" caption="month" rowHeight="247650"/>
  <slicer name="client-type" xr10:uid="{05FA5EFC-D990-444D-BA71-07D1308F9054}" cache="SegmentaciónDeDatos_client_type" caption="client-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51B7C3-FF9B-4C0D-8ACF-40F8CC3C9C64}" name="Tabla4" displayName="Tabla4" ref="G20:G21" totalsRowShown="0" headerRowDxfId="0">
  <autoFilter ref="G20:G21" xr:uid="{1151B7C3-FF9B-4C0D-8ACF-40F8CC3C9C64}"/>
  <tableColumns count="1">
    <tableColumn id="1" xr3:uid="{42641C29-285D-4E38-BE1B-AD0FDDBD6298}" name="Ventas totales en el rango seleccionado">
      <calculatedColumnFormula>GETPIVOTDATA("money",$A$3)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DB04F-9D06-4918-A587-CCDD3B007A78}" name="Tabla2" displayName="Tabla2" ref="H14:I18" totalsRowShown="0">
  <autoFilter ref="H14:I18" xr:uid="{962DB04F-9D06-4918-A587-CCDD3B007A78}"/>
  <tableColumns count="2">
    <tableColumn id="1" xr3:uid="{3801BEAB-5E07-4618-B73E-70BFD57A8A55}" name="visistas"/>
    <tableColumn id="2" xr3:uid="{D7448D42-D7BE-4FEB-9535-054DDC68A2BD}" name="clien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4695D-4C3F-49AE-A917-BB1D2F1F6D23}" name="Tabla1" displayName="Tabla1" ref="A1:L3615" totalsRowShown="0">
  <autoFilter ref="A1:L3615" xr:uid="{C8E4695D-4C3F-49AE-A917-BB1D2F1F6D23}"/>
  <sortState xmlns:xlrd2="http://schemas.microsoft.com/office/spreadsheetml/2017/richdata2" ref="A2:K3615">
    <sortCondition ref="B1:B3615"/>
  </sortState>
  <tableColumns count="12">
    <tableColumn id="1" xr3:uid="{EA96F3F7-82D9-4AD0-91C6-B481C3867F09}" name="date" dataDxfId="10"/>
    <tableColumn id="2" xr3:uid="{2BA6DA87-53FA-4884-97F2-25D03E6129CC}" name="datetime" dataDxfId="9"/>
    <tableColumn id="10" xr3:uid="{E8F4A731-A7F6-4C43-A11B-261EA9BA732F}" name="month" dataDxfId="5">
      <calculatedColumnFormula>TEXT(Tabla1[[#This Row],[date]],"mmm")</calculatedColumnFormula>
    </tableColumn>
    <tableColumn id="7" xr3:uid="{8BE1887D-28B7-4531-9354-D5414FE3543F}" name="day_of_the_week" dataDxfId="8">
      <calculatedColumnFormula>TEXT(Tabla1[[#This Row],[date]],"dddd")</calculatedColumnFormula>
    </tableColumn>
    <tableColumn id="8" xr3:uid="{4FCCB28A-2413-4F61-A3E6-8061D785DBC2}" name="hour" dataDxfId="7">
      <calculatedColumnFormula>TEXT(Tabla1[[#This Row],[datetime]],"hh:mm")</calculatedColumnFormula>
    </tableColumn>
    <tableColumn id="3" xr3:uid="{1DD9FC70-7F2E-42F8-AAE3-E1D55E55E10B}" name="cash_type"/>
    <tableColumn id="4" xr3:uid="{744217F2-BECF-4125-90C8-7391449C0630}" name="card"/>
    <tableColumn id="11" xr3:uid="{1678FB74-E5FC-4DFB-ABB6-1A3395958548}" name="client-type" dataDxfId="4">
      <calculatedColumnFormula>IF(ISBLANK(G2),"cash",IF(COUNTIF($D$2:D2,D2)=1,"Nuevo","frecuente"))</calculatedColumnFormula>
    </tableColumn>
    <tableColumn id="5" xr3:uid="{615F2FFD-E659-4ECA-8846-20B6B479146C}" name="money" dataDxfId="1"/>
    <tableColumn id="6" xr3:uid="{6F942A9C-2209-4127-96C9-102E80BEC2D9}" name="coffee_name"/>
    <tableColumn id="9" xr3:uid="{7578814A-5267-4565-9BE1-AE159109DF38}" name="llave" dataDxfId="6">
      <calculatedColumnFormula>Tabla1[[#This Row],[day_of_the_week]]&amp;"-"&amp;Tabla1[[#This Row],[hour]]&amp;"-"&amp;Tabla1[[#This Row],[cash_type]]&amp;"-"&amp;Tabla1[[#This Row],[card]]&amp;"-"&amp;Tabla1[[#This Row],[coffee_name]]</calculatedColumnFormula>
    </tableColumn>
    <tableColumn id="12" xr3:uid="{5A76A3A3-5350-4AA4-AB44-0D487CB2C8B4}" name="dato-repertido" dataDxfId="3">
      <calculatedColumnFormula>IF(COUNTIF($K$2:K2,K2)=1,"único","repetido")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time" xr10:uid="{8A394690-D9AD-44B9-8FA6-BD8B6A05269B}" sourceName="datetime">
  <pivotTables>
    <pivotTable tabId="2" name="TablaDinámica1"/>
  </pivotTables>
  <state minimalRefreshVersion="6" lastRefreshVersion="6" pivotCacheId="742143975" filterType="dateBetween">
    <selection startDate="2024-01-01T00:00:00" endDate="2025-12-31T00:00:00"/>
    <bounds startDate="2024-01-01T10:15:51" endDate="2026-01-01T18:11:39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time" xr10:uid="{1D6A1411-F6EC-482E-9C55-74125736766E}" cache="NativeTimeline_datetime" caption="datetime" level="2" selectionLevel="0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3A6D-C813-46DA-92F6-E5F08CFD44DA}">
  <dimension ref="A1"/>
  <sheetViews>
    <sheetView showGridLines="0" topLeftCell="A45" workbookViewId="0">
      <selection activeCell="H8" sqref="H8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FD5-A163-4E1E-B40C-0B7462C91396}">
  <dimension ref="A1"/>
  <sheetViews>
    <sheetView showGridLines="0" topLeftCell="A7" workbookViewId="0">
      <selection activeCell="B5" sqref="B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8D1C-20B0-4B84-BE1B-64D46F4E4ECD}">
  <dimension ref="A3:G24"/>
  <sheetViews>
    <sheetView topLeftCell="A6" workbookViewId="0">
      <selection activeCell="G20" sqref="G20:G21"/>
    </sheetView>
  </sheetViews>
  <sheetFormatPr baseColWidth="10" defaultRowHeight="14.4" x14ac:dyDescent="0.3"/>
  <cols>
    <col min="1" max="1" width="16.5546875" bestFit="1" customWidth="1"/>
    <col min="2" max="2" width="14.109375" bestFit="1" customWidth="1"/>
    <col min="3" max="3" width="17.88671875" bestFit="1" customWidth="1"/>
    <col min="4" max="4" width="11" bestFit="1" customWidth="1"/>
    <col min="5" max="6" width="8" bestFit="1" customWidth="1"/>
    <col min="7" max="7" width="13.77734375" customWidth="1"/>
    <col min="8" max="8" width="12.77734375" bestFit="1" customWidth="1"/>
    <col min="9" max="9" width="9" bestFit="1" customWidth="1"/>
  </cols>
  <sheetData>
    <row r="3" spans="1:2" x14ac:dyDescent="0.3">
      <c r="A3" s="3" t="s">
        <v>1337</v>
      </c>
      <c r="B3" t="s">
        <v>1341</v>
      </c>
    </row>
    <row r="4" spans="1:2" x14ac:dyDescent="0.3">
      <c r="A4" s="4" t="s">
        <v>1339</v>
      </c>
      <c r="B4" s="5">
        <v>85231.300000000105</v>
      </c>
    </row>
    <row r="5" spans="1:2" x14ac:dyDescent="0.3">
      <c r="A5" s="6" t="s">
        <v>1342</v>
      </c>
      <c r="B5" s="5">
        <v>7010.1999999999871</v>
      </c>
    </row>
    <row r="6" spans="1:2" x14ac:dyDescent="0.3">
      <c r="A6" s="7" t="s">
        <v>1346</v>
      </c>
      <c r="B6" s="5">
        <v>7010.1999999999871</v>
      </c>
    </row>
    <row r="7" spans="1:2" x14ac:dyDescent="0.3">
      <c r="A7" s="6" t="s">
        <v>1343</v>
      </c>
      <c r="B7" s="5">
        <v>23410.380000000008</v>
      </c>
    </row>
    <row r="8" spans="1:2" x14ac:dyDescent="0.3">
      <c r="A8" s="7" t="s">
        <v>1349</v>
      </c>
      <c r="B8" s="5">
        <v>6720.5600000000013</v>
      </c>
    </row>
    <row r="9" spans="1:2" x14ac:dyDescent="0.3">
      <c r="A9" s="7" t="s">
        <v>1350</v>
      </c>
      <c r="B9" s="5">
        <v>8931.0600000000031</v>
      </c>
    </row>
    <row r="10" spans="1:2" x14ac:dyDescent="0.3">
      <c r="A10" s="7" t="s">
        <v>1351</v>
      </c>
      <c r="B10" s="5">
        <v>7758.7600000000048</v>
      </c>
    </row>
    <row r="11" spans="1:2" x14ac:dyDescent="0.3">
      <c r="A11" s="6" t="s">
        <v>1344</v>
      </c>
      <c r="B11" s="5">
        <v>24388.620000000028</v>
      </c>
    </row>
    <row r="12" spans="1:2" x14ac:dyDescent="0.3">
      <c r="A12" s="7" t="s">
        <v>1352</v>
      </c>
      <c r="B12" s="5">
        <v>6888.0200000000059</v>
      </c>
    </row>
    <row r="13" spans="1:2" x14ac:dyDescent="0.3">
      <c r="A13" s="7" t="s">
        <v>1353</v>
      </c>
      <c r="B13" s="5">
        <v>7567.8000000000147</v>
      </c>
    </row>
    <row r="14" spans="1:2" x14ac:dyDescent="0.3">
      <c r="A14" s="7" t="s">
        <v>1354</v>
      </c>
      <c r="B14" s="5">
        <v>9932.8000000000065</v>
      </c>
    </row>
    <row r="15" spans="1:2" x14ac:dyDescent="0.3">
      <c r="A15" s="6" t="s">
        <v>1345</v>
      </c>
      <c r="B15" s="5">
        <v>30422.100000000079</v>
      </c>
    </row>
    <row r="16" spans="1:2" x14ac:dyDescent="0.3">
      <c r="A16" s="7" t="s">
        <v>1355</v>
      </c>
      <c r="B16" s="5">
        <v>13788.780000000039</v>
      </c>
    </row>
    <row r="17" spans="1:7" x14ac:dyDescent="0.3">
      <c r="A17" s="7" t="s">
        <v>1356</v>
      </c>
      <c r="B17" s="5">
        <v>8488.1600000000217</v>
      </c>
    </row>
    <row r="18" spans="1:7" x14ac:dyDescent="0.3">
      <c r="A18" s="7" t="s">
        <v>1357</v>
      </c>
      <c r="B18" s="5">
        <v>8145.160000000019</v>
      </c>
    </row>
    <row r="19" spans="1:7" x14ac:dyDescent="0.3">
      <c r="A19" s="4" t="s">
        <v>1340</v>
      </c>
      <c r="B19" s="5">
        <v>29503.300000000025</v>
      </c>
    </row>
    <row r="20" spans="1:7" ht="43.2" x14ac:dyDescent="0.3">
      <c r="A20" s="6" t="s">
        <v>1342</v>
      </c>
      <c r="B20" s="5">
        <v>29503.300000000025</v>
      </c>
      <c r="G20" s="9" t="s">
        <v>1378</v>
      </c>
    </row>
    <row r="21" spans="1:7" x14ac:dyDescent="0.3">
      <c r="A21" s="7" t="s">
        <v>1347</v>
      </c>
      <c r="B21" s="5">
        <v>6363.1000000000122</v>
      </c>
      <c r="G21">
        <f>GETPIVOTDATA("money",$A$3)</f>
        <v>114734.60000000012</v>
      </c>
    </row>
    <row r="22" spans="1:7" x14ac:dyDescent="0.3">
      <c r="A22" s="7" t="s">
        <v>1348</v>
      </c>
      <c r="B22" s="5">
        <v>13153.759999999997</v>
      </c>
    </row>
    <row r="23" spans="1:7" x14ac:dyDescent="0.3">
      <c r="A23" s="7" t="s">
        <v>1346</v>
      </c>
      <c r="B23" s="5">
        <v>9986.4400000000151</v>
      </c>
    </row>
    <row r="24" spans="1:7" x14ac:dyDescent="0.3">
      <c r="A24" s="4" t="s">
        <v>1338</v>
      </c>
      <c r="B24" s="5">
        <v>114734.60000000012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B22F-7922-40AE-8C03-B3E93DD78B88}">
  <dimension ref="A3:I13"/>
  <sheetViews>
    <sheetView workbookViewId="0">
      <selection activeCell="C9" sqref="C9"/>
    </sheetView>
  </sheetViews>
  <sheetFormatPr baseColWidth="10" defaultRowHeight="14.4" x14ac:dyDescent="0.3"/>
  <cols>
    <col min="1" max="1" width="17.109375" bestFit="1" customWidth="1"/>
    <col min="2" max="2" width="13.21875" bestFit="1" customWidth="1"/>
    <col min="3" max="3" width="9.44140625" bestFit="1" customWidth="1"/>
    <col min="4" max="4" width="11.44140625" bestFit="1" customWidth="1"/>
    <col min="5" max="1317" width="20.21875" bestFit="1" customWidth="1"/>
    <col min="1318" max="1318" width="10.33203125" bestFit="1" customWidth="1"/>
  </cols>
  <sheetData>
    <row r="3" spans="1:9" x14ac:dyDescent="0.3">
      <c r="A3" s="3" t="s">
        <v>1362</v>
      </c>
      <c r="B3" s="3" t="s">
        <v>1359</v>
      </c>
    </row>
    <row r="4" spans="1:9" x14ac:dyDescent="0.3">
      <c r="A4" s="3" t="s">
        <v>1360</v>
      </c>
      <c r="B4" t="s">
        <v>3</v>
      </c>
      <c r="C4" t="s">
        <v>21</v>
      </c>
      <c r="D4" t="s">
        <v>1361</v>
      </c>
      <c r="H4" t="s">
        <v>21</v>
      </c>
      <c r="I4" t="s">
        <v>3</v>
      </c>
    </row>
    <row r="5" spans="1:9" x14ac:dyDescent="0.3">
      <c r="A5" s="4" t="s">
        <v>11</v>
      </c>
      <c r="B5" s="8">
        <v>14545.439999999826</v>
      </c>
      <c r="C5" s="8">
        <v>383</v>
      </c>
      <c r="D5" s="8">
        <v>14928.439999999826</v>
      </c>
      <c r="H5">
        <f>GETPIVOTDATA("money",$A$3,"cash_type","card")</f>
        <v>111617.59999999963</v>
      </c>
      <c r="I5">
        <f>GETPIVOTDATA("money",$A$3,"cash_type","cash")</f>
        <v>3117</v>
      </c>
    </row>
    <row r="6" spans="1:9" x14ac:dyDescent="0.3">
      <c r="A6" s="4" t="s">
        <v>14</v>
      </c>
      <c r="B6" s="8">
        <v>24661.480000000225</v>
      </c>
      <c r="C6" s="8">
        <v>518</v>
      </c>
      <c r="D6" s="8">
        <v>25179.480000000225</v>
      </c>
    </row>
    <row r="7" spans="1:9" x14ac:dyDescent="0.3">
      <c r="A7" s="4" t="s">
        <v>43</v>
      </c>
      <c r="B7" s="8">
        <v>17439.139999999974</v>
      </c>
      <c r="C7" s="8">
        <v>595</v>
      </c>
      <c r="D7" s="8">
        <v>18034.139999999974</v>
      </c>
    </row>
    <row r="8" spans="1:9" x14ac:dyDescent="0.3">
      <c r="A8" s="4" t="s">
        <v>18</v>
      </c>
      <c r="B8" s="8">
        <v>8378.1200000000372</v>
      </c>
      <c r="C8" s="8">
        <v>157</v>
      </c>
      <c r="D8" s="8">
        <v>8535.1200000000372</v>
      </c>
    </row>
    <row r="9" spans="1:9" x14ac:dyDescent="0.3">
      <c r="A9" s="4" t="s">
        <v>28</v>
      </c>
      <c r="B9" s="8">
        <v>7384.8600000000097</v>
      </c>
      <c r="C9" s="8">
        <v>150</v>
      </c>
      <c r="D9" s="8">
        <v>7534.8600000000097</v>
      </c>
    </row>
    <row r="10" spans="1:9" x14ac:dyDescent="0.3">
      <c r="A10" s="4" t="s">
        <v>35</v>
      </c>
      <c r="B10" s="8">
        <v>2651.099999999994</v>
      </c>
      <c r="C10" s="8">
        <v>124</v>
      </c>
      <c r="D10" s="8">
        <v>2775.099999999994</v>
      </c>
    </row>
    <row r="11" spans="1:9" x14ac:dyDescent="0.3">
      <c r="A11" s="4" t="s">
        <v>9</v>
      </c>
      <c r="B11" s="8">
        <v>9793.3600000000461</v>
      </c>
      <c r="C11" s="8">
        <v>239</v>
      </c>
      <c r="D11" s="8">
        <v>10032.360000000046</v>
      </c>
    </row>
    <row r="12" spans="1:9" x14ac:dyDescent="0.3">
      <c r="A12" s="4" t="s">
        <v>7</v>
      </c>
      <c r="B12" s="8">
        <v>26764.099999999507</v>
      </c>
      <c r="C12" s="8">
        <v>951</v>
      </c>
      <c r="D12" s="8">
        <v>27715.099999999507</v>
      </c>
    </row>
    <row r="13" spans="1:9" x14ac:dyDescent="0.3">
      <c r="A13" s="4" t="s">
        <v>1361</v>
      </c>
      <c r="B13" s="8">
        <v>111617.59999999963</v>
      </c>
      <c r="C13" s="8">
        <v>3117</v>
      </c>
      <c r="D13" s="8">
        <v>114734.59999999963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0E6-03CD-4622-8A3E-C8BA6E1CF949}">
  <dimension ref="A3:K1321"/>
  <sheetViews>
    <sheetView workbookViewId="0">
      <selection activeCell="A11" sqref="A11"/>
    </sheetView>
  </sheetViews>
  <sheetFormatPr baseColWidth="10" defaultRowHeight="14.4" x14ac:dyDescent="0.3"/>
  <cols>
    <col min="1" max="1" width="20.21875" bestFit="1" customWidth="1"/>
    <col min="2" max="2" width="13.44140625" bestFit="1" customWidth="1"/>
    <col min="3" max="3" width="8.88671875" bestFit="1" customWidth="1"/>
    <col min="4" max="4" width="6.21875" bestFit="1" customWidth="1"/>
  </cols>
  <sheetData>
    <row r="3" spans="1:11" x14ac:dyDescent="0.3">
      <c r="A3" s="3" t="s">
        <v>1337</v>
      </c>
      <c r="B3" t="s">
        <v>1363</v>
      </c>
      <c r="C3" t="s">
        <v>1364</v>
      </c>
    </row>
    <row r="4" spans="1:11" x14ac:dyDescent="0.3">
      <c r="A4" s="4" t="s">
        <v>6</v>
      </c>
      <c r="B4" s="5">
        <v>16</v>
      </c>
      <c r="C4" t="str">
        <f>IF(B4=1,"única vez","cliente frecuente")</f>
        <v>cliente frecuente</v>
      </c>
      <c r="J4" t="s">
        <v>1365</v>
      </c>
      <c r="K4">
        <f>COUNTIF(C4:C1320,"cliente frecuente")</f>
        <v>543</v>
      </c>
    </row>
    <row r="5" spans="1:11" x14ac:dyDescent="0.3">
      <c r="A5" s="4" t="s">
        <v>8</v>
      </c>
      <c r="B5" s="5">
        <v>2</v>
      </c>
      <c r="C5" t="str">
        <f t="shared" ref="C5:C68" si="0">IF(B5=1,"única vez","cliente frecuente")</f>
        <v>cliente frecuente</v>
      </c>
      <c r="J5" t="s">
        <v>1366</v>
      </c>
      <c r="K5">
        <f>COUNTIF(C4:C1320,"Única vez")</f>
        <v>774</v>
      </c>
    </row>
    <row r="6" spans="1:11" x14ac:dyDescent="0.3">
      <c r="A6" s="4" t="s">
        <v>10</v>
      </c>
      <c r="B6" s="5">
        <v>30</v>
      </c>
      <c r="C6" t="str">
        <f t="shared" si="0"/>
        <v>cliente frecuente</v>
      </c>
    </row>
    <row r="7" spans="1:11" x14ac:dyDescent="0.3">
      <c r="A7" s="4" t="s">
        <v>12</v>
      </c>
      <c r="B7" s="5">
        <v>12</v>
      </c>
      <c r="C7" t="str">
        <f t="shared" si="0"/>
        <v>cliente frecuente</v>
      </c>
    </row>
    <row r="8" spans="1:11" x14ac:dyDescent="0.3">
      <c r="A8" s="4" t="s">
        <v>13</v>
      </c>
      <c r="B8" s="5">
        <v>1</v>
      </c>
      <c r="C8" t="str">
        <f t="shared" si="0"/>
        <v>única vez</v>
      </c>
    </row>
    <row r="9" spans="1:11" x14ac:dyDescent="0.3">
      <c r="A9" s="4" t="s">
        <v>15</v>
      </c>
      <c r="B9" s="5">
        <v>1</v>
      </c>
      <c r="C9" t="str">
        <f t="shared" si="0"/>
        <v>única vez</v>
      </c>
    </row>
    <row r="10" spans="1:11" x14ac:dyDescent="0.3">
      <c r="A10" s="4" t="s">
        <v>16</v>
      </c>
      <c r="B10" s="5">
        <v>1</v>
      </c>
      <c r="C10" t="str">
        <f t="shared" si="0"/>
        <v>única vez</v>
      </c>
    </row>
    <row r="11" spans="1:11" x14ac:dyDescent="0.3">
      <c r="A11" s="4" t="s">
        <v>17</v>
      </c>
      <c r="B11" s="5">
        <v>2</v>
      </c>
      <c r="C11" t="str">
        <f t="shared" si="0"/>
        <v>cliente frecuente</v>
      </c>
      <c r="I11">
        <f>MAX(B4:B1320)</f>
        <v>129</v>
      </c>
    </row>
    <row r="12" spans="1:11" x14ac:dyDescent="0.3">
      <c r="A12" s="4" t="s">
        <v>19</v>
      </c>
      <c r="B12" s="5">
        <v>67</v>
      </c>
      <c r="C12" t="str">
        <f t="shared" si="0"/>
        <v>cliente frecuente</v>
      </c>
    </row>
    <row r="13" spans="1:11" x14ac:dyDescent="0.3">
      <c r="A13" s="4" t="s">
        <v>20</v>
      </c>
      <c r="B13" s="5">
        <v>1</v>
      </c>
      <c r="C13" t="str">
        <f t="shared" si="0"/>
        <v>única vez</v>
      </c>
    </row>
    <row r="14" spans="1:11" x14ac:dyDescent="0.3">
      <c r="A14" s="4" t="s">
        <v>22</v>
      </c>
      <c r="B14" s="5">
        <v>1</v>
      </c>
      <c r="C14" t="str">
        <f t="shared" si="0"/>
        <v>única vez</v>
      </c>
      <c r="H14" t="s">
        <v>1368</v>
      </c>
      <c r="I14" t="s">
        <v>1369</v>
      </c>
    </row>
    <row r="15" spans="1:11" x14ac:dyDescent="0.3">
      <c r="A15" s="4" t="s">
        <v>23</v>
      </c>
      <c r="B15" s="5">
        <v>129</v>
      </c>
      <c r="C15" t="str">
        <f t="shared" si="0"/>
        <v>cliente frecuente</v>
      </c>
      <c r="H15" t="s">
        <v>1367</v>
      </c>
      <c r="I15">
        <f>COUNTIFS(B2:B1320,"&gt;=2",B2:B1320,"&lt;=5")</f>
        <v>449</v>
      </c>
    </row>
    <row r="16" spans="1:11" x14ac:dyDescent="0.3">
      <c r="A16" s="4" t="s">
        <v>24</v>
      </c>
      <c r="B16" s="5">
        <v>1</v>
      </c>
      <c r="C16" t="str">
        <f t="shared" si="0"/>
        <v>única vez</v>
      </c>
      <c r="H16" t="s">
        <v>1370</v>
      </c>
      <c r="I16">
        <f>COUNTIFS(B2:B1320,"&gt;=6",B2:B1320,"&lt;=10")</f>
        <v>47</v>
      </c>
    </row>
    <row r="17" spans="1:9" x14ac:dyDescent="0.3">
      <c r="A17" s="4" t="s">
        <v>25</v>
      </c>
      <c r="B17" s="5">
        <v>1</v>
      </c>
      <c r="C17" t="str">
        <f t="shared" si="0"/>
        <v>única vez</v>
      </c>
      <c r="H17" t="s">
        <v>1371</v>
      </c>
      <c r="I17">
        <f>COUNTIFS(B2:B1320,"&gt;=11",B2:B1320,"&lt;=15")</f>
        <v>21</v>
      </c>
    </row>
    <row r="18" spans="1:9" x14ac:dyDescent="0.3">
      <c r="A18" s="4" t="s">
        <v>26</v>
      </c>
      <c r="B18" s="5">
        <v>1</v>
      </c>
      <c r="C18" t="str">
        <f t="shared" si="0"/>
        <v>única vez</v>
      </c>
      <c r="H18" t="s">
        <v>1372</v>
      </c>
      <c r="I18">
        <f>COUNTIF(B2:B1320,"&gt;=16")</f>
        <v>25</v>
      </c>
    </row>
    <row r="19" spans="1:9" x14ac:dyDescent="0.3">
      <c r="A19" s="4" t="s">
        <v>27</v>
      </c>
      <c r="B19" s="5">
        <v>1</v>
      </c>
      <c r="C19" t="str">
        <f t="shared" si="0"/>
        <v>única vez</v>
      </c>
    </row>
    <row r="20" spans="1:9" x14ac:dyDescent="0.3">
      <c r="A20" s="4" t="s">
        <v>29</v>
      </c>
      <c r="B20" s="5">
        <v>6</v>
      </c>
      <c r="C20" t="str">
        <f t="shared" si="0"/>
        <v>cliente frecuente</v>
      </c>
    </row>
    <row r="21" spans="1:9" x14ac:dyDescent="0.3">
      <c r="A21" s="4" t="s">
        <v>30</v>
      </c>
      <c r="B21" s="5">
        <v>1</v>
      </c>
      <c r="C21" t="str">
        <f t="shared" si="0"/>
        <v>única vez</v>
      </c>
      <c r="H21" t="s">
        <v>1373</v>
      </c>
      <c r="I21">
        <f>MAX(B2:B1320)</f>
        <v>129</v>
      </c>
    </row>
    <row r="22" spans="1:9" x14ac:dyDescent="0.3">
      <c r="A22" s="4" t="s">
        <v>31</v>
      </c>
      <c r="B22" s="5">
        <v>21</v>
      </c>
      <c r="C22" t="str">
        <f t="shared" si="0"/>
        <v>cliente frecuente</v>
      </c>
      <c r="H22" t="s">
        <v>1374</v>
      </c>
      <c r="I22">
        <f>LARGE(A4:B1320, 2)</f>
        <v>108</v>
      </c>
    </row>
    <row r="23" spans="1:9" x14ac:dyDescent="0.3">
      <c r="A23" s="4" t="s">
        <v>32</v>
      </c>
      <c r="B23" s="5">
        <v>3</v>
      </c>
      <c r="C23" t="str">
        <f t="shared" si="0"/>
        <v>cliente frecuente</v>
      </c>
      <c r="H23" t="s">
        <v>1375</v>
      </c>
      <c r="I23">
        <f>LARGE(A4:B1320, 3)</f>
        <v>76</v>
      </c>
    </row>
    <row r="24" spans="1:9" x14ac:dyDescent="0.3">
      <c r="A24" s="4" t="s">
        <v>33</v>
      </c>
      <c r="B24" s="5">
        <v>1</v>
      </c>
      <c r="C24" t="str">
        <f t="shared" si="0"/>
        <v>única vez</v>
      </c>
      <c r="H24" t="s">
        <v>1376</v>
      </c>
      <c r="I24">
        <f>LARGE(A4:B1320, 4)</f>
        <v>68</v>
      </c>
    </row>
    <row r="25" spans="1:9" x14ac:dyDescent="0.3">
      <c r="A25" s="4" t="s">
        <v>34</v>
      </c>
      <c r="B25" s="5">
        <v>1</v>
      </c>
      <c r="C25" t="str">
        <f t="shared" si="0"/>
        <v>única vez</v>
      </c>
      <c r="H25" t="s">
        <v>1377</v>
      </c>
      <c r="I25">
        <f>LARGE(A4:B1320, 5)</f>
        <v>67</v>
      </c>
    </row>
    <row r="26" spans="1:9" x14ac:dyDescent="0.3">
      <c r="A26" s="4" t="s">
        <v>36</v>
      </c>
      <c r="B26" s="5">
        <v>1</v>
      </c>
      <c r="C26" t="str">
        <f t="shared" si="0"/>
        <v>única vez</v>
      </c>
    </row>
    <row r="27" spans="1:9" x14ac:dyDescent="0.3">
      <c r="A27" s="4" t="s">
        <v>37</v>
      </c>
      <c r="B27" s="5">
        <v>12</v>
      </c>
      <c r="C27" t="str">
        <f t="shared" si="0"/>
        <v>cliente frecuente</v>
      </c>
    </row>
    <row r="28" spans="1:9" x14ac:dyDescent="0.3">
      <c r="A28" s="4" t="s">
        <v>38</v>
      </c>
      <c r="B28" s="5">
        <v>4</v>
      </c>
      <c r="C28" t="str">
        <f t="shared" si="0"/>
        <v>cliente frecuente</v>
      </c>
    </row>
    <row r="29" spans="1:9" x14ac:dyDescent="0.3">
      <c r="A29" s="4" t="s">
        <v>39</v>
      </c>
      <c r="B29" s="5">
        <v>2</v>
      </c>
      <c r="C29" t="str">
        <f t="shared" si="0"/>
        <v>cliente frecuente</v>
      </c>
    </row>
    <row r="30" spans="1:9" x14ac:dyDescent="0.3">
      <c r="A30" s="4" t="s">
        <v>40</v>
      </c>
      <c r="B30" s="5">
        <v>1</v>
      </c>
      <c r="C30" t="str">
        <f t="shared" si="0"/>
        <v>única vez</v>
      </c>
    </row>
    <row r="31" spans="1:9" x14ac:dyDescent="0.3">
      <c r="A31" s="4" t="s">
        <v>41</v>
      </c>
      <c r="B31" s="5">
        <v>2</v>
      </c>
      <c r="C31" t="str">
        <f t="shared" si="0"/>
        <v>cliente frecuente</v>
      </c>
    </row>
    <row r="32" spans="1:9" x14ac:dyDescent="0.3">
      <c r="A32" s="4" t="s">
        <v>42</v>
      </c>
      <c r="B32" s="5">
        <v>2</v>
      </c>
      <c r="C32" t="str">
        <f t="shared" si="0"/>
        <v>cliente frecuente</v>
      </c>
    </row>
    <row r="33" spans="1:3" x14ac:dyDescent="0.3">
      <c r="A33" s="4" t="s">
        <v>44</v>
      </c>
      <c r="B33" s="5">
        <v>1</v>
      </c>
      <c r="C33" t="str">
        <f t="shared" si="0"/>
        <v>única vez</v>
      </c>
    </row>
    <row r="34" spans="1:3" x14ac:dyDescent="0.3">
      <c r="A34" s="4" t="s">
        <v>45</v>
      </c>
      <c r="B34" s="5">
        <v>1</v>
      </c>
      <c r="C34" t="str">
        <f t="shared" si="0"/>
        <v>única vez</v>
      </c>
    </row>
    <row r="35" spans="1:3" x14ac:dyDescent="0.3">
      <c r="A35" s="4" t="s">
        <v>46</v>
      </c>
      <c r="B35" s="5">
        <v>2</v>
      </c>
      <c r="C35" t="str">
        <f t="shared" si="0"/>
        <v>cliente frecuente</v>
      </c>
    </row>
    <row r="36" spans="1:3" x14ac:dyDescent="0.3">
      <c r="A36" s="4" t="s">
        <v>47</v>
      </c>
      <c r="B36" s="5">
        <v>5</v>
      </c>
      <c r="C36" t="str">
        <f t="shared" si="0"/>
        <v>cliente frecuente</v>
      </c>
    </row>
    <row r="37" spans="1:3" x14ac:dyDescent="0.3">
      <c r="A37" s="4" t="s">
        <v>48</v>
      </c>
      <c r="B37" s="5">
        <v>1</v>
      </c>
      <c r="C37" t="str">
        <f t="shared" si="0"/>
        <v>única vez</v>
      </c>
    </row>
    <row r="38" spans="1:3" x14ac:dyDescent="0.3">
      <c r="A38" s="4" t="s">
        <v>49</v>
      </c>
      <c r="B38" s="5">
        <v>2</v>
      </c>
      <c r="C38" t="str">
        <f t="shared" si="0"/>
        <v>cliente frecuente</v>
      </c>
    </row>
    <row r="39" spans="1:3" x14ac:dyDescent="0.3">
      <c r="A39" s="4" t="s">
        <v>50</v>
      </c>
      <c r="B39" s="5">
        <v>1</v>
      </c>
      <c r="C39" t="str">
        <f t="shared" si="0"/>
        <v>única vez</v>
      </c>
    </row>
    <row r="40" spans="1:3" x14ac:dyDescent="0.3">
      <c r="A40" s="4" t="s">
        <v>51</v>
      </c>
      <c r="B40" s="5">
        <v>1</v>
      </c>
      <c r="C40" t="str">
        <f t="shared" si="0"/>
        <v>única vez</v>
      </c>
    </row>
    <row r="41" spans="1:3" x14ac:dyDescent="0.3">
      <c r="A41" s="4" t="s">
        <v>52</v>
      </c>
      <c r="B41" s="5">
        <v>1</v>
      </c>
      <c r="C41" t="str">
        <f t="shared" si="0"/>
        <v>única vez</v>
      </c>
    </row>
    <row r="42" spans="1:3" x14ac:dyDescent="0.3">
      <c r="A42" s="4" t="s">
        <v>53</v>
      </c>
      <c r="B42" s="5">
        <v>1</v>
      </c>
      <c r="C42" t="str">
        <f t="shared" si="0"/>
        <v>única vez</v>
      </c>
    </row>
    <row r="43" spans="1:3" x14ac:dyDescent="0.3">
      <c r="A43" s="4" t="s">
        <v>54</v>
      </c>
      <c r="B43" s="5">
        <v>50</v>
      </c>
      <c r="C43" t="str">
        <f t="shared" si="0"/>
        <v>cliente frecuente</v>
      </c>
    </row>
    <row r="44" spans="1:3" x14ac:dyDescent="0.3">
      <c r="A44" s="4" t="s">
        <v>55</v>
      </c>
      <c r="B44" s="5">
        <v>1</v>
      </c>
      <c r="C44" t="str">
        <f t="shared" si="0"/>
        <v>única vez</v>
      </c>
    </row>
    <row r="45" spans="1:3" x14ac:dyDescent="0.3">
      <c r="A45" s="4" t="s">
        <v>56</v>
      </c>
      <c r="B45" s="5">
        <v>3</v>
      </c>
      <c r="C45" t="str">
        <f t="shared" si="0"/>
        <v>cliente frecuente</v>
      </c>
    </row>
    <row r="46" spans="1:3" x14ac:dyDescent="0.3">
      <c r="A46" s="4" t="s">
        <v>57</v>
      </c>
      <c r="B46" s="5">
        <v>2</v>
      </c>
      <c r="C46" t="str">
        <f t="shared" si="0"/>
        <v>cliente frecuente</v>
      </c>
    </row>
    <row r="47" spans="1:3" x14ac:dyDescent="0.3">
      <c r="A47" s="4" t="s">
        <v>58</v>
      </c>
      <c r="B47" s="5">
        <v>1</v>
      </c>
      <c r="C47" t="str">
        <f t="shared" si="0"/>
        <v>única vez</v>
      </c>
    </row>
    <row r="48" spans="1:3" x14ac:dyDescent="0.3">
      <c r="A48" s="4" t="s">
        <v>59</v>
      </c>
      <c r="B48" s="5">
        <v>1</v>
      </c>
      <c r="C48" t="str">
        <f t="shared" si="0"/>
        <v>única vez</v>
      </c>
    </row>
    <row r="49" spans="1:3" x14ac:dyDescent="0.3">
      <c r="A49" s="4" t="s">
        <v>60</v>
      </c>
      <c r="B49" s="5">
        <v>5</v>
      </c>
      <c r="C49" t="str">
        <f t="shared" si="0"/>
        <v>cliente frecuente</v>
      </c>
    </row>
    <row r="50" spans="1:3" x14ac:dyDescent="0.3">
      <c r="A50" s="4" t="s">
        <v>61</v>
      </c>
      <c r="B50" s="5">
        <v>2</v>
      </c>
      <c r="C50" t="str">
        <f t="shared" si="0"/>
        <v>cliente frecuente</v>
      </c>
    </row>
    <row r="51" spans="1:3" x14ac:dyDescent="0.3">
      <c r="A51" s="4" t="s">
        <v>62</v>
      </c>
      <c r="B51" s="5">
        <v>2</v>
      </c>
      <c r="C51" t="str">
        <f t="shared" si="0"/>
        <v>cliente frecuente</v>
      </c>
    </row>
    <row r="52" spans="1:3" x14ac:dyDescent="0.3">
      <c r="A52" s="4" t="s">
        <v>63</v>
      </c>
      <c r="B52" s="5">
        <v>4</v>
      </c>
      <c r="C52" t="str">
        <f t="shared" si="0"/>
        <v>cliente frecuente</v>
      </c>
    </row>
    <row r="53" spans="1:3" x14ac:dyDescent="0.3">
      <c r="A53" s="4" t="s">
        <v>64</v>
      </c>
      <c r="B53" s="5">
        <v>8</v>
      </c>
      <c r="C53" t="str">
        <f t="shared" si="0"/>
        <v>cliente frecuente</v>
      </c>
    </row>
    <row r="54" spans="1:3" x14ac:dyDescent="0.3">
      <c r="A54" s="4" t="s">
        <v>65</v>
      </c>
      <c r="B54" s="5">
        <v>2</v>
      </c>
      <c r="C54" t="str">
        <f t="shared" si="0"/>
        <v>cliente frecuente</v>
      </c>
    </row>
    <row r="55" spans="1:3" x14ac:dyDescent="0.3">
      <c r="A55" s="4" t="s">
        <v>66</v>
      </c>
      <c r="B55" s="5">
        <v>1</v>
      </c>
      <c r="C55" t="str">
        <f t="shared" si="0"/>
        <v>única vez</v>
      </c>
    </row>
    <row r="56" spans="1:3" x14ac:dyDescent="0.3">
      <c r="A56" s="4" t="s">
        <v>67</v>
      </c>
      <c r="B56" s="5">
        <v>2</v>
      </c>
      <c r="C56" t="str">
        <f t="shared" si="0"/>
        <v>cliente frecuente</v>
      </c>
    </row>
    <row r="57" spans="1:3" x14ac:dyDescent="0.3">
      <c r="A57" s="4" t="s">
        <v>68</v>
      </c>
      <c r="B57" s="5">
        <v>2</v>
      </c>
      <c r="C57" t="str">
        <f t="shared" si="0"/>
        <v>cliente frecuente</v>
      </c>
    </row>
    <row r="58" spans="1:3" x14ac:dyDescent="0.3">
      <c r="A58" s="4" t="s">
        <v>69</v>
      </c>
      <c r="B58" s="5">
        <v>4</v>
      </c>
      <c r="C58" t="str">
        <f t="shared" si="0"/>
        <v>cliente frecuente</v>
      </c>
    </row>
    <row r="59" spans="1:3" x14ac:dyDescent="0.3">
      <c r="A59" s="4" t="s">
        <v>70</v>
      </c>
      <c r="B59" s="5">
        <v>1</v>
      </c>
      <c r="C59" t="str">
        <f t="shared" si="0"/>
        <v>única vez</v>
      </c>
    </row>
    <row r="60" spans="1:3" x14ac:dyDescent="0.3">
      <c r="A60" s="4" t="s">
        <v>71</v>
      </c>
      <c r="B60" s="5">
        <v>1</v>
      </c>
      <c r="C60" t="str">
        <f t="shared" si="0"/>
        <v>única vez</v>
      </c>
    </row>
    <row r="61" spans="1:3" x14ac:dyDescent="0.3">
      <c r="A61" s="4" t="s">
        <v>72</v>
      </c>
      <c r="B61" s="5">
        <v>2</v>
      </c>
      <c r="C61" t="str">
        <f t="shared" si="0"/>
        <v>cliente frecuente</v>
      </c>
    </row>
    <row r="62" spans="1:3" x14ac:dyDescent="0.3">
      <c r="A62" s="4" t="s">
        <v>73</v>
      </c>
      <c r="B62" s="5">
        <v>12</v>
      </c>
      <c r="C62" t="str">
        <f t="shared" si="0"/>
        <v>cliente frecuente</v>
      </c>
    </row>
    <row r="63" spans="1:3" x14ac:dyDescent="0.3">
      <c r="A63" s="4" t="s">
        <v>74</v>
      </c>
      <c r="B63" s="5">
        <v>1</v>
      </c>
      <c r="C63" t="str">
        <f t="shared" si="0"/>
        <v>única vez</v>
      </c>
    </row>
    <row r="64" spans="1:3" x14ac:dyDescent="0.3">
      <c r="A64" s="4" t="s">
        <v>75</v>
      </c>
      <c r="B64" s="5">
        <v>2</v>
      </c>
      <c r="C64" t="str">
        <f t="shared" si="0"/>
        <v>cliente frecuente</v>
      </c>
    </row>
    <row r="65" spans="1:3" x14ac:dyDescent="0.3">
      <c r="A65" s="4" t="s">
        <v>76</v>
      </c>
      <c r="B65" s="5">
        <v>1</v>
      </c>
      <c r="C65" t="str">
        <f t="shared" si="0"/>
        <v>única vez</v>
      </c>
    </row>
    <row r="66" spans="1:3" x14ac:dyDescent="0.3">
      <c r="A66" s="4" t="s">
        <v>77</v>
      </c>
      <c r="B66" s="5">
        <v>1</v>
      </c>
      <c r="C66" t="str">
        <f t="shared" si="0"/>
        <v>única vez</v>
      </c>
    </row>
    <row r="67" spans="1:3" x14ac:dyDescent="0.3">
      <c r="A67" s="4" t="s">
        <v>78</v>
      </c>
      <c r="B67" s="5">
        <v>3</v>
      </c>
      <c r="C67" t="str">
        <f t="shared" si="0"/>
        <v>cliente frecuente</v>
      </c>
    </row>
    <row r="68" spans="1:3" x14ac:dyDescent="0.3">
      <c r="A68" s="4" t="s">
        <v>79</v>
      </c>
      <c r="B68" s="5">
        <v>2</v>
      </c>
      <c r="C68" t="str">
        <f t="shared" si="0"/>
        <v>cliente frecuente</v>
      </c>
    </row>
    <row r="69" spans="1:3" x14ac:dyDescent="0.3">
      <c r="A69" s="4" t="s">
        <v>80</v>
      </c>
      <c r="B69" s="5">
        <v>1</v>
      </c>
      <c r="C69" t="str">
        <f t="shared" ref="C69:C132" si="1">IF(B69=1,"única vez","cliente frecuente")</f>
        <v>única vez</v>
      </c>
    </row>
    <row r="70" spans="1:3" x14ac:dyDescent="0.3">
      <c r="A70" s="4" t="s">
        <v>81</v>
      </c>
      <c r="B70" s="5">
        <v>1</v>
      </c>
      <c r="C70" t="str">
        <f t="shared" si="1"/>
        <v>única vez</v>
      </c>
    </row>
    <row r="71" spans="1:3" x14ac:dyDescent="0.3">
      <c r="A71" s="4" t="s">
        <v>82</v>
      </c>
      <c r="B71" s="5">
        <v>1</v>
      </c>
      <c r="C71" t="str">
        <f t="shared" si="1"/>
        <v>única vez</v>
      </c>
    </row>
    <row r="72" spans="1:3" x14ac:dyDescent="0.3">
      <c r="A72" s="4" t="s">
        <v>83</v>
      </c>
      <c r="B72" s="5">
        <v>4</v>
      </c>
      <c r="C72" t="str">
        <f t="shared" si="1"/>
        <v>cliente frecuente</v>
      </c>
    </row>
    <row r="73" spans="1:3" x14ac:dyDescent="0.3">
      <c r="A73" s="4" t="s">
        <v>84</v>
      </c>
      <c r="B73" s="5">
        <v>1</v>
      </c>
      <c r="C73" t="str">
        <f t="shared" si="1"/>
        <v>única vez</v>
      </c>
    </row>
    <row r="74" spans="1:3" x14ac:dyDescent="0.3">
      <c r="A74" s="4" t="s">
        <v>85</v>
      </c>
      <c r="B74" s="5">
        <v>1</v>
      </c>
      <c r="C74" t="str">
        <f t="shared" si="1"/>
        <v>única vez</v>
      </c>
    </row>
    <row r="75" spans="1:3" x14ac:dyDescent="0.3">
      <c r="A75" s="4" t="s">
        <v>86</v>
      </c>
      <c r="B75" s="5">
        <v>1</v>
      </c>
      <c r="C75" t="str">
        <f t="shared" si="1"/>
        <v>única vez</v>
      </c>
    </row>
    <row r="76" spans="1:3" x14ac:dyDescent="0.3">
      <c r="A76" s="4" t="s">
        <v>87</v>
      </c>
      <c r="B76" s="5">
        <v>1</v>
      </c>
      <c r="C76" t="str">
        <f t="shared" si="1"/>
        <v>única vez</v>
      </c>
    </row>
    <row r="77" spans="1:3" x14ac:dyDescent="0.3">
      <c r="A77" s="4" t="s">
        <v>88</v>
      </c>
      <c r="B77" s="5">
        <v>2</v>
      </c>
      <c r="C77" t="str">
        <f t="shared" si="1"/>
        <v>cliente frecuente</v>
      </c>
    </row>
    <row r="78" spans="1:3" x14ac:dyDescent="0.3">
      <c r="A78" s="4" t="s">
        <v>89</v>
      </c>
      <c r="B78" s="5">
        <v>1</v>
      </c>
      <c r="C78" t="str">
        <f t="shared" si="1"/>
        <v>única vez</v>
      </c>
    </row>
    <row r="79" spans="1:3" x14ac:dyDescent="0.3">
      <c r="A79" s="4" t="s">
        <v>90</v>
      </c>
      <c r="B79" s="5">
        <v>2</v>
      </c>
      <c r="C79" t="str">
        <f t="shared" si="1"/>
        <v>cliente frecuente</v>
      </c>
    </row>
    <row r="80" spans="1:3" x14ac:dyDescent="0.3">
      <c r="A80" s="4" t="s">
        <v>91</v>
      </c>
      <c r="B80" s="5">
        <v>6</v>
      </c>
      <c r="C80" t="str">
        <f t="shared" si="1"/>
        <v>cliente frecuente</v>
      </c>
    </row>
    <row r="81" spans="1:3" x14ac:dyDescent="0.3">
      <c r="A81" s="4" t="s">
        <v>92</v>
      </c>
      <c r="B81" s="5">
        <v>1</v>
      </c>
      <c r="C81" t="str">
        <f t="shared" si="1"/>
        <v>única vez</v>
      </c>
    </row>
    <row r="82" spans="1:3" x14ac:dyDescent="0.3">
      <c r="A82" s="4" t="s">
        <v>93</v>
      </c>
      <c r="B82" s="5">
        <v>1</v>
      </c>
      <c r="C82" t="str">
        <f t="shared" si="1"/>
        <v>única vez</v>
      </c>
    </row>
    <row r="83" spans="1:3" x14ac:dyDescent="0.3">
      <c r="A83" s="4" t="s">
        <v>94</v>
      </c>
      <c r="B83" s="5">
        <v>1</v>
      </c>
      <c r="C83" t="str">
        <f t="shared" si="1"/>
        <v>única vez</v>
      </c>
    </row>
    <row r="84" spans="1:3" x14ac:dyDescent="0.3">
      <c r="A84" s="4" t="s">
        <v>95</v>
      </c>
      <c r="B84" s="5">
        <v>2</v>
      </c>
      <c r="C84" t="str">
        <f t="shared" si="1"/>
        <v>cliente frecuente</v>
      </c>
    </row>
    <row r="85" spans="1:3" x14ac:dyDescent="0.3">
      <c r="A85" s="4" t="s">
        <v>96</v>
      </c>
      <c r="B85" s="5">
        <v>1</v>
      </c>
      <c r="C85" t="str">
        <f t="shared" si="1"/>
        <v>única vez</v>
      </c>
    </row>
    <row r="86" spans="1:3" x14ac:dyDescent="0.3">
      <c r="A86" s="4" t="s">
        <v>97</v>
      </c>
      <c r="B86" s="5">
        <v>1</v>
      </c>
      <c r="C86" t="str">
        <f t="shared" si="1"/>
        <v>única vez</v>
      </c>
    </row>
    <row r="87" spans="1:3" x14ac:dyDescent="0.3">
      <c r="A87" s="4" t="s">
        <v>98</v>
      </c>
      <c r="B87" s="5">
        <v>2</v>
      </c>
      <c r="C87" t="str">
        <f t="shared" si="1"/>
        <v>cliente frecuente</v>
      </c>
    </row>
    <row r="88" spans="1:3" x14ac:dyDescent="0.3">
      <c r="A88" s="4" t="s">
        <v>99</v>
      </c>
      <c r="B88" s="5">
        <v>2</v>
      </c>
      <c r="C88" t="str">
        <f t="shared" si="1"/>
        <v>cliente frecuente</v>
      </c>
    </row>
    <row r="89" spans="1:3" x14ac:dyDescent="0.3">
      <c r="A89" s="4" t="s">
        <v>100</v>
      </c>
      <c r="B89" s="5">
        <v>1</v>
      </c>
      <c r="C89" t="str">
        <f t="shared" si="1"/>
        <v>única vez</v>
      </c>
    </row>
    <row r="90" spans="1:3" x14ac:dyDescent="0.3">
      <c r="A90" s="4" t="s">
        <v>101</v>
      </c>
      <c r="B90" s="5">
        <v>1</v>
      </c>
      <c r="C90" t="str">
        <f t="shared" si="1"/>
        <v>única vez</v>
      </c>
    </row>
    <row r="91" spans="1:3" x14ac:dyDescent="0.3">
      <c r="A91" s="4" t="s">
        <v>102</v>
      </c>
      <c r="B91" s="5">
        <v>2</v>
      </c>
      <c r="C91" t="str">
        <f t="shared" si="1"/>
        <v>cliente frecuente</v>
      </c>
    </row>
    <row r="92" spans="1:3" x14ac:dyDescent="0.3">
      <c r="A92" s="4" t="s">
        <v>103</v>
      </c>
      <c r="B92" s="5">
        <v>1</v>
      </c>
      <c r="C92" t="str">
        <f t="shared" si="1"/>
        <v>única vez</v>
      </c>
    </row>
    <row r="93" spans="1:3" x14ac:dyDescent="0.3">
      <c r="A93" s="4" t="s">
        <v>104</v>
      </c>
      <c r="B93" s="5">
        <v>1</v>
      </c>
      <c r="C93" t="str">
        <f t="shared" si="1"/>
        <v>única vez</v>
      </c>
    </row>
    <row r="94" spans="1:3" x14ac:dyDescent="0.3">
      <c r="A94" s="4" t="s">
        <v>105</v>
      </c>
      <c r="B94" s="5">
        <v>3</v>
      </c>
      <c r="C94" t="str">
        <f t="shared" si="1"/>
        <v>cliente frecuente</v>
      </c>
    </row>
    <row r="95" spans="1:3" x14ac:dyDescent="0.3">
      <c r="A95" s="4" t="s">
        <v>106</v>
      </c>
      <c r="B95" s="5">
        <v>1</v>
      </c>
      <c r="C95" t="str">
        <f t="shared" si="1"/>
        <v>única vez</v>
      </c>
    </row>
    <row r="96" spans="1:3" x14ac:dyDescent="0.3">
      <c r="A96" s="4" t="s">
        <v>107</v>
      </c>
      <c r="B96" s="5">
        <v>1</v>
      </c>
      <c r="C96" t="str">
        <f t="shared" si="1"/>
        <v>única vez</v>
      </c>
    </row>
    <row r="97" spans="1:3" x14ac:dyDescent="0.3">
      <c r="A97" s="4" t="s">
        <v>108</v>
      </c>
      <c r="B97" s="5">
        <v>1</v>
      </c>
      <c r="C97" t="str">
        <f t="shared" si="1"/>
        <v>única vez</v>
      </c>
    </row>
    <row r="98" spans="1:3" x14ac:dyDescent="0.3">
      <c r="A98" s="4" t="s">
        <v>109</v>
      </c>
      <c r="B98" s="5">
        <v>4</v>
      </c>
      <c r="C98" t="str">
        <f t="shared" si="1"/>
        <v>cliente frecuente</v>
      </c>
    </row>
    <row r="99" spans="1:3" x14ac:dyDescent="0.3">
      <c r="A99" s="4" t="s">
        <v>110</v>
      </c>
      <c r="B99" s="5">
        <v>1</v>
      </c>
      <c r="C99" t="str">
        <f t="shared" si="1"/>
        <v>única vez</v>
      </c>
    </row>
    <row r="100" spans="1:3" x14ac:dyDescent="0.3">
      <c r="A100" s="4" t="s">
        <v>111</v>
      </c>
      <c r="B100" s="5">
        <v>46</v>
      </c>
      <c r="C100" t="str">
        <f t="shared" si="1"/>
        <v>cliente frecuente</v>
      </c>
    </row>
    <row r="101" spans="1:3" x14ac:dyDescent="0.3">
      <c r="A101" s="4" t="s">
        <v>112</v>
      </c>
      <c r="B101" s="5">
        <v>2</v>
      </c>
      <c r="C101" t="str">
        <f t="shared" si="1"/>
        <v>cliente frecuente</v>
      </c>
    </row>
    <row r="102" spans="1:3" x14ac:dyDescent="0.3">
      <c r="A102" s="4" t="s">
        <v>113</v>
      </c>
      <c r="B102" s="5">
        <v>5</v>
      </c>
      <c r="C102" t="str">
        <f t="shared" si="1"/>
        <v>cliente frecuente</v>
      </c>
    </row>
    <row r="103" spans="1:3" x14ac:dyDescent="0.3">
      <c r="A103" s="4" t="s">
        <v>114</v>
      </c>
      <c r="B103" s="5">
        <v>2</v>
      </c>
      <c r="C103" t="str">
        <f t="shared" si="1"/>
        <v>cliente frecuente</v>
      </c>
    </row>
    <row r="104" spans="1:3" x14ac:dyDescent="0.3">
      <c r="A104" s="4" t="s">
        <v>115</v>
      </c>
      <c r="B104" s="5">
        <v>2</v>
      </c>
      <c r="C104" t="str">
        <f t="shared" si="1"/>
        <v>cliente frecuente</v>
      </c>
    </row>
    <row r="105" spans="1:3" x14ac:dyDescent="0.3">
      <c r="A105" s="4" t="s">
        <v>116</v>
      </c>
      <c r="B105" s="5">
        <v>1</v>
      </c>
      <c r="C105" t="str">
        <f t="shared" si="1"/>
        <v>única vez</v>
      </c>
    </row>
    <row r="106" spans="1:3" x14ac:dyDescent="0.3">
      <c r="A106" s="4" t="s">
        <v>117</v>
      </c>
      <c r="B106" s="5">
        <v>1</v>
      </c>
      <c r="C106" t="str">
        <f t="shared" si="1"/>
        <v>única vez</v>
      </c>
    </row>
    <row r="107" spans="1:3" x14ac:dyDescent="0.3">
      <c r="A107" s="4" t="s">
        <v>118</v>
      </c>
      <c r="B107" s="5">
        <v>1</v>
      </c>
      <c r="C107" t="str">
        <f t="shared" si="1"/>
        <v>única vez</v>
      </c>
    </row>
    <row r="108" spans="1:3" x14ac:dyDescent="0.3">
      <c r="A108" s="4" t="s">
        <v>119</v>
      </c>
      <c r="B108" s="5">
        <v>1</v>
      </c>
      <c r="C108" t="str">
        <f t="shared" si="1"/>
        <v>única vez</v>
      </c>
    </row>
    <row r="109" spans="1:3" x14ac:dyDescent="0.3">
      <c r="A109" s="4" t="s">
        <v>120</v>
      </c>
      <c r="B109" s="5">
        <v>2</v>
      </c>
      <c r="C109" t="str">
        <f t="shared" si="1"/>
        <v>cliente frecuente</v>
      </c>
    </row>
    <row r="110" spans="1:3" x14ac:dyDescent="0.3">
      <c r="A110" s="4" t="s">
        <v>121</v>
      </c>
      <c r="B110" s="5">
        <v>1</v>
      </c>
      <c r="C110" t="str">
        <f t="shared" si="1"/>
        <v>única vez</v>
      </c>
    </row>
    <row r="111" spans="1:3" x14ac:dyDescent="0.3">
      <c r="A111" s="4" t="s">
        <v>122</v>
      </c>
      <c r="B111" s="5">
        <v>1</v>
      </c>
      <c r="C111" t="str">
        <f t="shared" si="1"/>
        <v>única vez</v>
      </c>
    </row>
    <row r="112" spans="1:3" x14ac:dyDescent="0.3">
      <c r="A112" s="4" t="s">
        <v>123</v>
      </c>
      <c r="B112" s="5">
        <v>1</v>
      </c>
      <c r="C112" t="str">
        <f t="shared" si="1"/>
        <v>única vez</v>
      </c>
    </row>
    <row r="113" spans="1:3" x14ac:dyDescent="0.3">
      <c r="A113" s="4" t="s">
        <v>124</v>
      </c>
      <c r="B113" s="5">
        <v>2</v>
      </c>
      <c r="C113" t="str">
        <f t="shared" si="1"/>
        <v>cliente frecuente</v>
      </c>
    </row>
    <row r="114" spans="1:3" x14ac:dyDescent="0.3">
      <c r="A114" s="4" t="s">
        <v>125</v>
      </c>
      <c r="B114" s="5">
        <v>2</v>
      </c>
      <c r="C114" t="str">
        <f t="shared" si="1"/>
        <v>cliente frecuente</v>
      </c>
    </row>
    <row r="115" spans="1:3" x14ac:dyDescent="0.3">
      <c r="A115" s="4" t="s">
        <v>126</v>
      </c>
      <c r="B115" s="5">
        <v>1</v>
      </c>
      <c r="C115" t="str">
        <f t="shared" si="1"/>
        <v>única vez</v>
      </c>
    </row>
    <row r="116" spans="1:3" x14ac:dyDescent="0.3">
      <c r="A116" s="4" t="s">
        <v>127</v>
      </c>
      <c r="B116" s="5">
        <v>1</v>
      </c>
      <c r="C116" t="str">
        <f t="shared" si="1"/>
        <v>única vez</v>
      </c>
    </row>
    <row r="117" spans="1:3" x14ac:dyDescent="0.3">
      <c r="A117" s="4" t="s">
        <v>128</v>
      </c>
      <c r="B117" s="5">
        <v>1</v>
      </c>
      <c r="C117" t="str">
        <f t="shared" si="1"/>
        <v>única vez</v>
      </c>
    </row>
    <row r="118" spans="1:3" x14ac:dyDescent="0.3">
      <c r="A118" s="4" t="s">
        <v>129</v>
      </c>
      <c r="B118" s="5">
        <v>2</v>
      </c>
      <c r="C118" t="str">
        <f t="shared" si="1"/>
        <v>cliente frecuente</v>
      </c>
    </row>
    <row r="119" spans="1:3" x14ac:dyDescent="0.3">
      <c r="A119" s="4" t="s">
        <v>130</v>
      </c>
      <c r="B119" s="5">
        <v>1</v>
      </c>
      <c r="C119" t="str">
        <f t="shared" si="1"/>
        <v>única vez</v>
      </c>
    </row>
    <row r="120" spans="1:3" x14ac:dyDescent="0.3">
      <c r="A120" s="4" t="s">
        <v>131</v>
      </c>
      <c r="B120" s="5">
        <v>1</v>
      </c>
      <c r="C120" t="str">
        <f t="shared" si="1"/>
        <v>única vez</v>
      </c>
    </row>
    <row r="121" spans="1:3" x14ac:dyDescent="0.3">
      <c r="A121" s="4" t="s">
        <v>132</v>
      </c>
      <c r="B121" s="5">
        <v>6</v>
      </c>
      <c r="C121" t="str">
        <f t="shared" si="1"/>
        <v>cliente frecuente</v>
      </c>
    </row>
    <row r="122" spans="1:3" x14ac:dyDescent="0.3">
      <c r="A122" s="4" t="s">
        <v>133</v>
      </c>
      <c r="B122" s="5">
        <v>1</v>
      </c>
      <c r="C122" t="str">
        <f t="shared" si="1"/>
        <v>única vez</v>
      </c>
    </row>
    <row r="123" spans="1:3" x14ac:dyDescent="0.3">
      <c r="A123" s="4" t="s">
        <v>134</v>
      </c>
      <c r="B123" s="5">
        <v>3</v>
      </c>
      <c r="C123" t="str">
        <f t="shared" si="1"/>
        <v>cliente frecuente</v>
      </c>
    </row>
    <row r="124" spans="1:3" x14ac:dyDescent="0.3">
      <c r="A124" s="4" t="s">
        <v>135</v>
      </c>
      <c r="B124" s="5">
        <v>1</v>
      </c>
      <c r="C124" t="str">
        <f t="shared" si="1"/>
        <v>única vez</v>
      </c>
    </row>
    <row r="125" spans="1:3" x14ac:dyDescent="0.3">
      <c r="A125" s="4" t="s">
        <v>136</v>
      </c>
      <c r="B125" s="5">
        <v>2</v>
      </c>
      <c r="C125" t="str">
        <f t="shared" si="1"/>
        <v>cliente frecuente</v>
      </c>
    </row>
    <row r="126" spans="1:3" x14ac:dyDescent="0.3">
      <c r="A126" s="4" t="s">
        <v>137</v>
      </c>
      <c r="B126" s="5">
        <v>2</v>
      </c>
      <c r="C126" t="str">
        <f t="shared" si="1"/>
        <v>cliente frecuente</v>
      </c>
    </row>
    <row r="127" spans="1:3" x14ac:dyDescent="0.3">
      <c r="A127" s="4" t="s">
        <v>138</v>
      </c>
      <c r="B127" s="5">
        <v>2</v>
      </c>
      <c r="C127" t="str">
        <f t="shared" si="1"/>
        <v>cliente frecuente</v>
      </c>
    </row>
    <row r="128" spans="1:3" x14ac:dyDescent="0.3">
      <c r="A128" s="4" t="s">
        <v>139</v>
      </c>
      <c r="B128" s="5">
        <v>2</v>
      </c>
      <c r="C128" t="str">
        <f t="shared" si="1"/>
        <v>cliente frecuente</v>
      </c>
    </row>
    <row r="129" spans="1:3" x14ac:dyDescent="0.3">
      <c r="A129" s="4" t="s">
        <v>140</v>
      </c>
      <c r="B129" s="5">
        <v>1</v>
      </c>
      <c r="C129" t="str">
        <f t="shared" si="1"/>
        <v>única vez</v>
      </c>
    </row>
    <row r="130" spans="1:3" x14ac:dyDescent="0.3">
      <c r="A130" s="4" t="s">
        <v>141</v>
      </c>
      <c r="B130" s="5">
        <v>2</v>
      </c>
      <c r="C130" t="str">
        <f t="shared" si="1"/>
        <v>cliente frecuente</v>
      </c>
    </row>
    <row r="131" spans="1:3" x14ac:dyDescent="0.3">
      <c r="A131" s="4" t="s">
        <v>142</v>
      </c>
      <c r="B131" s="5">
        <v>1</v>
      </c>
      <c r="C131" t="str">
        <f t="shared" si="1"/>
        <v>única vez</v>
      </c>
    </row>
    <row r="132" spans="1:3" x14ac:dyDescent="0.3">
      <c r="A132" s="4" t="s">
        <v>143</v>
      </c>
      <c r="B132" s="5">
        <v>1</v>
      </c>
      <c r="C132" t="str">
        <f t="shared" si="1"/>
        <v>única vez</v>
      </c>
    </row>
    <row r="133" spans="1:3" x14ac:dyDescent="0.3">
      <c r="A133" s="4" t="s">
        <v>144</v>
      </c>
      <c r="B133" s="5">
        <v>2</v>
      </c>
      <c r="C133" t="str">
        <f t="shared" ref="C133:C196" si="2">IF(B133=1,"única vez","cliente frecuente")</f>
        <v>cliente frecuente</v>
      </c>
    </row>
    <row r="134" spans="1:3" x14ac:dyDescent="0.3">
      <c r="A134" s="4" t="s">
        <v>145</v>
      </c>
      <c r="B134" s="5">
        <v>1</v>
      </c>
      <c r="C134" t="str">
        <f t="shared" si="2"/>
        <v>única vez</v>
      </c>
    </row>
    <row r="135" spans="1:3" x14ac:dyDescent="0.3">
      <c r="A135" s="4" t="s">
        <v>146</v>
      </c>
      <c r="B135" s="5">
        <v>1</v>
      </c>
      <c r="C135" t="str">
        <f t="shared" si="2"/>
        <v>única vez</v>
      </c>
    </row>
    <row r="136" spans="1:3" x14ac:dyDescent="0.3">
      <c r="A136" s="4" t="s">
        <v>147</v>
      </c>
      <c r="B136" s="5">
        <v>2</v>
      </c>
      <c r="C136" t="str">
        <f t="shared" si="2"/>
        <v>cliente frecuente</v>
      </c>
    </row>
    <row r="137" spans="1:3" x14ac:dyDescent="0.3">
      <c r="A137" s="4" t="s">
        <v>148</v>
      </c>
      <c r="B137" s="5">
        <v>13</v>
      </c>
      <c r="C137" t="str">
        <f t="shared" si="2"/>
        <v>cliente frecuente</v>
      </c>
    </row>
    <row r="138" spans="1:3" x14ac:dyDescent="0.3">
      <c r="A138" s="4" t="s">
        <v>149</v>
      </c>
      <c r="B138" s="5">
        <v>1</v>
      </c>
      <c r="C138" t="str">
        <f t="shared" si="2"/>
        <v>única vez</v>
      </c>
    </row>
    <row r="139" spans="1:3" x14ac:dyDescent="0.3">
      <c r="A139" s="4" t="s">
        <v>150</v>
      </c>
      <c r="B139" s="5">
        <v>1</v>
      </c>
      <c r="C139" t="str">
        <f t="shared" si="2"/>
        <v>única vez</v>
      </c>
    </row>
    <row r="140" spans="1:3" x14ac:dyDescent="0.3">
      <c r="A140" s="4" t="s">
        <v>151</v>
      </c>
      <c r="B140" s="5">
        <v>2</v>
      </c>
      <c r="C140" t="str">
        <f t="shared" si="2"/>
        <v>cliente frecuente</v>
      </c>
    </row>
    <row r="141" spans="1:3" x14ac:dyDescent="0.3">
      <c r="A141" s="4" t="s">
        <v>152</v>
      </c>
      <c r="B141" s="5">
        <v>1</v>
      </c>
      <c r="C141" t="str">
        <f t="shared" si="2"/>
        <v>única vez</v>
      </c>
    </row>
    <row r="142" spans="1:3" x14ac:dyDescent="0.3">
      <c r="A142" s="4" t="s">
        <v>153</v>
      </c>
      <c r="B142" s="5">
        <v>1</v>
      </c>
      <c r="C142" t="str">
        <f t="shared" si="2"/>
        <v>única vez</v>
      </c>
    </row>
    <row r="143" spans="1:3" x14ac:dyDescent="0.3">
      <c r="A143" s="4" t="s">
        <v>154</v>
      </c>
      <c r="B143" s="5">
        <v>2</v>
      </c>
      <c r="C143" t="str">
        <f t="shared" si="2"/>
        <v>cliente frecuente</v>
      </c>
    </row>
    <row r="144" spans="1:3" x14ac:dyDescent="0.3">
      <c r="A144" s="4" t="s">
        <v>155</v>
      </c>
      <c r="B144" s="5">
        <v>108</v>
      </c>
      <c r="C144" t="str">
        <f t="shared" si="2"/>
        <v>cliente frecuente</v>
      </c>
    </row>
    <row r="145" spans="1:3" x14ac:dyDescent="0.3">
      <c r="A145" s="4" t="s">
        <v>156</v>
      </c>
      <c r="B145" s="5">
        <v>8</v>
      </c>
      <c r="C145" t="str">
        <f t="shared" si="2"/>
        <v>cliente frecuente</v>
      </c>
    </row>
    <row r="146" spans="1:3" x14ac:dyDescent="0.3">
      <c r="A146" s="4" t="s">
        <v>157</v>
      </c>
      <c r="B146" s="5">
        <v>5</v>
      </c>
      <c r="C146" t="str">
        <f t="shared" si="2"/>
        <v>cliente frecuente</v>
      </c>
    </row>
    <row r="147" spans="1:3" x14ac:dyDescent="0.3">
      <c r="A147" s="4" t="s">
        <v>158</v>
      </c>
      <c r="B147" s="5">
        <v>1</v>
      </c>
      <c r="C147" t="str">
        <f t="shared" si="2"/>
        <v>única vez</v>
      </c>
    </row>
    <row r="148" spans="1:3" x14ac:dyDescent="0.3">
      <c r="A148" s="4" t="s">
        <v>159</v>
      </c>
      <c r="B148" s="5">
        <v>2</v>
      </c>
      <c r="C148" t="str">
        <f t="shared" si="2"/>
        <v>cliente frecuente</v>
      </c>
    </row>
    <row r="149" spans="1:3" x14ac:dyDescent="0.3">
      <c r="A149" s="4" t="s">
        <v>160</v>
      </c>
      <c r="B149" s="5">
        <v>1</v>
      </c>
      <c r="C149" t="str">
        <f t="shared" si="2"/>
        <v>única vez</v>
      </c>
    </row>
    <row r="150" spans="1:3" x14ac:dyDescent="0.3">
      <c r="A150" s="4" t="s">
        <v>161</v>
      </c>
      <c r="B150" s="5">
        <v>1</v>
      </c>
      <c r="C150" t="str">
        <f t="shared" si="2"/>
        <v>única vez</v>
      </c>
    </row>
    <row r="151" spans="1:3" x14ac:dyDescent="0.3">
      <c r="A151" s="4" t="s">
        <v>162</v>
      </c>
      <c r="B151" s="5">
        <v>5</v>
      </c>
      <c r="C151" t="str">
        <f t="shared" si="2"/>
        <v>cliente frecuente</v>
      </c>
    </row>
    <row r="152" spans="1:3" x14ac:dyDescent="0.3">
      <c r="A152" s="4" t="s">
        <v>163</v>
      </c>
      <c r="B152" s="5">
        <v>2</v>
      </c>
      <c r="C152" t="str">
        <f t="shared" si="2"/>
        <v>cliente frecuente</v>
      </c>
    </row>
    <row r="153" spans="1:3" x14ac:dyDescent="0.3">
      <c r="A153" s="4" t="s">
        <v>164</v>
      </c>
      <c r="B153" s="5">
        <v>1</v>
      </c>
      <c r="C153" t="str">
        <f t="shared" si="2"/>
        <v>única vez</v>
      </c>
    </row>
    <row r="154" spans="1:3" x14ac:dyDescent="0.3">
      <c r="A154" s="4" t="s">
        <v>165</v>
      </c>
      <c r="B154" s="5">
        <v>2</v>
      </c>
      <c r="C154" t="str">
        <f t="shared" si="2"/>
        <v>cliente frecuente</v>
      </c>
    </row>
    <row r="155" spans="1:3" x14ac:dyDescent="0.3">
      <c r="A155" s="4" t="s">
        <v>166</v>
      </c>
      <c r="B155" s="5">
        <v>1</v>
      </c>
      <c r="C155" t="str">
        <f t="shared" si="2"/>
        <v>única vez</v>
      </c>
    </row>
    <row r="156" spans="1:3" x14ac:dyDescent="0.3">
      <c r="A156" s="4" t="s">
        <v>167</v>
      </c>
      <c r="B156" s="5">
        <v>7</v>
      </c>
      <c r="C156" t="str">
        <f t="shared" si="2"/>
        <v>cliente frecuente</v>
      </c>
    </row>
    <row r="157" spans="1:3" x14ac:dyDescent="0.3">
      <c r="A157" s="4" t="s">
        <v>168</v>
      </c>
      <c r="B157" s="5">
        <v>10</v>
      </c>
      <c r="C157" t="str">
        <f t="shared" si="2"/>
        <v>cliente frecuente</v>
      </c>
    </row>
    <row r="158" spans="1:3" x14ac:dyDescent="0.3">
      <c r="A158" s="4" t="s">
        <v>169</v>
      </c>
      <c r="B158" s="5">
        <v>1</v>
      </c>
      <c r="C158" t="str">
        <f t="shared" si="2"/>
        <v>única vez</v>
      </c>
    </row>
    <row r="159" spans="1:3" x14ac:dyDescent="0.3">
      <c r="A159" s="4" t="s">
        <v>170</v>
      </c>
      <c r="B159" s="5">
        <v>4</v>
      </c>
      <c r="C159" t="str">
        <f t="shared" si="2"/>
        <v>cliente frecuente</v>
      </c>
    </row>
    <row r="160" spans="1:3" x14ac:dyDescent="0.3">
      <c r="A160" s="4" t="s">
        <v>171</v>
      </c>
      <c r="B160" s="5">
        <v>1</v>
      </c>
      <c r="C160" t="str">
        <f t="shared" si="2"/>
        <v>única vez</v>
      </c>
    </row>
    <row r="161" spans="1:3" x14ac:dyDescent="0.3">
      <c r="A161" s="4" t="s">
        <v>172</v>
      </c>
      <c r="B161" s="5">
        <v>2</v>
      </c>
      <c r="C161" t="str">
        <f t="shared" si="2"/>
        <v>cliente frecuente</v>
      </c>
    </row>
    <row r="162" spans="1:3" x14ac:dyDescent="0.3">
      <c r="A162" s="4" t="s">
        <v>173</v>
      </c>
      <c r="B162" s="5">
        <v>2</v>
      </c>
      <c r="C162" t="str">
        <f t="shared" si="2"/>
        <v>cliente frecuente</v>
      </c>
    </row>
    <row r="163" spans="1:3" x14ac:dyDescent="0.3">
      <c r="A163" s="4" t="s">
        <v>174</v>
      </c>
      <c r="B163" s="5">
        <v>1</v>
      </c>
      <c r="C163" t="str">
        <f t="shared" si="2"/>
        <v>única vez</v>
      </c>
    </row>
    <row r="164" spans="1:3" x14ac:dyDescent="0.3">
      <c r="A164" s="4" t="s">
        <v>175</v>
      </c>
      <c r="B164" s="5">
        <v>1</v>
      </c>
      <c r="C164" t="str">
        <f t="shared" si="2"/>
        <v>única vez</v>
      </c>
    </row>
    <row r="165" spans="1:3" x14ac:dyDescent="0.3">
      <c r="A165" s="4" t="s">
        <v>176</v>
      </c>
      <c r="B165" s="5">
        <v>1</v>
      </c>
      <c r="C165" t="str">
        <f t="shared" si="2"/>
        <v>única vez</v>
      </c>
    </row>
    <row r="166" spans="1:3" x14ac:dyDescent="0.3">
      <c r="A166" s="4" t="s">
        <v>177</v>
      </c>
      <c r="B166" s="5">
        <v>1</v>
      </c>
      <c r="C166" t="str">
        <f t="shared" si="2"/>
        <v>única vez</v>
      </c>
    </row>
    <row r="167" spans="1:3" x14ac:dyDescent="0.3">
      <c r="A167" s="4" t="s">
        <v>178</v>
      </c>
      <c r="B167" s="5">
        <v>7</v>
      </c>
      <c r="C167" t="str">
        <f t="shared" si="2"/>
        <v>cliente frecuente</v>
      </c>
    </row>
    <row r="168" spans="1:3" x14ac:dyDescent="0.3">
      <c r="A168" s="4" t="s">
        <v>179</v>
      </c>
      <c r="B168" s="5">
        <v>2</v>
      </c>
      <c r="C168" t="str">
        <f t="shared" si="2"/>
        <v>cliente frecuente</v>
      </c>
    </row>
    <row r="169" spans="1:3" x14ac:dyDescent="0.3">
      <c r="A169" s="4" t="s">
        <v>180</v>
      </c>
      <c r="B169" s="5">
        <v>2</v>
      </c>
      <c r="C169" t="str">
        <f t="shared" si="2"/>
        <v>cliente frecuente</v>
      </c>
    </row>
    <row r="170" spans="1:3" x14ac:dyDescent="0.3">
      <c r="A170" s="4" t="s">
        <v>181</v>
      </c>
      <c r="B170" s="5">
        <v>1</v>
      </c>
      <c r="C170" t="str">
        <f t="shared" si="2"/>
        <v>única vez</v>
      </c>
    </row>
    <row r="171" spans="1:3" x14ac:dyDescent="0.3">
      <c r="A171" s="4" t="s">
        <v>182</v>
      </c>
      <c r="B171" s="5">
        <v>2</v>
      </c>
      <c r="C171" t="str">
        <f t="shared" si="2"/>
        <v>cliente frecuente</v>
      </c>
    </row>
    <row r="172" spans="1:3" x14ac:dyDescent="0.3">
      <c r="A172" s="4" t="s">
        <v>183</v>
      </c>
      <c r="B172" s="5">
        <v>1</v>
      </c>
      <c r="C172" t="str">
        <f t="shared" si="2"/>
        <v>única vez</v>
      </c>
    </row>
    <row r="173" spans="1:3" x14ac:dyDescent="0.3">
      <c r="A173" s="4" t="s">
        <v>184</v>
      </c>
      <c r="B173" s="5">
        <v>1</v>
      </c>
      <c r="C173" t="str">
        <f t="shared" si="2"/>
        <v>única vez</v>
      </c>
    </row>
    <row r="174" spans="1:3" x14ac:dyDescent="0.3">
      <c r="A174" s="4" t="s">
        <v>185</v>
      </c>
      <c r="B174" s="5">
        <v>1</v>
      </c>
      <c r="C174" t="str">
        <f t="shared" si="2"/>
        <v>única vez</v>
      </c>
    </row>
    <row r="175" spans="1:3" x14ac:dyDescent="0.3">
      <c r="A175" s="4" t="s">
        <v>186</v>
      </c>
      <c r="B175" s="5">
        <v>6</v>
      </c>
      <c r="C175" t="str">
        <f t="shared" si="2"/>
        <v>cliente frecuente</v>
      </c>
    </row>
    <row r="176" spans="1:3" x14ac:dyDescent="0.3">
      <c r="A176" s="4" t="s">
        <v>187</v>
      </c>
      <c r="B176" s="5">
        <v>1</v>
      </c>
      <c r="C176" t="str">
        <f t="shared" si="2"/>
        <v>única vez</v>
      </c>
    </row>
    <row r="177" spans="1:3" x14ac:dyDescent="0.3">
      <c r="A177" s="4" t="s">
        <v>188</v>
      </c>
      <c r="B177" s="5">
        <v>1</v>
      </c>
      <c r="C177" t="str">
        <f t="shared" si="2"/>
        <v>única vez</v>
      </c>
    </row>
    <row r="178" spans="1:3" x14ac:dyDescent="0.3">
      <c r="A178" s="4" t="s">
        <v>189</v>
      </c>
      <c r="B178" s="5">
        <v>2</v>
      </c>
      <c r="C178" t="str">
        <f t="shared" si="2"/>
        <v>cliente frecuente</v>
      </c>
    </row>
    <row r="179" spans="1:3" x14ac:dyDescent="0.3">
      <c r="A179" s="4" t="s">
        <v>190</v>
      </c>
      <c r="B179" s="5">
        <v>1</v>
      </c>
      <c r="C179" t="str">
        <f t="shared" si="2"/>
        <v>única vez</v>
      </c>
    </row>
    <row r="180" spans="1:3" x14ac:dyDescent="0.3">
      <c r="A180" s="4" t="s">
        <v>191</v>
      </c>
      <c r="B180" s="5">
        <v>2</v>
      </c>
      <c r="C180" t="str">
        <f t="shared" si="2"/>
        <v>cliente frecuente</v>
      </c>
    </row>
    <row r="181" spans="1:3" x14ac:dyDescent="0.3">
      <c r="A181" s="4" t="s">
        <v>192</v>
      </c>
      <c r="B181" s="5">
        <v>2</v>
      </c>
      <c r="C181" t="str">
        <f t="shared" si="2"/>
        <v>cliente frecuente</v>
      </c>
    </row>
    <row r="182" spans="1:3" x14ac:dyDescent="0.3">
      <c r="A182" s="4" t="s">
        <v>193</v>
      </c>
      <c r="B182" s="5">
        <v>3</v>
      </c>
      <c r="C182" t="str">
        <f t="shared" si="2"/>
        <v>cliente frecuente</v>
      </c>
    </row>
    <row r="183" spans="1:3" x14ac:dyDescent="0.3">
      <c r="A183" s="4" t="s">
        <v>194</v>
      </c>
      <c r="B183" s="5">
        <v>12</v>
      </c>
      <c r="C183" t="str">
        <f t="shared" si="2"/>
        <v>cliente frecuente</v>
      </c>
    </row>
    <row r="184" spans="1:3" x14ac:dyDescent="0.3">
      <c r="A184" s="4" t="s">
        <v>195</v>
      </c>
      <c r="B184" s="5">
        <v>3</v>
      </c>
      <c r="C184" t="str">
        <f t="shared" si="2"/>
        <v>cliente frecuente</v>
      </c>
    </row>
    <row r="185" spans="1:3" x14ac:dyDescent="0.3">
      <c r="A185" s="4" t="s">
        <v>196</v>
      </c>
      <c r="B185" s="5">
        <v>2</v>
      </c>
      <c r="C185" t="str">
        <f t="shared" si="2"/>
        <v>cliente frecuente</v>
      </c>
    </row>
    <row r="186" spans="1:3" x14ac:dyDescent="0.3">
      <c r="A186" s="4" t="s">
        <v>197</v>
      </c>
      <c r="B186" s="5">
        <v>1</v>
      </c>
      <c r="C186" t="str">
        <f t="shared" si="2"/>
        <v>única vez</v>
      </c>
    </row>
    <row r="187" spans="1:3" x14ac:dyDescent="0.3">
      <c r="A187" s="4" t="s">
        <v>198</v>
      </c>
      <c r="B187" s="5">
        <v>1</v>
      </c>
      <c r="C187" t="str">
        <f t="shared" si="2"/>
        <v>única vez</v>
      </c>
    </row>
    <row r="188" spans="1:3" x14ac:dyDescent="0.3">
      <c r="A188" s="4" t="s">
        <v>199</v>
      </c>
      <c r="B188" s="5">
        <v>1</v>
      </c>
      <c r="C188" t="str">
        <f t="shared" si="2"/>
        <v>única vez</v>
      </c>
    </row>
    <row r="189" spans="1:3" x14ac:dyDescent="0.3">
      <c r="A189" s="4" t="s">
        <v>200</v>
      </c>
      <c r="B189" s="5">
        <v>3</v>
      </c>
      <c r="C189" t="str">
        <f t="shared" si="2"/>
        <v>cliente frecuente</v>
      </c>
    </row>
    <row r="190" spans="1:3" x14ac:dyDescent="0.3">
      <c r="A190" s="4" t="s">
        <v>201</v>
      </c>
      <c r="B190" s="5">
        <v>1</v>
      </c>
      <c r="C190" t="str">
        <f t="shared" si="2"/>
        <v>única vez</v>
      </c>
    </row>
    <row r="191" spans="1:3" x14ac:dyDescent="0.3">
      <c r="A191" s="4" t="s">
        <v>202</v>
      </c>
      <c r="B191" s="5">
        <v>1</v>
      </c>
      <c r="C191" t="str">
        <f t="shared" si="2"/>
        <v>única vez</v>
      </c>
    </row>
    <row r="192" spans="1:3" x14ac:dyDescent="0.3">
      <c r="A192" s="4" t="s">
        <v>203</v>
      </c>
      <c r="B192" s="5">
        <v>1</v>
      </c>
      <c r="C192" t="str">
        <f t="shared" si="2"/>
        <v>única vez</v>
      </c>
    </row>
    <row r="193" spans="1:3" x14ac:dyDescent="0.3">
      <c r="A193" s="4" t="s">
        <v>204</v>
      </c>
      <c r="B193" s="5">
        <v>1</v>
      </c>
      <c r="C193" t="str">
        <f t="shared" si="2"/>
        <v>única vez</v>
      </c>
    </row>
    <row r="194" spans="1:3" x14ac:dyDescent="0.3">
      <c r="A194" s="4" t="s">
        <v>205</v>
      </c>
      <c r="B194" s="5">
        <v>3</v>
      </c>
      <c r="C194" t="str">
        <f t="shared" si="2"/>
        <v>cliente frecuente</v>
      </c>
    </row>
    <row r="195" spans="1:3" x14ac:dyDescent="0.3">
      <c r="A195" s="4" t="s">
        <v>206</v>
      </c>
      <c r="B195" s="5">
        <v>8</v>
      </c>
      <c r="C195" t="str">
        <f t="shared" si="2"/>
        <v>cliente frecuente</v>
      </c>
    </row>
    <row r="196" spans="1:3" x14ac:dyDescent="0.3">
      <c r="A196" s="4" t="s">
        <v>207</v>
      </c>
      <c r="B196" s="5">
        <v>1</v>
      </c>
      <c r="C196" t="str">
        <f t="shared" si="2"/>
        <v>única vez</v>
      </c>
    </row>
    <row r="197" spans="1:3" x14ac:dyDescent="0.3">
      <c r="A197" s="4" t="s">
        <v>208</v>
      </c>
      <c r="B197" s="5">
        <v>5</v>
      </c>
      <c r="C197" t="str">
        <f t="shared" ref="C197:C260" si="3">IF(B197=1,"única vez","cliente frecuente")</f>
        <v>cliente frecuente</v>
      </c>
    </row>
    <row r="198" spans="1:3" x14ac:dyDescent="0.3">
      <c r="A198" s="4" t="s">
        <v>209</v>
      </c>
      <c r="B198" s="5">
        <v>5</v>
      </c>
      <c r="C198" t="str">
        <f t="shared" si="3"/>
        <v>cliente frecuente</v>
      </c>
    </row>
    <row r="199" spans="1:3" x14ac:dyDescent="0.3">
      <c r="A199" s="4" t="s">
        <v>210</v>
      </c>
      <c r="B199" s="5">
        <v>1</v>
      </c>
      <c r="C199" t="str">
        <f t="shared" si="3"/>
        <v>única vez</v>
      </c>
    </row>
    <row r="200" spans="1:3" x14ac:dyDescent="0.3">
      <c r="A200" s="4" t="s">
        <v>211</v>
      </c>
      <c r="B200" s="5">
        <v>3</v>
      </c>
      <c r="C200" t="str">
        <f t="shared" si="3"/>
        <v>cliente frecuente</v>
      </c>
    </row>
    <row r="201" spans="1:3" x14ac:dyDescent="0.3">
      <c r="A201" s="4" t="s">
        <v>212</v>
      </c>
      <c r="B201" s="5">
        <v>1</v>
      </c>
      <c r="C201" t="str">
        <f t="shared" si="3"/>
        <v>única vez</v>
      </c>
    </row>
    <row r="202" spans="1:3" x14ac:dyDescent="0.3">
      <c r="A202" s="4" t="s">
        <v>213</v>
      </c>
      <c r="B202" s="5">
        <v>1</v>
      </c>
      <c r="C202" t="str">
        <f t="shared" si="3"/>
        <v>única vez</v>
      </c>
    </row>
    <row r="203" spans="1:3" x14ac:dyDescent="0.3">
      <c r="A203" s="4" t="s">
        <v>214</v>
      </c>
      <c r="B203" s="5">
        <v>1</v>
      </c>
      <c r="C203" t="str">
        <f t="shared" si="3"/>
        <v>única vez</v>
      </c>
    </row>
    <row r="204" spans="1:3" x14ac:dyDescent="0.3">
      <c r="A204" s="4" t="s">
        <v>215</v>
      </c>
      <c r="B204" s="5">
        <v>1</v>
      </c>
      <c r="C204" t="str">
        <f t="shared" si="3"/>
        <v>única vez</v>
      </c>
    </row>
    <row r="205" spans="1:3" x14ac:dyDescent="0.3">
      <c r="A205" s="4" t="s">
        <v>216</v>
      </c>
      <c r="B205" s="5">
        <v>1</v>
      </c>
      <c r="C205" t="str">
        <f t="shared" si="3"/>
        <v>única vez</v>
      </c>
    </row>
    <row r="206" spans="1:3" x14ac:dyDescent="0.3">
      <c r="A206" s="4" t="s">
        <v>217</v>
      </c>
      <c r="B206" s="5">
        <v>5</v>
      </c>
      <c r="C206" t="str">
        <f t="shared" si="3"/>
        <v>cliente frecuente</v>
      </c>
    </row>
    <row r="207" spans="1:3" x14ac:dyDescent="0.3">
      <c r="A207" s="4" t="s">
        <v>218</v>
      </c>
      <c r="B207" s="5">
        <v>1</v>
      </c>
      <c r="C207" t="str">
        <f t="shared" si="3"/>
        <v>única vez</v>
      </c>
    </row>
    <row r="208" spans="1:3" x14ac:dyDescent="0.3">
      <c r="A208" s="4" t="s">
        <v>219</v>
      </c>
      <c r="B208" s="5">
        <v>3</v>
      </c>
      <c r="C208" t="str">
        <f t="shared" si="3"/>
        <v>cliente frecuente</v>
      </c>
    </row>
    <row r="209" spans="1:3" x14ac:dyDescent="0.3">
      <c r="A209" s="4" t="s">
        <v>220</v>
      </c>
      <c r="B209" s="5">
        <v>23</v>
      </c>
      <c r="C209" t="str">
        <f t="shared" si="3"/>
        <v>cliente frecuente</v>
      </c>
    </row>
    <row r="210" spans="1:3" x14ac:dyDescent="0.3">
      <c r="A210" s="4" t="s">
        <v>221</v>
      </c>
      <c r="B210" s="5">
        <v>2</v>
      </c>
      <c r="C210" t="str">
        <f t="shared" si="3"/>
        <v>cliente frecuente</v>
      </c>
    </row>
    <row r="211" spans="1:3" x14ac:dyDescent="0.3">
      <c r="A211" s="4" t="s">
        <v>222</v>
      </c>
      <c r="B211" s="5">
        <v>1</v>
      </c>
      <c r="C211" t="str">
        <f t="shared" si="3"/>
        <v>única vez</v>
      </c>
    </row>
    <row r="212" spans="1:3" x14ac:dyDescent="0.3">
      <c r="A212" s="4" t="s">
        <v>223</v>
      </c>
      <c r="B212" s="5">
        <v>2</v>
      </c>
      <c r="C212" t="str">
        <f t="shared" si="3"/>
        <v>cliente frecuente</v>
      </c>
    </row>
    <row r="213" spans="1:3" x14ac:dyDescent="0.3">
      <c r="A213" s="4" t="s">
        <v>224</v>
      </c>
      <c r="B213" s="5">
        <v>1</v>
      </c>
      <c r="C213" t="str">
        <f t="shared" si="3"/>
        <v>única vez</v>
      </c>
    </row>
    <row r="214" spans="1:3" x14ac:dyDescent="0.3">
      <c r="A214" s="4" t="s">
        <v>225</v>
      </c>
      <c r="B214" s="5">
        <v>1</v>
      </c>
      <c r="C214" t="str">
        <f t="shared" si="3"/>
        <v>única vez</v>
      </c>
    </row>
    <row r="215" spans="1:3" x14ac:dyDescent="0.3">
      <c r="A215" s="4" t="s">
        <v>226</v>
      </c>
      <c r="B215" s="5">
        <v>2</v>
      </c>
      <c r="C215" t="str">
        <f t="shared" si="3"/>
        <v>cliente frecuente</v>
      </c>
    </row>
    <row r="216" spans="1:3" x14ac:dyDescent="0.3">
      <c r="A216" s="4" t="s">
        <v>227</v>
      </c>
      <c r="B216" s="5">
        <v>1</v>
      </c>
      <c r="C216" t="str">
        <f t="shared" si="3"/>
        <v>única vez</v>
      </c>
    </row>
    <row r="217" spans="1:3" x14ac:dyDescent="0.3">
      <c r="A217" s="4" t="s">
        <v>228</v>
      </c>
      <c r="B217" s="5">
        <v>1</v>
      </c>
      <c r="C217" t="str">
        <f t="shared" si="3"/>
        <v>única vez</v>
      </c>
    </row>
    <row r="218" spans="1:3" x14ac:dyDescent="0.3">
      <c r="A218" s="4" t="s">
        <v>229</v>
      </c>
      <c r="B218" s="5">
        <v>1</v>
      </c>
      <c r="C218" t="str">
        <f t="shared" si="3"/>
        <v>única vez</v>
      </c>
    </row>
    <row r="219" spans="1:3" x14ac:dyDescent="0.3">
      <c r="A219" s="4" t="s">
        <v>230</v>
      </c>
      <c r="B219" s="5">
        <v>1</v>
      </c>
      <c r="C219" t="str">
        <f t="shared" si="3"/>
        <v>única vez</v>
      </c>
    </row>
    <row r="220" spans="1:3" x14ac:dyDescent="0.3">
      <c r="A220" s="4" t="s">
        <v>231</v>
      </c>
      <c r="B220" s="5">
        <v>1</v>
      </c>
      <c r="C220" t="str">
        <f t="shared" si="3"/>
        <v>única vez</v>
      </c>
    </row>
    <row r="221" spans="1:3" x14ac:dyDescent="0.3">
      <c r="A221" s="4" t="s">
        <v>232</v>
      </c>
      <c r="B221" s="5">
        <v>3</v>
      </c>
      <c r="C221" t="str">
        <f t="shared" si="3"/>
        <v>cliente frecuente</v>
      </c>
    </row>
    <row r="222" spans="1:3" x14ac:dyDescent="0.3">
      <c r="A222" s="4" t="s">
        <v>233</v>
      </c>
      <c r="B222" s="5">
        <v>1</v>
      </c>
      <c r="C222" t="str">
        <f t="shared" si="3"/>
        <v>única vez</v>
      </c>
    </row>
    <row r="223" spans="1:3" x14ac:dyDescent="0.3">
      <c r="A223" s="4" t="s">
        <v>234</v>
      </c>
      <c r="B223" s="5">
        <v>4</v>
      </c>
      <c r="C223" t="str">
        <f t="shared" si="3"/>
        <v>cliente frecuente</v>
      </c>
    </row>
    <row r="224" spans="1:3" x14ac:dyDescent="0.3">
      <c r="A224" s="4" t="s">
        <v>235</v>
      </c>
      <c r="B224" s="5">
        <v>2</v>
      </c>
      <c r="C224" t="str">
        <f t="shared" si="3"/>
        <v>cliente frecuente</v>
      </c>
    </row>
    <row r="225" spans="1:3" x14ac:dyDescent="0.3">
      <c r="A225" s="4" t="s">
        <v>236</v>
      </c>
      <c r="B225" s="5">
        <v>1</v>
      </c>
      <c r="C225" t="str">
        <f t="shared" si="3"/>
        <v>única vez</v>
      </c>
    </row>
    <row r="226" spans="1:3" x14ac:dyDescent="0.3">
      <c r="A226" s="4" t="s">
        <v>237</v>
      </c>
      <c r="B226" s="5">
        <v>1</v>
      </c>
      <c r="C226" t="str">
        <f t="shared" si="3"/>
        <v>única vez</v>
      </c>
    </row>
    <row r="227" spans="1:3" x14ac:dyDescent="0.3">
      <c r="A227" s="4" t="s">
        <v>238</v>
      </c>
      <c r="B227" s="5">
        <v>10</v>
      </c>
      <c r="C227" t="str">
        <f t="shared" si="3"/>
        <v>cliente frecuente</v>
      </c>
    </row>
    <row r="228" spans="1:3" x14ac:dyDescent="0.3">
      <c r="A228" s="4" t="s">
        <v>239</v>
      </c>
      <c r="B228" s="5">
        <v>12</v>
      </c>
      <c r="C228" t="str">
        <f t="shared" si="3"/>
        <v>cliente frecuente</v>
      </c>
    </row>
    <row r="229" spans="1:3" x14ac:dyDescent="0.3">
      <c r="A229" s="4" t="s">
        <v>240</v>
      </c>
      <c r="B229" s="5">
        <v>1</v>
      </c>
      <c r="C229" t="str">
        <f t="shared" si="3"/>
        <v>única vez</v>
      </c>
    </row>
    <row r="230" spans="1:3" x14ac:dyDescent="0.3">
      <c r="A230" s="4" t="s">
        <v>241</v>
      </c>
      <c r="B230" s="5">
        <v>1</v>
      </c>
      <c r="C230" t="str">
        <f t="shared" si="3"/>
        <v>única vez</v>
      </c>
    </row>
    <row r="231" spans="1:3" x14ac:dyDescent="0.3">
      <c r="A231" s="4" t="s">
        <v>242</v>
      </c>
      <c r="B231" s="5">
        <v>2</v>
      </c>
      <c r="C231" t="str">
        <f t="shared" si="3"/>
        <v>cliente frecuente</v>
      </c>
    </row>
    <row r="232" spans="1:3" x14ac:dyDescent="0.3">
      <c r="A232" s="4" t="s">
        <v>243</v>
      </c>
      <c r="B232" s="5">
        <v>1</v>
      </c>
      <c r="C232" t="str">
        <f t="shared" si="3"/>
        <v>única vez</v>
      </c>
    </row>
    <row r="233" spans="1:3" x14ac:dyDescent="0.3">
      <c r="A233" s="4" t="s">
        <v>244</v>
      </c>
      <c r="B233" s="5">
        <v>1</v>
      </c>
      <c r="C233" t="str">
        <f t="shared" si="3"/>
        <v>única vez</v>
      </c>
    </row>
    <row r="234" spans="1:3" x14ac:dyDescent="0.3">
      <c r="A234" s="4" t="s">
        <v>245</v>
      </c>
      <c r="B234" s="5">
        <v>2</v>
      </c>
      <c r="C234" t="str">
        <f t="shared" si="3"/>
        <v>cliente frecuente</v>
      </c>
    </row>
    <row r="235" spans="1:3" x14ac:dyDescent="0.3">
      <c r="A235" s="4" t="s">
        <v>246</v>
      </c>
      <c r="B235" s="5">
        <v>3</v>
      </c>
      <c r="C235" t="str">
        <f t="shared" si="3"/>
        <v>cliente frecuente</v>
      </c>
    </row>
    <row r="236" spans="1:3" x14ac:dyDescent="0.3">
      <c r="A236" s="4" t="s">
        <v>247</v>
      </c>
      <c r="B236" s="5">
        <v>1</v>
      </c>
      <c r="C236" t="str">
        <f t="shared" si="3"/>
        <v>única vez</v>
      </c>
    </row>
    <row r="237" spans="1:3" x14ac:dyDescent="0.3">
      <c r="A237" s="4" t="s">
        <v>248</v>
      </c>
      <c r="B237" s="5">
        <v>1</v>
      </c>
      <c r="C237" t="str">
        <f t="shared" si="3"/>
        <v>única vez</v>
      </c>
    </row>
    <row r="238" spans="1:3" x14ac:dyDescent="0.3">
      <c r="A238" s="4" t="s">
        <v>249</v>
      </c>
      <c r="B238" s="5">
        <v>1</v>
      </c>
      <c r="C238" t="str">
        <f t="shared" si="3"/>
        <v>única vez</v>
      </c>
    </row>
    <row r="239" spans="1:3" x14ac:dyDescent="0.3">
      <c r="A239" s="4" t="s">
        <v>250</v>
      </c>
      <c r="B239" s="5">
        <v>1</v>
      </c>
      <c r="C239" t="str">
        <f t="shared" si="3"/>
        <v>única vez</v>
      </c>
    </row>
    <row r="240" spans="1:3" x14ac:dyDescent="0.3">
      <c r="A240" s="4" t="s">
        <v>251</v>
      </c>
      <c r="B240" s="5">
        <v>1</v>
      </c>
      <c r="C240" t="str">
        <f t="shared" si="3"/>
        <v>única vez</v>
      </c>
    </row>
    <row r="241" spans="1:3" x14ac:dyDescent="0.3">
      <c r="A241" s="4" t="s">
        <v>252</v>
      </c>
      <c r="B241" s="5">
        <v>2</v>
      </c>
      <c r="C241" t="str">
        <f t="shared" si="3"/>
        <v>cliente frecuente</v>
      </c>
    </row>
    <row r="242" spans="1:3" x14ac:dyDescent="0.3">
      <c r="A242" s="4" t="s">
        <v>253</v>
      </c>
      <c r="B242" s="5">
        <v>1</v>
      </c>
      <c r="C242" t="str">
        <f t="shared" si="3"/>
        <v>única vez</v>
      </c>
    </row>
    <row r="243" spans="1:3" x14ac:dyDescent="0.3">
      <c r="A243" s="4" t="s">
        <v>254</v>
      </c>
      <c r="B243" s="5">
        <v>1</v>
      </c>
      <c r="C243" t="str">
        <f t="shared" si="3"/>
        <v>única vez</v>
      </c>
    </row>
    <row r="244" spans="1:3" x14ac:dyDescent="0.3">
      <c r="A244" s="4" t="s">
        <v>255</v>
      </c>
      <c r="B244" s="5">
        <v>2</v>
      </c>
      <c r="C244" t="str">
        <f t="shared" si="3"/>
        <v>cliente frecuente</v>
      </c>
    </row>
    <row r="245" spans="1:3" x14ac:dyDescent="0.3">
      <c r="A245" s="4" t="s">
        <v>256</v>
      </c>
      <c r="B245" s="5">
        <v>4</v>
      </c>
      <c r="C245" t="str">
        <f t="shared" si="3"/>
        <v>cliente frecuente</v>
      </c>
    </row>
    <row r="246" spans="1:3" x14ac:dyDescent="0.3">
      <c r="A246" s="4" t="s">
        <v>257</v>
      </c>
      <c r="B246" s="5">
        <v>1</v>
      </c>
      <c r="C246" t="str">
        <f t="shared" si="3"/>
        <v>única vez</v>
      </c>
    </row>
    <row r="247" spans="1:3" x14ac:dyDescent="0.3">
      <c r="A247" s="4" t="s">
        <v>258</v>
      </c>
      <c r="B247" s="5">
        <v>1</v>
      </c>
      <c r="C247" t="str">
        <f t="shared" si="3"/>
        <v>única vez</v>
      </c>
    </row>
    <row r="248" spans="1:3" x14ac:dyDescent="0.3">
      <c r="A248" s="4" t="s">
        <v>259</v>
      </c>
      <c r="B248" s="5">
        <v>1</v>
      </c>
      <c r="C248" t="str">
        <f t="shared" si="3"/>
        <v>única vez</v>
      </c>
    </row>
    <row r="249" spans="1:3" x14ac:dyDescent="0.3">
      <c r="A249" s="4" t="s">
        <v>260</v>
      </c>
      <c r="B249" s="5">
        <v>1</v>
      </c>
      <c r="C249" t="str">
        <f t="shared" si="3"/>
        <v>única vez</v>
      </c>
    </row>
    <row r="250" spans="1:3" x14ac:dyDescent="0.3">
      <c r="A250" s="4" t="s">
        <v>261</v>
      </c>
      <c r="B250" s="5">
        <v>1</v>
      </c>
      <c r="C250" t="str">
        <f t="shared" si="3"/>
        <v>única vez</v>
      </c>
    </row>
    <row r="251" spans="1:3" x14ac:dyDescent="0.3">
      <c r="A251" s="4" t="s">
        <v>262</v>
      </c>
      <c r="B251" s="5">
        <v>1</v>
      </c>
      <c r="C251" t="str">
        <f t="shared" si="3"/>
        <v>única vez</v>
      </c>
    </row>
    <row r="252" spans="1:3" x14ac:dyDescent="0.3">
      <c r="A252" s="4" t="s">
        <v>263</v>
      </c>
      <c r="B252" s="5">
        <v>1</v>
      </c>
      <c r="C252" t="str">
        <f t="shared" si="3"/>
        <v>única vez</v>
      </c>
    </row>
    <row r="253" spans="1:3" x14ac:dyDescent="0.3">
      <c r="A253" s="4" t="s">
        <v>264</v>
      </c>
      <c r="B253" s="5">
        <v>4</v>
      </c>
      <c r="C253" t="str">
        <f t="shared" si="3"/>
        <v>cliente frecuente</v>
      </c>
    </row>
    <row r="254" spans="1:3" x14ac:dyDescent="0.3">
      <c r="A254" s="4" t="s">
        <v>265</v>
      </c>
      <c r="B254" s="5">
        <v>2</v>
      </c>
      <c r="C254" t="str">
        <f t="shared" si="3"/>
        <v>cliente frecuente</v>
      </c>
    </row>
    <row r="255" spans="1:3" x14ac:dyDescent="0.3">
      <c r="A255" s="4" t="s">
        <v>266</v>
      </c>
      <c r="B255" s="5">
        <v>1</v>
      </c>
      <c r="C255" t="str">
        <f t="shared" si="3"/>
        <v>única vez</v>
      </c>
    </row>
    <row r="256" spans="1:3" x14ac:dyDescent="0.3">
      <c r="A256" s="4" t="s">
        <v>267</v>
      </c>
      <c r="B256" s="5">
        <v>1</v>
      </c>
      <c r="C256" t="str">
        <f t="shared" si="3"/>
        <v>única vez</v>
      </c>
    </row>
    <row r="257" spans="1:3" x14ac:dyDescent="0.3">
      <c r="A257" s="4" t="s">
        <v>268</v>
      </c>
      <c r="B257" s="5">
        <v>2</v>
      </c>
      <c r="C257" t="str">
        <f t="shared" si="3"/>
        <v>cliente frecuente</v>
      </c>
    </row>
    <row r="258" spans="1:3" x14ac:dyDescent="0.3">
      <c r="A258" s="4" t="s">
        <v>269</v>
      </c>
      <c r="B258" s="5">
        <v>2</v>
      </c>
      <c r="C258" t="str">
        <f t="shared" si="3"/>
        <v>cliente frecuente</v>
      </c>
    </row>
    <row r="259" spans="1:3" x14ac:dyDescent="0.3">
      <c r="A259" s="4" t="s">
        <v>270</v>
      </c>
      <c r="B259" s="5">
        <v>2</v>
      </c>
      <c r="C259" t="str">
        <f t="shared" si="3"/>
        <v>cliente frecuente</v>
      </c>
    </row>
    <row r="260" spans="1:3" x14ac:dyDescent="0.3">
      <c r="A260" s="4" t="s">
        <v>271</v>
      </c>
      <c r="B260" s="5">
        <v>5</v>
      </c>
      <c r="C260" t="str">
        <f t="shared" si="3"/>
        <v>cliente frecuente</v>
      </c>
    </row>
    <row r="261" spans="1:3" x14ac:dyDescent="0.3">
      <c r="A261" s="4" t="s">
        <v>272</v>
      </c>
      <c r="B261" s="5">
        <v>5</v>
      </c>
      <c r="C261" t="str">
        <f t="shared" ref="C261:C324" si="4">IF(B261=1,"única vez","cliente frecuente")</f>
        <v>cliente frecuente</v>
      </c>
    </row>
    <row r="262" spans="1:3" x14ac:dyDescent="0.3">
      <c r="A262" s="4" t="s">
        <v>273</v>
      </c>
      <c r="B262" s="5">
        <v>1</v>
      </c>
      <c r="C262" t="str">
        <f t="shared" si="4"/>
        <v>única vez</v>
      </c>
    </row>
    <row r="263" spans="1:3" x14ac:dyDescent="0.3">
      <c r="A263" s="4" t="s">
        <v>274</v>
      </c>
      <c r="B263" s="5">
        <v>3</v>
      </c>
      <c r="C263" t="str">
        <f t="shared" si="4"/>
        <v>cliente frecuente</v>
      </c>
    </row>
    <row r="264" spans="1:3" x14ac:dyDescent="0.3">
      <c r="A264" s="4" t="s">
        <v>275</v>
      </c>
      <c r="B264" s="5">
        <v>3</v>
      </c>
      <c r="C264" t="str">
        <f t="shared" si="4"/>
        <v>cliente frecuente</v>
      </c>
    </row>
    <row r="265" spans="1:3" x14ac:dyDescent="0.3">
      <c r="A265" s="4" t="s">
        <v>276</v>
      </c>
      <c r="B265" s="5">
        <v>1</v>
      </c>
      <c r="C265" t="str">
        <f t="shared" si="4"/>
        <v>única vez</v>
      </c>
    </row>
    <row r="266" spans="1:3" x14ac:dyDescent="0.3">
      <c r="A266" s="4" t="s">
        <v>277</v>
      </c>
      <c r="B266" s="5">
        <v>1</v>
      </c>
      <c r="C266" t="str">
        <f t="shared" si="4"/>
        <v>única vez</v>
      </c>
    </row>
    <row r="267" spans="1:3" x14ac:dyDescent="0.3">
      <c r="A267" s="4" t="s">
        <v>278</v>
      </c>
      <c r="B267" s="5">
        <v>1</v>
      </c>
      <c r="C267" t="str">
        <f t="shared" si="4"/>
        <v>única vez</v>
      </c>
    </row>
    <row r="268" spans="1:3" x14ac:dyDescent="0.3">
      <c r="A268" s="4" t="s">
        <v>279</v>
      </c>
      <c r="B268" s="5">
        <v>2</v>
      </c>
      <c r="C268" t="str">
        <f t="shared" si="4"/>
        <v>cliente frecuente</v>
      </c>
    </row>
    <row r="269" spans="1:3" x14ac:dyDescent="0.3">
      <c r="A269" s="4" t="s">
        <v>280</v>
      </c>
      <c r="B269" s="5">
        <v>1</v>
      </c>
      <c r="C269" t="str">
        <f t="shared" si="4"/>
        <v>única vez</v>
      </c>
    </row>
    <row r="270" spans="1:3" x14ac:dyDescent="0.3">
      <c r="A270" s="4" t="s">
        <v>281</v>
      </c>
      <c r="B270" s="5">
        <v>3</v>
      </c>
      <c r="C270" t="str">
        <f t="shared" si="4"/>
        <v>cliente frecuente</v>
      </c>
    </row>
    <row r="271" spans="1:3" x14ac:dyDescent="0.3">
      <c r="A271" s="4" t="s">
        <v>282</v>
      </c>
      <c r="B271" s="5">
        <v>4</v>
      </c>
      <c r="C271" t="str">
        <f t="shared" si="4"/>
        <v>cliente frecuente</v>
      </c>
    </row>
    <row r="272" spans="1:3" x14ac:dyDescent="0.3">
      <c r="A272" s="4" t="s">
        <v>283</v>
      </c>
      <c r="B272" s="5">
        <v>1</v>
      </c>
      <c r="C272" t="str">
        <f t="shared" si="4"/>
        <v>única vez</v>
      </c>
    </row>
    <row r="273" spans="1:3" x14ac:dyDescent="0.3">
      <c r="A273" s="4" t="s">
        <v>284</v>
      </c>
      <c r="B273" s="5">
        <v>4</v>
      </c>
      <c r="C273" t="str">
        <f t="shared" si="4"/>
        <v>cliente frecuente</v>
      </c>
    </row>
    <row r="274" spans="1:3" x14ac:dyDescent="0.3">
      <c r="A274" s="4" t="s">
        <v>285</v>
      </c>
      <c r="B274" s="5">
        <v>1</v>
      </c>
      <c r="C274" t="str">
        <f t="shared" si="4"/>
        <v>única vez</v>
      </c>
    </row>
    <row r="275" spans="1:3" x14ac:dyDescent="0.3">
      <c r="A275" s="4" t="s">
        <v>286</v>
      </c>
      <c r="B275" s="5">
        <v>1</v>
      </c>
      <c r="C275" t="str">
        <f t="shared" si="4"/>
        <v>única vez</v>
      </c>
    </row>
    <row r="276" spans="1:3" x14ac:dyDescent="0.3">
      <c r="A276" s="4" t="s">
        <v>287</v>
      </c>
      <c r="B276" s="5">
        <v>1</v>
      </c>
      <c r="C276" t="str">
        <f t="shared" si="4"/>
        <v>única vez</v>
      </c>
    </row>
    <row r="277" spans="1:3" x14ac:dyDescent="0.3">
      <c r="A277" s="4" t="s">
        <v>288</v>
      </c>
      <c r="B277" s="5">
        <v>4</v>
      </c>
      <c r="C277" t="str">
        <f t="shared" si="4"/>
        <v>cliente frecuente</v>
      </c>
    </row>
    <row r="278" spans="1:3" x14ac:dyDescent="0.3">
      <c r="A278" s="4" t="s">
        <v>289</v>
      </c>
      <c r="B278" s="5">
        <v>1</v>
      </c>
      <c r="C278" t="str">
        <f t="shared" si="4"/>
        <v>única vez</v>
      </c>
    </row>
    <row r="279" spans="1:3" x14ac:dyDescent="0.3">
      <c r="A279" s="4" t="s">
        <v>290</v>
      </c>
      <c r="B279" s="5">
        <v>68</v>
      </c>
      <c r="C279" t="str">
        <f t="shared" si="4"/>
        <v>cliente frecuente</v>
      </c>
    </row>
    <row r="280" spans="1:3" x14ac:dyDescent="0.3">
      <c r="A280" s="4" t="s">
        <v>291</v>
      </c>
      <c r="B280" s="5">
        <v>2</v>
      </c>
      <c r="C280" t="str">
        <f t="shared" si="4"/>
        <v>cliente frecuente</v>
      </c>
    </row>
    <row r="281" spans="1:3" x14ac:dyDescent="0.3">
      <c r="A281" s="4" t="s">
        <v>292</v>
      </c>
      <c r="B281" s="5">
        <v>1</v>
      </c>
      <c r="C281" t="str">
        <f t="shared" si="4"/>
        <v>única vez</v>
      </c>
    </row>
    <row r="282" spans="1:3" x14ac:dyDescent="0.3">
      <c r="A282" s="4" t="s">
        <v>293</v>
      </c>
      <c r="B282" s="5">
        <v>1</v>
      </c>
      <c r="C282" t="str">
        <f t="shared" si="4"/>
        <v>única vez</v>
      </c>
    </row>
    <row r="283" spans="1:3" x14ac:dyDescent="0.3">
      <c r="A283" s="4" t="s">
        <v>294</v>
      </c>
      <c r="B283" s="5">
        <v>1</v>
      </c>
      <c r="C283" t="str">
        <f t="shared" si="4"/>
        <v>única vez</v>
      </c>
    </row>
    <row r="284" spans="1:3" x14ac:dyDescent="0.3">
      <c r="A284" s="4" t="s">
        <v>295</v>
      </c>
      <c r="B284" s="5">
        <v>1</v>
      </c>
      <c r="C284" t="str">
        <f t="shared" si="4"/>
        <v>única vez</v>
      </c>
    </row>
    <row r="285" spans="1:3" x14ac:dyDescent="0.3">
      <c r="A285" s="4" t="s">
        <v>296</v>
      </c>
      <c r="B285" s="5">
        <v>2</v>
      </c>
      <c r="C285" t="str">
        <f t="shared" si="4"/>
        <v>cliente frecuente</v>
      </c>
    </row>
    <row r="286" spans="1:3" x14ac:dyDescent="0.3">
      <c r="A286" s="4" t="s">
        <v>297</v>
      </c>
      <c r="B286" s="5">
        <v>7</v>
      </c>
      <c r="C286" t="str">
        <f t="shared" si="4"/>
        <v>cliente frecuente</v>
      </c>
    </row>
    <row r="287" spans="1:3" x14ac:dyDescent="0.3">
      <c r="A287" s="4" t="s">
        <v>298</v>
      </c>
      <c r="B287" s="5">
        <v>1</v>
      </c>
      <c r="C287" t="str">
        <f t="shared" si="4"/>
        <v>única vez</v>
      </c>
    </row>
    <row r="288" spans="1:3" x14ac:dyDescent="0.3">
      <c r="A288" s="4" t="s">
        <v>299</v>
      </c>
      <c r="B288" s="5">
        <v>2</v>
      </c>
      <c r="C288" t="str">
        <f t="shared" si="4"/>
        <v>cliente frecuente</v>
      </c>
    </row>
    <row r="289" spans="1:3" x14ac:dyDescent="0.3">
      <c r="A289" s="4" t="s">
        <v>300</v>
      </c>
      <c r="B289" s="5">
        <v>1</v>
      </c>
      <c r="C289" t="str">
        <f t="shared" si="4"/>
        <v>única vez</v>
      </c>
    </row>
    <row r="290" spans="1:3" x14ac:dyDescent="0.3">
      <c r="A290" s="4" t="s">
        <v>301</v>
      </c>
      <c r="B290" s="5">
        <v>7</v>
      </c>
      <c r="C290" t="str">
        <f t="shared" si="4"/>
        <v>cliente frecuente</v>
      </c>
    </row>
    <row r="291" spans="1:3" x14ac:dyDescent="0.3">
      <c r="A291" s="4" t="s">
        <v>302</v>
      </c>
      <c r="B291" s="5">
        <v>1</v>
      </c>
      <c r="C291" t="str">
        <f t="shared" si="4"/>
        <v>única vez</v>
      </c>
    </row>
    <row r="292" spans="1:3" x14ac:dyDescent="0.3">
      <c r="A292" s="4" t="s">
        <v>303</v>
      </c>
      <c r="B292" s="5">
        <v>1</v>
      </c>
      <c r="C292" t="str">
        <f t="shared" si="4"/>
        <v>única vez</v>
      </c>
    </row>
    <row r="293" spans="1:3" x14ac:dyDescent="0.3">
      <c r="A293" s="4" t="s">
        <v>304</v>
      </c>
      <c r="B293" s="5">
        <v>1</v>
      </c>
      <c r="C293" t="str">
        <f t="shared" si="4"/>
        <v>única vez</v>
      </c>
    </row>
    <row r="294" spans="1:3" x14ac:dyDescent="0.3">
      <c r="A294" s="4" t="s">
        <v>305</v>
      </c>
      <c r="B294" s="5">
        <v>1</v>
      </c>
      <c r="C294" t="str">
        <f t="shared" si="4"/>
        <v>única vez</v>
      </c>
    </row>
    <row r="295" spans="1:3" x14ac:dyDescent="0.3">
      <c r="A295" s="4" t="s">
        <v>306</v>
      </c>
      <c r="B295" s="5">
        <v>1</v>
      </c>
      <c r="C295" t="str">
        <f t="shared" si="4"/>
        <v>única vez</v>
      </c>
    </row>
    <row r="296" spans="1:3" x14ac:dyDescent="0.3">
      <c r="A296" s="4" t="s">
        <v>307</v>
      </c>
      <c r="B296" s="5">
        <v>1</v>
      </c>
      <c r="C296" t="str">
        <f t="shared" si="4"/>
        <v>única vez</v>
      </c>
    </row>
    <row r="297" spans="1:3" x14ac:dyDescent="0.3">
      <c r="A297" s="4" t="s">
        <v>308</v>
      </c>
      <c r="B297" s="5">
        <v>1</v>
      </c>
      <c r="C297" t="str">
        <f t="shared" si="4"/>
        <v>única vez</v>
      </c>
    </row>
    <row r="298" spans="1:3" x14ac:dyDescent="0.3">
      <c r="A298" s="4" t="s">
        <v>309</v>
      </c>
      <c r="B298" s="5">
        <v>2</v>
      </c>
      <c r="C298" t="str">
        <f t="shared" si="4"/>
        <v>cliente frecuente</v>
      </c>
    </row>
    <row r="299" spans="1:3" x14ac:dyDescent="0.3">
      <c r="A299" s="4" t="s">
        <v>310</v>
      </c>
      <c r="B299" s="5">
        <v>1</v>
      </c>
      <c r="C299" t="str">
        <f t="shared" si="4"/>
        <v>única vez</v>
      </c>
    </row>
    <row r="300" spans="1:3" x14ac:dyDescent="0.3">
      <c r="A300" s="4" t="s">
        <v>311</v>
      </c>
      <c r="B300" s="5">
        <v>1</v>
      </c>
      <c r="C300" t="str">
        <f t="shared" si="4"/>
        <v>única vez</v>
      </c>
    </row>
    <row r="301" spans="1:3" x14ac:dyDescent="0.3">
      <c r="A301" s="4" t="s">
        <v>312</v>
      </c>
      <c r="B301" s="5">
        <v>1</v>
      </c>
      <c r="C301" t="str">
        <f t="shared" si="4"/>
        <v>única vez</v>
      </c>
    </row>
    <row r="302" spans="1:3" x14ac:dyDescent="0.3">
      <c r="A302" s="4" t="s">
        <v>313</v>
      </c>
      <c r="B302" s="5">
        <v>3</v>
      </c>
      <c r="C302" t="str">
        <f t="shared" si="4"/>
        <v>cliente frecuente</v>
      </c>
    </row>
    <row r="303" spans="1:3" x14ac:dyDescent="0.3">
      <c r="A303" s="4" t="s">
        <v>314</v>
      </c>
      <c r="B303" s="5">
        <v>5</v>
      </c>
      <c r="C303" t="str">
        <f t="shared" si="4"/>
        <v>cliente frecuente</v>
      </c>
    </row>
    <row r="304" spans="1:3" x14ac:dyDescent="0.3">
      <c r="A304" s="4" t="s">
        <v>315</v>
      </c>
      <c r="B304" s="5">
        <v>1</v>
      </c>
      <c r="C304" t="str">
        <f t="shared" si="4"/>
        <v>única vez</v>
      </c>
    </row>
    <row r="305" spans="1:3" x14ac:dyDescent="0.3">
      <c r="A305" s="4" t="s">
        <v>316</v>
      </c>
      <c r="B305" s="5">
        <v>2</v>
      </c>
      <c r="C305" t="str">
        <f t="shared" si="4"/>
        <v>cliente frecuente</v>
      </c>
    </row>
    <row r="306" spans="1:3" x14ac:dyDescent="0.3">
      <c r="A306" s="4" t="s">
        <v>317</v>
      </c>
      <c r="B306" s="5">
        <v>4</v>
      </c>
      <c r="C306" t="str">
        <f t="shared" si="4"/>
        <v>cliente frecuente</v>
      </c>
    </row>
    <row r="307" spans="1:3" x14ac:dyDescent="0.3">
      <c r="A307" s="4" t="s">
        <v>318</v>
      </c>
      <c r="B307" s="5">
        <v>10</v>
      </c>
      <c r="C307" t="str">
        <f t="shared" si="4"/>
        <v>cliente frecuente</v>
      </c>
    </row>
    <row r="308" spans="1:3" x14ac:dyDescent="0.3">
      <c r="A308" s="4" t="s">
        <v>319</v>
      </c>
      <c r="B308" s="5">
        <v>1</v>
      </c>
      <c r="C308" t="str">
        <f t="shared" si="4"/>
        <v>única vez</v>
      </c>
    </row>
    <row r="309" spans="1:3" x14ac:dyDescent="0.3">
      <c r="A309" s="4" t="s">
        <v>320</v>
      </c>
      <c r="B309" s="5">
        <v>1</v>
      </c>
      <c r="C309" t="str">
        <f t="shared" si="4"/>
        <v>única vez</v>
      </c>
    </row>
    <row r="310" spans="1:3" x14ac:dyDescent="0.3">
      <c r="A310" s="4" t="s">
        <v>321</v>
      </c>
      <c r="B310" s="5">
        <v>1</v>
      </c>
      <c r="C310" t="str">
        <f t="shared" si="4"/>
        <v>única vez</v>
      </c>
    </row>
    <row r="311" spans="1:3" x14ac:dyDescent="0.3">
      <c r="A311" s="4" t="s">
        <v>322</v>
      </c>
      <c r="B311" s="5">
        <v>2</v>
      </c>
      <c r="C311" t="str">
        <f t="shared" si="4"/>
        <v>cliente frecuente</v>
      </c>
    </row>
    <row r="312" spans="1:3" x14ac:dyDescent="0.3">
      <c r="A312" s="4" t="s">
        <v>323</v>
      </c>
      <c r="B312" s="5">
        <v>1</v>
      </c>
      <c r="C312" t="str">
        <f t="shared" si="4"/>
        <v>única vez</v>
      </c>
    </row>
    <row r="313" spans="1:3" x14ac:dyDescent="0.3">
      <c r="A313" s="4" t="s">
        <v>324</v>
      </c>
      <c r="B313" s="5">
        <v>1</v>
      </c>
      <c r="C313" t="str">
        <f t="shared" si="4"/>
        <v>única vez</v>
      </c>
    </row>
    <row r="314" spans="1:3" x14ac:dyDescent="0.3">
      <c r="A314" s="4" t="s">
        <v>325</v>
      </c>
      <c r="B314" s="5">
        <v>6</v>
      </c>
      <c r="C314" t="str">
        <f t="shared" si="4"/>
        <v>cliente frecuente</v>
      </c>
    </row>
    <row r="315" spans="1:3" x14ac:dyDescent="0.3">
      <c r="A315" s="4" t="s">
        <v>326</v>
      </c>
      <c r="B315" s="5">
        <v>1</v>
      </c>
      <c r="C315" t="str">
        <f t="shared" si="4"/>
        <v>única vez</v>
      </c>
    </row>
    <row r="316" spans="1:3" x14ac:dyDescent="0.3">
      <c r="A316" s="4" t="s">
        <v>327</v>
      </c>
      <c r="B316" s="5">
        <v>3</v>
      </c>
      <c r="C316" t="str">
        <f t="shared" si="4"/>
        <v>cliente frecuente</v>
      </c>
    </row>
    <row r="317" spans="1:3" x14ac:dyDescent="0.3">
      <c r="A317" s="4" t="s">
        <v>328</v>
      </c>
      <c r="B317" s="5">
        <v>2</v>
      </c>
      <c r="C317" t="str">
        <f t="shared" si="4"/>
        <v>cliente frecuente</v>
      </c>
    </row>
    <row r="318" spans="1:3" x14ac:dyDescent="0.3">
      <c r="A318" s="4" t="s">
        <v>329</v>
      </c>
      <c r="B318" s="5">
        <v>1</v>
      </c>
      <c r="C318" t="str">
        <f t="shared" si="4"/>
        <v>única vez</v>
      </c>
    </row>
    <row r="319" spans="1:3" x14ac:dyDescent="0.3">
      <c r="A319" s="4" t="s">
        <v>330</v>
      </c>
      <c r="B319" s="5">
        <v>1</v>
      </c>
      <c r="C319" t="str">
        <f t="shared" si="4"/>
        <v>única vez</v>
      </c>
    </row>
    <row r="320" spans="1:3" x14ac:dyDescent="0.3">
      <c r="A320" s="4" t="s">
        <v>331</v>
      </c>
      <c r="B320" s="5">
        <v>1</v>
      </c>
      <c r="C320" t="str">
        <f t="shared" si="4"/>
        <v>única vez</v>
      </c>
    </row>
    <row r="321" spans="1:3" x14ac:dyDescent="0.3">
      <c r="A321" s="4" t="s">
        <v>332</v>
      </c>
      <c r="B321" s="5">
        <v>1</v>
      </c>
      <c r="C321" t="str">
        <f t="shared" si="4"/>
        <v>única vez</v>
      </c>
    </row>
    <row r="322" spans="1:3" x14ac:dyDescent="0.3">
      <c r="A322" s="4" t="s">
        <v>333</v>
      </c>
      <c r="B322" s="5">
        <v>2</v>
      </c>
      <c r="C322" t="str">
        <f t="shared" si="4"/>
        <v>cliente frecuente</v>
      </c>
    </row>
    <row r="323" spans="1:3" x14ac:dyDescent="0.3">
      <c r="A323" s="4" t="s">
        <v>334</v>
      </c>
      <c r="B323" s="5">
        <v>2</v>
      </c>
      <c r="C323" t="str">
        <f t="shared" si="4"/>
        <v>cliente frecuente</v>
      </c>
    </row>
    <row r="324" spans="1:3" x14ac:dyDescent="0.3">
      <c r="A324" s="4" t="s">
        <v>335</v>
      </c>
      <c r="B324" s="5">
        <v>1</v>
      </c>
      <c r="C324" t="str">
        <f t="shared" si="4"/>
        <v>única vez</v>
      </c>
    </row>
    <row r="325" spans="1:3" x14ac:dyDescent="0.3">
      <c r="A325" s="4" t="s">
        <v>336</v>
      </c>
      <c r="B325" s="5">
        <v>2</v>
      </c>
      <c r="C325" t="str">
        <f t="shared" ref="C325:C388" si="5">IF(B325=1,"única vez","cliente frecuente")</f>
        <v>cliente frecuente</v>
      </c>
    </row>
    <row r="326" spans="1:3" x14ac:dyDescent="0.3">
      <c r="A326" s="4" t="s">
        <v>337</v>
      </c>
      <c r="B326" s="5">
        <v>1</v>
      </c>
      <c r="C326" t="str">
        <f t="shared" si="5"/>
        <v>única vez</v>
      </c>
    </row>
    <row r="327" spans="1:3" x14ac:dyDescent="0.3">
      <c r="A327" s="4" t="s">
        <v>338</v>
      </c>
      <c r="B327" s="5">
        <v>1</v>
      </c>
      <c r="C327" t="str">
        <f t="shared" si="5"/>
        <v>única vez</v>
      </c>
    </row>
    <row r="328" spans="1:3" x14ac:dyDescent="0.3">
      <c r="A328" s="4" t="s">
        <v>339</v>
      </c>
      <c r="B328" s="5">
        <v>1</v>
      </c>
      <c r="C328" t="str">
        <f t="shared" si="5"/>
        <v>única vez</v>
      </c>
    </row>
    <row r="329" spans="1:3" x14ac:dyDescent="0.3">
      <c r="A329" s="4" t="s">
        <v>340</v>
      </c>
      <c r="B329" s="5">
        <v>1</v>
      </c>
      <c r="C329" t="str">
        <f t="shared" si="5"/>
        <v>única vez</v>
      </c>
    </row>
    <row r="330" spans="1:3" x14ac:dyDescent="0.3">
      <c r="A330" s="4" t="s">
        <v>341</v>
      </c>
      <c r="B330" s="5">
        <v>1</v>
      </c>
      <c r="C330" t="str">
        <f t="shared" si="5"/>
        <v>única vez</v>
      </c>
    </row>
    <row r="331" spans="1:3" x14ac:dyDescent="0.3">
      <c r="A331" s="4" t="s">
        <v>342</v>
      </c>
      <c r="B331" s="5">
        <v>5</v>
      </c>
      <c r="C331" t="str">
        <f t="shared" si="5"/>
        <v>cliente frecuente</v>
      </c>
    </row>
    <row r="332" spans="1:3" x14ac:dyDescent="0.3">
      <c r="A332" s="4" t="s">
        <v>343</v>
      </c>
      <c r="B332" s="5">
        <v>4</v>
      </c>
      <c r="C332" t="str">
        <f t="shared" si="5"/>
        <v>cliente frecuente</v>
      </c>
    </row>
    <row r="333" spans="1:3" x14ac:dyDescent="0.3">
      <c r="A333" s="4" t="s">
        <v>344</v>
      </c>
      <c r="B333" s="5">
        <v>1</v>
      </c>
      <c r="C333" t="str">
        <f t="shared" si="5"/>
        <v>única vez</v>
      </c>
    </row>
    <row r="334" spans="1:3" x14ac:dyDescent="0.3">
      <c r="A334" s="4" t="s">
        <v>345</v>
      </c>
      <c r="B334" s="5">
        <v>1</v>
      </c>
      <c r="C334" t="str">
        <f t="shared" si="5"/>
        <v>única vez</v>
      </c>
    </row>
    <row r="335" spans="1:3" x14ac:dyDescent="0.3">
      <c r="A335" s="4" t="s">
        <v>346</v>
      </c>
      <c r="B335" s="5">
        <v>1</v>
      </c>
      <c r="C335" t="str">
        <f t="shared" si="5"/>
        <v>única vez</v>
      </c>
    </row>
    <row r="336" spans="1:3" x14ac:dyDescent="0.3">
      <c r="A336" s="4" t="s">
        <v>347</v>
      </c>
      <c r="B336" s="5">
        <v>22</v>
      </c>
      <c r="C336" t="str">
        <f t="shared" si="5"/>
        <v>cliente frecuente</v>
      </c>
    </row>
    <row r="337" spans="1:3" x14ac:dyDescent="0.3">
      <c r="A337" s="4" t="s">
        <v>348</v>
      </c>
      <c r="B337" s="5">
        <v>3</v>
      </c>
      <c r="C337" t="str">
        <f t="shared" si="5"/>
        <v>cliente frecuente</v>
      </c>
    </row>
    <row r="338" spans="1:3" x14ac:dyDescent="0.3">
      <c r="A338" s="4" t="s">
        <v>349</v>
      </c>
      <c r="B338" s="5">
        <v>2</v>
      </c>
      <c r="C338" t="str">
        <f t="shared" si="5"/>
        <v>cliente frecuente</v>
      </c>
    </row>
    <row r="339" spans="1:3" x14ac:dyDescent="0.3">
      <c r="A339" s="4" t="s">
        <v>350</v>
      </c>
      <c r="B339" s="5">
        <v>1</v>
      </c>
      <c r="C339" t="str">
        <f t="shared" si="5"/>
        <v>única vez</v>
      </c>
    </row>
    <row r="340" spans="1:3" x14ac:dyDescent="0.3">
      <c r="A340" s="4" t="s">
        <v>351</v>
      </c>
      <c r="B340" s="5">
        <v>1</v>
      </c>
      <c r="C340" t="str">
        <f t="shared" si="5"/>
        <v>única vez</v>
      </c>
    </row>
    <row r="341" spans="1:3" x14ac:dyDescent="0.3">
      <c r="A341" s="4" t="s">
        <v>352</v>
      </c>
      <c r="B341" s="5">
        <v>1</v>
      </c>
      <c r="C341" t="str">
        <f t="shared" si="5"/>
        <v>única vez</v>
      </c>
    </row>
    <row r="342" spans="1:3" x14ac:dyDescent="0.3">
      <c r="A342" s="4" t="s">
        <v>353</v>
      </c>
      <c r="B342" s="5">
        <v>3</v>
      </c>
      <c r="C342" t="str">
        <f t="shared" si="5"/>
        <v>cliente frecuente</v>
      </c>
    </row>
    <row r="343" spans="1:3" x14ac:dyDescent="0.3">
      <c r="A343" s="4" t="s">
        <v>354</v>
      </c>
      <c r="B343" s="5">
        <v>1</v>
      </c>
      <c r="C343" t="str">
        <f t="shared" si="5"/>
        <v>única vez</v>
      </c>
    </row>
    <row r="344" spans="1:3" x14ac:dyDescent="0.3">
      <c r="A344" s="4" t="s">
        <v>355</v>
      </c>
      <c r="B344" s="5">
        <v>1</v>
      </c>
      <c r="C344" t="str">
        <f t="shared" si="5"/>
        <v>única vez</v>
      </c>
    </row>
    <row r="345" spans="1:3" x14ac:dyDescent="0.3">
      <c r="A345" s="4" t="s">
        <v>356</v>
      </c>
      <c r="B345" s="5">
        <v>1</v>
      </c>
      <c r="C345" t="str">
        <f t="shared" si="5"/>
        <v>única vez</v>
      </c>
    </row>
    <row r="346" spans="1:3" x14ac:dyDescent="0.3">
      <c r="A346" s="4" t="s">
        <v>357</v>
      </c>
      <c r="B346" s="5">
        <v>1</v>
      </c>
      <c r="C346" t="str">
        <f t="shared" si="5"/>
        <v>única vez</v>
      </c>
    </row>
    <row r="347" spans="1:3" x14ac:dyDescent="0.3">
      <c r="A347" s="4" t="s">
        <v>358</v>
      </c>
      <c r="B347" s="5">
        <v>1</v>
      </c>
      <c r="C347" t="str">
        <f t="shared" si="5"/>
        <v>única vez</v>
      </c>
    </row>
    <row r="348" spans="1:3" x14ac:dyDescent="0.3">
      <c r="A348" s="4" t="s">
        <v>359</v>
      </c>
      <c r="B348" s="5">
        <v>1</v>
      </c>
      <c r="C348" t="str">
        <f t="shared" si="5"/>
        <v>única vez</v>
      </c>
    </row>
    <row r="349" spans="1:3" x14ac:dyDescent="0.3">
      <c r="A349" s="4" t="s">
        <v>360</v>
      </c>
      <c r="B349" s="5">
        <v>1</v>
      </c>
      <c r="C349" t="str">
        <f t="shared" si="5"/>
        <v>única vez</v>
      </c>
    </row>
    <row r="350" spans="1:3" x14ac:dyDescent="0.3">
      <c r="A350" s="4" t="s">
        <v>361</v>
      </c>
      <c r="B350" s="5">
        <v>8</v>
      </c>
      <c r="C350" t="str">
        <f t="shared" si="5"/>
        <v>cliente frecuente</v>
      </c>
    </row>
    <row r="351" spans="1:3" x14ac:dyDescent="0.3">
      <c r="A351" s="4" t="s">
        <v>362</v>
      </c>
      <c r="B351" s="5">
        <v>2</v>
      </c>
      <c r="C351" t="str">
        <f t="shared" si="5"/>
        <v>cliente frecuente</v>
      </c>
    </row>
    <row r="352" spans="1:3" x14ac:dyDescent="0.3">
      <c r="A352" s="4" t="s">
        <v>363</v>
      </c>
      <c r="B352" s="5">
        <v>1</v>
      </c>
      <c r="C352" t="str">
        <f t="shared" si="5"/>
        <v>única vez</v>
      </c>
    </row>
    <row r="353" spans="1:3" x14ac:dyDescent="0.3">
      <c r="A353" s="4" t="s">
        <v>364</v>
      </c>
      <c r="B353" s="5">
        <v>1</v>
      </c>
      <c r="C353" t="str">
        <f t="shared" si="5"/>
        <v>única vez</v>
      </c>
    </row>
    <row r="354" spans="1:3" x14ac:dyDescent="0.3">
      <c r="A354" s="4" t="s">
        <v>365</v>
      </c>
      <c r="B354" s="5">
        <v>2</v>
      </c>
      <c r="C354" t="str">
        <f t="shared" si="5"/>
        <v>cliente frecuente</v>
      </c>
    </row>
    <row r="355" spans="1:3" x14ac:dyDescent="0.3">
      <c r="A355" s="4" t="s">
        <v>366</v>
      </c>
      <c r="B355" s="5">
        <v>1</v>
      </c>
      <c r="C355" t="str">
        <f t="shared" si="5"/>
        <v>única vez</v>
      </c>
    </row>
    <row r="356" spans="1:3" x14ac:dyDescent="0.3">
      <c r="A356" s="4" t="s">
        <v>367</v>
      </c>
      <c r="B356" s="5">
        <v>2</v>
      </c>
      <c r="C356" t="str">
        <f t="shared" si="5"/>
        <v>cliente frecuente</v>
      </c>
    </row>
    <row r="357" spans="1:3" x14ac:dyDescent="0.3">
      <c r="A357" s="4" t="s">
        <v>368</v>
      </c>
      <c r="B357" s="5">
        <v>2</v>
      </c>
      <c r="C357" t="str">
        <f t="shared" si="5"/>
        <v>cliente frecuente</v>
      </c>
    </row>
    <row r="358" spans="1:3" x14ac:dyDescent="0.3">
      <c r="A358" s="4" t="s">
        <v>369</v>
      </c>
      <c r="B358" s="5">
        <v>3</v>
      </c>
      <c r="C358" t="str">
        <f t="shared" si="5"/>
        <v>cliente frecuente</v>
      </c>
    </row>
    <row r="359" spans="1:3" x14ac:dyDescent="0.3">
      <c r="A359" s="4" t="s">
        <v>370</v>
      </c>
      <c r="B359" s="5">
        <v>1</v>
      </c>
      <c r="C359" t="str">
        <f t="shared" si="5"/>
        <v>única vez</v>
      </c>
    </row>
    <row r="360" spans="1:3" x14ac:dyDescent="0.3">
      <c r="A360" s="4" t="s">
        <v>371</v>
      </c>
      <c r="B360" s="5">
        <v>1</v>
      </c>
      <c r="C360" t="str">
        <f t="shared" si="5"/>
        <v>única vez</v>
      </c>
    </row>
    <row r="361" spans="1:3" x14ac:dyDescent="0.3">
      <c r="A361" s="4" t="s">
        <v>372</v>
      </c>
      <c r="B361" s="5">
        <v>1</v>
      </c>
      <c r="C361" t="str">
        <f t="shared" si="5"/>
        <v>única vez</v>
      </c>
    </row>
    <row r="362" spans="1:3" x14ac:dyDescent="0.3">
      <c r="A362" s="4" t="s">
        <v>373</v>
      </c>
      <c r="B362" s="5">
        <v>1</v>
      </c>
      <c r="C362" t="str">
        <f t="shared" si="5"/>
        <v>única vez</v>
      </c>
    </row>
    <row r="363" spans="1:3" x14ac:dyDescent="0.3">
      <c r="A363" s="4" t="s">
        <v>374</v>
      </c>
      <c r="B363" s="5">
        <v>1</v>
      </c>
      <c r="C363" t="str">
        <f t="shared" si="5"/>
        <v>única vez</v>
      </c>
    </row>
    <row r="364" spans="1:3" x14ac:dyDescent="0.3">
      <c r="A364" s="4" t="s">
        <v>375</v>
      </c>
      <c r="B364" s="5">
        <v>1</v>
      </c>
      <c r="C364" t="str">
        <f t="shared" si="5"/>
        <v>única vez</v>
      </c>
    </row>
    <row r="365" spans="1:3" x14ac:dyDescent="0.3">
      <c r="A365" s="4" t="s">
        <v>376</v>
      </c>
      <c r="B365" s="5">
        <v>1</v>
      </c>
      <c r="C365" t="str">
        <f t="shared" si="5"/>
        <v>única vez</v>
      </c>
    </row>
    <row r="366" spans="1:3" x14ac:dyDescent="0.3">
      <c r="A366" s="4" t="s">
        <v>377</v>
      </c>
      <c r="B366" s="5">
        <v>1</v>
      </c>
      <c r="C366" t="str">
        <f t="shared" si="5"/>
        <v>única vez</v>
      </c>
    </row>
    <row r="367" spans="1:3" x14ac:dyDescent="0.3">
      <c r="A367" s="4" t="s">
        <v>378</v>
      </c>
      <c r="B367" s="5">
        <v>1</v>
      </c>
      <c r="C367" t="str">
        <f t="shared" si="5"/>
        <v>única vez</v>
      </c>
    </row>
    <row r="368" spans="1:3" x14ac:dyDescent="0.3">
      <c r="A368" s="4" t="s">
        <v>379</v>
      </c>
      <c r="B368" s="5">
        <v>3</v>
      </c>
      <c r="C368" t="str">
        <f t="shared" si="5"/>
        <v>cliente frecuente</v>
      </c>
    </row>
    <row r="369" spans="1:3" x14ac:dyDescent="0.3">
      <c r="A369" s="4" t="s">
        <v>380</v>
      </c>
      <c r="B369" s="5">
        <v>1</v>
      </c>
      <c r="C369" t="str">
        <f t="shared" si="5"/>
        <v>única vez</v>
      </c>
    </row>
    <row r="370" spans="1:3" x14ac:dyDescent="0.3">
      <c r="A370" s="4" t="s">
        <v>381</v>
      </c>
      <c r="B370" s="5">
        <v>4</v>
      </c>
      <c r="C370" t="str">
        <f t="shared" si="5"/>
        <v>cliente frecuente</v>
      </c>
    </row>
    <row r="371" spans="1:3" x14ac:dyDescent="0.3">
      <c r="A371" s="4" t="s">
        <v>382</v>
      </c>
      <c r="B371" s="5">
        <v>1</v>
      </c>
      <c r="C371" t="str">
        <f t="shared" si="5"/>
        <v>única vez</v>
      </c>
    </row>
    <row r="372" spans="1:3" x14ac:dyDescent="0.3">
      <c r="A372" s="4" t="s">
        <v>383</v>
      </c>
      <c r="B372" s="5">
        <v>1</v>
      </c>
      <c r="C372" t="str">
        <f t="shared" si="5"/>
        <v>única vez</v>
      </c>
    </row>
    <row r="373" spans="1:3" x14ac:dyDescent="0.3">
      <c r="A373" s="4" t="s">
        <v>384</v>
      </c>
      <c r="B373" s="5">
        <v>1</v>
      </c>
      <c r="C373" t="str">
        <f t="shared" si="5"/>
        <v>única vez</v>
      </c>
    </row>
    <row r="374" spans="1:3" x14ac:dyDescent="0.3">
      <c r="A374" s="4" t="s">
        <v>385</v>
      </c>
      <c r="B374" s="5">
        <v>2</v>
      </c>
      <c r="C374" t="str">
        <f t="shared" si="5"/>
        <v>cliente frecuente</v>
      </c>
    </row>
    <row r="375" spans="1:3" x14ac:dyDescent="0.3">
      <c r="A375" s="4" t="s">
        <v>386</v>
      </c>
      <c r="B375" s="5">
        <v>1</v>
      </c>
      <c r="C375" t="str">
        <f t="shared" si="5"/>
        <v>única vez</v>
      </c>
    </row>
    <row r="376" spans="1:3" x14ac:dyDescent="0.3">
      <c r="A376" s="4" t="s">
        <v>387</v>
      </c>
      <c r="B376" s="5">
        <v>3</v>
      </c>
      <c r="C376" t="str">
        <f t="shared" si="5"/>
        <v>cliente frecuente</v>
      </c>
    </row>
    <row r="377" spans="1:3" x14ac:dyDescent="0.3">
      <c r="A377" s="4" t="s">
        <v>388</v>
      </c>
      <c r="B377" s="5">
        <v>1</v>
      </c>
      <c r="C377" t="str">
        <f t="shared" si="5"/>
        <v>única vez</v>
      </c>
    </row>
    <row r="378" spans="1:3" x14ac:dyDescent="0.3">
      <c r="A378" s="4" t="s">
        <v>389</v>
      </c>
      <c r="B378" s="5">
        <v>20</v>
      </c>
      <c r="C378" t="str">
        <f t="shared" si="5"/>
        <v>cliente frecuente</v>
      </c>
    </row>
    <row r="379" spans="1:3" x14ac:dyDescent="0.3">
      <c r="A379" s="4" t="s">
        <v>390</v>
      </c>
      <c r="B379" s="5">
        <v>1</v>
      </c>
      <c r="C379" t="str">
        <f t="shared" si="5"/>
        <v>única vez</v>
      </c>
    </row>
    <row r="380" spans="1:3" x14ac:dyDescent="0.3">
      <c r="A380" s="4" t="s">
        <v>391</v>
      </c>
      <c r="B380" s="5">
        <v>1</v>
      </c>
      <c r="C380" t="str">
        <f t="shared" si="5"/>
        <v>única vez</v>
      </c>
    </row>
    <row r="381" spans="1:3" x14ac:dyDescent="0.3">
      <c r="A381" s="4" t="s">
        <v>392</v>
      </c>
      <c r="B381" s="5">
        <v>1</v>
      </c>
      <c r="C381" t="str">
        <f t="shared" si="5"/>
        <v>única vez</v>
      </c>
    </row>
    <row r="382" spans="1:3" x14ac:dyDescent="0.3">
      <c r="A382" s="4" t="s">
        <v>393</v>
      </c>
      <c r="B382" s="5">
        <v>3</v>
      </c>
      <c r="C382" t="str">
        <f t="shared" si="5"/>
        <v>cliente frecuente</v>
      </c>
    </row>
    <row r="383" spans="1:3" x14ac:dyDescent="0.3">
      <c r="A383" s="4" t="s">
        <v>394</v>
      </c>
      <c r="B383" s="5">
        <v>1</v>
      </c>
      <c r="C383" t="str">
        <f t="shared" si="5"/>
        <v>única vez</v>
      </c>
    </row>
    <row r="384" spans="1:3" x14ac:dyDescent="0.3">
      <c r="A384" s="4" t="s">
        <v>395</v>
      </c>
      <c r="B384" s="5">
        <v>1</v>
      </c>
      <c r="C384" t="str">
        <f t="shared" si="5"/>
        <v>única vez</v>
      </c>
    </row>
    <row r="385" spans="1:3" x14ac:dyDescent="0.3">
      <c r="A385" s="4" t="s">
        <v>396</v>
      </c>
      <c r="B385" s="5">
        <v>1</v>
      </c>
      <c r="C385" t="str">
        <f t="shared" si="5"/>
        <v>única vez</v>
      </c>
    </row>
    <row r="386" spans="1:3" x14ac:dyDescent="0.3">
      <c r="A386" s="4" t="s">
        <v>397</v>
      </c>
      <c r="B386" s="5">
        <v>2</v>
      </c>
      <c r="C386" t="str">
        <f t="shared" si="5"/>
        <v>cliente frecuente</v>
      </c>
    </row>
    <row r="387" spans="1:3" x14ac:dyDescent="0.3">
      <c r="A387" s="4" t="s">
        <v>398</v>
      </c>
      <c r="B387" s="5">
        <v>7</v>
      </c>
      <c r="C387" t="str">
        <f t="shared" si="5"/>
        <v>cliente frecuente</v>
      </c>
    </row>
    <row r="388" spans="1:3" x14ac:dyDescent="0.3">
      <c r="A388" s="4" t="s">
        <v>399</v>
      </c>
      <c r="B388" s="5">
        <v>17</v>
      </c>
      <c r="C388" t="str">
        <f t="shared" si="5"/>
        <v>cliente frecuente</v>
      </c>
    </row>
    <row r="389" spans="1:3" x14ac:dyDescent="0.3">
      <c r="A389" s="4" t="s">
        <v>400</v>
      </c>
      <c r="B389" s="5">
        <v>2</v>
      </c>
      <c r="C389" t="str">
        <f t="shared" ref="C389:C452" si="6">IF(B389=1,"única vez","cliente frecuente")</f>
        <v>cliente frecuente</v>
      </c>
    </row>
    <row r="390" spans="1:3" x14ac:dyDescent="0.3">
      <c r="A390" s="4" t="s">
        <v>401</v>
      </c>
      <c r="B390" s="5">
        <v>3</v>
      </c>
      <c r="C390" t="str">
        <f t="shared" si="6"/>
        <v>cliente frecuente</v>
      </c>
    </row>
    <row r="391" spans="1:3" x14ac:dyDescent="0.3">
      <c r="A391" s="4" t="s">
        <v>402</v>
      </c>
      <c r="B391" s="5">
        <v>3</v>
      </c>
      <c r="C391" t="str">
        <f t="shared" si="6"/>
        <v>cliente frecuente</v>
      </c>
    </row>
    <row r="392" spans="1:3" x14ac:dyDescent="0.3">
      <c r="A392" s="4" t="s">
        <v>403</v>
      </c>
      <c r="B392" s="5">
        <v>1</v>
      </c>
      <c r="C392" t="str">
        <f t="shared" si="6"/>
        <v>única vez</v>
      </c>
    </row>
    <row r="393" spans="1:3" x14ac:dyDescent="0.3">
      <c r="A393" s="4" t="s">
        <v>404</v>
      </c>
      <c r="B393" s="5">
        <v>1</v>
      </c>
      <c r="C393" t="str">
        <f t="shared" si="6"/>
        <v>única vez</v>
      </c>
    </row>
    <row r="394" spans="1:3" x14ac:dyDescent="0.3">
      <c r="A394" s="4" t="s">
        <v>405</v>
      </c>
      <c r="B394" s="5">
        <v>1</v>
      </c>
      <c r="C394" t="str">
        <f t="shared" si="6"/>
        <v>única vez</v>
      </c>
    </row>
    <row r="395" spans="1:3" x14ac:dyDescent="0.3">
      <c r="A395" s="4" t="s">
        <v>406</v>
      </c>
      <c r="B395" s="5">
        <v>1</v>
      </c>
      <c r="C395" t="str">
        <f t="shared" si="6"/>
        <v>única vez</v>
      </c>
    </row>
    <row r="396" spans="1:3" x14ac:dyDescent="0.3">
      <c r="A396" s="4" t="s">
        <v>407</v>
      </c>
      <c r="B396" s="5">
        <v>1</v>
      </c>
      <c r="C396" t="str">
        <f t="shared" si="6"/>
        <v>única vez</v>
      </c>
    </row>
    <row r="397" spans="1:3" x14ac:dyDescent="0.3">
      <c r="A397" s="4" t="s">
        <v>408</v>
      </c>
      <c r="B397" s="5">
        <v>1</v>
      </c>
      <c r="C397" t="str">
        <f t="shared" si="6"/>
        <v>única vez</v>
      </c>
    </row>
    <row r="398" spans="1:3" x14ac:dyDescent="0.3">
      <c r="A398" s="4" t="s">
        <v>409</v>
      </c>
      <c r="B398" s="5">
        <v>2</v>
      </c>
      <c r="C398" t="str">
        <f t="shared" si="6"/>
        <v>cliente frecuente</v>
      </c>
    </row>
    <row r="399" spans="1:3" x14ac:dyDescent="0.3">
      <c r="A399" s="4" t="s">
        <v>410</v>
      </c>
      <c r="B399" s="5">
        <v>1</v>
      </c>
      <c r="C399" t="str">
        <f t="shared" si="6"/>
        <v>única vez</v>
      </c>
    </row>
    <row r="400" spans="1:3" x14ac:dyDescent="0.3">
      <c r="A400" s="4" t="s">
        <v>411</v>
      </c>
      <c r="B400" s="5">
        <v>1</v>
      </c>
      <c r="C400" t="str">
        <f t="shared" si="6"/>
        <v>única vez</v>
      </c>
    </row>
    <row r="401" spans="1:3" x14ac:dyDescent="0.3">
      <c r="A401" s="4" t="s">
        <v>412</v>
      </c>
      <c r="B401" s="5">
        <v>1</v>
      </c>
      <c r="C401" t="str">
        <f t="shared" si="6"/>
        <v>única vez</v>
      </c>
    </row>
    <row r="402" spans="1:3" x14ac:dyDescent="0.3">
      <c r="A402" s="4" t="s">
        <v>413</v>
      </c>
      <c r="B402" s="5">
        <v>3</v>
      </c>
      <c r="C402" t="str">
        <f t="shared" si="6"/>
        <v>cliente frecuente</v>
      </c>
    </row>
    <row r="403" spans="1:3" x14ac:dyDescent="0.3">
      <c r="A403" s="4" t="s">
        <v>414</v>
      </c>
      <c r="B403" s="5">
        <v>1</v>
      </c>
      <c r="C403" t="str">
        <f t="shared" si="6"/>
        <v>única vez</v>
      </c>
    </row>
    <row r="404" spans="1:3" x14ac:dyDescent="0.3">
      <c r="A404" s="4" t="s">
        <v>415</v>
      </c>
      <c r="B404" s="5">
        <v>4</v>
      </c>
      <c r="C404" t="str">
        <f t="shared" si="6"/>
        <v>cliente frecuente</v>
      </c>
    </row>
    <row r="405" spans="1:3" x14ac:dyDescent="0.3">
      <c r="A405" s="4" t="s">
        <v>416</v>
      </c>
      <c r="B405" s="5">
        <v>5</v>
      </c>
      <c r="C405" t="str">
        <f t="shared" si="6"/>
        <v>cliente frecuente</v>
      </c>
    </row>
    <row r="406" spans="1:3" x14ac:dyDescent="0.3">
      <c r="A406" s="4" t="s">
        <v>417</v>
      </c>
      <c r="B406" s="5">
        <v>1</v>
      </c>
      <c r="C406" t="str">
        <f t="shared" si="6"/>
        <v>única vez</v>
      </c>
    </row>
    <row r="407" spans="1:3" x14ac:dyDescent="0.3">
      <c r="A407" s="4" t="s">
        <v>418</v>
      </c>
      <c r="B407" s="5">
        <v>2</v>
      </c>
      <c r="C407" t="str">
        <f t="shared" si="6"/>
        <v>cliente frecuente</v>
      </c>
    </row>
    <row r="408" spans="1:3" x14ac:dyDescent="0.3">
      <c r="A408" s="4" t="s">
        <v>419</v>
      </c>
      <c r="B408" s="5">
        <v>1</v>
      </c>
      <c r="C408" t="str">
        <f t="shared" si="6"/>
        <v>única vez</v>
      </c>
    </row>
    <row r="409" spans="1:3" x14ac:dyDescent="0.3">
      <c r="A409" s="4" t="s">
        <v>420</v>
      </c>
      <c r="B409" s="5">
        <v>2</v>
      </c>
      <c r="C409" t="str">
        <f t="shared" si="6"/>
        <v>cliente frecuente</v>
      </c>
    </row>
    <row r="410" spans="1:3" x14ac:dyDescent="0.3">
      <c r="A410" s="4" t="s">
        <v>421</v>
      </c>
      <c r="B410" s="5">
        <v>2</v>
      </c>
      <c r="C410" t="str">
        <f t="shared" si="6"/>
        <v>cliente frecuente</v>
      </c>
    </row>
    <row r="411" spans="1:3" x14ac:dyDescent="0.3">
      <c r="A411" s="4" t="s">
        <v>422</v>
      </c>
      <c r="B411" s="5">
        <v>9</v>
      </c>
      <c r="C411" t="str">
        <f t="shared" si="6"/>
        <v>cliente frecuente</v>
      </c>
    </row>
    <row r="412" spans="1:3" x14ac:dyDescent="0.3">
      <c r="A412" s="4" t="s">
        <v>423</v>
      </c>
      <c r="B412" s="5">
        <v>2</v>
      </c>
      <c r="C412" t="str">
        <f t="shared" si="6"/>
        <v>cliente frecuente</v>
      </c>
    </row>
    <row r="413" spans="1:3" x14ac:dyDescent="0.3">
      <c r="A413" s="4" t="s">
        <v>424</v>
      </c>
      <c r="B413" s="5">
        <v>1</v>
      </c>
      <c r="C413" t="str">
        <f t="shared" si="6"/>
        <v>única vez</v>
      </c>
    </row>
    <row r="414" spans="1:3" x14ac:dyDescent="0.3">
      <c r="A414" s="4" t="s">
        <v>425</v>
      </c>
      <c r="B414" s="5">
        <v>1</v>
      </c>
      <c r="C414" t="str">
        <f t="shared" si="6"/>
        <v>única vez</v>
      </c>
    </row>
    <row r="415" spans="1:3" x14ac:dyDescent="0.3">
      <c r="A415" s="4" t="s">
        <v>426</v>
      </c>
      <c r="B415" s="5">
        <v>1</v>
      </c>
      <c r="C415" t="str">
        <f t="shared" si="6"/>
        <v>única vez</v>
      </c>
    </row>
    <row r="416" spans="1:3" x14ac:dyDescent="0.3">
      <c r="A416" s="4" t="s">
        <v>427</v>
      </c>
      <c r="B416" s="5">
        <v>1</v>
      </c>
      <c r="C416" t="str">
        <f t="shared" si="6"/>
        <v>única vez</v>
      </c>
    </row>
    <row r="417" spans="1:3" x14ac:dyDescent="0.3">
      <c r="A417" s="4" t="s">
        <v>428</v>
      </c>
      <c r="B417" s="5">
        <v>2</v>
      </c>
      <c r="C417" t="str">
        <f t="shared" si="6"/>
        <v>cliente frecuente</v>
      </c>
    </row>
    <row r="418" spans="1:3" x14ac:dyDescent="0.3">
      <c r="A418" s="4" t="s">
        <v>429</v>
      </c>
      <c r="B418" s="5">
        <v>1</v>
      </c>
      <c r="C418" t="str">
        <f t="shared" si="6"/>
        <v>única vez</v>
      </c>
    </row>
    <row r="419" spans="1:3" x14ac:dyDescent="0.3">
      <c r="A419" s="4" t="s">
        <v>430</v>
      </c>
      <c r="B419" s="5">
        <v>2</v>
      </c>
      <c r="C419" t="str">
        <f t="shared" si="6"/>
        <v>cliente frecuente</v>
      </c>
    </row>
    <row r="420" spans="1:3" x14ac:dyDescent="0.3">
      <c r="A420" s="4" t="s">
        <v>431</v>
      </c>
      <c r="B420" s="5">
        <v>1</v>
      </c>
      <c r="C420" t="str">
        <f t="shared" si="6"/>
        <v>única vez</v>
      </c>
    </row>
    <row r="421" spans="1:3" x14ac:dyDescent="0.3">
      <c r="A421" s="4" t="s">
        <v>432</v>
      </c>
      <c r="B421" s="5">
        <v>1</v>
      </c>
      <c r="C421" t="str">
        <f t="shared" si="6"/>
        <v>única vez</v>
      </c>
    </row>
    <row r="422" spans="1:3" x14ac:dyDescent="0.3">
      <c r="A422" s="4" t="s">
        <v>433</v>
      </c>
      <c r="B422" s="5">
        <v>5</v>
      </c>
      <c r="C422" t="str">
        <f t="shared" si="6"/>
        <v>cliente frecuente</v>
      </c>
    </row>
    <row r="423" spans="1:3" x14ac:dyDescent="0.3">
      <c r="A423" s="4" t="s">
        <v>434</v>
      </c>
      <c r="B423" s="5">
        <v>2</v>
      </c>
      <c r="C423" t="str">
        <f t="shared" si="6"/>
        <v>cliente frecuente</v>
      </c>
    </row>
    <row r="424" spans="1:3" x14ac:dyDescent="0.3">
      <c r="A424" s="4" t="s">
        <v>435</v>
      </c>
      <c r="B424" s="5">
        <v>2</v>
      </c>
      <c r="C424" t="str">
        <f t="shared" si="6"/>
        <v>cliente frecuente</v>
      </c>
    </row>
    <row r="425" spans="1:3" x14ac:dyDescent="0.3">
      <c r="A425" s="4" t="s">
        <v>436</v>
      </c>
      <c r="B425" s="5">
        <v>1</v>
      </c>
      <c r="C425" t="str">
        <f t="shared" si="6"/>
        <v>única vez</v>
      </c>
    </row>
    <row r="426" spans="1:3" x14ac:dyDescent="0.3">
      <c r="A426" s="4" t="s">
        <v>437</v>
      </c>
      <c r="B426" s="5">
        <v>4</v>
      </c>
      <c r="C426" t="str">
        <f t="shared" si="6"/>
        <v>cliente frecuente</v>
      </c>
    </row>
    <row r="427" spans="1:3" x14ac:dyDescent="0.3">
      <c r="A427" s="4" t="s">
        <v>438</v>
      </c>
      <c r="B427" s="5">
        <v>2</v>
      </c>
      <c r="C427" t="str">
        <f t="shared" si="6"/>
        <v>cliente frecuente</v>
      </c>
    </row>
    <row r="428" spans="1:3" x14ac:dyDescent="0.3">
      <c r="A428" s="4" t="s">
        <v>439</v>
      </c>
      <c r="B428" s="5">
        <v>5</v>
      </c>
      <c r="C428" t="str">
        <f t="shared" si="6"/>
        <v>cliente frecuente</v>
      </c>
    </row>
    <row r="429" spans="1:3" x14ac:dyDescent="0.3">
      <c r="A429" s="4" t="s">
        <v>440</v>
      </c>
      <c r="B429" s="5">
        <v>2</v>
      </c>
      <c r="C429" t="str">
        <f t="shared" si="6"/>
        <v>cliente frecuente</v>
      </c>
    </row>
    <row r="430" spans="1:3" x14ac:dyDescent="0.3">
      <c r="A430" s="4" t="s">
        <v>441</v>
      </c>
      <c r="B430" s="5">
        <v>2</v>
      </c>
      <c r="C430" t="str">
        <f t="shared" si="6"/>
        <v>cliente frecuente</v>
      </c>
    </row>
    <row r="431" spans="1:3" x14ac:dyDescent="0.3">
      <c r="A431" s="4" t="s">
        <v>442</v>
      </c>
      <c r="B431" s="5">
        <v>1</v>
      </c>
      <c r="C431" t="str">
        <f t="shared" si="6"/>
        <v>única vez</v>
      </c>
    </row>
    <row r="432" spans="1:3" x14ac:dyDescent="0.3">
      <c r="A432" s="4" t="s">
        <v>443</v>
      </c>
      <c r="B432" s="5">
        <v>2</v>
      </c>
      <c r="C432" t="str">
        <f t="shared" si="6"/>
        <v>cliente frecuente</v>
      </c>
    </row>
    <row r="433" spans="1:3" x14ac:dyDescent="0.3">
      <c r="A433" s="4" t="s">
        <v>444</v>
      </c>
      <c r="B433" s="5">
        <v>1</v>
      </c>
      <c r="C433" t="str">
        <f t="shared" si="6"/>
        <v>única vez</v>
      </c>
    </row>
    <row r="434" spans="1:3" x14ac:dyDescent="0.3">
      <c r="A434" s="4" t="s">
        <v>445</v>
      </c>
      <c r="B434" s="5">
        <v>1</v>
      </c>
      <c r="C434" t="str">
        <f t="shared" si="6"/>
        <v>única vez</v>
      </c>
    </row>
    <row r="435" spans="1:3" x14ac:dyDescent="0.3">
      <c r="A435" s="4" t="s">
        <v>446</v>
      </c>
      <c r="B435" s="5">
        <v>1</v>
      </c>
      <c r="C435" t="str">
        <f t="shared" si="6"/>
        <v>única vez</v>
      </c>
    </row>
    <row r="436" spans="1:3" x14ac:dyDescent="0.3">
      <c r="A436" s="4" t="s">
        <v>447</v>
      </c>
      <c r="B436" s="5">
        <v>2</v>
      </c>
      <c r="C436" t="str">
        <f t="shared" si="6"/>
        <v>cliente frecuente</v>
      </c>
    </row>
    <row r="437" spans="1:3" x14ac:dyDescent="0.3">
      <c r="A437" s="4" t="s">
        <v>448</v>
      </c>
      <c r="B437" s="5">
        <v>1</v>
      </c>
      <c r="C437" t="str">
        <f t="shared" si="6"/>
        <v>única vez</v>
      </c>
    </row>
    <row r="438" spans="1:3" x14ac:dyDescent="0.3">
      <c r="A438" s="4" t="s">
        <v>449</v>
      </c>
      <c r="B438" s="5">
        <v>1</v>
      </c>
      <c r="C438" t="str">
        <f t="shared" si="6"/>
        <v>única vez</v>
      </c>
    </row>
    <row r="439" spans="1:3" x14ac:dyDescent="0.3">
      <c r="A439" s="4" t="s">
        <v>450</v>
      </c>
      <c r="B439" s="5">
        <v>2</v>
      </c>
      <c r="C439" t="str">
        <f t="shared" si="6"/>
        <v>cliente frecuente</v>
      </c>
    </row>
    <row r="440" spans="1:3" x14ac:dyDescent="0.3">
      <c r="A440" s="4" t="s">
        <v>451</v>
      </c>
      <c r="B440" s="5">
        <v>2</v>
      </c>
      <c r="C440" t="str">
        <f t="shared" si="6"/>
        <v>cliente frecuente</v>
      </c>
    </row>
    <row r="441" spans="1:3" x14ac:dyDescent="0.3">
      <c r="A441" s="4" t="s">
        <v>452</v>
      </c>
      <c r="B441" s="5">
        <v>1</v>
      </c>
      <c r="C441" t="str">
        <f t="shared" si="6"/>
        <v>única vez</v>
      </c>
    </row>
    <row r="442" spans="1:3" x14ac:dyDescent="0.3">
      <c r="A442" s="4" t="s">
        <v>453</v>
      </c>
      <c r="B442" s="5">
        <v>1</v>
      </c>
      <c r="C442" t="str">
        <f t="shared" si="6"/>
        <v>única vez</v>
      </c>
    </row>
    <row r="443" spans="1:3" x14ac:dyDescent="0.3">
      <c r="A443" s="4" t="s">
        <v>454</v>
      </c>
      <c r="B443" s="5">
        <v>7</v>
      </c>
      <c r="C443" t="str">
        <f t="shared" si="6"/>
        <v>cliente frecuente</v>
      </c>
    </row>
    <row r="444" spans="1:3" x14ac:dyDescent="0.3">
      <c r="A444" s="4" t="s">
        <v>455</v>
      </c>
      <c r="B444" s="5">
        <v>1</v>
      </c>
      <c r="C444" t="str">
        <f t="shared" si="6"/>
        <v>única vez</v>
      </c>
    </row>
    <row r="445" spans="1:3" x14ac:dyDescent="0.3">
      <c r="A445" s="4" t="s">
        <v>456</v>
      </c>
      <c r="B445" s="5">
        <v>3</v>
      </c>
      <c r="C445" t="str">
        <f t="shared" si="6"/>
        <v>cliente frecuente</v>
      </c>
    </row>
    <row r="446" spans="1:3" x14ac:dyDescent="0.3">
      <c r="A446" s="4" t="s">
        <v>457</v>
      </c>
      <c r="B446" s="5">
        <v>3</v>
      </c>
      <c r="C446" t="str">
        <f t="shared" si="6"/>
        <v>cliente frecuente</v>
      </c>
    </row>
    <row r="447" spans="1:3" x14ac:dyDescent="0.3">
      <c r="A447" s="4" t="s">
        <v>458</v>
      </c>
      <c r="B447" s="5">
        <v>1</v>
      </c>
      <c r="C447" t="str">
        <f t="shared" si="6"/>
        <v>única vez</v>
      </c>
    </row>
    <row r="448" spans="1:3" x14ac:dyDescent="0.3">
      <c r="A448" s="4" t="s">
        <v>459</v>
      </c>
      <c r="B448" s="5">
        <v>2</v>
      </c>
      <c r="C448" t="str">
        <f t="shared" si="6"/>
        <v>cliente frecuente</v>
      </c>
    </row>
    <row r="449" spans="1:3" x14ac:dyDescent="0.3">
      <c r="A449" s="4" t="s">
        <v>460</v>
      </c>
      <c r="B449" s="5">
        <v>1</v>
      </c>
      <c r="C449" t="str">
        <f t="shared" si="6"/>
        <v>única vez</v>
      </c>
    </row>
    <row r="450" spans="1:3" x14ac:dyDescent="0.3">
      <c r="A450" s="4" t="s">
        <v>461</v>
      </c>
      <c r="B450" s="5">
        <v>1</v>
      </c>
      <c r="C450" t="str">
        <f t="shared" si="6"/>
        <v>única vez</v>
      </c>
    </row>
    <row r="451" spans="1:3" x14ac:dyDescent="0.3">
      <c r="A451" s="4" t="s">
        <v>462</v>
      </c>
      <c r="B451" s="5">
        <v>2</v>
      </c>
      <c r="C451" t="str">
        <f t="shared" si="6"/>
        <v>cliente frecuente</v>
      </c>
    </row>
    <row r="452" spans="1:3" x14ac:dyDescent="0.3">
      <c r="A452" s="4" t="s">
        <v>463</v>
      </c>
      <c r="B452" s="5">
        <v>1</v>
      </c>
      <c r="C452" t="str">
        <f t="shared" si="6"/>
        <v>única vez</v>
      </c>
    </row>
    <row r="453" spans="1:3" x14ac:dyDescent="0.3">
      <c r="A453" s="4" t="s">
        <v>464</v>
      </c>
      <c r="B453" s="5">
        <v>3</v>
      </c>
      <c r="C453" t="str">
        <f t="shared" ref="C453:C516" si="7">IF(B453=1,"única vez","cliente frecuente")</f>
        <v>cliente frecuente</v>
      </c>
    </row>
    <row r="454" spans="1:3" x14ac:dyDescent="0.3">
      <c r="A454" s="4" t="s">
        <v>465</v>
      </c>
      <c r="B454" s="5">
        <v>1</v>
      </c>
      <c r="C454" t="str">
        <f t="shared" si="7"/>
        <v>única vez</v>
      </c>
    </row>
    <row r="455" spans="1:3" x14ac:dyDescent="0.3">
      <c r="A455" s="4" t="s">
        <v>466</v>
      </c>
      <c r="B455" s="5">
        <v>1</v>
      </c>
      <c r="C455" t="str">
        <f t="shared" si="7"/>
        <v>única vez</v>
      </c>
    </row>
    <row r="456" spans="1:3" x14ac:dyDescent="0.3">
      <c r="A456" s="4" t="s">
        <v>467</v>
      </c>
      <c r="B456" s="5">
        <v>2</v>
      </c>
      <c r="C456" t="str">
        <f t="shared" si="7"/>
        <v>cliente frecuente</v>
      </c>
    </row>
    <row r="457" spans="1:3" x14ac:dyDescent="0.3">
      <c r="A457" s="4" t="s">
        <v>468</v>
      </c>
      <c r="B457" s="5">
        <v>1</v>
      </c>
      <c r="C457" t="str">
        <f t="shared" si="7"/>
        <v>única vez</v>
      </c>
    </row>
    <row r="458" spans="1:3" x14ac:dyDescent="0.3">
      <c r="A458" s="4" t="s">
        <v>469</v>
      </c>
      <c r="B458" s="5">
        <v>8</v>
      </c>
      <c r="C458" t="str">
        <f t="shared" si="7"/>
        <v>cliente frecuente</v>
      </c>
    </row>
    <row r="459" spans="1:3" x14ac:dyDescent="0.3">
      <c r="A459" s="4" t="s">
        <v>470</v>
      </c>
      <c r="B459" s="5">
        <v>2</v>
      </c>
      <c r="C459" t="str">
        <f t="shared" si="7"/>
        <v>cliente frecuente</v>
      </c>
    </row>
    <row r="460" spans="1:3" x14ac:dyDescent="0.3">
      <c r="A460" s="4" t="s">
        <v>471</v>
      </c>
      <c r="B460" s="5">
        <v>2</v>
      </c>
      <c r="C460" t="str">
        <f t="shared" si="7"/>
        <v>cliente frecuente</v>
      </c>
    </row>
    <row r="461" spans="1:3" x14ac:dyDescent="0.3">
      <c r="A461" s="4" t="s">
        <v>472</v>
      </c>
      <c r="B461" s="5">
        <v>1</v>
      </c>
      <c r="C461" t="str">
        <f t="shared" si="7"/>
        <v>única vez</v>
      </c>
    </row>
    <row r="462" spans="1:3" x14ac:dyDescent="0.3">
      <c r="A462" s="4" t="s">
        <v>473</v>
      </c>
      <c r="B462" s="5">
        <v>1</v>
      </c>
      <c r="C462" t="str">
        <f t="shared" si="7"/>
        <v>única vez</v>
      </c>
    </row>
    <row r="463" spans="1:3" x14ac:dyDescent="0.3">
      <c r="A463" s="4" t="s">
        <v>474</v>
      </c>
      <c r="B463" s="5">
        <v>1</v>
      </c>
      <c r="C463" t="str">
        <f t="shared" si="7"/>
        <v>única vez</v>
      </c>
    </row>
    <row r="464" spans="1:3" x14ac:dyDescent="0.3">
      <c r="A464" s="4" t="s">
        <v>475</v>
      </c>
      <c r="B464" s="5">
        <v>2</v>
      </c>
      <c r="C464" t="str">
        <f t="shared" si="7"/>
        <v>cliente frecuente</v>
      </c>
    </row>
    <row r="465" spans="1:3" x14ac:dyDescent="0.3">
      <c r="A465" s="4" t="s">
        <v>476</v>
      </c>
      <c r="B465" s="5">
        <v>2</v>
      </c>
      <c r="C465" t="str">
        <f t="shared" si="7"/>
        <v>cliente frecuente</v>
      </c>
    </row>
    <row r="466" spans="1:3" x14ac:dyDescent="0.3">
      <c r="A466" s="4" t="s">
        <v>477</v>
      </c>
      <c r="B466" s="5">
        <v>5</v>
      </c>
      <c r="C466" t="str">
        <f t="shared" si="7"/>
        <v>cliente frecuente</v>
      </c>
    </row>
    <row r="467" spans="1:3" x14ac:dyDescent="0.3">
      <c r="A467" s="4" t="s">
        <v>478</v>
      </c>
      <c r="B467" s="5">
        <v>1</v>
      </c>
      <c r="C467" t="str">
        <f t="shared" si="7"/>
        <v>única vez</v>
      </c>
    </row>
    <row r="468" spans="1:3" x14ac:dyDescent="0.3">
      <c r="A468" s="4" t="s">
        <v>479</v>
      </c>
      <c r="B468" s="5">
        <v>1</v>
      </c>
      <c r="C468" t="str">
        <f t="shared" si="7"/>
        <v>única vez</v>
      </c>
    </row>
    <row r="469" spans="1:3" x14ac:dyDescent="0.3">
      <c r="A469" s="4" t="s">
        <v>480</v>
      </c>
      <c r="B469" s="5">
        <v>3</v>
      </c>
      <c r="C469" t="str">
        <f t="shared" si="7"/>
        <v>cliente frecuente</v>
      </c>
    </row>
    <row r="470" spans="1:3" x14ac:dyDescent="0.3">
      <c r="A470" s="4" t="s">
        <v>481</v>
      </c>
      <c r="B470" s="5">
        <v>5</v>
      </c>
      <c r="C470" t="str">
        <f t="shared" si="7"/>
        <v>cliente frecuente</v>
      </c>
    </row>
    <row r="471" spans="1:3" x14ac:dyDescent="0.3">
      <c r="A471" s="4" t="s">
        <v>482</v>
      </c>
      <c r="B471" s="5">
        <v>1</v>
      </c>
      <c r="C471" t="str">
        <f t="shared" si="7"/>
        <v>única vez</v>
      </c>
    </row>
    <row r="472" spans="1:3" x14ac:dyDescent="0.3">
      <c r="A472" s="4" t="s">
        <v>483</v>
      </c>
      <c r="B472" s="5">
        <v>1</v>
      </c>
      <c r="C472" t="str">
        <f t="shared" si="7"/>
        <v>única vez</v>
      </c>
    </row>
    <row r="473" spans="1:3" x14ac:dyDescent="0.3">
      <c r="A473" s="4" t="s">
        <v>484</v>
      </c>
      <c r="B473" s="5">
        <v>1</v>
      </c>
      <c r="C473" t="str">
        <f t="shared" si="7"/>
        <v>única vez</v>
      </c>
    </row>
    <row r="474" spans="1:3" x14ac:dyDescent="0.3">
      <c r="A474" s="4" t="s">
        <v>485</v>
      </c>
      <c r="B474" s="5">
        <v>1</v>
      </c>
      <c r="C474" t="str">
        <f t="shared" si="7"/>
        <v>única vez</v>
      </c>
    </row>
    <row r="475" spans="1:3" x14ac:dyDescent="0.3">
      <c r="A475" s="4" t="s">
        <v>486</v>
      </c>
      <c r="B475" s="5">
        <v>3</v>
      </c>
      <c r="C475" t="str">
        <f t="shared" si="7"/>
        <v>cliente frecuente</v>
      </c>
    </row>
    <row r="476" spans="1:3" x14ac:dyDescent="0.3">
      <c r="A476" s="4" t="s">
        <v>487</v>
      </c>
      <c r="B476" s="5">
        <v>1</v>
      </c>
      <c r="C476" t="str">
        <f t="shared" si="7"/>
        <v>única vez</v>
      </c>
    </row>
    <row r="477" spans="1:3" x14ac:dyDescent="0.3">
      <c r="A477" s="4" t="s">
        <v>488</v>
      </c>
      <c r="B477" s="5">
        <v>1</v>
      </c>
      <c r="C477" t="str">
        <f t="shared" si="7"/>
        <v>única vez</v>
      </c>
    </row>
    <row r="478" spans="1:3" x14ac:dyDescent="0.3">
      <c r="A478" s="4" t="s">
        <v>489</v>
      </c>
      <c r="B478" s="5">
        <v>7</v>
      </c>
      <c r="C478" t="str">
        <f t="shared" si="7"/>
        <v>cliente frecuente</v>
      </c>
    </row>
    <row r="479" spans="1:3" x14ac:dyDescent="0.3">
      <c r="A479" s="4" t="s">
        <v>490</v>
      </c>
      <c r="B479" s="5">
        <v>1</v>
      </c>
      <c r="C479" t="str">
        <f t="shared" si="7"/>
        <v>única vez</v>
      </c>
    </row>
    <row r="480" spans="1:3" x14ac:dyDescent="0.3">
      <c r="A480" s="4" t="s">
        <v>491</v>
      </c>
      <c r="B480" s="5">
        <v>1</v>
      </c>
      <c r="C480" t="str">
        <f t="shared" si="7"/>
        <v>única vez</v>
      </c>
    </row>
    <row r="481" spans="1:3" x14ac:dyDescent="0.3">
      <c r="A481" s="4" t="s">
        <v>492</v>
      </c>
      <c r="B481" s="5">
        <v>1</v>
      </c>
      <c r="C481" t="str">
        <f t="shared" si="7"/>
        <v>única vez</v>
      </c>
    </row>
    <row r="482" spans="1:3" x14ac:dyDescent="0.3">
      <c r="A482" s="4" t="s">
        <v>493</v>
      </c>
      <c r="B482" s="5">
        <v>1</v>
      </c>
      <c r="C482" t="str">
        <f t="shared" si="7"/>
        <v>única vez</v>
      </c>
    </row>
    <row r="483" spans="1:3" x14ac:dyDescent="0.3">
      <c r="A483" s="4" t="s">
        <v>494</v>
      </c>
      <c r="B483" s="5">
        <v>4</v>
      </c>
      <c r="C483" t="str">
        <f t="shared" si="7"/>
        <v>cliente frecuente</v>
      </c>
    </row>
    <row r="484" spans="1:3" x14ac:dyDescent="0.3">
      <c r="A484" s="4" t="s">
        <v>495</v>
      </c>
      <c r="B484" s="5">
        <v>1</v>
      </c>
      <c r="C484" t="str">
        <f t="shared" si="7"/>
        <v>única vez</v>
      </c>
    </row>
    <row r="485" spans="1:3" x14ac:dyDescent="0.3">
      <c r="A485" s="4" t="s">
        <v>496</v>
      </c>
      <c r="B485" s="5">
        <v>2</v>
      </c>
      <c r="C485" t="str">
        <f t="shared" si="7"/>
        <v>cliente frecuente</v>
      </c>
    </row>
    <row r="486" spans="1:3" x14ac:dyDescent="0.3">
      <c r="A486" s="4" t="s">
        <v>497</v>
      </c>
      <c r="B486" s="5">
        <v>1</v>
      </c>
      <c r="C486" t="str">
        <f t="shared" si="7"/>
        <v>única vez</v>
      </c>
    </row>
    <row r="487" spans="1:3" x14ac:dyDescent="0.3">
      <c r="A487" s="4" t="s">
        <v>498</v>
      </c>
      <c r="B487" s="5">
        <v>2</v>
      </c>
      <c r="C487" t="str">
        <f t="shared" si="7"/>
        <v>cliente frecuente</v>
      </c>
    </row>
    <row r="488" spans="1:3" x14ac:dyDescent="0.3">
      <c r="A488" s="4" t="s">
        <v>499</v>
      </c>
      <c r="B488" s="5">
        <v>1</v>
      </c>
      <c r="C488" t="str">
        <f t="shared" si="7"/>
        <v>única vez</v>
      </c>
    </row>
    <row r="489" spans="1:3" x14ac:dyDescent="0.3">
      <c r="A489" s="4" t="s">
        <v>500</v>
      </c>
      <c r="B489" s="5">
        <v>2</v>
      </c>
      <c r="C489" t="str">
        <f t="shared" si="7"/>
        <v>cliente frecuente</v>
      </c>
    </row>
    <row r="490" spans="1:3" x14ac:dyDescent="0.3">
      <c r="A490" s="4" t="s">
        <v>501</v>
      </c>
      <c r="B490" s="5">
        <v>1</v>
      </c>
      <c r="C490" t="str">
        <f t="shared" si="7"/>
        <v>única vez</v>
      </c>
    </row>
    <row r="491" spans="1:3" x14ac:dyDescent="0.3">
      <c r="A491" s="4" t="s">
        <v>502</v>
      </c>
      <c r="B491" s="5">
        <v>1</v>
      </c>
      <c r="C491" t="str">
        <f t="shared" si="7"/>
        <v>única vez</v>
      </c>
    </row>
    <row r="492" spans="1:3" x14ac:dyDescent="0.3">
      <c r="A492" s="4" t="s">
        <v>503</v>
      </c>
      <c r="B492" s="5">
        <v>1</v>
      </c>
      <c r="C492" t="str">
        <f t="shared" si="7"/>
        <v>única vez</v>
      </c>
    </row>
    <row r="493" spans="1:3" x14ac:dyDescent="0.3">
      <c r="A493" s="4" t="s">
        <v>504</v>
      </c>
      <c r="B493" s="5">
        <v>2</v>
      </c>
      <c r="C493" t="str">
        <f t="shared" si="7"/>
        <v>cliente frecuente</v>
      </c>
    </row>
    <row r="494" spans="1:3" x14ac:dyDescent="0.3">
      <c r="A494" s="4" t="s">
        <v>505</v>
      </c>
      <c r="B494" s="5">
        <v>2</v>
      </c>
      <c r="C494" t="str">
        <f t="shared" si="7"/>
        <v>cliente frecuente</v>
      </c>
    </row>
    <row r="495" spans="1:3" x14ac:dyDescent="0.3">
      <c r="A495" s="4" t="s">
        <v>506</v>
      </c>
      <c r="B495" s="5">
        <v>2</v>
      </c>
      <c r="C495" t="str">
        <f t="shared" si="7"/>
        <v>cliente frecuente</v>
      </c>
    </row>
    <row r="496" spans="1:3" x14ac:dyDescent="0.3">
      <c r="A496" s="4" t="s">
        <v>507</v>
      </c>
      <c r="B496" s="5">
        <v>1</v>
      </c>
      <c r="C496" t="str">
        <f t="shared" si="7"/>
        <v>única vez</v>
      </c>
    </row>
    <row r="497" spans="1:3" x14ac:dyDescent="0.3">
      <c r="A497" s="4" t="s">
        <v>508</v>
      </c>
      <c r="B497" s="5">
        <v>13</v>
      </c>
      <c r="C497" t="str">
        <f t="shared" si="7"/>
        <v>cliente frecuente</v>
      </c>
    </row>
    <row r="498" spans="1:3" x14ac:dyDescent="0.3">
      <c r="A498" s="4" t="s">
        <v>509</v>
      </c>
      <c r="B498" s="5">
        <v>1</v>
      </c>
      <c r="C498" t="str">
        <f t="shared" si="7"/>
        <v>única vez</v>
      </c>
    </row>
    <row r="499" spans="1:3" x14ac:dyDescent="0.3">
      <c r="A499" s="4" t="s">
        <v>510</v>
      </c>
      <c r="B499" s="5">
        <v>1</v>
      </c>
      <c r="C499" t="str">
        <f t="shared" si="7"/>
        <v>única vez</v>
      </c>
    </row>
    <row r="500" spans="1:3" x14ac:dyDescent="0.3">
      <c r="A500" s="4" t="s">
        <v>511</v>
      </c>
      <c r="B500" s="5">
        <v>1</v>
      </c>
      <c r="C500" t="str">
        <f t="shared" si="7"/>
        <v>única vez</v>
      </c>
    </row>
    <row r="501" spans="1:3" x14ac:dyDescent="0.3">
      <c r="A501" s="4" t="s">
        <v>512</v>
      </c>
      <c r="B501" s="5">
        <v>1</v>
      </c>
      <c r="C501" t="str">
        <f t="shared" si="7"/>
        <v>única vez</v>
      </c>
    </row>
    <row r="502" spans="1:3" x14ac:dyDescent="0.3">
      <c r="A502" s="4" t="s">
        <v>513</v>
      </c>
      <c r="B502" s="5">
        <v>2</v>
      </c>
      <c r="C502" t="str">
        <f t="shared" si="7"/>
        <v>cliente frecuente</v>
      </c>
    </row>
    <row r="503" spans="1:3" x14ac:dyDescent="0.3">
      <c r="A503" s="4" t="s">
        <v>514</v>
      </c>
      <c r="B503" s="5">
        <v>1</v>
      </c>
      <c r="C503" t="str">
        <f t="shared" si="7"/>
        <v>única vez</v>
      </c>
    </row>
    <row r="504" spans="1:3" x14ac:dyDescent="0.3">
      <c r="A504" s="4" t="s">
        <v>515</v>
      </c>
      <c r="B504" s="5">
        <v>1</v>
      </c>
      <c r="C504" t="str">
        <f t="shared" si="7"/>
        <v>única vez</v>
      </c>
    </row>
    <row r="505" spans="1:3" x14ac:dyDescent="0.3">
      <c r="A505" s="4" t="s">
        <v>516</v>
      </c>
      <c r="B505" s="5">
        <v>1</v>
      </c>
      <c r="C505" t="str">
        <f t="shared" si="7"/>
        <v>única vez</v>
      </c>
    </row>
    <row r="506" spans="1:3" x14ac:dyDescent="0.3">
      <c r="A506" s="4" t="s">
        <v>517</v>
      </c>
      <c r="B506" s="5">
        <v>1</v>
      </c>
      <c r="C506" t="str">
        <f t="shared" si="7"/>
        <v>única vez</v>
      </c>
    </row>
    <row r="507" spans="1:3" x14ac:dyDescent="0.3">
      <c r="A507" s="4" t="s">
        <v>518</v>
      </c>
      <c r="B507" s="5">
        <v>1</v>
      </c>
      <c r="C507" t="str">
        <f t="shared" si="7"/>
        <v>única vez</v>
      </c>
    </row>
    <row r="508" spans="1:3" x14ac:dyDescent="0.3">
      <c r="A508" s="4" t="s">
        <v>519</v>
      </c>
      <c r="B508" s="5">
        <v>1</v>
      </c>
      <c r="C508" t="str">
        <f t="shared" si="7"/>
        <v>única vez</v>
      </c>
    </row>
    <row r="509" spans="1:3" x14ac:dyDescent="0.3">
      <c r="A509" s="4" t="s">
        <v>520</v>
      </c>
      <c r="B509" s="5">
        <v>1</v>
      </c>
      <c r="C509" t="str">
        <f t="shared" si="7"/>
        <v>única vez</v>
      </c>
    </row>
    <row r="510" spans="1:3" x14ac:dyDescent="0.3">
      <c r="A510" s="4" t="s">
        <v>521</v>
      </c>
      <c r="B510" s="5">
        <v>51</v>
      </c>
      <c r="C510" t="str">
        <f t="shared" si="7"/>
        <v>cliente frecuente</v>
      </c>
    </row>
    <row r="511" spans="1:3" x14ac:dyDescent="0.3">
      <c r="A511" s="4" t="s">
        <v>522</v>
      </c>
      <c r="B511" s="5">
        <v>1</v>
      </c>
      <c r="C511" t="str">
        <f t="shared" si="7"/>
        <v>única vez</v>
      </c>
    </row>
    <row r="512" spans="1:3" x14ac:dyDescent="0.3">
      <c r="A512" s="4" t="s">
        <v>523</v>
      </c>
      <c r="B512" s="5">
        <v>2</v>
      </c>
      <c r="C512" t="str">
        <f t="shared" si="7"/>
        <v>cliente frecuente</v>
      </c>
    </row>
    <row r="513" spans="1:3" x14ac:dyDescent="0.3">
      <c r="A513" s="4" t="s">
        <v>524</v>
      </c>
      <c r="B513" s="5">
        <v>9</v>
      </c>
      <c r="C513" t="str">
        <f t="shared" si="7"/>
        <v>cliente frecuente</v>
      </c>
    </row>
    <row r="514" spans="1:3" x14ac:dyDescent="0.3">
      <c r="A514" s="4" t="s">
        <v>525</v>
      </c>
      <c r="B514" s="5">
        <v>1</v>
      </c>
      <c r="C514" t="str">
        <f t="shared" si="7"/>
        <v>única vez</v>
      </c>
    </row>
    <row r="515" spans="1:3" x14ac:dyDescent="0.3">
      <c r="A515" s="4" t="s">
        <v>526</v>
      </c>
      <c r="B515" s="5">
        <v>2</v>
      </c>
      <c r="C515" t="str">
        <f t="shared" si="7"/>
        <v>cliente frecuente</v>
      </c>
    </row>
    <row r="516" spans="1:3" x14ac:dyDescent="0.3">
      <c r="A516" s="4" t="s">
        <v>527</v>
      </c>
      <c r="B516" s="5">
        <v>3</v>
      </c>
      <c r="C516" t="str">
        <f t="shared" si="7"/>
        <v>cliente frecuente</v>
      </c>
    </row>
    <row r="517" spans="1:3" x14ac:dyDescent="0.3">
      <c r="A517" s="4" t="s">
        <v>528</v>
      </c>
      <c r="B517" s="5">
        <v>1</v>
      </c>
      <c r="C517" t="str">
        <f t="shared" ref="C517:C580" si="8">IF(B517=1,"única vez","cliente frecuente")</f>
        <v>única vez</v>
      </c>
    </row>
    <row r="518" spans="1:3" x14ac:dyDescent="0.3">
      <c r="A518" s="4" t="s">
        <v>529</v>
      </c>
      <c r="B518" s="5">
        <v>1</v>
      </c>
      <c r="C518" t="str">
        <f t="shared" si="8"/>
        <v>única vez</v>
      </c>
    </row>
    <row r="519" spans="1:3" x14ac:dyDescent="0.3">
      <c r="A519" s="4" t="s">
        <v>530</v>
      </c>
      <c r="B519" s="5">
        <v>1</v>
      </c>
      <c r="C519" t="str">
        <f t="shared" si="8"/>
        <v>única vez</v>
      </c>
    </row>
    <row r="520" spans="1:3" x14ac:dyDescent="0.3">
      <c r="A520" s="4" t="s">
        <v>531</v>
      </c>
      <c r="B520" s="5">
        <v>1</v>
      </c>
      <c r="C520" t="str">
        <f t="shared" si="8"/>
        <v>única vez</v>
      </c>
    </row>
    <row r="521" spans="1:3" x14ac:dyDescent="0.3">
      <c r="A521" s="4" t="s">
        <v>532</v>
      </c>
      <c r="B521" s="5">
        <v>2</v>
      </c>
      <c r="C521" t="str">
        <f t="shared" si="8"/>
        <v>cliente frecuente</v>
      </c>
    </row>
    <row r="522" spans="1:3" x14ac:dyDescent="0.3">
      <c r="A522" s="4" t="s">
        <v>533</v>
      </c>
      <c r="B522" s="5">
        <v>1</v>
      </c>
      <c r="C522" t="str">
        <f t="shared" si="8"/>
        <v>única vez</v>
      </c>
    </row>
    <row r="523" spans="1:3" x14ac:dyDescent="0.3">
      <c r="A523" s="4" t="s">
        <v>534</v>
      </c>
      <c r="B523" s="5">
        <v>1</v>
      </c>
      <c r="C523" t="str">
        <f t="shared" si="8"/>
        <v>única vez</v>
      </c>
    </row>
    <row r="524" spans="1:3" x14ac:dyDescent="0.3">
      <c r="A524" s="4" t="s">
        <v>535</v>
      </c>
      <c r="B524" s="5">
        <v>1</v>
      </c>
      <c r="C524" t="str">
        <f t="shared" si="8"/>
        <v>única vez</v>
      </c>
    </row>
    <row r="525" spans="1:3" x14ac:dyDescent="0.3">
      <c r="A525" s="4" t="s">
        <v>536</v>
      </c>
      <c r="B525" s="5">
        <v>1</v>
      </c>
      <c r="C525" t="str">
        <f t="shared" si="8"/>
        <v>única vez</v>
      </c>
    </row>
    <row r="526" spans="1:3" x14ac:dyDescent="0.3">
      <c r="A526" s="4" t="s">
        <v>537</v>
      </c>
      <c r="B526" s="5">
        <v>4</v>
      </c>
      <c r="C526" t="str">
        <f t="shared" si="8"/>
        <v>cliente frecuente</v>
      </c>
    </row>
    <row r="527" spans="1:3" x14ac:dyDescent="0.3">
      <c r="A527" s="4" t="s">
        <v>538</v>
      </c>
      <c r="B527" s="5">
        <v>2</v>
      </c>
      <c r="C527" t="str">
        <f t="shared" si="8"/>
        <v>cliente frecuente</v>
      </c>
    </row>
    <row r="528" spans="1:3" x14ac:dyDescent="0.3">
      <c r="A528" s="4" t="s">
        <v>539</v>
      </c>
      <c r="B528" s="5">
        <v>3</v>
      </c>
      <c r="C528" t="str">
        <f t="shared" si="8"/>
        <v>cliente frecuente</v>
      </c>
    </row>
    <row r="529" spans="1:3" x14ac:dyDescent="0.3">
      <c r="A529" s="4" t="s">
        <v>540</v>
      </c>
      <c r="B529" s="5">
        <v>2</v>
      </c>
      <c r="C529" t="str">
        <f t="shared" si="8"/>
        <v>cliente frecuente</v>
      </c>
    </row>
    <row r="530" spans="1:3" x14ac:dyDescent="0.3">
      <c r="A530" s="4" t="s">
        <v>541</v>
      </c>
      <c r="B530" s="5">
        <v>1</v>
      </c>
      <c r="C530" t="str">
        <f t="shared" si="8"/>
        <v>única vez</v>
      </c>
    </row>
    <row r="531" spans="1:3" x14ac:dyDescent="0.3">
      <c r="A531" s="4" t="s">
        <v>542</v>
      </c>
      <c r="B531" s="5">
        <v>1</v>
      </c>
      <c r="C531" t="str">
        <f t="shared" si="8"/>
        <v>única vez</v>
      </c>
    </row>
    <row r="532" spans="1:3" x14ac:dyDescent="0.3">
      <c r="A532" s="4" t="s">
        <v>543</v>
      </c>
      <c r="B532" s="5">
        <v>1</v>
      </c>
      <c r="C532" t="str">
        <f t="shared" si="8"/>
        <v>única vez</v>
      </c>
    </row>
    <row r="533" spans="1:3" x14ac:dyDescent="0.3">
      <c r="A533" s="4" t="s">
        <v>544</v>
      </c>
      <c r="B533" s="5">
        <v>1</v>
      </c>
      <c r="C533" t="str">
        <f t="shared" si="8"/>
        <v>única vez</v>
      </c>
    </row>
    <row r="534" spans="1:3" x14ac:dyDescent="0.3">
      <c r="A534" s="4" t="s">
        <v>545</v>
      </c>
      <c r="B534" s="5">
        <v>8</v>
      </c>
      <c r="C534" t="str">
        <f t="shared" si="8"/>
        <v>cliente frecuente</v>
      </c>
    </row>
    <row r="535" spans="1:3" x14ac:dyDescent="0.3">
      <c r="A535" s="4" t="s">
        <v>546</v>
      </c>
      <c r="B535" s="5">
        <v>1</v>
      </c>
      <c r="C535" t="str">
        <f t="shared" si="8"/>
        <v>única vez</v>
      </c>
    </row>
    <row r="536" spans="1:3" x14ac:dyDescent="0.3">
      <c r="A536" s="4" t="s">
        <v>547</v>
      </c>
      <c r="B536" s="5">
        <v>2</v>
      </c>
      <c r="C536" t="str">
        <f t="shared" si="8"/>
        <v>cliente frecuente</v>
      </c>
    </row>
    <row r="537" spans="1:3" x14ac:dyDescent="0.3">
      <c r="A537" s="4" t="s">
        <v>548</v>
      </c>
      <c r="B537" s="5">
        <v>1</v>
      </c>
      <c r="C537" t="str">
        <f t="shared" si="8"/>
        <v>única vez</v>
      </c>
    </row>
    <row r="538" spans="1:3" x14ac:dyDescent="0.3">
      <c r="A538" s="4" t="s">
        <v>549</v>
      </c>
      <c r="B538" s="5">
        <v>1</v>
      </c>
      <c r="C538" t="str">
        <f t="shared" si="8"/>
        <v>única vez</v>
      </c>
    </row>
    <row r="539" spans="1:3" x14ac:dyDescent="0.3">
      <c r="A539" s="4" t="s">
        <v>550</v>
      </c>
      <c r="B539" s="5">
        <v>1</v>
      </c>
      <c r="C539" t="str">
        <f t="shared" si="8"/>
        <v>única vez</v>
      </c>
    </row>
    <row r="540" spans="1:3" x14ac:dyDescent="0.3">
      <c r="A540" s="4" t="s">
        <v>551</v>
      </c>
      <c r="B540" s="5">
        <v>1</v>
      </c>
      <c r="C540" t="str">
        <f t="shared" si="8"/>
        <v>única vez</v>
      </c>
    </row>
    <row r="541" spans="1:3" x14ac:dyDescent="0.3">
      <c r="A541" s="4" t="s">
        <v>552</v>
      </c>
      <c r="B541" s="5">
        <v>1</v>
      </c>
      <c r="C541" t="str">
        <f t="shared" si="8"/>
        <v>única vez</v>
      </c>
    </row>
    <row r="542" spans="1:3" x14ac:dyDescent="0.3">
      <c r="A542" s="4" t="s">
        <v>553</v>
      </c>
      <c r="B542" s="5">
        <v>2</v>
      </c>
      <c r="C542" t="str">
        <f t="shared" si="8"/>
        <v>cliente frecuente</v>
      </c>
    </row>
    <row r="543" spans="1:3" x14ac:dyDescent="0.3">
      <c r="A543" s="4" t="s">
        <v>554</v>
      </c>
      <c r="B543" s="5">
        <v>1</v>
      </c>
      <c r="C543" t="str">
        <f t="shared" si="8"/>
        <v>única vez</v>
      </c>
    </row>
    <row r="544" spans="1:3" x14ac:dyDescent="0.3">
      <c r="A544" s="4" t="s">
        <v>555</v>
      </c>
      <c r="B544" s="5">
        <v>1</v>
      </c>
      <c r="C544" t="str">
        <f t="shared" si="8"/>
        <v>única vez</v>
      </c>
    </row>
    <row r="545" spans="1:3" x14ac:dyDescent="0.3">
      <c r="A545" s="4" t="s">
        <v>556</v>
      </c>
      <c r="B545" s="5">
        <v>1</v>
      </c>
      <c r="C545" t="str">
        <f t="shared" si="8"/>
        <v>única vez</v>
      </c>
    </row>
    <row r="546" spans="1:3" x14ac:dyDescent="0.3">
      <c r="A546" s="4" t="s">
        <v>557</v>
      </c>
      <c r="B546" s="5">
        <v>15</v>
      </c>
      <c r="C546" t="str">
        <f t="shared" si="8"/>
        <v>cliente frecuente</v>
      </c>
    </row>
    <row r="547" spans="1:3" x14ac:dyDescent="0.3">
      <c r="A547" s="4" t="s">
        <v>558</v>
      </c>
      <c r="B547" s="5">
        <v>2</v>
      </c>
      <c r="C547" t="str">
        <f t="shared" si="8"/>
        <v>cliente frecuente</v>
      </c>
    </row>
    <row r="548" spans="1:3" x14ac:dyDescent="0.3">
      <c r="A548" s="4" t="s">
        <v>559</v>
      </c>
      <c r="B548" s="5">
        <v>1</v>
      </c>
      <c r="C548" t="str">
        <f t="shared" si="8"/>
        <v>única vez</v>
      </c>
    </row>
    <row r="549" spans="1:3" x14ac:dyDescent="0.3">
      <c r="A549" s="4" t="s">
        <v>560</v>
      </c>
      <c r="B549" s="5">
        <v>1</v>
      </c>
      <c r="C549" t="str">
        <f t="shared" si="8"/>
        <v>única vez</v>
      </c>
    </row>
    <row r="550" spans="1:3" x14ac:dyDescent="0.3">
      <c r="A550" s="4" t="s">
        <v>561</v>
      </c>
      <c r="B550" s="5">
        <v>1</v>
      </c>
      <c r="C550" t="str">
        <f t="shared" si="8"/>
        <v>única vez</v>
      </c>
    </row>
    <row r="551" spans="1:3" x14ac:dyDescent="0.3">
      <c r="A551" s="4" t="s">
        <v>562</v>
      </c>
      <c r="B551" s="5">
        <v>1</v>
      </c>
      <c r="C551" t="str">
        <f t="shared" si="8"/>
        <v>única vez</v>
      </c>
    </row>
    <row r="552" spans="1:3" x14ac:dyDescent="0.3">
      <c r="A552" s="4" t="s">
        <v>563</v>
      </c>
      <c r="B552" s="5">
        <v>2</v>
      </c>
      <c r="C552" t="str">
        <f t="shared" si="8"/>
        <v>cliente frecuente</v>
      </c>
    </row>
    <row r="553" spans="1:3" x14ac:dyDescent="0.3">
      <c r="A553" s="4" t="s">
        <v>564</v>
      </c>
      <c r="B553" s="5">
        <v>2</v>
      </c>
      <c r="C553" t="str">
        <f t="shared" si="8"/>
        <v>cliente frecuente</v>
      </c>
    </row>
    <row r="554" spans="1:3" x14ac:dyDescent="0.3">
      <c r="A554" s="4" t="s">
        <v>565</v>
      </c>
      <c r="B554" s="5">
        <v>2</v>
      </c>
      <c r="C554" t="str">
        <f t="shared" si="8"/>
        <v>cliente frecuente</v>
      </c>
    </row>
    <row r="555" spans="1:3" x14ac:dyDescent="0.3">
      <c r="A555" s="4" t="s">
        <v>566</v>
      </c>
      <c r="B555" s="5">
        <v>2</v>
      </c>
      <c r="C555" t="str">
        <f t="shared" si="8"/>
        <v>cliente frecuente</v>
      </c>
    </row>
    <row r="556" spans="1:3" x14ac:dyDescent="0.3">
      <c r="A556" s="4" t="s">
        <v>567</v>
      </c>
      <c r="B556" s="5">
        <v>1</v>
      </c>
      <c r="C556" t="str">
        <f t="shared" si="8"/>
        <v>única vez</v>
      </c>
    </row>
    <row r="557" spans="1:3" x14ac:dyDescent="0.3">
      <c r="A557" s="4" t="s">
        <v>568</v>
      </c>
      <c r="B557" s="5">
        <v>7</v>
      </c>
      <c r="C557" t="str">
        <f t="shared" si="8"/>
        <v>cliente frecuente</v>
      </c>
    </row>
    <row r="558" spans="1:3" x14ac:dyDescent="0.3">
      <c r="A558" s="4" t="s">
        <v>569</v>
      </c>
      <c r="B558" s="5">
        <v>1</v>
      </c>
      <c r="C558" t="str">
        <f t="shared" si="8"/>
        <v>única vez</v>
      </c>
    </row>
    <row r="559" spans="1:3" x14ac:dyDescent="0.3">
      <c r="A559" s="4" t="s">
        <v>570</v>
      </c>
      <c r="B559" s="5">
        <v>1</v>
      </c>
      <c r="C559" t="str">
        <f t="shared" si="8"/>
        <v>única vez</v>
      </c>
    </row>
    <row r="560" spans="1:3" x14ac:dyDescent="0.3">
      <c r="A560" s="4" t="s">
        <v>571</v>
      </c>
      <c r="B560" s="5">
        <v>1</v>
      </c>
      <c r="C560" t="str">
        <f t="shared" si="8"/>
        <v>única vez</v>
      </c>
    </row>
    <row r="561" spans="1:3" x14ac:dyDescent="0.3">
      <c r="A561" s="4" t="s">
        <v>572</v>
      </c>
      <c r="B561" s="5">
        <v>1</v>
      </c>
      <c r="C561" t="str">
        <f t="shared" si="8"/>
        <v>única vez</v>
      </c>
    </row>
    <row r="562" spans="1:3" x14ac:dyDescent="0.3">
      <c r="A562" s="4" t="s">
        <v>573</v>
      </c>
      <c r="B562" s="5">
        <v>1</v>
      </c>
      <c r="C562" t="str">
        <f t="shared" si="8"/>
        <v>única vez</v>
      </c>
    </row>
    <row r="563" spans="1:3" x14ac:dyDescent="0.3">
      <c r="A563" s="4" t="s">
        <v>574</v>
      </c>
      <c r="B563" s="5">
        <v>1</v>
      </c>
      <c r="C563" t="str">
        <f t="shared" si="8"/>
        <v>única vez</v>
      </c>
    </row>
    <row r="564" spans="1:3" x14ac:dyDescent="0.3">
      <c r="A564" s="4" t="s">
        <v>575</v>
      </c>
      <c r="B564" s="5">
        <v>1</v>
      </c>
      <c r="C564" t="str">
        <f t="shared" si="8"/>
        <v>única vez</v>
      </c>
    </row>
    <row r="565" spans="1:3" x14ac:dyDescent="0.3">
      <c r="A565" s="4" t="s">
        <v>576</v>
      </c>
      <c r="B565" s="5">
        <v>1</v>
      </c>
      <c r="C565" t="str">
        <f t="shared" si="8"/>
        <v>única vez</v>
      </c>
    </row>
    <row r="566" spans="1:3" x14ac:dyDescent="0.3">
      <c r="A566" s="4" t="s">
        <v>577</v>
      </c>
      <c r="B566" s="5">
        <v>1</v>
      </c>
      <c r="C566" t="str">
        <f t="shared" si="8"/>
        <v>única vez</v>
      </c>
    </row>
    <row r="567" spans="1:3" x14ac:dyDescent="0.3">
      <c r="A567" s="4" t="s">
        <v>578</v>
      </c>
      <c r="B567" s="5">
        <v>1</v>
      </c>
      <c r="C567" t="str">
        <f t="shared" si="8"/>
        <v>única vez</v>
      </c>
    </row>
    <row r="568" spans="1:3" x14ac:dyDescent="0.3">
      <c r="A568" s="4" t="s">
        <v>579</v>
      </c>
      <c r="B568" s="5">
        <v>3</v>
      </c>
      <c r="C568" t="str">
        <f t="shared" si="8"/>
        <v>cliente frecuente</v>
      </c>
    </row>
    <row r="569" spans="1:3" x14ac:dyDescent="0.3">
      <c r="A569" s="4" t="s">
        <v>580</v>
      </c>
      <c r="B569" s="5">
        <v>1</v>
      </c>
      <c r="C569" t="str">
        <f t="shared" si="8"/>
        <v>única vez</v>
      </c>
    </row>
    <row r="570" spans="1:3" x14ac:dyDescent="0.3">
      <c r="A570" s="4" t="s">
        <v>581</v>
      </c>
      <c r="B570" s="5">
        <v>1</v>
      </c>
      <c r="C570" t="str">
        <f t="shared" si="8"/>
        <v>única vez</v>
      </c>
    </row>
    <row r="571" spans="1:3" x14ac:dyDescent="0.3">
      <c r="A571" s="4" t="s">
        <v>582</v>
      </c>
      <c r="B571" s="5">
        <v>2</v>
      </c>
      <c r="C571" t="str">
        <f t="shared" si="8"/>
        <v>cliente frecuente</v>
      </c>
    </row>
    <row r="572" spans="1:3" x14ac:dyDescent="0.3">
      <c r="A572" s="4" t="s">
        <v>583</v>
      </c>
      <c r="B572" s="5">
        <v>1</v>
      </c>
      <c r="C572" t="str">
        <f t="shared" si="8"/>
        <v>única vez</v>
      </c>
    </row>
    <row r="573" spans="1:3" x14ac:dyDescent="0.3">
      <c r="A573" s="4" t="s">
        <v>584</v>
      </c>
      <c r="B573" s="5">
        <v>30</v>
      </c>
      <c r="C573" t="str">
        <f t="shared" si="8"/>
        <v>cliente frecuente</v>
      </c>
    </row>
    <row r="574" spans="1:3" x14ac:dyDescent="0.3">
      <c r="A574" s="4" t="s">
        <v>585</v>
      </c>
      <c r="B574" s="5">
        <v>6</v>
      </c>
      <c r="C574" t="str">
        <f t="shared" si="8"/>
        <v>cliente frecuente</v>
      </c>
    </row>
    <row r="575" spans="1:3" x14ac:dyDescent="0.3">
      <c r="A575" s="4" t="s">
        <v>586</v>
      </c>
      <c r="B575" s="5">
        <v>2</v>
      </c>
      <c r="C575" t="str">
        <f t="shared" si="8"/>
        <v>cliente frecuente</v>
      </c>
    </row>
    <row r="576" spans="1:3" x14ac:dyDescent="0.3">
      <c r="A576" s="4" t="s">
        <v>587</v>
      </c>
      <c r="B576" s="5">
        <v>2</v>
      </c>
      <c r="C576" t="str">
        <f t="shared" si="8"/>
        <v>cliente frecuente</v>
      </c>
    </row>
    <row r="577" spans="1:3" x14ac:dyDescent="0.3">
      <c r="A577" s="4" t="s">
        <v>588</v>
      </c>
      <c r="B577" s="5">
        <v>1</v>
      </c>
      <c r="C577" t="str">
        <f t="shared" si="8"/>
        <v>única vez</v>
      </c>
    </row>
    <row r="578" spans="1:3" x14ac:dyDescent="0.3">
      <c r="A578" s="4" t="s">
        <v>589</v>
      </c>
      <c r="B578" s="5">
        <v>1</v>
      </c>
      <c r="C578" t="str">
        <f t="shared" si="8"/>
        <v>única vez</v>
      </c>
    </row>
    <row r="579" spans="1:3" x14ac:dyDescent="0.3">
      <c r="A579" s="4" t="s">
        <v>590</v>
      </c>
      <c r="B579" s="5">
        <v>1</v>
      </c>
      <c r="C579" t="str">
        <f t="shared" si="8"/>
        <v>única vez</v>
      </c>
    </row>
    <row r="580" spans="1:3" x14ac:dyDescent="0.3">
      <c r="A580" s="4" t="s">
        <v>591</v>
      </c>
      <c r="B580" s="5">
        <v>1</v>
      </c>
      <c r="C580" t="str">
        <f t="shared" si="8"/>
        <v>única vez</v>
      </c>
    </row>
    <row r="581" spans="1:3" x14ac:dyDescent="0.3">
      <c r="A581" s="4" t="s">
        <v>592</v>
      </c>
      <c r="B581" s="5">
        <v>1</v>
      </c>
      <c r="C581" t="str">
        <f t="shared" ref="C581:C644" si="9">IF(B581=1,"única vez","cliente frecuente")</f>
        <v>única vez</v>
      </c>
    </row>
    <row r="582" spans="1:3" x14ac:dyDescent="0.3">
      <c r="A582" s="4" t="s">
        <v>593</v>
      </c>
      <c r="B582" s="5">
        <v>3</v>
      </c>
      <c r="C582" t="str">
        <f t="shared" si="9"/>
        <v>cliente frecuente</v>
      </c>
    </row>
    <row r="583" spans="1:3" x14ac:dyDescent="0.3">
      <c r="A583" s="4" t="s">
        <v>594</v>
      </c>
      <c r="B583" s="5">
        <v>1</v>
      </c>
      <c r="C583" t="str">
        <f t="shared" si="9"/>
        <v>única vez</v>
      </c>
    </row>
    <row r="584" spans="1:3" x14ac:dyDescent="0.3">
      <c r="A584" s="4" t="s">
        <v>595</v>
      </c>
      <c r="B584" s="5">
        <v>1</v>
      </c>
      <c r="C584" t="str">
        <f t="shared" si="9"/>
        <v>única vez</v>
      </c>
    </row>
    <row r="585" spans="1:3" x14ac:dyDescent="0.3">
      <c r="A585" s="4" t="s">
        <v>596</v>
      </c>
      <c r="B585" s="5">
        <v>3</v>
      </c>
      <c r="C585" t="str">
        <f t="shared" si="9"/>
        <v>cliente frecuente</v>
      </c>
    </row>
    <row r="586" spans="1:3" x14ac:dyDescent="0.3">
      <c r="A586" s="4" t="s">
        <v>597</v>
      </c>
      <c r="B586" s="5">
        <v>4</v>
      </c>
      <c r="C586" t="str">
        <f t="shared" si="9"/>
        <v>cliente frecuente</v>
      </c>
    </row>
    <row r="587" spans="1:3" x14ac:dyDescent="0.3">
      <c r="A587" s="4" t="s">
        <v>598</v>
      </c>
      <c r="B587" s="5">
        <v>4</v>
      </c>
      <c r="C587" t="str">
        <f t="shared" si="9"/>
        <v>cliente frecuente</v>
      </c>
    </row>
    <row r="588" spans="1:3" x14ac:dyDescent="0.3">
      <c r="A588" s="4" t="s">
        <v>599</v>
      </c>
      <c r="B588" s="5">
        <v>2</v>
      </c>
      <c r="C588" t="str">
        <f t="shared" si="9"/>
        <v>cliente frecuente</v>
      </c>
    </row>
    <row r="589" spans="1:3" x14ac:dyDescent="0.3">
      <c r="A589" s="4" t="s">
        <v>600</v>
      </c>
      <c r="B589" s="5">
        <v>2</v>
      </c>
      <c r="C589" t="str">
        <f t="shared" si="9"/>
        <v>cliente frecuente</v>
      </c>
    </row>
    <row r="590" spans="1:3" x14ac:dyDescent="0.3">
      <c r="A590" s="4" t="s">
        <v>601</v>
      </c>
      <c r="B590" s="5">
        <v>1</v>
      </c>
      <c r="C590" t="str">
        <f t="shared" si="9"/>
        <v>única vez</v>
      </c>
    </row>
    <row r="591" spans="1:3" x14ac:dyDescent="0.3">
      <c r="A591" s="4" t="s">
        <v>602</v>
      </c>
      <c r="B591" s="5">
        <v>2</v>
      </c>
      <c r="C591" t="str">
        <f t="shared" si="9"/>
        <v>cliente frecuente</v>
      </c>
    </row>
    <row r="592" spans="1:3" x14ac:dyDescent="0.3">
      <c r="A592" s="4" t="s">
        <v>603</v>
      </c>
      <c r="B592" s="5">
        <v>1</v>
      </c>
      <c r="C592" t="str">
        <f t="shared" si="9"/>
        <v>única vez</v>
      </c>
    </row>
    <row r="593" spans="1:3" x14ac:dyDescent="0.3">
      <c r="A593" s="4" t="s">
        <v>604</v>
      </c>
      <c r="B593" s="5">
        <v>2</v>
      </c>
      <c r="C593" t="str">
        <f t="shared" si="9"/>
        <v>cliente frecuente</v>
      </c>
    </row>
    <row r="594" spans="1:3" x14ac:dyDescent="0.3">
      <c r="A594" s="4" t="s">
        <v>605</v>
      </c>
      <c r="B594" s="5">
        <v>1</v>
      </c>
      <c r="C594" t="str">
        <f t="shared" si="9"/>
        <v>única vez</v>
      </c>
    </row>
    <row r="595" spans="1:3" x14ac:dyDescent="0.3">
      <c r="A595" s="4" t="s">
        <v>606</v>
      </c>
      <c r="B595" s="5">
        <v>1</v>
      </c>
      <c r="C595" t="str">
        <f t="shared" si="9"/>
        <v>única vez</v>
      </c>
    </row>
    <row r="596" spans="1:3" x14ac:dyDescent="0.3">
      <c r="A596" s="4" t="s">
        <v>607</v>
      </c>
      <c r="B596" s="5">
        <v>1</v>
      </c>
      <c r="C596" t="str">
        <f t="shared" si="9"/>
        <v>única vez</v>
      </c>
    </row>
    <row r="597" spans="1:3" x14ac:dyDescent="0.3">
      <c r="A597" s="4" t="s">
        <v>608</v>
      </c>
      <c r="B597" s="5">
        <v>1</v>
      </c>
      <c r="C597" t="str">
        <f t="shared" si="9"/>
        <v>única vez</v>
      </c>
    </row>
    <row r="598" spans="1:3" x14ac:dyDescent="0.3">
      <c r="A598" s="4" t="s">
        <v>609</v>
      </c>
      <c r="B598" s="5">
        <v>2</v>
      </c>
      <c r="C598" t="str">
        <f t="shared" si="9"/>
        <v>cliente frecuente</v>
      </c>
    </row>
    <row r="599" spans="1:3" x14ac:dyDescent="0.3">
      <c r="A599" s="4" t="s">
        <v>610</v>
      </c>
      <c r="B599" s="5">
        <v>1</v>
      </c>
      <c r="C599" t="str">
        <f t="shared" si="9"/>
        <v>única vez</v>
      </c>
    </row>
    <row r="600" spans="1:3" x14ac:dyDescent="0.3">
      <c r="A600" s="4" t="s">
        <v>611</v>
      </c>
      <c r="B600" s="5">
        <v>1</v>
      </c>
      <c r="C600" t="str">
        <f t="shared" si="9"/>
        <v>única vez</v>
      </c>
    </row>
    <row r="601" spans="1:3" x14ac:dyDescent="0.3">
      <c r="A601" s="4" t="s">
        <v>612</v>
      </c>
      <c r="B601" s="5">
        <v>3</v>
      </c>
      <c r="C601" t="str">
        <f t="shared" si="9"/>
        <v>cliente frecuente</v>
      </c>
    </row>
    <row r="602" spans="1:3" x14ac:dyDescent="0.3">
      <c r="A602" s="4" t="s">
        <v>613</v>
      </c>
      <c r="B602" s="5">
        <v>2</v>
      </c>
      <c r="C602" t="str">
        <f t="shared" si="9"/>
        <v>cliente frecuente</v>
      </c>
    </row>
    <row r="603" spans="1:3" x14ac:dyDescent="0.3">
      <c r="A603" s="4" t="s">
        <v>614</v>
      </c>
      <c r="B603" s="5">
        <v>1</v>
      </c>
      <c r="C603" t="str">
        <f t="shared" si="9"/>
        <v>única vez</v>
      </c>
    </row>
    <row r="604" spans="1:3" x14ac:dyDescent="0.3">
      <c r="A604" s="4" t="s">
        <v>615</v>
      </c>
      <c r="B604" s="5">
        <v>1</v>
      </c>
      <c r="C604" t="str">
        <f t="shared" si="9"/>
        <v>única vez</v>
      </c>
    </row>
    <row r="605" spans="1:3" x14ac:dyDescent="0.3">
      <c r="A605" s="4" t="s">
        <v>616</v>
      </c>
      <c r="B605" s="5">
        <v>4</v>
      </c>
      <c r="C605" t="str">
        <f t="shared" si="9"/>
        <v>cliente frecuente</v>
      </c>
    </row>
    <row r="606" spans="1:3" x14ac:dyDescent="0.3">
      <c r="A606" s="4" t="s">
        <v>617</v>
      </c>
      <c r="B606" s="5">
        <v>1</v>
      </c>
      <c r="C606" t="str">
        <f t="shared" si="9"/>
        <v>única vez</v>
      </c>
    </row>
    <row r="607" spans="1:3" x14ac:dyDescent="0.3">
      <c r="A607" s="4" t="s">
        <v>618</v>
      </c>
      <c r="B607" s="5">
        <v>2</v>
      </c>
      <c r="C607" t="str">
        <f t="shared" si="9"/>
        <v>cliente frecuente</v>
      </c>
    </row>
    <row r="608" spans="1:3" x14ac:dyDescent="0.3">
      <c r="A608" s="4" t="s">
        <v>619</v>
      </c>
      <c r="B608" s="5">
        <v>1</v>
      </c>
      <c r="C608" t="str">
        <f t="shared" si="9"/>
        <v>única vez</v>
      </c>
    </row>
    <row r="609" spans="1:3" x14ac:dyDescent="0.3">
      <c r="A609" s="4" t="s">
        <v>620</v>
      </c>
      <c r="B609" s="5">
        <v>1</v>
      </c>
      <c r="C609" t="str">
        <f t="shared" si="9"/>
        <v>única vez</v>
      </c>
    </row>
    <row r="610" spans="1:3" x14ac:dyDescent="0.3">
      <c r="A610" s="4" t="s">
        <v>621</v>
      </c>
      <c r="B610" s="5">
        <v>1</v>
      </c>
      <c r="C610" t="str">
        <f t="shared" si="9"/>
        <v>única vez</v>
      </c>
    </row>
    <row r="611" spans="1:3" x14ac:dyDescent="0.3">
      <c r="A611" s="4" t="s">
        <v>622</v>
      </c>
      <c r="B611" s="5">
        <v>1</v>
      </c>
      <c r="C611" t="str">
        <f t="shared" si="9"/>
        <v>única vez</v>
      </c>
    </row>
    <row r="612" spans="1:3" x14ac:dyDescent="0.3">
      <c r="A612" s="4" t="s">
        <v>623</v>
      </c>
      <c r="B612" s="5">
        <v>1</v>
      </c>
      <c r="C612" t="str">
        <f t="shared" si="9"/>
        <v>única vez</v>
      </c>
    </row>
    <row r="613" spans="1:3" x14ac:dyDescent="0.3">
      <c r="A613" s="4" t="s">
        <v>624</v>
      </c>
      <c r="B613" s="5">
        <v>1</v>
      </c>
      <c r="C613" t="str">
        <f t="shared" si="9"/>
        <v>única vez</v>
      </c>
    </row>
    <row r="614" spans="1:3" x14ac:dyDescent="0.3">
      <c r="A614" s="4" t="s">
        <v>625</v>
      </c>
      <c r="B614" s="5">
        <v>2</v>
      </c>
      <c r="C614" t="str">
        <f t="shared" si="9"/>
        <v>cliente frecuente</v>
      </c>
    </row>
    <row r="615" spans="1:3" x14ac:dyDescent="0.3">
      <c r="A615" s="4" t="s">
        <v>626</v>
      </c>
      <c r="B615" s="5">
        <v>3</v>
      </c>
      <c r="C615" t="str">
        <f t="shared" si="9"/>
        <v>cliente frecuente</v>
      </c>
    </row>
    <row r="616" spans="1:3" x14ac:dyDescent="0.3">
      <c r="A616" s="4" t="s">
        <v>627</v>
      </c>
      <c r="B616" s="5">
        <v>1</v>
      </c>
      <c r="C616" t="str">
        <f t="shared" si="9"/>
        <v>única vez</v>
      </c>
    </row>
    <row r="617" spans="1:3" x14ac:dyDescent="0.3">
      <c r="A617" s="4" t="s">
        <v>628</v>
      </c>
      <c r="B617" s="5">
        <v>1</v>
      </c>
      <c r="C617" t="str">
        <f t="shared" si="9"/>
        <v>única vez</v>
      </c>
    </row>
    <row r="618" spans="1:3" x14ac:dyDescent="0.3">
      <c r="A618" s="4" t="s">
        <v>629</v>
      </c>
      <c r="B618" s="5">
        <v>1</v>
      </c>
      <c r="C618" t="str">
        <f t="shared" si="9"/>
        <v>única vez</v>
      </c>
    </row>
    <row r="619" spans="1:3" x14ac:dyDescent="0.3">
      <c r="A619" s="4" t="s">
        <v>630</v>
      </c>
      <c r="B619" s="5">
        <v>2</v>
      </c>
      <c r="C619" t="str">
        <f t="shared" si="9"/>
        <v>cliente frecuente</v>
      </c>
    </row>
    <row r="620" spans="1:3" x14ac:dyDescent="0.3">
      <c r="A620" s="4" t="s">
        <v>631</v>
      </c>
      <c r="B620" s="5">
        <v>1</v>
      </c>
      <c r="C620" t="str">
        <f t="shared" si="9"/>
        <v>única vez</v>
      </c>
    </row>
    <row r="621" spans="1:3" x14ac:dyDescent="0.3">
      <c r="A621" s="4" t="s">
        <v>632</v>
      </c>
      <c r="B621" s="5">
        <v>2</v>
      </c>
      <c r="C621" t="str">
        <f t="shared" si="9"/>
        <v>cliente frecuente</v>
      </c>
    </row>
    <row r="622" spans="1:3" x14ac:dyDescent="0.3">
      <c r="A622" s="4" t="s">
        <v>633</v>
      </c>
      <c r="B622" s="5">
        <v>1</v>
      </c>
      <c r="C622" t="str">
        <f t="shared" si="9"/>
        <v>única vez</v>
      </c>
    </row>
    <row r="623" spans="1:3" x14ac:dyDescent="0.3">
      <c r="A623" s="4" t="s">
        <v>634</v>
      </c>
      <c r="B623" s="5">
        <v>4</v>
      </c>
      <c r="C623" t="str">
        <f t="shared" si="9"/>
        <v>cliente frecuente</v>
      </c>
    </row>
    <row r="624" spans="1:3" x14ac:dyDescent="0.3">
      <c r="A624" s="4" t="s">
        <v>635</v>
      </c>
      <c r="B624" s="5">
        <v>3</v>
      </c>
      <c r="C624" t="str">
        <f t="shared" si="9"/>
        <v>cliente frecuente</v>
      </c>
    </row>
    <row r="625" spans="1:3" x14ac:dyDescent="0.3">
      <c r="A625" s="4" t="s">
        <v>636</v>
      </c>
      <c r="B625" s="5">
        <v>4</v>
      </c>
      <c r="C625" t="str">
        <f t="shared" si="9"/>
        <v>cliente frecuente</v>
      </c>
    </row>
    <row r="626" spans="1:3" x14ac:dyDescent="0.3">
      <c r="A626" s="4" t="s">
        <v>637</v>
      </c>
      <c r="B626" s="5">
        <v>1</v>
      </c>
      <c r="C626" t="str">
        <f t="shared" si="9"/>
        <v>única vez</v>
      </c>
    </row>
    <row r="627" spans="1:3" x14ac:dyDescent="0.3">
      <c r="A627" s="4" t="s">
        <v>638</v>
      </c>
      <c r="B627" s="5">
        <v>1</v>
      </c>
      <c r="C627" t="str">
        <f t="shared" si="9"/>
        <v>única vez</v>
      </c>
    </row>
    <row r="628" spans="1:3" x14ac:dyDescent="0.3">
      <c r="A628" s="4" t="s">
        <v>639</v>
      </c>
      <c r="B628" s="5">
        <v>1</v>
      </c>
      <c r="C628" t="str">
        <f t="shared" si="9"/>
        <v>única vez</v>
      </c>
    </row>
    <row r="629" spans="1:3" x14ac:dyDescent="0.3">
      <c r="A629" s="4" t="s">
        <v>640</v>
      </c>
      <c r="B629" s="5">
        <v>2</v>
      </c>
      <c r="C629" t="str">
        <f t="shared" si="9"/>
        <v>cliente frecuente</v>
      </c>
    </row>
    <row r="630" spans="1:3" x14ac:dyDescent="0.3">
      <c r="A630" s="4" t="s">
        <v>641</v>
      </c>
      <c r="B630" s="5">
        <v>2</v>
      </c>
      <c r="C630" t="str">
        <f t="shared" si="9"/>
        <v>cliente frecuente</v>
      </c>
    </row>
    <row r="631" spans="1:3" x14ac:dyDescent="0.3">
      <c r="A631" s="4" t="s">
        <v>642</v>
      </c>
      <c r="B631" s="5">
        <v>2</v>
      </c>
      <c r="C631" t="str">
        <f t="shared" si="9"/>
        <v>cliente frecuente</v>
      </c>
    </row>
    <row r="632" spans="1:3" x14ac:dyDescent="0.3">
      <c r="A632" s="4" t="s">
        <v>643</v>
      </c>
      <c r="B632" s="5">
        <v>1</v>
      </c>
      <c r="C632" t="str">
        <f t="shared" si="9"/>
        <v>única vez</v>
      </c>
    </row>
    <row r="633" spans="1:3" x14ac:dyDescent="0.3">
      <c r="A633" s="4" t="s">
        <v>644</v>
      </c>
      <c r="B633" s="5">
        <v>2</v>
      </c>
      <c r="C633" t="str">
        <f t="shared" si="9"/>
        <v>cliente frecuente</v>
      </c>
    </row>
    <row r="634" spans="1:3" x14ac:dyDescent="0.3">
      <c r="A634" s="4" t="s">
        <v>645</v>
      </c>
      <c r="B634" s="5">
        <v>3</v>
      </c>
      <c r="C634" t="str">
        <f t="shared" si="9"/>
        <v>cliente frecuente</v>
      </c>
    </row>
    <row r="635" spans="1:3" x14ac:dyDescent="0.3">
      <c r="A635" s="4" t="s">
        <v>646</v>
      </c>
      <c r="B635" s="5">
        <v>1</v>
      </c>
      <c r="C635" t="str">
        <f t="shared" si="9"/>
        <v>única vez</v>
      </c>
    </row>
    <row r="636" spans="1:3" x14ac:dyDescent="0.3">
      <c r="A636" s="4" t="s">
        <v>647</v>
      </c>
      <c r="B636" s="5">
        <v>2</v>
      </c>
      <c r="C636" t="str">
        <f t="shared" si="9"/>
        <v>cliente frecuente</v>
      </c>
    </row>
    <row r="637" spans="1:3" x14ac:dyDescent="0.3">
      <c r="A637" s="4" t="s">
        <v>648</v>
      </c>
      <c r="B637" s="5">
        <v>7</v>
      </c>
      <c r="C637" t="str">
        <f t="shared" si="9"/>
        <v>cliente frecuente</v>
      </c>
    </row>
    <row r="638" spans="1:3" x14ac:dyDescent="0.3">
      <c r="A638" s="4" t="s">
        <v>649</v>
      </c>
      <c r="B638" s="5">
        <v>1</v>
      </c>
      <c r="C638" t="str">
        <f t="shared" si="9"/>
        <v>única vez</v>
      </c>
    </row>
    <row r="639" spans="1:3" x14ac:dyDescent="0.3">
      <c r="A639" s="4" t="s">
        <v>650</v>
      </c>
      <c r="B639" s="5">
        <v>5</v>
      </c>
      <c r="C639" t="str">
        <f t="shared" si="9"/>
        <v>cliente frecuente</v>
      </c>
    </row>
    <row r="640" spans="1:3" x14ac:dyDescent="0.3">
      <c r="A640" s="4" t="s">
        <v>651</v>
      </c>
      <c r="B640" s="5">
        <v>15</v>
      </c>
      <c r="C640" t="str">
        <f t="shared" si="9"/>
        <v>cliente frecuente</v>
      </c>
    </row>
    <row r="641" spans="1:3" x14ac:dyDescent="0.3">
      <c r="A641" s="4" t="s">
        <v>652</v>
      </c>
      <c r="B641" s="5">
        <v>1</v>
      </c>
      <c r="C641" t="str">
        <f t="shared" si="9"/>
        <v>única vez</v>
      </c>
    </row>
    <row r="642" spans="1:3" x14ac:dyDescent="0.3">
      <c r="A642" s="4" t="s">
        <v>653</v>
      </c>
      <c r="B642" s="5">
        <v>1</v>
      </c>
      <c r="C642" t="str">
        <f t="shared" si="9"/>
        <v>única vez</v>
      </c>
    </row>
    <row r="643" spans="1:3" x14ac:dyDescent="0.3">
      <c r="A643" s="4" t="s">
        <v>654</v>
      </c>
      <c r="B643" s="5">
        <v>1</v>
      </c>
      <c r="C643" t="str">
        <f t="shared" si="9"/>
        <v>única vez</v>
      </c>
    </row>
    <row r="644" spans="1:3" x14ac:dyDescent="0.3">
      <c r="A644" s="4" t="s">
        <v>655</v>
      </c>
      <c r="B644" s="5">
        <v>3</v>
      </c>
      <c r="C644" t="str">
        <f t="shared" si="9"/>
        <v>cliente frecuente</v>
      </c>
    </row>
    <row r="645" spans="1:3" x14ac:dyDescent="0.3">
      <c r="A645" s="4" t="s">
        <v>656</v>
      </c>
      <c r="B645" s="5">
        <v>1</v>
      </c>
      <c r="C645" t="str">
        <f t="shared" ref="C645:C708" si="10">IF(B645=1,"única vez","cliente frecuente")</f>
        <v>única vez</v>
      </c>
    </row>
    <row r="646" spans="1:3" x14ac:dyDescent="0.3">
      <c r="A646" s="4" t="s">
        <v>657</v>
      </c>
      <c r="B646" s="5">
        <v>1</v>
      </c>
      <c r="C646" t="str">
        <f t="shared" si="10"/>
        <v>única vez</v>
      </c>
    </row>
    <row r="647" spans="1:3" x14ac:dyDescent="0.3">
      <c r="A647" s="4" t="s">
        <v>658</v>
      </c>
      <c r="B647" s="5">
        <v>2</v>
      </c>
      <c r="C647" t="str">
        <f t="shared" si="10"/>
        <v>cliente frecuente</v>
      </c>
    </row>
    <row r="648" spans="1:3" x14ac:dyDescent="0.3">
      <c r="A648" s="4" t="s">
        <v>659</v>
      </c>
      <c r="B648" s="5">
        <v>1</v>
      </c>
      <c r="C648" t="str">
        <f t="shared" si="10"/>
        <v>única vez</v>
      </c>
    </row>
    <row r="649" spans="1:3" x14ac:dyDescent="0.3">
      <c r="A649" s="4" t="s">
        <v>660</v>
      </c>
      <c r="B649" s="5">
        <v>1</v>
      </c>
      <c r="C649" t="str">
        <f t="shared" si="10"/>
        <v>única vez</v>
      </c>
    </row>
    <row r="650" spans="1:3" x14ac:dyDescent="0.3">
      <c r="A650" s="4" t="s">
        <v>661</v>
      </c>
      <c r="B650" s="5">
        <v>3</v>
      </c>
      <c r="C650" t="str">
        <f t="shared" si="10"/>
        <v>cliente frecuente</v>
      </c>
    </row>
    <row r="651" spans="1:3" x14ac:dyDescent="0.3">
      <c r="A651" s="4" t="s">
        <v>662</v>
      </c>
      <c r="B651" s="5">
        <v>1</v>
      </c>
      <c r="C651" t="str">
        <f t="shared" si="10"/>
        <v>única vez</v>
      </c>
    </row>
    <row r="652" spans="1:3" x14ac:dyDescent="0.3">
      <c r="A652" s="4" t="s">
        <v>663</v>
      </c>
      <c r="B652" s="5">
        <v>2</v>
      </c>
      <c r="C652" t="str">
        <f t="shared" si="10"/>
        <v>cliente frecuente</v>
      </c>
    </row>
    <row r="653" spans="1:3" x14ac:dyDescent="0.3">
      <c r="A653" s="4" t="s">
        <v>664</v>
      </c>
      <c r="B653" s="5">
        <v>11</v>
      </c>
      <c r="C653" t="str">
        <f t="shared" si="10"/>
        <v>cliente frecuente</v>
      </c>
    </row>
    <row r="654" spans="1:3" x14ac:dyDescent="0.3">
      <c r="A654" s="4" t="s">
        <v>665</v>
      </c>
      <c r="B654" s="5">
        <v>1</v>
      </c>
      <c r="C654" t="str">
        <f t="shared" si="10"/>
        <v>única vez</v>
      </c>
    </row>
    <row r="655" spans="1:3" x14ac:dyDescent="0.3">
      <c r="A655" s="4" t="s">
        <v>666</v>
      </c>
      <c r="B655" s="5">
        <v>2</v>
      </c>
      <c r="C655" t="str">
        <f t="shared" si="10"/>
        <v>cliente frecuente</v>
      </c>
    </row>
    <row r="656" spans="1:3" x14ac:dyDescent="0.3">
      <c r="A656" s="4" t="s">
        <v>667</v>
      </c>
      <c r="B656" s="5">
        <v>1</v>
      </c>
      <c r="C656" t="str">
        <f t="shared" si="10"/>
        <v>única vez</v>
      </c>
    </row>
    <row r="657" spans="1:3" x14ac:dyDescent="0.3">
      <c r="A657" s="4" t="s">
        <v>668</v>
      </c>
      <c r="B657" s="5">
        <v>2</v>
      </c>
      <c r="C657" t="str">
        <f t="shared" si="10"/>
        <v>cliente frecuente</v>
      </c>
    </row>
    <row r="658" spans="1:3" x14ac:dyDescent="0.3">
      <c r="A658" s="4" t="s">
        <v>669</v>
      </c>
      <c r="B658" s="5">
        <v>2</v>
      </c>
      <c r="C658" t="str">
        <f t="shared" si="10"/>
        <v>cliente frecuente</v>
      </c>
    </row>
    <row r="659" spans="1:3" x14ac:dyDescent="0.3">
      <c r="A659" s="4" t="s">
        <v>670</v>
      </c>
      <c r="B659" s="5">
        <v>1</v>
      </c>
      <c r="C659" t="str">
        <f t="shared" si="10"/>
        <v>única vez</v>
      </c>
    </row>
    <row r="660" spans="1:3" x14ac:dyDescent="0.3">
      <c r="A660" s="4" t="s">
        <v>671</v>
      </c>
      <c r="B660" s="5">
        <v>1</v>
      </c>
      <c r="C660" t="str">
        <f t="shared" si="10"/>
        <v>única vez</v>
      </c>
    </row>
    <row r="661" spans="1:3" x14ac:dyDescent="0.3">
      <c r="A661" s="4" t="s">
        <v>672</v>
      </c>
      <c r="B661" s="5">
        <v>3</v>
      </c>
      <c r="C661" t="str">
        <f t="shared" si="10"/>
        <v>cliente frecuente</v>
      </c>
    </row>
    <row r="662" spans="1:3" x14ac:dyDescent="0.3">
      <c r="A662" s="4" t="s">
        <v>673</v>
      </c>
      <c r="B662" s="5">
        <v>1</v>
      </c>
      <c r="C662" t="str">
        <f t="shared" si="10"/>
        <v>única vez</v>
      </c>
    </row>
    <row r="663" spans="1:3" x14ac:dyDescent="0.3">
      <c r="A663" s="4" t="s">
        <v>674</v>
      </c>
      <c r="B663" s="5">
        <v>2</v>
      </c>
      <c r="C663" t="str">
        <f t="shared" si="10"/>
        <v>cliente frecuente</v>
      </c>
    </row>
    <row r="664" spans="1:3" x14ac:dyDescent="0.3">
      <c r="A664" s="4" t="s">
        <v>675</v>
      </c>
      <c r="B664" s="5">
        <v>1</v>
      </c>
      <c r="C664" t="str">
        <f t="shared" si="10"/>
        <v>única vez</v>
      </c>
    </row>
    <row r="665" spans="1:3" x14ac:dyDescent="0.3">
      <c r="A665" s="4" t="s">
        <v>676</v>
      </c>
      <c r="B665" s="5">
        <v>1</v>
      </c>
      <c r="C665" t="str">
        <f t="shared" si="10"/>
        <v>única vez</v>
      </c>
    </row>
    <row r="666" spans="1:3" x14ac:dyDescent="0.3">
      <c r="A666" s="4" t="s">
        <v>677</v>
      </c>
      <c r="B666" s="5">
        <v>1</v>
      </c>
      <c r="C666" t="str">
        <f t="shared" si="10"/>
        <v>única vez</v>
      </c>
    </row>
    <row r="667" spans="1:3" x14ac:dyDescent="0.3">
      <c r="A667" s="4" t="s">
        <v>678</v>
      </c>
      <c r="B667" s="5">
        <v>3</v>
      </c>
      <c r="C667" t="str">
        <f t="shared" si="10"/>
        <v>cliente frecuente</v>
      </c>
    </row>
    <row r="668" spans="1:3" x14ac:dyDescent="0.3">
      <c r="A668" s="4" t="s">
        <v>679</v>
      </c>
      <c r="B668" s="5">
        <v>5</v>
      </c>
      <c r="C668" t="str">
        <f t="shared" si="10"/>
        <v>cliente frecuente</v>
      </c>
    </row>
    <row r="669" spans="1:3" x14ac:dyDescent="0.3">
      <c r="A669" s="4" t="s">
        <v>680</v>
      </c>
      <c r="B669" s="5">
        <v>3</v>
      </c>
      <c r="C669" t="str">
        <f t="shared" si="10"/>
        <v>cliente frecuente</v>
      </c>
    </row>
    <row r="670" spans="1:3" x14ac:dyDescent="0.3">
      <c r="A670" s="4" t="s">
        <v>681</v>
      </c>
      <c r="B670" s="5">
        <v>2</v>
      </c>
      <c r="C670" t="str">
        <f t="shared" si="10"/>
        <v>cliente frecuente</v>
      </c>
    </row>
    <row r="671" spans="1:3" x14ac:dyDescent="0.3">
      <c r="A671" s="4" t="s">
        <v>682</v>
      </c>
      <c r="B671" s="5">
        <v>1</v>
      </c>
      <c r="C671" t="str">
        <f t="shared" si="10"/>
        <v>única vez</v>
      </c>
    </row>
    <row r="672" spans="1:3" x14ac:dyDescent="0.3">
      <c r="A672" s="4" t="s">
        <v>683</v>
      </c>
      <c r="B672" s="5">
        <v>1</v>
      </c>
      <c r="C672" t="str">
        <f t="shared" si="10"/>
        <v>única vez</v>
      </c>
    </row>
    <row r="673" spans="1:3" x14ac:dyDescent="0.3">
      <c r="A673" s="4" t="s">
        <v>684</v>
      </c>
      <c r="B673" s="5">
        <v>1</v>
      </c>
      <c r="C673" t="str">
        <f t="shared" si="10"/>
        <v>única vez</v>
      </c>
    </row>
    <row r="674" spans="1:3" x14ac:dyDescent="0.3">
      <c r="A674" s="4" t="s">
        <v>685</v>
      </c>
      <c r="B674" s="5">
        <v>1</v>
      </c>
      <c r="C674" t="str">
        <f t="shared" si="10"/>
        <v>única vez</v>
      </c>
    </row>
    <row r="675" spans="1:3" x14ac:dyDescent="0.3">
      <c r="A675" s="4" t="s">
        <v>686</v>
      </c>
      <c r="B675" s="5">
        <v>1</v>
      </c>
      <c r="C675" t="str">
        <f t="shared" si="10"/>
        <v>única vez</v>
      </c>
    </row>
    <row r="676" spans="1:3" x14ac:dyDescent="0.3">
      <c r="A676" s="4" t="s">
        <v>687</v>
      </c>
      <c r="B676" s="5">
        <v>2</v>
      </c>
      <c r="C676" t="str">
        <f t="shared" si="10"/>
        <v>cliente frecuente</v>
      </c>
    </row>
    <row r="677" spans="1:3" x14ac:dyDescent="0.3">
      <c r="A677" s="4" t="s">
        <v>688</v>
      </c>
      <c r="B677" s="5">
        <v>1</v>
      </c>
      <c r="C677" t="str">
        <f t="shared" si="10"/>
        <v>única vez</v>
      </c>
    </row>
    <row r="678" spans="1:3" x14ac:dyDescent="0.3">
      <c r="A678" s="4" t="s">
        <v>689</v>
      </c>
      <c r="B678" s="5">
        <v>1</v>
      </c>
      <c r="C678" t="str">
        <f t="shared" si="10"/>
        <v>única vez</v>
      </c>
    </row>
    <row r="679" spans="1:3" x14ac:dyDescent="0.3">
      <c r="A679" s="4" t="s">
        <v>690</v>
      </c>
      <c r="B679" s="5">
        <v>2</v>
      </c>
      <c r="C679" t="str">
        <f t="shared" si="10"/>
        <v>cliente frecuente</v>
      </c>
    </row>
    <row r="680" spans="1:3" x14ac:dyDescent="0.3">
      <c r="A680" s="4" t="s">
        <v>691</v>
      </c>
      <c r="B680" s="5">
        <v>1</v>
      </c>
      <c r="C680" t="str">
        <f t="shared" si="10"/>
        <v>única vez</v>
      </c>
    </row>
    <row r="681" spans="1:3" x14ac:dyDescent="0.3">
      <c r="A681" s="4" t="s">
        <v>692</v>
      </c>
      <c r="B681" s="5">
        <v>2</v>
      </c>
      <c r="C681" t="str">
        <f t="shared" si="10"/>
        <v>cliente frecuente</v>
      </c>
    </row>
    <row r="682" spans="1:3" x14ac:dyDescent="0.3">
      <c r="A682" s="4" t="s">
        <v>693</v>
      </c>
      <c r="B682" s="5">
        <v>1</v>
      </c>
      <c r="C682" t="str">
        <f t="shared" si="10"/>
        <v>única vez</v>
      </c>
    </row>
    <row r="683" spans="1:3" x14ac:dyDescent="0.3">
      <c r="A683" s="4" t="s">
        <v>694</v>
      </c>
      <c r="B683" s="5">
        <v>1</v>
      </c>
      <c r="C683" t="str">
        <f t="shared" si="10"/>
        <v>única vez</v>
      </c>
    </row>
    <row r="684" spans="1:3" x14ac:dyDescent="0.3">
      <c r="A684" s="4" t="s">
        <v>695</v>
      </c>
      <c r="B684" s="5">
        <v>1</v>
      </c>
      <c r="C684" t="str">
        <f t="shared" si="10"/>
        <v>única vez</v>
      </c>
    </row>
    <row r="685" spans="1:3" x14ac:dyDescent="0.3">
      <c r="A685" s="4" t="s">
        <v>696</v>
      </c>
      <c r="B685" s="5">
        <v>3</v>
      </c>
      <c r="C685" t="str">
        <f t="shared" si="10"/>
        <v>cliente frecuente</v>
      </c>
    </row>
    <row r="686" spans="1:3" x14ac:dyDescent="0.3">
      <c r="A686" s="4" t="s">
        <v>697</v>
      </c>
      <c r="B686" s="5">
        <v>11</v>
      </c>
      <c r="C686" t="str">
        <f t="shared" si="10"/>
        <v>cliente frecuente</v>
      </c>
    </row>
    <row r="687" spans="1:3" x14ac:dyDescent="0.3">
      <c r="A687" s="4" t="s">
        <v>698</v>
      </c>
      <c r="B687" s="5">
        <v>1</v>
      </c>
      <c r="C687" t="str">
        <f t="shared" si="10"/>
        <v>única vez</v>
      </c>
    </row>
    <row r="688" spans="1:3" x14ac:dyDescent="0.3">
      <c r="A688" s="4" t="s">
        <v>699</v>
      </c>
      <c r="B688" s="5">
        <v>4</v>
      </c>
      <c r="C688" t="str">
        <f t="shared" si="10"/>
        <v>cliente frecuente</v>
      </c>
    </row>
    <row r="689" spans="1:3" x14ac:dyDescent="0.3">
      <c r="A689" s="4" t="s">
        <v>700</v>
      </c>
      <c r="B689" s="5">
        <v>2</v>
      </c>
      <c r="C689" t="str">
        <f t="shared" si="10"/>
        <v>cliente frecuente</v>
      </c>
    </row>
    <row r="690" spans="1:3" x14ac:dyDescent="0.3">
      <c r="A690" s="4" t="s">
        <v>701</v>
      </c>
      <c r="B690" s="5">
        <v>2</v>
      </c>
      <c r="C690" t="str">
        <f t="shared" si="10"/>
        <v>cliente frecuente</v>
      </c>
    </row>
    <row r="691" spans="1:3" x14ac:dyDescent="0.3">
      <c r="A691" s="4" t="s">
        <v>702</v>
      </c>
      <c r="B691" s="5">
        <v>1</v>
      </c>
      <c r="C691" t="str">
        <f t="shared" si="10"/>
        <v>única vez</v>
      </c>
    </row>
    <row r="692" spans="1:3" x14ac:dyDescent="0.3">
      <c r="A692" s="4" t="s">
        <v>703</v>
      </c>
      <c r="B692" s="5">
        <v>1</v>
      </c>
      <c r="C692" t="str">
        <f t="shared" si="10"/>
        <v>única vez</v>
      </c>
    </row>
    <row r="693" spans="1:3" x14ac:dyDescent="0.3">
      <c r="A693" s="4" t="s">
        <v>704</v>
      </c>
      <c r="B693" s="5">
        <v>8</v>
      </c>
      <c r="C693" t="str">
        <f t="shared" si="10"/>
        <v>cliente frecuente</v>
      </c>
    </row>
    <row r="694" spans="1:3" x14ac:dyDescent="0.3">
      <c r="A694" s="4" t="s">
        <v>705</v>
      </c>
      <c r="B694" s="5">
        <v>2</v>
      </c>
      <c r="C694" t="str">
        <f t="shared" si="10"/>
        <v>cliente frecuente</v>
      </c>
    </row>
    <row r="695" spans="1:3" x14ac:dyDescent="0.3">
      <c r="A695" s="4" t="s">
        <v>706</v>
      </c>
      <c r="B695" s="5">
        <v>1</v>
      </c>
      <c r="C695" t="str">
        <f t="shared" si="10"/>
        <v>única vez</v>
      </c>
    </row>
    <row r="696" spans="1:3" x14ac:dyDescent="0.3">
      <c r="A696" s="4" t="s">
        <v>707</v>
      </c>
      <c r="B696" s="5">
        <v>1</v>
      </c>
      <c r="C696" t="str">
        <f t="shared" si="10"/>
        <v>única vez</v>
      </c>
    </row>
    <row r="697" spans="1:3" x14ac:dyDescent="0.3">
      <c r="A697" s="4" t="s">
        <v>708</v>
      </c>
      <c r="B697" s="5">
        <v>2</v>
      </c>
      <c r="C697" t="str">
        <f t="shared" si="10"/>
        <v>cliente frecuente</v>
      </c>
    </row>
    <row r="698" spans="1:3" x14ac:dyDescent="0.3">
      <c r="A698" s="4" t="s">
        <v>709</v>
      </c>
      <c r="B698" s="5">
        <v>3</v>
      </c>
      <c r="C698" t="str">
        <f t="shared" si="10"/>
        <v>cliente frecuente</v>
      </c>
    </row>
    <row r="699" spans="1:3" x14ac:dyDescent="0.3">
      <c r="A699" s="4" t="s">
        <v>710</v>
      </c>
      <c r="B699" s="5">
        <v>18</v>
      </c>
      <c r="C699" t="str">
        <f t="shared" si="10"/>
        <v>cliente frecuente</v>
      </c>
    </row>
    <row r="700" spans="1:3" x14ac:dyDescent="0.3">
      <c r="A700" s="4" t="s">
        <v>711</v>
      </c>
      <c r="B700" s="5">
        <v>1</v>
      </c>
      <c r="C700" t="str">
        <f t="shared" si="10"/>
        <v>única vez</v>
      </c>
    </row>
    <row r="701" spans="1:3" x14ac:dyDescent="0.3">
      <c r="A701" s="4" t="s">
        <v>712</v>
      </c>
      <c r="B701" s="5">
        <v>2</v>
      </c>
      <c r="C701" t="str">
        <f t="shared" si="10"/>
        <v>cliente frecuente</v>
      </c>
    </row>
    <row r="702" spans="1:3" x14ac:dyDescent="0.3">
      <c r="A702" s="4" t="s">
        <v>713</v>
      </c>
      <c r="B702" s="5">
        <v>2</v>
      </c>
      <c r="C702" t="str">
        <f t="shared" si="10"/>
        <v>cliente frecuente</v>
      </c>
    </row>
    <row r="703" spans="1:3" x14ac:dyDescent="0.3">
      <c r="A703" s="4" t="s">
        <v>714</v>
      </c>
      <c r="B703" s="5">
        <v>3</v>
      </c>
      <c r="C703" t="str">
        <f t="shared" si="10"/>
        <v>cliente frecuente</v>
      </c>
    </row>
    <row r="704" spans="1:3" x14ac:dyDescent="0.3">
      <c r="A704" s="4" t="s">
        <v>715</v>
      </c>
      <c r="B704" s="5">
        <v>2</v>
      </c>
      <c r="C704" t="str">
        <f t="shared" si="10"/>
        <v>cliente frecuente</v>
      </c>
    </row>
    <row r="705" spans="1:3" x14ac:dyDescent="0.3">
      <c r="A705" s="4" t="s">
        <v>716</v>
      </c>
      <c r="B705" s="5">
        <v>5</v>
      </c>
      <c r="C705" t="str">
        <f t="shared" si="10"/>
        <v>cliente frecuente</v>
      </c>
    </row>
    <row r="706" spans="1:3" x14ac:dyDescent="0.3">
      <c r="A706" s="4" t="s">
        <v>717</v>
      </c>
      <c r="B706" s="5">
        <v>5</v>
      </c>
      <c r="C706" t="str">
        <f t="shared" si="10"/>
        <v>cliente frecuente</v>
      </c>
    </row>
    <row r="707" spans="1:3" x14ac:dyDescent="0.3">
      <c r="A707" s="4" t="s">
        <v>718</v>
      </c>
      <c r="B707" s="5">
        <v>1</v>
      </c>
      <c r="C707" t="str">
        <f t="shared" si="10"/>
        <v>única vez</v>
      </c>
    </row>
    <row r="708" spans="1:3" x14ac:dyDescent="0.3">
      <c r="A708" s="4" t="s">
        <v>719</v>
      </c>
      <c r="B708" s="5">
        <v>1</v>
      </c>
      <c r="C708" t="str">
        <f t="shared" si="10"/>
        <v>única vez</v>
      </c>
    </row>
    <row r="709" spans="1:3" x14ac:dyDescent="0.3">
      <c r="A709" s="4" t="s">
        <v>720</v>
      </c>
      <c r="B709" s="5">
        <v>1</v>
      </c>
      <c r="C709" t="str">
        <f t="shared" ref="C709:C772" si="11">IF(B709=1,"única vez","cliente frecuente")</f>
        <v>única vez</v>
      </c>
    </row>
    <row r="710" spans="1:3" x14ac:dyDescent="0.3">
      <c r="A710" s="4" t="s">
        <v>721</v>
      </c>
      <c r="B710" s="5">
        <v>2</v>
      </c>
      <c r="C710" t="str">
        <f t="shared" si="11"/>
        <v>cliente frecuente</v>
      </c>
    </row>
    <row r="711" spans="1:3" x14ac:dyDescent="0.3">
      <c r="A711" s="4" t="s">
        <v>722</v>
      </c>
      <c r="B711" s="5">
        <v>1</v>
      </c>
      <c r="C711" t="str">
        <f t="shared" si="11"/>
        <v>única vez</v>
      </c>
    </row>
    <row r="712" spans="1:3" x14ac:dyDescent="0.3">
      <c r="A712" s="4" t="s">
        <v>723</v>
      </c>
      <c r="B712" s="5">
        <v>1</v>
      </c>
      <c r="C712" t="str">
        <f t="shared" si="11"/>
        <v>única vez</v>
      </c>
    </row>
    <row r="713" spans="1:3" x14ac:dyDescent="0.3">
      <c r="A713" s="4" t="s">
        <v>724</v>
      </c>
      <c r="B713" s="5">
        <v>2</v>
      </c>
      <c r="C713" t="str">
        <f t="shared" si="11"/>
        <v>cliente frecuente</v>
      </c>
    </row>
    <row r="714" spans="1:3" x14ac:dyDescent="0.3">
      <c r="A714" s="4" t="s">
        <v>725</v>
      </c>
      <c r="B714" s="5">
        <v>1</v>
      </c>
      <c r="C714" t="str">
        <f t="shared" si="11"/>
        <v>única vez</v>
      </c>
    </row>
    <row r="715" spans="1:3" x14ac:dyDescent="0.3">
      <c r="A715" s="4" t="s">
        <v>726</v>
      </c>
      <c r="B715" s="5">
        <v>1</v>
      </c>
      <c r="C715" t="str">
        <f t="shared" si="11"/>
        <v>única vez</v>
      </c>
    </row>
    <row r="716" spans="1:3" x14ac:dyDescent="0.3">
      <c r="A716" s="4" t="s">
        <v>727</v>
      </c>
      <c r="B716" s="5">
        <v>3</v>
      </c>
      <c r="C716" t="str">
        <f t="shared" si="11"/>
        <v>cliente frecuente</v>
      </c>
    </row>
    <row r="717" spans="1:3" x14ac:dyDescent="0.3">
      <c r="A717" s="4" t="s">
        <v>728</v>
      </c>
      <c r="B717" s="5">
        <v>4</v>
      </c>
      <c r="C717" t="str">
        <f t="shared" si="11"/>
        <v>cliente frecuente</v>
      </c>
    </row>
    <row r="718" spans="1:3" x14ac:dyDescent="0.3">
      <c r="A718" s="4" t="s">
        <v>729</v>
      </c>
      <c r="B718" s="5">
        <v>2</v>
      </c>
      <c r="C718" t="str">
        <f t="shared" si="11"/>
        <v>cliente frecuente</v>
      </c>
    </row>
    <row r="719" spans="1:3" x14ac:dyDescent="0.3">
      <c r="A719" s="4" t="s">
        <v>730</v>
      </c>
      <c r="B719" s="5">
        <v>1</v>
      </c>
      <c r="C719" t="str">
        <f t="shared" si="11"/>
        <v>única vez</v>
      </c>
    </row>
    <row r="720" spans="1:3" x14ac:dyDescent="0.3">
      <c r="A720" s="4" t="s">
        <v>731</v>
      </c>
      <c r="B720" s="5">
        <v>2</v>
      </c>
      <c r="C720" t="str">
        <f t="shared" si="11"/>
        <v>cliente frecuente</v>
      </c>
    </row>
    <row r="721" spans="1:3" x14ac:dyDescent="0.3">
      <c r="A721" s="4" t="s">
        <v>732</v>
      </c>
      <c r="B721" s="5">
        <v>3</v>
      </c>
      <c r="C721" t="str">
        <f t="shared" si="11"/>
        <v>cliente frecuente</v>
      </c>
    </row>
    <row r="722" spans="1:3" x14ac:dyDescent="0.3">
      <c r="A722" s="4" t="s">
        <v>733</v>
      </c>
      <c r="B722" s="5">
        <v>1</v>
      </c>
      <c r="C722" t="str">
        <f t="shared" si="11"/>
        <v>única vez</v>
      </c>
    </row>
    <row r="723" spans="1:3" x14ac:dyDescent="0.3">
      <c r="A723" s="4" t="s">
        <v>734</v>
      </c>
      <c r="B723" s="5">
        <v>1</v>
      </c>
      <c r="C723" t="str">
        <f t="shared" si="11"/>
        <v>única vez</v>
      </c>
    </row>
    <row r="724" spans="1:3" x14ac:dyDescent="0.3">
      <c r="A724" s="4" t="s">
        <v>735</v>
      </c>
      <c r="B724" s="5">
        <v>1</v>
      </c>
      <c r="C724" t="str">
        <f t="shared" si="11"/>
        <v>única vez</v>
      </c>
    </row>
    <row r="725" spans="1:3" x14ac:dyDescent="0.3">
      <c r="A725" s="4" t="s">
        <v>736</v>
      </c>
      <c r="B725" s="5">
        <v>2</v>
      </c>
      <c r="C725" t="str">
        <f t="shared" si="11"/>
        <v>cliente frecuente</v>
      </c>
    </row>
    <row r="726" spans="1:3" x14ac:dyDescent="0.3">
      <c r="A726" s="4" t="s">
        <v>737</v>
      </c>
      <c r="B726" s="5">
        <v>2</v>
      </c>
      <c r="C726" t="str">
        <f t="shared" si="11"/>
        <v>cliente frecuente</v>
      </c>
    </row>
    <row r="727" spans="1:3" x14ac:dyDescent="0.3">
      <c r="A727" s="4" t="s">
        <v>738</v>
      </c>
      <c r="B727" s="5">
        <v>1</v>
      </c>
      <c r="C727" t="str">
        <f t="shared" si="11"/>
        <v>única vez</v>
      </c>
    </row>
    <row r="728" spans="1:3" x14ac:dyDescent="0.3">
      <c r="A728" s="4" t="s">
        <v>739</v>
      </c>
      <c r="B728" s="5">
        <v>2</v>
      </c>
      <c r="C728" t="str">
        <f t="shared" si="11"/>
        <v>cliente frecuente</v>
      </c>
    </row>
    <row r="729" spans="1:3" x14ac:dyDescent="0.3">
      <c r="A729" s="4" t="s">
        <v>740</v>
      </c>
      <c r="B729" s="5">
        <v>5</v>
      </c>
      <c r="C729" t="str">
        <f t="shared" si="11"/>
        <v>cliente frecuente</v>
      </c>
    </row>
    <row r="730" spans="1:3" x14ac:dyDescent="0.3">
      <c r="A730" s="4" t="s">
        <v>741</v>
      </c>
      <c r="B730" s="5">
        <v>2</v>
      </c>
      <c r="C730" t="str">
        <f t="shared" si="11"/>
        <v>cliente frecuente</v>
      </c>
    </row>
    <row r="731" spans="1:3" x14ac:dyDescent="0.3">
      <c r="A731" s="4" t="s">
        <v>742</v>
      </c>
      <c r="B731" s="5">
        <v>2</v>
      </c>
      <c r="C731" t="str">
        <f t="shared" si="11"/>
        <v>cliente frecuente</v>
      </c>
    </row>
    <row r="732" spans="1:3" x14ac:dyDescent="0.3">
      <c r="A732" s="4" t="s">
        <v>743</v>
      </c>
      <c r="B732" s="5">
        <v>2</v>
      </c>
      <c r="C732" t="str">
        <f t="shared" si="11"/>
        <v>cliente frecuente</v>
      </c>
    </row>
    <row r="733" spans="1:3" x14ac:dyDescent="0.3">
      <c r="A733" s="4" t="s">
        <v>744</v>
      </c>
      <c r="B733" s="5">
        <v>1</v>
      </c>
      <c r="C733" t="str">
        <f t="shared" si="11"/>
        <v>única vez</v>
      </c>
    </row>
    <row r="734" spans="1:3" x14ac:dyDescent="0.3">
      <c r="A734" s="4" t="s">
        <v>745</v>
      </c>
      <c r="B734" s="5">
        <v>7</v>
      </c>
      <c r="C734" t="str">
        <f t="shared" si="11"/>
        <v>cliente frecuente</v>
      </c>
    </row>
    <row r="735" spans="1:3" x14ac:dyDescent="0.3">
      <c r="A735" s="4" t="s">
        <v>746</v>
      </c>
      <c r="B735" s="5">
        <v>1</v>
      </c>
      <c r="C735" t="str">
        <f t="shared" si="11"/>
        <v>única vez</v>
      </c>
    </row>
    <row r="736" spans="1:3" x14ac:dyDescent="0.3">
      <c r="A736" s="4" t="s">
        <v>747</v>
      </c>
      <c r="B736" s="5">
        <v>1</v>
      </c>
      <c r="C736" t="str">
        <f t="shared" si="11"/>
        <v>única vez</v>
      </c>
    </row>
    <row r="737" spans="1:3" x14ac:dyDescent="0.3">
      <c r="A737" s="4" t="s">
        <v>748</v>
      </c>
      <c r="B737" s="5">
        <v>2</v>
      </c>
      <c r="C737" t="str">
        <f t="shared" si="11"/>
        <v>cliente frecuente</v>
      </c>
    </row>
    <row r="738" spans="1:3" x14ac:dyDescent="0.3">
      <c r="A738" s="4" t="s">
        <v>749</v>
      </c>
      <c r="B738" s="5">
        <v>1</v>
      </c>
      <c r="C738" t="str">
        <f t="shared" si="11"/>
        <v>única vez</v>
      </c>
    </row>
    <row r="739" spans="1:3" x14ac:dyDescent="0.3">
      <c r="A739" s="4" t="s">
        <v>750</v>
      </c>
      <c r="B739" s="5">
        <v>3</v>
      </c>
      <c r="C739" t="str">
        <f t="shared" si="11"/>
        <v>cliente frecuente</v>
      </c>
    </row>
    <row r="740" spans="1:3" x14ac:dyDescent="0.3">
      <c r="A740" s="4" t="s">
        <v>751</v>
      </c>
      <c r="B740" s="5">
        <v>1</v>
      </c>
      <c r="C740" t="str">
        <f t="shared" si="11"/>
        <v>única vez</v>
      </c>
    </row>
    <row r="741" spans="1:3" x14ac:dyDescent="0.3">
      <c r="A741" s="4" t="s">
        <v>752</v>
      </c>
      <c r="B741" s="5">
        <v>1</v>
      </c>
      <c r="C741" t="str">
        <f t="shared" si="11"/>
        <v>única vez</v>
      </c>
    </row>
    <row r="742" spans="1:3" x14ac:dyDescent="0.3">
      <c r="A742" s="4" t="s">
        <v>753</v>
      </c>
      <c r="B742" s="5">
        <v>1</v>
      </c>
      <c r="C742" t="str">
        <f t="shared" si="11"/>
        <v>única vez</v>
      </c>
    </row>
    <row r="743" spans="1:3" x14ac:dyDescent="0.3">
      <c r="A743" s="4" t="s">
        <v>754</v>
      </c>
      <c r="B743" s="5">
        <v>2</v>
      </c>
      <c r="C743" t="str">
        <f t="shared" si="11"/>
        <v>cliente frecuente</v>
      </c>
    </row>
    <row r="744" spans="1:3" x14ac:dyDescent="0.3">
      <c r="A744" s="4" t="s">
        <v>755</v>
      </c>
      <c r="B744" s="5">
        <v>1</v>
      </c>
      <c r="C744" t="str">
        <f t="shared" si="11"/>
        <v>única vez</v>
      </c>
    </row>
    <row r="745" spans="1:3" x14ac:dyDescent="0.3">
      <c r="A745" s="4" t="s">
        <v>756</v>
      </c>
      <c r="B745" s="5">
        <v>2</v>
      </c>
      <c r="C745" t="str">
        <f t="shared" si="11"/>
        <v>cliente frecuente</v>
      </c>
    </row>
    <row r="746" spans="1:3" x14ac:dyDescent="0.3">
      <c r="A746" s="4" t="s">
        <v>757</v>
      </c>
      <c r="B746" s="5">
        <v>1</v>
      </c>
      <c r="C746" t="str">
        <f t="shared" si="11"/>
        <v>única vez</v>
      </c>
    </row>
    <row r="747" spans="1:3" x14ac:dyDescent="0.3">
      <c r="A747" s="4" t="s">
        <v>758</v>
      </c>
      <c r="B747" s="5">
        <v>1</v>
      </c>
      <c r="C747" t="str">
        <f t="shared" si="11"/>
        <v>única vez</v>
      </c>
    </row>
    <row r="748" spans="1:3" x14ac:dyDescent="0.3">
      <c r="A748" s="4" t="s">
        <v>759</v>
      </c>
      <c r="B748" s="5">
        <v>2</v>
      </c>
      <c r="C748" t="str">
        <f t="shared" si="11"/>
        <v>cliente frecuente</v>
      </c>
    </row>
    <row r="749" spans="1:3" x14ac:dyDescent="0.3">
      <c r="A749" s="4" t="s">
        <v>760</v>
      </c>
      <c r="B749" s="5">
        <v>2</v>
      </c>
      <c r="C749" t="str">
        <f t="shared" si="11"/>
        <v>cliente frecuente</v>
      </c>
    </row>
    <row r="750" spans="1:3" x14ac:dyDescent="0.3">
      <c r="A750" s="4" t="s">
        <v>761</v>
      </c>
      <c r="B750" s="5">
        <v>1</v>
      </c>
      <c r="C750" t="str">
        <f t="shared" si="11"/>
        <v>única vez</v>
      </c>
    </row>
    <row r="751" spans="1:3" x14ac:dyDescent="0.3">
      <c r="A751" s="4" t="s">
        <v>762</v>
      </c>
      <c r="B751" s="5">
        <v>3</v>
      </c>
      <c r="C751" t="str">
        <f t="shared" si="11"/>
        <v>cliente frecuente</v>
      </c>
    </row>
    <row r="752" spans="1:3" x14ac:dyDescent="0.3">
      <c r="A752" s="4" t="s">
        <v>763</v>
      </c>
      <c r="B752" s="5">
        <v>2</v>
      </c>
      <c r="C752" t="str">
        <f t="shared" si="11"/>
        <v>cliente frecuente</v>
      </c>
    </row>
    <row r="753" spans="1:3" x14ac:dyDescent="0.3">
      <c r="A753" s="4" t="s">
        <v>764</v>
      </c>
      <c r="B753" s="5">
        <v>1</v>
      </c>
      <c r="C753" t="str">
        <f t="shared" si="11"/>
        <v>única vez</v>
      </c>
    </row>
    <row r="754" spans="1:3" x14ac:dyDescent="0.3">
      <c r="A754" s="4" t="s">
        <v>765</v>
      </c>
      <c r="B754" s="5">
        <v>2</v>
      </c>
      <c r="C754" t="str">
        <f t="shared" si="11"/>
        <v>cliente frecuente</v>
      </c>
    </row>
    <row r="755" spans="1:3" x14ac:dyDescent="0.3">
      <c r="A755" s="4" t="s">
        <v>766</v>
      </c>
      <c r="B755" s="5">
        <v>1</v>
      </c>
      <c r="C755" t="str">
        <f t="shared" si="11"/>
        <v>única vez</v>
      </c>
    </row>
    <row r="756" spans="1:3" x14ac:dyDescent="0.3">
      <c r="A756" s="4" t="s">
        <v>767</v>
      </c>
      <c r="B756" s="5">
        <v>1</v>
      </c>
      <c r="C756" t="str">
        <f t="shared" si="11"/>
        <v>única vez</v>
      </c>
    </row>
    <row r="757" spans="1:3" x14ac:dyDescent="0.3">
      <c r="A757" s="4" t="s">
        <v>768</v>
      </c>
      <c r="B757" s="5">
        <v>1</v>
      </c>
      <c r="C757" t="str">
        <f t="shared" si="11"/>
        <v>única vez</v>
      </c>
    </row>
    <row r="758" spans="1:3" x14ac:dyDescent="0.3">
      <c r="A758" s="4" t="s">
        <v>769</v>
      </c>
      <c r="B758" s="5">
        <v>1</v>
      </c>
      <c r="C758" t="str">
        <f t="shared" si="11"/>
        <v>única vez</v>
      </c>
    </row>
    <row r="759" spans="1:3" x14ac:dyDescent="0.3">
      <c r="A759" s="4" t="s">
        <v>770</v>
      </c>
      <c r="B759" s="5">
        <v>1</v>
      </c>
      <c r="C759" t="str">
        <f t="shared" si="11"/>
        <v>única vez</v>
      </c>
    </row>
    <row r="760" spans="1:3" x14ac:dyDescent="0.3">
      <c r="A760" s="4" t="s">
        <v>771</v>
      </c>
      <c r="B760" s="5">
        <v>1</v>
      </c>
      <c r="C760" t="str">
        <f t="shared" si="11"/>
        <v>única vez</v>
      </c>
    </row>
    <row r="761" spans="1:3" x14ac:dyDescent="0.3">
      <c r="A761" s="4" t="s">
        <v>772</v>
      </c>
      <c r="B761" s="5">
        <v>2</v>
      </c>
      <c r="C761" t="str">
        <f t="shared" si="11"/>
        <v>cliente frecuente</v>
      </c>
    </row>
    <row r="762" spans="1:3" x14ac:dyDescent="0.3">
      <c r="A762" s="4" t="s">
        <v>773</v>
      </c>
      <c r="B762" s="5">
        <v>1</v>
      </c>
      <c r="C762" t="str">
        <f t="shared" si="11"/>
        <v>única vez</v>
      </c>
    </row>
    <row r="763" spans="1:3" x14ac:dyDescent="0.3">
      <c r="A763" s="4" t="s">
        <v>774</v>
      </c>
      <c r="B763" s="5">
        <v>1</v>
      </c>
      <c r="C763" t="str">
        <f t="shared" si="11"/>
        <v>única vez</v>
      </c>
    </row>
    <row r="764" spans="1:3" x14ac:dyDescent="0.3">
      <c r="A764" s="4" t="s">
        <v>775</v>
      </c>
      <c r="B764" s="5">
        <v>1</v>
      </c>
      <c r="C764" t="str">
        <f t="shared" si="11"/>
        <v>única vez</v>
      </c>
    </row>
    <row r="765" spans="1:3" x14ac:dyDescent="0.3">
      <c r="A765" s="4" t="s">
        <v>776</v>
      </c>
      <c r="B765" s="5">
        <v>1</v>
      </c>
      <c r="C765" t="str">
        <f t="shared" si="11"/>
        <v>única vez</v>
      </c>
    </row>
    <row r="766" spans="1:3" x14ac:dyDescent="0.3">
      <c r="A766" s="4" t="s">
        <v>777</v>
      </c>
      <c r="B766" s="5">
        <v>1</v>
      </c>
      <c r="C766" t="str">
        <f t="shared" si="11"/>
        <v>única vez</v>
      </c>
    </row>
    <row r="767" spans="1:3" x14ac:dyDescent="0.3">
      <c r="A767" s="4" t="s">
        <v>778</v>
      </c>
      <c r="B767" s="5">
        <v>2</v>
      </c>
      <c r="C767" t="str">
        <f t="shared" si="11"/>
        <v>cliente frecuente</v>
      </c>
    </row>
    <row r="768" spans="1:3" x14ac:dyDescent="0.3">
      <c r="A768" s="4" t="s">
        <v>779</v>
      </c>
      <c r="B768" s="5">
        <v>2</v>
      </c>
      <c r="C768" t="str">
        <f t="shared" si="11"/>
        <v>cliente frecuente</v>
      </c>
    </row>
    <row r="769" spans="1:3" x14ac:dyDescent="0.3">
      <c r="A769" s="4" t="s">
        <v>780</v>
      </c>
      <c r="B769" s="5">
        <v>1</v>
      </c>
      <c r="C769" t="str">
        <f t="shared" si="11"/>
        <v>única vez</v>
      </c>
    </row>
    <row r="770" spans="1:3" x14ac:dyDescent="0.3">
      <c r="A770" s="4" t="s">
        <v>781</v>
      </c>
      <c r="B770" s="5">
        <v>2</v>
      </c>
      <c r="C770" t="str">
        <f t="shared" si="11"/>
        <v>cliente frecuente</v>
      </c>
    </row>
    <row r="771" spans="1:3" x14ac:dyDescent="0.3">
      <c r="A771" s="4" t="s">
        <v>782</v>
      </c>
      <c r="B771" s="5">
        <v>1</v>
      </c>
      <c r="C771" t="str">
        <f t="shared" si="11"/>
        <v>única vez</v>
      </c>
    </row>
    <row r="772" spans="1:3" x14ac:dyDescent="0.3">
      <c r="A772" s="4" t="s">
        <v>783</v>
      </c>
      <c r="B772" s="5">
        <v>3</v>
      </c>
      <c r="C772" t="str">
        <f t="shared" si="11"/>
        <v>cliente frecuente</v>
      </c>
    </row>
    <row r="773" spans="1:3" x14ac:dyDescent="0.3">
      <c r="A773" s="4" t="s">
        <v>784</v>
      </c>
      <c r="B773" s="5">
        <v>1</v>
      </c>
      <c r="C773" t="str">
        <f t="shared" ref="C773:C836" si="12">IF(B773=1,"única vez","cliente frecuente")</f>
        <v>única vez</v>
      </c>
    </row>
    <row r="774" spans="1:3" x14ac:dyDescent="0.3">
      <c r="A774" s="4" t="s">
        <v>785</v>
      </c>
      <c r="B774" s="5">
        <v>3</v>
      </c>
      <c r="C774" t="str">
        <f t="shared" si="12"/>
        <v>cliente frecuente</v>
      </c>
    </row>
    <row r="775" spans="1:3" x14ac:dyDescent="0.3">
      <c r="A775" s="4" t="s">
        <v>786</v>
      </c>
      <c r="B775" s="5">
        <v>1</v>
      </c>
      <c r="C775" t="str">
        <f t="shared" si="12"/>
        <v>única vez</v>
      </c>
    </row>
    <row r="776" spans="1:3" x14ac:dyDescent="0.3">
      <c r="A776" s="4" t="s">
        <v>787</v>
      </c>
      <c r="B776" s="5">
        <v>1</v>
      </c>
      <c r="C776" t="str">
        <f t="shared" si="12"/>
        <v>única vez</v>
      </c>
    </row>
    <row r="777" spans="1:3" x14ac:dyDescent="0.3">
      <c r="A777" s="4" t="s">
        <v>788</v>
      </c>
      <c r="B777" s="5">
        <v>1</v>
      </c>
      <c r="C777" t="str">
        <f t="shared" si="12"/>
        <v>única vez</v>
      </c>
    </row>
    <row r="778" spans="1:3" x14ac:dyDescent="0.3">
      <c r="A778" s="4" t="s">
        <v>789</v>
      </c>
      <c r="B778" s="5">
        <v>1</v>
      </c>
      <c r="C778" t="str">
        <f t="shared" si="12"/>
        <v>única vez</v>
      </c>
    </row>
    <row r="779" spans="1:3" x14ac:dyDescent="0.3">
      <c r="A779" s="4" t="s">
        <v>790</v>
      </c>
      <c r="B779" s="5">
        <v>1</v>
      </c>
      <c r="C779" t="str">
        <f t="shared" si="12"/>
        <v>única vez</v>
      </c>
    </row>
    <row r="780" spans="1:3" x14ac:dyDescent="0.3">
      <c r="A780" s="4" t="s">
        <v>791</v>
      </c>
      <c r="B780" s="5">
        <v>2</v>
      </c>
      <c r="C780" t="str">
        <f t="shared" si="12"/>
        <v>cliente frecuente</v>
      </c>
    </row>
    <row r="781" spans="1:3" x14ac:dyDescent="0.3">
      <c r="A781" s="4" t="s">
        <v>792</v>
      </c>
      <c r="B781" s="5">
        <v>1</v>
      </c>
      <c r="C781" t="str">
        <f t="shared" si="12"/>
        <v>única vez</v>
      </c>
    </row>
    <row r="782" spans="1:3" x14ac:dyDescent="0.3">
      <c r="A782" s="4" t="s">
        <v>793</v>
      </c>
      <c r="B782" s="5">
        <v>4</v>
      </c>
      <c r="C782" t="str">
        <f t="shared" si="12"/>
        <v>cliente frecuente</v>
      </c>
    </row>
    <row r="783" spans="1:3" x14ac:dyDescent="0.3">
      <c r="A783" s="4" t="s">
        <v>794</v>
      </c>
      <c r="B783" s="5">
        <v>2</v>
      </c>
      <c r="C783" t="str">
        <f t="shared" si="12"/>
        <v>cliente frecuente</v>
      </c>
    </row>
    <row r="784" spans="1:3" x14ac:dyDescent="0.3">
      <c r="A784" s="4" t="s">
        <v>795</v>
      </c>
      <c r="B784" s="5">
        <v>2</v>
      </c>
      <c r="C784" t="str">
        <f t="shared" si="12"/>
        <v>cliente frecuente</v>
      </c>
    </row>
    <row r="785" spans="1:3" x14ac:dyDescent="0.3">
      <c r="A785" s="4" t="s">
        <v>796</v>
      </c>
      <c r="B785" s="5">
        <v>1</v>
      </c>
      <c r="C785" t="str">
        <f t="shared" si="12"/>
        <v>única vez</v>
      </c>
    </row>
    <row r="786" spans="1:3" x14ac:dyDescent="0.3">
      <c r="A786" s="4" t="s">
        <v>797</v>
      </c>
      <c r="B786" s="5">
        <v>2</v>
      </c>
      <c r="C786" t="str">
        <f t="shared" si="12"/>
        <v>cliente frecuente</v>
      </c>
    </row>
    <row r="787" spans="1:3" x14ac:dyDescent="0.3">
      <c r="A787" s="4" t="s">
        <v>798</v>
      </c>
      <c r="B787" s="5">
        <v>1</v>
      </c>
      <c r="C787" t="str">
        <f t="shared" si="12"/>
        <v>única vez</v>
      </c>
    </row>
    <row r="788" spans="1:3" x14ac:dyDescent="0.3">
      <c r="A788" s="4" t="s">
        <v>799</v>
      </c>
      <c r="B788" s="5">
        <v>1</v>
      </c>
      <c r="C788" t="str">
        <f t="shared" si="12"/>
        <v>única vez</v>
      </c>
    </row>
    <row r="789" spans="1:3" x14ac:dyDescent="0.3">
      <c r="A789" s="4" t="s">
        <v>800</v>
      </c>
      <c r="B789" s="5">
        <v>1</v>
      </c>
      <c r="C789" t="str">
        <f t="shared" si="12"/>
        <v>única vez</v>
      </c>
    </row>
    <row r="790" spans="1:3" x14ac:dyDescent="0.3">
      <c r="A790" s="4" t="s">
        <v>801</v>
      </c>
      <c r="B790" s="5">
        <v>3</v>
      </c>
      <c r="C790" t="str">
        <f t="shared" si="12"/>
        <v>cliente frecuente</v>
      </c>
    </row>
    <row r="791" spans="1:3" x14ac:dyDescent="0.3">
      <c r="A791" s="4" t="s">
        <v>802</v>
      </c>
      <c r="B791" s="5">
        <v>4</v>
      </c>
      <c r="C791" t="str">
        <f t="shared" si="12"/>
        <v>cliente frecuente</v>
      </c>
    </row>
    <row r="792" spans="1:3" x14ac:dyDescent="0.3">
      <c r="A792" s="4" t="s">
        <v>803</v>
      </c>
      <c r="B792" s="5">
        <v>2</v>
      </c>
      <c r="C792" t="str">
        <f t="shared" si="12"/>
        <v>cliente frecuente</v>
      </c>
    </row>
    <row r="793" spans="1:3" x14ac:dyDescent="0.3">
      <c r="A793" s="4" t="s">
        <v>804</v>
      </c>
      <c r="B793" s="5">
        <v>1</v>
      </c>
      <c r="C793" t="str">
        <f t="shared" si="12"/>
        <v>única vez</v>
      </c>
    </row>
    <row r="794" spans="1:3" x14ac:dyDescent="0.3">
      <c r="A794" s="4" t="s">
        <v>805</v>
      </c>
      <c r="B794" s="5">
        <v>2</v>
      </c>
      <c r="C794" t="str">
        <f t="shared" si="12"/>
        <v>cliente frecuente</v>
      </c>
    </row>
    <row r="795" spans="1:3" x14ac:dyDescent="0.3">
      <c r="A795" s="4" t="s">
        <v>806</v>
      </c>
      <c r="B795" s="5">
        <v>1</v>
      </c>
      <c r="C795" t="str">
        <f t="shared" si="12"/>
        <v>única vez</v>
      </c>
    </row>
    <row r="796" spans="1:3" x14ac:dyDescent="0.3">
      <c r="A796" s="4" t="s">
        <v>807</v>
      </c>
      <c r="B796" s="5">
        <v>1</v>
      </c>
      <c r="C796" t="str">
        <f t="shared" si="12"/>
        <v>única vez</v>
      </c>
    </row>
    <row r="797" spans="1:3" x14ac:dyDescent="0.3">
      <c r="A797" s="4" t="s">
        <v>808</v>
      </c>
      <c r="B797" s="5">
        <v>1</v>
      </c>
      <c r="C797" t="str">
        <f t="shared" si="12"/>
        <v>única vez</v>
      </c>
    </row>
    <row r="798" spans="1:3" x14ac:dyDescent="0.3">
      <c r="A798" s="4" t="s">
        <v>809</v>
      </c>
      <c r="B798" s="5">
        <v>1</v>
      </c>
      <c r="C798" t="str">
        <f t="shared" si="12"/>
        <v>única vez</v>
      </c>
    </row>
    <row r="799" spans="1:3" x14ac:dyDescent="0.3">
      <c r="A799" s="4" t="s">
        <v>810</v>
      </c>
      <c r="B799" s="5">
        <v>1</v>
      </c>
      <c r="C799" t="str">
        <f t="shared" si="12"/>
        <v>única vez</v>
      </c>
    </row>
    <row r="800" spans="1:3" x14ac:dyDescent="0.3">
      <c r="A800" s="4" t="s">
        <v>811</v>
      </c>
      <c r="B800" s="5">
        <v>1</v>
      </c>
      <c r="C800" t="str">
        <f t="shared" si="12"/>
        <v>única vez</v>
      </c>
    </row>
    <row r="801" spans="1:3" x14ac:dyDescent="0.3">
      <c r="A801" s="4" t="s">
        <v>812</v>
      </c>
      <c r="B801" s="5">
        <v>2</v>
      </c>
      <c r="C801" t="str">
        <f t="shared" si="12"/>
        <v>cliente frecuente</v>
      </c>
    </row>
    <row r="802" spans="1:3" x14ac:dyDescent="0.3">
      <c r="A802" s="4" t="s">
        <v>813</v>
      </c>
      <c r="B802" s="5">
        <v>2</v>
      </c>
      <c r="C802" t="str">
        <f t="shared" si="12"/>
        <v>cliente frecuente</v>
      </c>
    </row>
    <row r="803" spans="1:3" x14ac:dyDescent="0.3">
      <c r="A803" s="4" t="s">
        <v>814</v>
      </c>
      <c r="B803" s="5">
        <v>1</v>
      </c>
      <c r="C803" t="str">
        <f t="shared" si="12"/>
        <v>única vez</v>
      </c>
    </row>
    <row r="804" spans="1:3" x14ac:dyDescent="0.3">
      <c r="A804" s="4" t="s">
        <v>815</v>
      </c>
      <c r="B804" s="5">
        <v>1</v>
      </c>
      <c r="C804" t="str">
        <f t="shared" si="12"/>
        <v>única vez</v>
      </c>
    </row>
    <row r="805" spans="1:3" x14ac:dyDescent="0.3">
      <c r="A805" s="4" t="s">
        <v>816</v>
      </c>
      <c r="B805" s="5">
        <v>2</v>
      </c>
      <c r="C805" t="str">
        <f t="shared" si="12"/>
        <v>cliente frecuente</v>
      </c>
    </row>
    <row r="806" spans="1:3" x14ac:dyDescent="0.3">
      <c r="A806" s="4" t="s">
        <v>817</v>
      </c>
      <c r="B806" s="5">
        <v>2</v>
      </c>
      <c r="C806" t="str">
        <f t="shared" si="12"/>
        <v>cliente frecuente</v>
      </c>
    </row>
    <row r="807" spans="1:3" x14ac:dyDescent="0.3">
      <c r="A807" s="4" t="s">
        <v>818</v>
      </c>
      <c r="B807" s="5">
        <v>3</v>
      </c>
      <c r="C807" t="str">
        <f t="shared" si="12"/>
        <v>cliente frecuente</v>
      </c>
    </row>
    <row r="808" spans="1:3" x14ac:dyDescent="0.3">
      <c r="A808" s="4" t="s">
        <v>819</v>
      </c>
      <c r="B808" s="5">
        <v>1</v>
      </c>
      <c r="C808" t="str">
        <f t="shared" si="12"/>
        <v>única vez</v>
      </c>
    </row>
    <row r="809" spans="1:3" x14ac:dyDescent="0.3">
      <c r="A809" s="4" t="s">
        <v>820</v>
      </c>
      <c r="B809" s="5">
        <v>1</v>
      </c>
      <c r="C809" t="str">
        <f t="shared" si="12"/>
        <v>única vez</v>
      </c>
    </row>
    <row r="810" spans="1:3" x14ac:dyDescent="0.3">
      <c r="A810" s="4" t="s">
        <v>821</v>
      </c>
      <c r="B810" s="5">
        <v>1</v>
      </c>
      <c r="C810" t="str">
        <f t="shared" si="12"/>
        <v>única vez</v>
      </c>
    </row>
    <row r="811" spans="1:3" x14ac:dyDescent="0.3">
      <c r="A811" s="4" t="s">
        <v>822</v>
      </c>
      <c r="B811" s="5">
        <v>1</v>
      </c>
      <c r="C811" t="str">
        <f t="shared" si="12"/>
        <v>única vez</v>
      </c>
    </row>
    <row r="812" spans="1:3" x14ac:dyDescent="0.3">
      <c r="A812" s="4" t="s">
        <v>823</v>
      </c>
      <c r="B812" s="5">
        <v>1</v>
      </c>
      <c r="C812" t="str">
        <f t="shared" si="12"/>
        <v>única vez</v>
      </c>
    </row>
    <row r="813" spans="1:3" x14ac:dyDescent="0.3">
      <c r="A813" s="4" t="s">
        <v>824</v>
      </c>
      <c r="B813" s="5">
        <v>2</v>
      </c>
      <c r="C813" t="str">
        <f t="shared" si="12"/>
        <v>cliente frecuente</v>
      </c>
    </row>
    <row r="814" spans="1:3" x14ac:dyDescent="0.3">
      <c r="A814" s="4" t="s">
        <v>825</v>
      </c>
      <c r="B814" s="5">
        <v>2</v>
      </c>
      <c r="C814" t="str">
        <f t="shared" si="12"/>
        <v>cliente frecuente</v>
      </c>
    </row>
    <row r="815" spans="1:3" x14ac:dyDescent="0.3">
      <c r="A815" s="4" t="s">
        <v>826</v>
      </c>
      <c r="B815" s="5">
        <v>1</v>
      </c>
      <c r="C815" t="str">
        <f t="shared" si="12"/>
        <v>única vez</v>
      </c>
    </row>
    <row r="816" spans="1:3" x14ac:dyDescent="0.3">
      <c r="A816" s="4" t="s">
        <v>827</v>
      </c>
      <c r="B816" s="5">
        <v>2</v>
      </c>
      <c r="C816" t="str">
        <f t="shared" si="12"/>
        <v>cliente frecuente</v>
      </c>
    </row>
    <row r="817" spans="1:3" x14ac:dyDescent="0.3">
      <c r="A817" s="4" t="s">
        <v>828</v>
      </c>
      <c r="B817" s="5">
        <v>1</v>
      </c>
      <c r="C817" t="str">
        <f t="shared" si="12"/>
        <v>única vez</v>
      </c>
    </row>
    <row r="818" spans="1:3" x14ac:dyDescent="0.3">
      <c r="A818" s="4" t="s">
        <v>829</v>
      </c>
      <c r="B818" s="5">
        <v>2</v>
      </c>
      <c r="C818" t="str">
        <f t="shared" si="12"/>
        <v>cliente frecuente</v>
      </c>
    </row>
    <row r="819" spans="1:3" x14ac:dyDescent="0.3">
      <c r="A819" s="4" t="s">
        <v>830</v>
      </c>
      <c r="B819" s="5">
        <v>1</v>
      </c>
      <c r="C819" t="str">
        <f t="shared" si="12"/>
        <v>única vez</v>
      </c>
    </row>
    <row r="820" spans="1:3" x14ac:dyDescent="0.3">
      <c r="A820" s="4" t="s">
        <v>831</v>
      </c>
      <c r="B820" s="5">
        <v>1</v>
      </c>
      <c r="C820" t="str">
        <f t="shared" si="12"/>
        <v>única vez</v>
      </c>
    </row>
    <row r="821" spans="1:3" x14ac:dyDescent="0.3">
      <c r="A821" s="4" t="s">
        <v>832</v>
      </c>
      <c r="B821" s="5">
        <v>2</v>
      </c>
      <c r="C821" t="str">
        <f t="shared" si="12"/>
        <v>cliente frecuente</v>
      </c>
    </row>
    <row r="822" spans="1:3" x14ac:dyDescent="0.3">
      <c r="A822" s="4" t="s">
        <v>833</v>
      </c>
      <c r="B822" s="5">
        <v>11</v>
      </c>
      <c r="C822" t="str">
        <f t="shared" si="12"/>
        <v>cliente frecuente</v>
      </c>
    </row>
    <row r="823" spans="1:3" x14ac:dyDescent="0.3">
      <c r="A823" s="4" t="s">
        <v>834</v>
      </c>
      <c r="B823" s="5">
        <v>1</v>
      </c>
      <c r="C823" t="str">
        <f t="shared" si="12"/>
        <v>única vez</v>
      </c>
    </row>
    <row r="824" spans="1:3" x14ac:dyDescent="0.3">
      <c r="A824" s="4" t="s">
        <v>835</v>
      </c>
      <c r="B824" s="5">
        <v>1</v>
      </c>
      <c r="C824" t="str">
        <f t="shared" si="12"/>
        <v>única vez</v>
      </c>
    </row>
    <row r="825" spans="1:3" x14ac:dyDescent="0.3">
      <c r="A825" s="4" t="s">
        <v>836</v>
      </c>
      <c r="B825" s="5">
        <v>1</v>
      </c>
      <c r="C825" t="str">
        <f t="shared" si="12"/>
        <v>única vez</v>
      </c>
    </row>
    <row r="826" spans="1:3" x14ac:dyDescent="0.3">
      <c r="A826" s="4" t="s">
        <v>837</v>
      </c>
      <c r="B826" s="5">
        <v>1</v>
      </c>
      <c r="C826" t="str">
        <f t="shared" si="12"/>
        <v>única vez</v>
      </c>
    </row>
    <row r="827" spans="1:3" x14ac:dyDescent="0.3">
      <c r="A827" s="4" t="s">
        <v>838</v>
      </c>
      <c r="B827" s="5">
        <v>2</v>
      </c>
      <c r="C827" t="str">
        <f t="shared" si="12"/>
        <v>cliente frecuente</v>
      </c>
    </row>
    <row r="828" spans="1:3" x14ac:dyDescent="0.3">
      <c r="A828" s="4" t="s">
        <v>839</v>
      </c>
      <c r="B828" s="5">
        <v>1</v>
      </c>
      <c r="C828" t="str">
        <f t="shared" si="12"/>
        <v>única vez</v>
      </c>
    </row>
    <row r="829" spans="1:3" x14ac:dyDescent="0.3">
      <c r="A829" s="4" t="s">
        <v>840</v>
      </c>
      <c r="B829" s="5">
        <v>1</v>
      </c>
      <c r="C829" t="str">
        <f t="shared" si="12"/>
        <v>única vez</v>
      </c>
    </row>
    <row r="830" spans="1:3" x14ac:dyDescent="0.3">
      <c r="A830" s="4" t="s">
        <v>841</v>
      </c>
      <c r="B830" s="5">
        <v>1</v>
      </c>
      <c r="C830" t="str">
        <f t="shared" si="12"/>
        <v>única vez</v>
      </c>
    </row>
    <row r="831" spans="1:3" x14ac:dyDescent="0.3">
      <c r="A831" s="4" t="s">
        <v>842</v>
      </c>
      <c r="B831" s="5">
        <v>4</v>
      </c>
      <c r="C831" t="str">
        <f t="shared" si="12"/>
        <v>cliente frecuente</v>
      </c>
    </row>
    <row r="832" spans="1:3" x14ac:dyDescent="0.3">
      <c r="A832" s="4" t="s">
        <v>843</v>
      </c>
      <c r="B832" s="5">
        <v>1</v>
      </c>
      <c r="C832" t="str">
        <f t="shared" si="12"/>
        <v>única vez</v>
      </c>
    </row>
    <row r="833" spans="1:3" x14ac:dyDescent="0.3">
      <c r="A833" s="4" t="s">
        <v>844</v>
      </c>
      <c r="B833" s="5">
        <v>1</v>
      </c>
      <c r="C833" t="str">
        <f t="shared" si="12"/>
        <v>única vez</v>
      </c>
    </row>
    <row r="834" spans="1:3" x14ac:dyDescent="0.3">
      <c r="A834" s="4" t="s">
        <v>845</v>
      </c>
      <c r="B834" s="5">
        <v>2</v>
      </c>
      <c r="C834" t="str">
        <f t="shared" si="12"/>
        <v>cliente frecuente</v>
      </c>
    </row>
    <row r="835" spans="1:3" x14ac:dyDescent="0.3">
      <c r="A835" s="4" t="s">
        <v>846</v>
      </c>
      <c r="B835" s="5">
        <v>1</v>
      </c>
      <c r="C835" t="str">
        <f t="shared" si="12"/>
        <v>única vez</v>
      </c>
    </row>
    <row r="836" spans="1:3" x14ac:dyDescent="0.3">
      <c r="A836" s="4" t="s">
        <v>847</v>
      </c>
      <c r="B836" s="5">
        <v>1</v>
      </c>
      <c r="C836" t="str">
        <f t="shared" si="12"/>
        <v>única vez</v>
      </c>
    </row>
    <row r="837" spans="1:3" x14ac:dyDescent="0.3">
      <c r="A837" s="4" t="s">
        <v>848</v>
      </c>
      <c r="B837" s="5">
        <v>1</v>
      </c>
      <c r="C837" t="str">
        <f t="shared" ref="C837:C900" si="13">IF(B837=1,"única vez","cliente frecuente")</f>
        <v>única vez</v>
      </c>
    </row>
    <row r="838" spans="1:3" x14ac:dyDescent="0.3">
      <c r="A838" s="4" t="s">
        <v>849</v>
      </c>
      <c r="B838" s="5">
        <v>1</v>
      </c>
      <c r="C838" t="str">
        <f t="shared" si="13"/>
        <v>única vez</v>
      </c>
    </row>
    <row r="839" spans="1:3" x14ac:dyDescent="0.3">
      <c r="A839" s="4" t="s">
        <v>850</v>
      </c>
      <c r="B839" s="5">
        <v>1</v>
      </c>
      <c r="C839" t="str">
        <f t="shared" si="13"/>
        <v>única vez</v>
      </c>
    </row>
    <row r="840" spans="1:3" x14ac:dyDescent="0.3">
      <c r="A840" s="4" t="s">
        <v>851</v>
      </c>
      <c r="B840" s="5">
        <v>1</v>
      </c>
      <c r="C840" t="str">
        <f t="shared" si="13"/>
        <v>única vez</v>
      </c>
    </row>
    <row r="841" spans="1:3" x14ac:dyDescent="0.3">
      <c r="A841" s="4" t="s">
        <v>852</v>
      </c>
      <c r="B841" s="5">
        <v>2</v>
      </c>
      <c r="C841" t="str">
        <f t="shared" si="13"/>
        <v>cliente frecuente</v>
      </c>
    </row>
    <row r="842" spans="1:3" x14ac:dyDescent="0.3">
      <c r="A842" s="4" t="s">
        <v>853</v>
      </c>
      <c r="B842" s="5">
        <v>1</v>
      </c>
      <c r="C842" t="str">
        <f t="shared" si="13"/>
        <v>única vez</v>
      </c>
    </row>
    <row r="843" spans="1:3" x14ac:dyDescent="0.3">
      <c r="A843" s="4" t="s">
        <v>854</v>
      </c>
      <c r="B843" s="5">
        <v>1</v>
      </c>
      <c r="C843" t="str">
        <f t="shared" si="13"/>
        <v>única vez</v>
      </c>
    </row>
    <row r="844" spans="1:3" x14ac:dyDescent="0.3">
      <c r="A844" s="4" t="s">
        <v>855</v>
      </c>
      <c r="B844" s="5">
        <v>1</v>
      </c>
      <c r="C844" t="str">
        <f t="shared" si="13"/>
        <v>única vez</v>
      </c>
    </row>
    <row r="845" spans="1:3" x14ac:dyDescent="0.3">
      <c r="A845" s="4" t="s">
        <v>856</v>
      </c>
      <c r="B845" s="5">
        <v>6</v>
      </c>
      <c r="C845" t="str">
        <f t="shared" si="13"/>
        <v>cliente frecuente</v>
      </c>
    </row>
    <row r="846" spans="1:3" x14ac:dyDescent="0.3">
      <c r="A846" s="4" t="s">
        <v>857</v>
      </c>
      <c r="B846" s="5">
        <v>1</v>
      </c>
      <c r="C846" t="str">
        <f t="shared" si="13"/>
        <v>única vez</v>
      </c>
    </row>
    <row r="847" spans="1:3" x14ac:dyDescent="0.3">
      <c r="A847" s="4" t="s">
        <v>858</v>
      </c>
      <c r="B847" s="5">
        <v>1</v>
      </c>
      <c r="C847" t="str">
        <f t="shared" si="13"/>
        <v>única vez</v>
      </c>
    </row>
    <row r="848" spans="1:3" x14ac:dyDescent="0.3">
      <c r="A848" s="4" t="s">
        <v>859</v>
      </c>
      <c r="B848" s="5">
        <v>1</v>
      </c>
      <c r="C848" t="str">
        <f t="shared" si="13"/>
        <v>única vez</v>
      </c>
    </row>
    <row r="849" spans="1:3" x14ac:dyDescent="0.3">
      <c r="A849" s="4" t="s">
        <v>860</v>
      </c>
      <c r="B849" s="5">
        <v>1</v>
      </c>
      <c r="C849" t="str">
        <f t="shared" si="13"/>
        <v>única vez</v>
      </c>
    </row>
    <row r="850" spans="1:3" x14ac:dyDescent="0.3">
      <c r="A850" s="4" t="s">
        <v>861</v>
      </c>
      <c r="B850" s="5">
        <v>1</v>
      </c>
      <c r="C850" t="str">
        <f t="shared" si="13"/>
        <v>única vez</v>
      </c>
    </row>
    <row r="851" spans="1:3" x14ac:dyDescent="0.3">
      <c r="A851" s="4" t="s">
        <v>862</v>
      </c>
      <c r="B851" s="5">
        <v>1</v>
      </c>
      <c r="C851" t="str">
        <f t="shared" si="13"/>
        <v>única vez</v>
      </c>
    </row>
    <row r="852" spans="1:3" x14ac:dyDescent="0.3">
      <c r="A852" s="4" t="s">
        <v>863</v>
      </c>
      <c r="B852" s="5">
        <v>2</v>
      </c>
      <c r="C852" t="str">
        <f t="shared" si="13"/>
        <v>cliente frecuente</v>
      </c>
    </row>
    <row r="853" spans="1:3" x14ac:dyDescent="0.3">
      <c r="A853" s="4" t="s">
        <v>864</v>
      </c>
      <c r="B853" s="5">
        <v>1</v>
      </c>
      <c r="C853" t="str">
        <f t="shared" si="13"/>
        <v>única vez</v>
      </c>
    </row>
    <row r="854" spans="1:3" x14ac:dyDescent="0.3">
      <c r="A854" s="4" t="s">
        <v>865</v>
      </c>
      <c r="B854" s="5">
        <v>2</v>
      </c>
      <c r="C854" t="str">
        <f t="shared" si="13"/>
        <v>cliente frecuente</v>
      </c>
    </row>
    <row r="855" spans="1:3" x14ac:dyDescent="0.3">
      <c r="A855" s="4" t="s">
        <v>866</v>
      </c>
      <c r="B855" s="5">
        <v>2</v>
      </c>
      <c r="C855" t="str">
        <f t="shared" si="13"/>
        <v>cliente frecuente</v>
      </c>
    </row>
    <row r="856" spans="1:3" x14ac:dyDescent="0.3">
      <c r="A856" s="4" t="s">
        <v>867</v>
      </c>
      <c r="B856" s="5">
        <v>1</v>
      </c>
      <c r="C856" t="str">
        <f t="shared" si="13"/>
        <v>única vez</v>
      </c>
    </row>
    <row r="857" spans="1:3" x14ac:dyDescent="0.3">
      <c r="A857" s="4" t="s">
        <v>868</v>
      </c>
      <c r="B857" s="5">
        <v>1</v>
      </c>
      <c r="C857" t="str">
        <f t="shared" si="13"/>
        <v>única vez</v>
      </c>
    </row>
    <row r="858" spans="1:3" x14ac:dyDescent="0.3">
      <c r="A858" s="4" t="s">
        <v>869</v>
      </c>
      <c r="B858" s="5">
        <v>1</v>
      </c>
      <c r="C858" t="str">
        <f t="shared" si="13"/>
        <v>única vez</v>
      </c>
    </row>
    <row r="859" spans="1:3" x14ac:dyDescent="0.3">
      <c r="A859" s="4" t="s">
        <v>870</v>
      </c>
      <c r="B859" s="5">
        <v>1</v>
      </c>
      <c r="C859" t="str">
        <f t="shared" si="13"/>
        <v>única vez</v>
      </c>
    </row>
    <row r="860" spans="1:3" x14ac:dyDescent="0.3">
      <c r="A860" s="4" t="s">
        <v>871</v>
      </c>
      <c r="B860" s="5">
        <v>1</v>
      </c>
      <c r="C860" t="str">
        <f t="shared" si="13"/>
        <v>única vez</v>
      </c>
    </row>
    <row r="861" spans="1:3" x14ac:dyDescent="0.3">
      <c r="A861" s="4" t="s">
        <v>872</v>
      </c>
      <c r="B861" s="5">
        <v>1</v>
      </c>
      <c r="C861" t="str">
        <f t="shared" si="13"/>
        <v>única vez</v>
      </c>
    </row>
    <row r="862" spans="1:3" x14ac:dyDescent="0.3">
      <c r="A862" s="4" t="s">
        <v>873</v>
      </c>
      <c r="B862" s="5">
        <v>2</v>
      </c>
      <c r="C862" t="str">
        <f t="shared" si="13"/>
        <v>cliente frecuente</v>
      </c>
    </row>
    <row r="863" spans="1:3" x14ac:dyDescent="0.3">
      <c r="A863" s="4" t="s">
        <v>874</v>
      </c>
      <c r="B863" s="5">
        <v>1</v>
      </c>
      <c r="C863" t="str">
        <f t="shared" si="13"/>
        <v>única vez</v>
      </c>
    </row>
    <row r="864" spans="1:3" x14ac:dyDescent="0.3">
      <c r="A864" s="4" t="s">
        <v>875</v>
      </c>
      <c r="B864" s="5">
        <v>1</v>
      </c>
      <c r="C864" t="str">
        <f t="shared" si="13"/>
        <v>única vez</v>
      </c>
    </row>
    <row r="865" spans="1:3" x14ac:dyDescent="0.3">
      <c r="A865" s="4" t="s">
        <v>876</v>
      </c>
      <c r="B865" s="5">
        <v>2</v>
      </c>
      <c r="C865" t="str">
        <f t="shared" si="13"/>
        <v>cliente frecuente</v>
      </c>
    </row>
    <row r="866" spans="1:3" x14ac:dyDescent="0.3">
      <c r="A866" s="4" t="s">
        <v>877</v>
      </c>
      <c r="B866" s="5">
        <v>2</v>
      </c>
      <c r="C866" t="str">
        <f t="shared" si="13"/>
        <v>cliente frecuente</v>
      </c>
    </row>
    <row r="867" spans="1:3" x14ac:dyDescent="0.3">
      <c r="A867" s="4" t="s">
        <v>878</v>
      </c>
      <c r="B867" s="5">
        <v>1</v>
      </c>
      <c r="C867" t="str">
        <f t="shared" si="13"/>
        <v>única vez</v>
      </c>
    </row>
    <row r="868" spans="1:3" x14ac:dyDescent="0.3">
      <c r="A868" s="4" t="s">
        <v>879</v>
      </c>
      <c r="B868" s="5">
        <v>1</v>
      </c>
      <c r="C868" t="str">
        <f t="shared" si="13"/>
        <v>única vez</v>
      </c>
    </row>
    <row r="869" spans="1:3" x14ac:dyDescent="0.3">
      <c r="A869" s="4" t="s">
        <v>880</v>
      </c>
      <c r="B869" s="5">
        <v>1</v>
      </c>
      <c r="C869" t="str">
        <f t="shared" si="13"/>
        <v>única vez</v>
      </c>
    </row>
    <row r="870" spans="1:3" x14ac:dyDescent="0.3">
      <c r="A870" s="4" t="s">
        <v>881</v>
      </c>
      <c r="B870" s="5">
        <v>2</v>
      </c>
      <c r="C870" t="str">
        <f t="shared" si="13"/>
        <v>cliente frecuente</v>
      </c>
    </row>
    <row r="871" spans="1:3" x14ac:dyDescent="0.3">
      <c r="A871" s="4" t="s">
        <v>882</v>
      </c>
      <c r="B871" s="5">
        <v>2</v>
      </c>
      <c r="C871" t="str">
        <f t="shared" si="13"/>
        <v>cliente frecuente</v>
      </c>
    </row>
    <row r="872" spans="1:3" x14ac:dyDescent="0.3">
      <c r="A872" s="4" t="s">
        <v>883</v>
      </c>
      <c r="B872" s="5">
        <v>1</v>
      </c>
      <c r="C872" t="str">
        <f t="shared" si="13"/>
        <v>única vez</v>
      </c>
    </row>
    <row r="873" spans="1:3" x14ac:dyDescent="0.3">
      <c r="A873" s="4" t="s">
        <v>884</v>
      </c>
      <c r="B873" s="5">
        <v>1</v>
      </c>
      <c r="C873" t="str">
        <f t="shared" si="13"/>
        <v>única vez</v>
      </c>
    </row>
    <row r="874" spans="1:3" x14ac:dyDescent="0.3">
      <c r="A874" s="4" t="s">
        <v>885</v>
      </c>
      <c r="B874" s="5">
        <v>3</v>
      </c>
      <c r="C874" t="str">
        <f t="shared" si="13"/>
        <v>cliente frecuente</v>
      </c>
    </row>
    <row r="875" spans="1:3" x14ac:dyDescent="0.3">
      <c r="A875" s="4" t="s">
        <v>886</v>
      </c>
      <c r="B875" s="5">
        <v>2</v>
      </c>
      <c r="C875" t="str">
        <f t="shared" si="13"/>
        <v>cliente frecuente</v>
      </c>
    </row>
    <row r="876" spans="1:3" x14ac:dyDescent="0.3">
      <c r="A876" s="4" t="s">
        <v>887</v>
      </c>
      <c r="B876" s="5">
        <v>1</v>
      </c>
      <c r="C876" t="str">
        <f t="shared" si="13"/>
        <v>única vez</v>
      </c>
    </row>
    <row r="877" spans="1:3" x14ac:dyDescent="0.3">
      <c r="A877" s="4" t="s">
        <v>888</v>
      </c>
      <c r="B877" s="5">
        <v>2</v>
      </c>
      <c r="C877" t="str">
        <f t="shared" si="13"/>
        <v>cliente frecuente</v>
      </c>
    </row>
    <row r="878" spans="1:3" x14ac:dyDescent="0.3">
      <c r="A878" s="4" t="s">
        <v>889</v>
      </c>
      <c r="B878" s="5">
        <v>1</v>
      </c>
      <c r="C878" t="str">
        <f t="shared" si="13"/>
        <v>única vez</v>
      </c>
    </row>
    <row r="879" spans="1:3" x14ac:dyDescent="0.3">
      <c r="A879" s="4" t="s">
        <v>890</v>
      </c>
      <c r="B879" s="5">
        <v>4</v>
      </c>
      <c r="C879" t="str">
        <f t="shared" si="13"/>
        <v>cliente frecuente</v>
      </c>
    </row>
    <row r="880" spans="1:3" x14ac:dyDescent="0.3">
      <c r="A880" s="4" t="s">
        <v>891</v>
      </c>
      <c r="B880" s="5">
        <v>7</v>
      </c>
      <c r="C880" t="str">
        <f t="shared" si="13"/>
        <v>cliente frecuente</v>
      </c>
    </row>
    <row r="881" spans="1:3" x14ac:dyDescent="0.3">
      <c r="A881" s="4" t="s">
        <v>892</v>
      </c>
      <c r="B881" s="5">
        <v>4</v>
      </c>
      <c r="C881" t="str">
        <f t="shared" si="13"/>
        <v>cliente frecuente</v>
      </c>
    </row>
    <row r="882" spans="1:3" x14ac:dyDescent="0.3">
      <c r="A882" s="4" t="s">
        <v>893</v>
      </c>
      <c r="B882" s="5">
        <v>1</v>
      </c>
      <c r="C882" t="str">
        <f t="shared" si="13"/>
        <v>única vez</v>
      </c>
    </row>
    <row r="883" spans="1:3" x14ac:dyDescent="0.3">
      <c r="A883" s="4" t="s">
        <v>894</v>
      </c>
      <c r="B883" s="5">
        <v>1</v>
      </c>
      <c r="C883" t="str">
        <f t="shared" si="13"/>
        <v>única vez</v>
      </c>
    </row>
    <row r="884" spans="1:3" x14ac:dyDescent="0.3">
      <c r="A884" s="4" t="s">
        <v>895</v>
      </c>
      <c r="B884" s="5">
        <v>1</v>
      </c>
      <c r="C884" t="str">
        <f t="shared" si="13"/>
        <v>única vez</v>
      </c>
    </row>
    <row r="885" spans="1:3" x14ac:dyDescent="0.3">
      <c r="A885" s="4" t="s">
        <v>896</v>
      </c>
      <c r="B885" s="5">
        <v>1</v>
      </c>
      <c r="C885" t="str">
        <f t="shared" si="13"/>
        <v>única vez</v>
      </c>
    </row>
    <row r="886" spans="1:3" x14ac:dyDescent="0.3">
      <c r="A886" s="4" t="s">
        <v>897</v>
      </c>
      <c r="B886" s="5">
        <v>1</v>
      </c>
      <c r="C886" t="str">
        <f t="shared" si="13"/>
        <v>única vez</v>
      </c>
    </row>
    <row r="887" spans="1:3" x14ac:dyDescent="0.3">
      <c r="A887" s="4" t="s">
        <v>898</v>
      </c>
      <c r="B887" s="5">
        <v>2</v>
      </c>
      <c r="C887" t="str">
        <f t="shared" si="13"/>
        <v>cliente frecuente</v>
      </c>
    </row>
    <row r="888" spans="1:3" x14ac:dyDescent="0.3">
      <c r="A888" s="4" t="s">
        <v>899</v>
      </c>
      <c r="B888" s="5">
        <v>1</v>
      </c>
      <c r="C888" t="str">
        <f t="shared" si="13"/>
        <v>única vez</v>
      </c>
    </row>
    <row r="889" spans="1:3" x14ac:dyDescent="0.3">
      <c r="A889" s="4" t="s">
        <v>900</v>
      </c>
      <c r="B889" s="5">
        <v>5</v>
      </c>
      <c r="C889" t="str">
        <f t="shared" si="13"/>
        <v>cliente frecuente</v>
      </c>
    </row>
    <row r="890" spans="1:3" x14ac:dyDescent="0.3">
      <c r="A890" s="4" t="s">
        <v>901</v>
      </c>
      <c r="B890" s="5">
        <v>1</v>
      </c>
      <c r="C890" t="str">
        <f t="shared" si="13"/>
        <v>única vez</v>
      </c>
    </row>
    <row r="891" spans="1:3" x14ac:dyDescent="0.3">
      <c r="A891" s="4" t="s">
        <v>902</v>
      </c>
      <c r="B891" s="5">
        <v>2</v>
      </c>
      <c r="C891" t="str">
        <f t="shared" si="13"/>
        <v>cliente frecuente</v>
      </c>
    </row>
    <row r="892" spans="1:3" x14ac:dyDescent="0.3">
      <c r="A892" s="4" t="s">
        <v>903</v>
      </c>
      <c r="B892" s="5">
        <v>1</v>
      </c>
      <c r="C892" t="str">
        <f t="shared" si="13"/>
        <v>única vez</v>
      </c>
    </row>
    <row r="893" spans="1:3" x14ac:dyDescent="0.3">
      <c r="A893" s="4" t="s">
        <v>904</v>
      </c>
      <c r="B893" s="5">
        <v>1</v>
      </c>
      <c r="C893" t="str">
        <f t="shared" si="13"/>
        <v>única vez</v>
      </c>
    </row>
    <row r="894" spans="1:3" x14ac:dyDescent="0.3">
      <c r="A894" s="4" t="s">
        <v>905</v>
      </c>
      <c r="B894" s="5">
        <v>3</v>
      </c>
      <c r="C894" t="str">
        <f t="shared" si="13"/>
        <v>cliente frecuente</v>
      </c>
    </row>
    <row r="895" spans="1:3" x14ac:dyDescent="0.3">
      <c r="A895" s="4" t="s">
        <v>906</v>
      </c>
      <c r="B895" s="5">
        <v>4</v>
      </c>
      <c r="C895" t="str">
        <f t="shared" si="13"/>
        <v>cliente frecuente</v>
      </c>
    </row>
    <row r="896" spans="1:3" x14ac:dyDescent="0.3">
      <c r="A896" s="4" t="s">
        <v>907</v>
      </c>
      <c r="B896" s="5">
        <v>1</v>
      </c>
      <c r="C896" t="str">
        <f t="shared" si="13"/>
        <v>única vez</v>
      </c>
    </row>
    <row r="897" spans="1:3" x14ac:dyDescent="0.3">
      <c r="A897" s="4" t="s">
        <v>908</v>
      </c>
      <c r="B897" s="5">
        <v>1</v>
      </c>
      <c r="C897" t="str">
        <f t="shared" si="13"/>
        <v>única vez</v>
      </c>
    </row>
    <row r="898" spans="1:3" x14ac:dyDescent="0.3">
      <c r="A898" s="4" t="s">
        <v>909</v>
      </c>
      <c r="B898" s="5">
        <v>2</v>
      </c>
      <c r="C898" t="str">
        <f t="shared" si="13"/>
        <v>cliente frecuente</v>
      </c>
    </row>
    <row r="899" spans="1:3" x14ac:dyDescent="0.3">
      <c r="A899" s="4" t="s">
        <v>910</v>
      </c>
      <c r="B899" s="5">
        <v>2</v>
      </c>
      <c r="C899" t="str">
        <f t="shared" si="13"/>
        <v>cliente frecuente</v>
      </c>
    </row>
    <row r="900" spans="1:3" x14ac:dyDescent="0.3">
      <c r="A900" s="4" t="s">
        <v>911</v>
      </c>
      <c r="B900" s="5">
        <v>1</v>
      </c>
      <c r="C900" t="str">
        <f t="shared" si="13"/>
        <v>única vez</v>
      </c>
    </row>
    <row r="901" spans="1:3" x14ac:dyDescent="0.3">
      <c r="A901" s="4" t="s">
        <v>912</v>
      </c>
      <c r="B901" s="5">
        <v>1</v>
      </c>
      <c r="C901" t="str">
        <f t="shared" ref="C901:C964" si="14">IF(B901=1,"única vez","cliente frecuente")</f>
        <v>única vez</v>
      </c>
    </row>
    <row r="902" spans="1:3" x14ac:dyDescent="0.3">
      <c r="A902" s="4" t="s">
        <v>913</v>
      </c>
      <c r="B902" s="5">
        <v>1</v>
      </c>
      <c r="C902" t="str">
        <f t="shared" si="14"/>
        <v>única vez</v>
      </c>
    </row>
    <row r="903" spans="1:3" x14ac:dyDescent="0.3">
      <c r="A903" s="4" t="s">
        <v>914</v>
      </c>
      <c r="B903" s="5">
        <v>2</v>
      </c>
      <c r="C903" t="str">
        <f t="shared" si="14"/>
        <v>cliente frecuente</v>
      </c>
    </row>
    <row r="904" spans="1:3" x14ac:dyDescent="0.3">
      <c r="A904" s="4" t="s">
        <v>915</v>
      </c>
      <c r="B904" s="5">
        <v>1</v>
      </c>
      <c r="C904" t="str">
        <f t="shared" si="14"/>
        <v>única vez</v>
      </c>
    </row>
    <row r="905" spans="1:3" x14ac:dyDescent="0.3">
      <c r="A905" s="4" t="s">
        <v>916</v>
      </c>
      <c r="B905" s="5">
        <v>1</v>
      </c>
      <c r="C905" t="str">
        <f t="shared" si="14"/>
        <v>única vez</v>
      </c>
    </row>
    <row r="906" spans="1:3" x14ac:dyDescent="0.3">
      <c r="A906" s="4" t="s">
        <v>917</v>
      </c>
      <c r="B906" s="5">
        <v>3</v>
      </c>
      <c r="C906" t="str">
        <f t="shared" si="14"/>
        <v>cliente frecuente</v>
      </c>
    </row>
    <row r="907" spans="1:3" x14ac:dyDescent="0.3">
      <c r="A907" s="4" t="s">
        <v>918</v>
      </c>
      <c r="B907" s="5">
        <v>1</v>
      </c>
      <c r="C907" t="str">
        <f t="shared" si="14"/>
        <v>única vez</v>
      </c>
    </row>
    <row r="908" spans="1:3" x14ac:dyDescent="0.3">
      <c r="A908" s="4" t="s">
        <v>919</v>
      </c>
      <c r="B908" s="5">
        <v>1</v>
      </c>
      <c r="C908" t="str">
        <f t="shared" si="14"/>
        <v>única vez</v>
      </c>
    </row>
    <row r="909" spans="1:3" x14ac:dyDescent="0.3">
      <c r="A909" s="4" t="s">
        <v>920</v>
      </c>
      <c r="B909" s="5">
        <v>11</v>
      </c>
      <c r="C909" t="str">
        <f t="shared" si="14"/>
        <v>cliente frecuente</v>
      </c>
    </row>
    <row r="910" spans="1:3" x14ac:dyDescent="0.3">
      <c r="A910" s="4" t="s">
        <v>921</v>
      </c>
      <c r="B910" s="5">
        <v>2</v>
      </c>
      <c r="C910" t="str">
        <f t="shared" si="14"/>
        <v>cliente frecuente</v>
      </c>
    </row>
    <row r="911" spans="1:3" x14ac:dyDescent="0.3">
      <c r="A911" s="4" t="s">
        <v>922</v>
      </c>
      <c r="B911" s="5">
        <v>1</v>
      </c>
      <c r="C911" t="str">
        <f t="shared" si="14"/>
        <v>única vez</v>
      </c>
    </row>
    <row r="912" spans="1:3" x14ac:dyDescent="0.3">
      <c r="A912" s="4" t="s">
        <v>923</v>
      </c>
      <c r="B912" s="5">
        <v>1</v>
      </c>
      <c r="C912" t="str">
        <f t="shared" si="14"/>
        <v>única vez</v>
      </c>
    </row>
    <row r="913" spans="1:3" x14ac:dyDescent="0.3">
      <c r="A913" s="4" t="s">
        <v>924</v>
      </c>
      <c r="B913" s="5">
        <v>1</v>
      </c>
      <c r="C913" t="str">
        <f t="shared" si="14"/>
        <v>única vez</v>
      </c>
    </row>
    <row r="914" spans="1:3" x14ac:dyDescent="0.3">
      <c r="A914" s="4" t="s">
        <v>925</v>
      </c>
      <c r="B914" s="5">
        <v>1</v>
      </c>
      <c r="C914" t="str">
        <f t="shared" si="14"/>
        <v>única vez</v>
      </c>
    </row>
    <row r="915" spans="1:3" x14ac:dyDescent="0.3">
      <c r="A915" s="4" t="s">
        <v>926</v>
      </c>
      <c r="B915" s="5">
        <v>1</v>
      </c>
      <c r="C915" t="str">
        <f t="shared" si="14"/>
        <v>única vez</v>
      </c>
    </row>
    <row r="916" spans="1:3" x14ac:dyDescent="0.3">
      <c r="A916" s="4" t="s">
        <v>927</v>
      </c>
      <c r="B916" s="5">
        <v>2</v>
      </c>
      <c r="C916" t="str">
        <f t="shared" si="14"/>
        <v>cliente frecuente</v>
      </c>
    </row>
    <row r="917" spans="1:3" x14ac:dyDescent="0.3">
      <c r="A917" s="4" t="s">
        <v>928</v>
      </c>
      <c r="B917" s="5">
        <v>2</v>
      </c>
      <c r="C917" t="str">
        <f t="shared" si="14"/>
        <v>cliente frecuente</v>
      </c>
    </row>
    <row r="918" spans="1:3" x14ac:dyDescent="0.3">
      <c r="A918" s="4" t="s">
        <v>929</v>
      </c>
      <c r="B918" s="5">
        <v>1</v>
      </c>
      <c r="C918" t="str">
        <f t="shared" si="14"/>
        <v>única vez</v>
      </c>
    </row>
    <row r="919" spans="1:3" x14ac:dyDescent="0.3">
      <c r="A919" s="4" t="s">
        <v>930</v>
      </c>
      <c r="B919" s="5">
        <v>1</v>
      </c>
      <c r="C919" t="str">
        <f t="shared" si="14"/>
        <v>única vez</v>
      </c>
    </row>
    <row r="920" spans="1:3" x14ac:dyDescent="0.3">
      <c r="A920" s="4" t="s">
        <v>931</v>
      </c>
      <c r="B920" s="5">
        <v>1</v>
      </c>
      <c r="C920" t="str">
        <f t="shared" si="14"/>
        <v>única vez</v>
      </c>
    </row>
    <row r="921" spans="1:3" x14ac:dyDescent="0.3">
      <c r="A921" s="4" t="s">
        <v>932</v>
      </c>
      <c r="B921" s="5">
        <v>1</v>
      </c>
      <c r="C921" t="str">
        <f t="shared" si="14"/>
        <v>única vez</v>
      </c>
    </row>
    <row r="922" spans="1:3" x14ac:dyDescent="0.3">
      <c r="A922" s="4" t="s">
        <v>933</v>
      </c>
      <c r="B922" s="5">
        <v>1</v>
      </c>
      <c r="C922" t="str">
        <f t="shared" si="14"/>
        <v>única vez</v>
      </c>
    </row>
    <row r="923" spans="1:3" x14ac:dyDescent="0.3">
      <c r="A923" s="4" t="s">
        <v>934</v>
      </c>
      <c r="B923" s="5">
        <v>4</v>
      </c>
      <c r="C923" t="str">
        <f t="shared" si="14"/>
        <v>cliente frecuente</v>
      </c>
    </row>
    <row r="924" spans="1:3" x14ac:dyDescent="0.3">
      <c r="A924" s="4" t="s">
        <v>935</v>
      </c>
      <c r="B924" s="5">
        <v>1</v>
      </c>
      <c r="C924" t="str">
        <f t="shared" si="14"/>
        <v>única vez</v>
      </c>
    </row>
    <row r="925" spans="1:3" x14ac:dyDescent="0.3">
      <c r="A925" s="4" t="s">
        <v>936</v>
      </c>
      <c r="B925" s="5">
        <v>3</v>
      </c>
      <c r="C925" t="str">
        <f t="shared" si="14"/>
        <v>cliente frecuente</v>
      </c>
    </row>
    <row r="926" spans="1:3" x14ac:dyDescent="0.3">
      <c r="A926" s="4" t="s">
        <v>937</v>
      </c>
      <c r="B926" s="5">
        <v>3</v>
      </c>
      <c r="C926" t="str">
        <f t="shared" si="14"/>
        <v>cliente frecuente</v>
      </c>
    </row>
    <row r="927" spans="1:3" x14ac:dyDescent="0.3">
      <c r="A927" s="4" t="s">
        <v>938</v>
      </c>
      <c r="B927" s="5">
        <v>1</v>
      </c>
      <c r="C927" t="str">
        <f t="shared" si="14"/>
        <v>única vez</v>
      </c>
    </row>
    <row r="928" spans="1:3" x14ac:dyDescent="0.3">
      <c r="A928" s="4" t="s">
        <v>939</v>
      </c>
      <c r="B928" s="5">
        <v>1</v>
      </c>
      <c r="C928" t="str">
        <f t="shared" si="14"/>
        <v>única vez</v>
      </c>
    </row>
    <row r="929" spans="1:3" x14ac:dyDescent="0.3">
      <c r="A929" s="4" t="s">
        <v>940</v>
      </c>
      <c r="B929" s="5">
        <v>1</v>
      </c>
      <c r="C929" t="str">
        <f t="shared" si="14"/>
        <v>única vez</v>
      </c>
    </row>
    <row r="930" spans="1:3" x14ac:dyDescent="0.3">
      <c r="A930" s="4" t="s">
        <v>941</v>
      </c>
      <c r="B930" s="5">
        <v>1</v>
      </c>
      <c r="C930" t="str">
        <f t="shared" si="14"/>
        <v>única vez</v>
      </c>
    </row>
    <row r="931" spans="1:3" x14ac:dyDescent="0.3">
      <c r="A931" s="4" t="s">
        <v>942</v>
      </c>
      <c r="B931" s="5">
        <v>1</v>
      </c>
      <c r="C931" t="str">
        <f t="shared" si="14"/>
        <v>única vez</v>
      </c>
    </row>
    <row r="932" spans="1:3" x14ac:dyDescent="0.3">
      <c r="A932" s="4" t="s">
        <v>943</v>
      </c>
      <c r="B932" s="5">
        <v>1</v>
      </c>
      <c r="C932" t="str">
        <f t="shared" si="14"/>
        <v>única vez</v>
      </c>
    </row>
    <row r="933" spans="1:3" x14ac:dyDescent="0.3">
      <c r="A933" s="4" t="s">
        <v>944</v>
      </c>
      <c r="B933" s="5">
        <v>1</v>
      </c>
      <c r="C933" t="str">
        <f t="shared" si="14"/>
        <v>única vez</v>
      </c>
    </row>
    <row r="934" spans="1:3" x14ac:dyDescent="0.3">
      <c r="A934" s="4" t="s">
        <v>945</v>
      </c>
      <c r="B934" s="5">
        <v>2</v>
      </c>
      <c r="C934" t="str">
        <f t="shared" si="14"/>
        <v>cliente frecuente</v>
      </c>
    </row>
    <row r="935" spans="1:3" x14ac:dyDescent="0.3">
      <c r="A935" s="4" t="s">
        <v>946</v>
      </c>
      <c r="B935" s="5">
        <v>1</v>
      </c>
      <c r="C935" t="str">
        <f t="shared" si="14"/>
        <v>única vez</v>
      </c>
    </row>
    <row r="936" spans="1:3" x14ac:dyDescent="0.3">
      <c r="A936" s="4" t="s">
        <v>947</v>
      </c>
      <c r="B936" s="5">
        <v>1</v>
      </c>
      <c r="C936" t="str">
        <f t="shared" si="14"/>
        <v>única vez</v>
      </c>
    </row>
    <row r="937" spans="1:3" x14ac:dyDescent="0.3">
      <c r="A937" s="4" t="s">
        <v>948</v>
      </c>
      <c r="B937" s="5">
        <v>1</v>
      </c>
      <c r="C937" t="str">
        <f t="shared" si="14"/>
        <v>única vez</v>
      </c>
    </row>
    <row r="938" spans="1:3" x14ac:dyDescent="0.3">
      <c r="A938" s="4" t="s">
        <v>949</v>
      </c>
      <c r="B938" s="5">
        <v>1</v>
      </c>
      <c r="C938" t="str">
        <f t="shared" si="14"/>
        <v>única vez</v>
      </c>
    </row>
    <row r="939" spans="1:3" x14ac:dyDescent="0.3">
      <c r="A939" s="4" t="s">
        <v>950</v>
      </c>
      <c r="B939" s="5">
        <v>1</v>
      </c>
      <c r="C939" t="str">
        <f t="shared" si="14"/>
        <v>única vez</v>
      </c>
    </row>
    <row r="940" spans="1:3" x14ac:dyDescent="0.3">
      <c r="A940" s="4" t="s">
        <v>951</v>
      </c>
      <c r="B940" s="5">
        <v>1</v>
      </c>
      <c r="C940" t="str">
        <f t="shared" si="14"/>
        <v>única vez</v>
      </c>
    </row>
    <row r="941" spans="1:3" x14ac:dyDescent="0.3">
      <c r="A941" s="4" t="s">
        <v>952</v>
      </c>
      <c r="B941" s="5">
        <v>4</v>
      </c>
      <c r="C941" t="str">
        <f t="shared" si="14"/>
        <v>cliente frecuente</v>
      </c>
    </row>
    <row r="942" spans="1:3" x14ac:dyDescent="0.3">
      <c r="A942" s="4" t="s">
        <v>953</v>
      </c>
      <c r="B942" s="5">
        <v>2</v>
      </c>
      <c r="C942" t="str">
        <f t="shared" si="14"/>
        <v>cliente frecuente</v>
      </c>
    </row>
    <row r="943" spans="1:3" x14ac:dyDescent="0.3">
      <c r="A943" s="4" t="s">
        <v>954</v>
      </c>
      <c r="B943" s="5">
        <v>1</v>
      </c>
      <c r="C943" t="str">
        <f t="shared" si="14"/>
        <v>única vez</v>
      </c>
    </row>
    <row r="944" spans="1:3" x14ac:dyDescent="0.3">
      <c r="A944" s="4" t="s">
        <v>955</v>
      </c>
      <c r="B944" s="5">
        <v>1</v>
      </c>
      <c r="C944" t="str">
        <f t="shared" si="14"/>
        <v>única vez</v>
      </c>
    </row>
    <row r="945" spans="1:3" x14ac:dyDescent="0.3">
      <c r="A945" s="4" t="s">
        <v>956</v>
      </c>
      <c r="B945" s="5">
        <v>1</v>
      </c>
      <c r="C945" t="str">
        <f t="shared" si="14"/>
        <v>única vez</v>
      </c>
    </row>
    <row r="946" spans="1:3" x14ac:dyDescent="0.3">
      <c r="A946" s="4" t="s">
        <v>957</v>
      </c>
      <c r="B946" s="5">
        <v>1</v>
      </c>
      <c r="C946" t="str">
        <f t="shared" si="14"/>
        <v>única vez</v>
      </c>
    </row>
    <row r="947" spans="1:3" x14ac:dyDescent="0.3">
      <c r="A947" s="4" t="s">
        <v>958</v>
      </c>
      <c r="B947" s="5">
        <v>1</v>
      </c>
      <c r="C947" t="str">
        <f t="shared" si="14"/>
        <v>única vez</v>
      </c>
    </row>
    <row r="948" spans="1:3" x14ac:dyDescent="0.3">
      <c r="A948" s="4" t="s">
        <v>959</v>
      </c>
      <c r="B948" s="5">
        <v>1</v>
      </c>
      <c r="C948" t="str">
        <f t="shared" si="14"/>
        <v>única vez</v>
      </c>
    </row>
    <row r="949" spans="1:3" x14ac:dyDescent="0.3">
      <c r="A949" s="4" t="s">
        <v>960</v>
      </c>
      <c r="B949" s="5">
        <v>1</v>
      </c>
      <c r="C949" t="str">
        <f t="shared" si="14"/>
        <v>única vez</v>
      </c>
    </row>
    <row r="950" spans="1:3" x14ac:dyDescent="0.3">
      <c r="A950" s="4" t="s">
        <v>961</v>
      </c>
      <c r="B950" s="5">
        <v>2</v>
      </c>
      <c r="C950" t="str">
        <f t="shared" si="14"/>
        <v>cliente frecuente</v>
      </c>
    </row>
    <row r="951" spans="1:3" x14ac:dyDescent="0.3">
      <c r="A951" s="4" t="s">
        <v>962</v>
      </c>
      <c r="B951" s="5">
        <v>1</v>
      </c>
      <c r="C951" t="str">
        <f t="shared" si="14"/>
        <v>única vez</v>
      </c>
    </row>
    <row r="952" spans="1:3" x14ac:dyDescent="0.3">
      <c r="A952" s="4" t="s">
        <v>963</v>
      </c>
      <c r="B952" s="5">
        <v>1</v>
      </c>
      <c r="C952" t="str">
        <f t="shared" si="14"/>
        <v>única vez</v>
      </c>
    </row>
    <row r="953" spans="1:3" x14ac:dyDescent="0.3">
      <c r="A953" s="4" t="s">
        <v>964</v>
      </c>
      <c r="B953" s="5">
        <v>2</v>
      </c>
      <c r="C953" t="str">
        <f t="shared" si="14"/>
        <v>cliente frecuente</v>
      </c>
    </row>
    <row r="954" spans="1:3" x14ac:dyDescent="0.3">
      <c r="A954" s="4" t="s">
        <v>965</v>
      </c>
      <c r="B954" s="5">
        <v>1</v>
      </c>
      <c r="C954" t="str">
        <f t="shared" si="14"/>
        <v>única vez</v>
      </c>
    </row>
    <row r="955" spans="1:3" x14ac:dyDescent="0.3">
      <c r="A955" s="4" t="s">
        <v>966</v>
      </c>
      <c r="B955" s="5">
        <v>1</v>
      </c>
      <c r="C955" t="str">
        <f t="shared" si="14"/>
        <v>única vez</v>
      </c>
    </row>
    <row r="956" spans="1:3" x14ac:dyDescent="0.3">
      <c r="A956" s="4" t="s">
        <v>967</v>
      </c>
      <c r="B956" s="5">
        <v>1</v>
      </c>
      <c r="C956" t="str">
        <f t="shared" si="14"/>
        <v>única vez</v>
      </c>
    </row>
    <row r="957" spans="1:3" x14ac:dyDescent="0.3">
      <c r="A957" s="4" t="s">
        <v>968</v>
      </c>
      <c r="B957" s="5">
        <v>1</v>
      </c>
      <c r="C957" t="str">
        <f t="shared" si="14"/>
        <v>única vez</v>
      </c>
    </row>
    <row r="958" spans="1:3" x14ac:dyDescent="0.3">
      <c r="A958" s="4" t="s">
        <v>969</v>
      </c>
      <c r="B958" s="5">
        <v>1</v>
      </c>
      <c r="C958" t="str">
        <f t="shared" si="14"/>
        <v>única vez</v>
      </c>
    </row>
    <row r="959" spans="1:3" x14ac:dyDescent="0.3">
      <c r="A959" s="4" t="s">
        <v>970</v>
      </c>
      <c r="B959" s="5">
        <v>2</v>
      </c>
      <c r="C959" t="str">
        <f t="shared" si="14"/>
        <v>cliente frecuente</v>
      </c>
    </row>
    <row r="960" spans="1:3" x14ac:dyDescent="0.3">
      <c r="A960" s="4" t="s">
        <v>971</v>
      </c>
      <c r="B960" s="5">
        <v>1</v>
      </c>
      <c r="C960" t="str">
        <f t="shared" si="14"/>
        <v>única vez</v>
      </c>
    </row>
    <row r="961" spans="1:3" x14ac:dyDescent="0.3">
      <c r="A961" s="4" t="s">
        <v>972</v>
      </c>
      <c r="B961" s="5">
        <v>1</v>
      </c>
      <c r="C961" t="str">
        <f t="shared" si="14"/>
        <v>única vez</v>
      </c>
    </row>
    <row r="962" spans="1:3" x14ac:dyDescent="0.3">
      <c r="A962" s="4" t="s">
        <v>973</v>
      </c>
      <c r="B962" s="5">
        <v>1</v>
      </c>
      <c r="C962" t="str">
        <f t="shared" si="14"/>
        <v>única vez</v>
      </c>
    </row>
    <row r="963" spans="1:3" x14ac:dyDescent="0.3">
      <c r="A963" s="4" t="s">
        <v>974</v>
      </c>
      <c r="B963" s="5">
        <v>1</v>
      </c>
      <c r="C963" t="str">
        <f t="shared" si="14"/>
        <v>única vez</v>
      </c>
    </row>
    <row r="964" spans="1:3" x14ac:dyDescent="0.3">
      <c r="A964" s="4" t="s">
        <v>975</v>
      </c>
      <c r="B964" s="5">
        <v>1</v>
      </c>
      <c r="C964" t="str">
        <f t="shared" si="14"/>
        <v>única vez</v>
      </c>
    </row>
    <row r="965" spans="1:3" x14ac:dyDescent="0.3">
      <c r="A965" s="4" t="s">
        <v>976</v>
      </c>
      <c r="B965" s="5">
        <v>1</v>
      </c>
      <c r="C965" t="str">
        <f t="shared" ref="C965:C1028" si="15">IF(B965=1,"única vez","cliente frecuente")</f>
        <v>única vez</v>
      </c>
    </row>
    <row r="966" spans="1:3" x14ac:dyDescent="0.3">
      <c r="A966" s="4" t="s">
        <v>977</v>
      </c>
      <c r="B966" s="5">
        <v>1</v>
      </c>
      <c r="C966" t="str">
        <f t="shared" si="15"/>
        <v>única vez</v>
      </c>
    </row>
    <row r="967" spans="1:3" x14ac:dyDescent="0.3">
      <c r="A967" s="4" t="s">
        <v>978</v>
      </c>
      <c r="B967" s="5">
        <v>1</v>
      </c>
      <c r="C967" t="str">
        <f t="shared" si="15"/>
        <v>única vez</v>
      </c>
    </row>
    <row r="968" spans="1:3" x14ac:dyDescent="0.3">
      <c r="A968" s="4" t="s">
        <v>979</v>
      </c>
      <c r="B968" s="5">
        <v>2</v>
      </c>
      <c r="C968" t="str">
        <f t="shared" si="15"/>
        <v>cliente frecuente</v>
      </c>
    </row>
    <row r="969" spans="1:3" x14ac:dyDescent="0.3">
      <c r="A969" s="4" t="s">
        <v>980</v>
      </c>
      <c r="B969" s="5">
        <v>1</v>
      </c>
      <c r="C969" t="str">
        <f t="shared" si="15"/>
        <v>única vez</v>
      </c>
    </row>
    <row r="970" spans="1:3" x14ac:dyDescent="0.3">
      <c r="A970" s="4" t="s">
        <v>981</v>
      </c>
      <c r="B970" s="5">
        <v>1</v>
      </c>
      <c r="C970" t="str">
        <f t="shared" si="15"/>
        <v>única vez</v>
      </c>
    </row>
    <row r="971" spans="1:3" x14ac:dyDescent="0.3">
      <c r="A971" s="4" t="s">
        <v>982</v>
      </c>
      <c r="B971" s="5">
        <v>1</v>
      </c>
      <c r="C971" t="str">
        <f t="shared" si="15"/>
        <v>única vez</v>
      </c>
    </row>
    <row r="972" spans="1:3" x14ac:dyDescent="0.3">
      <c r="A972" s="4" t="s">
        <v>983</v>
      </c>
      <c r="B972" s="5">
        <v>1</v>
      </c>
      <c r="C972" t="str">
        <f t="shared" si="15"/>
        <v>única vez</v>
      </c>
    </row>
    <row r="973" spans="1:3" x14ac:dyDescent="0.3">
      <c r="A973" s="4" t="s">
        <v>984</v>
      </c>
      <c r="B973" s="5">
        <v>1</v>
      </c>
      <c r="C973" t="str">
        <f t="shared" si="15"/>
        <v>única vez</v>
      </c>
    </row>
    <row r="974" spans="1:3" x14ac:dyDescent="0.3">
      <c r="A974" s="4" t="s">
        <v>985</v>
      </c>
      <c r="B974" s="5">
        <v>1</v>
      </c>
      <c r="C974" t="str">
        <f t="shared" si="15"/>
        <v>única vez</v>
      </c>
    </row>
    <row r="975" spans="1:3" x14ac:dyDescent="0.3">
      <c r="A975" s="4" t="s">
        <v>986</v>
      </c>
      <c r="B975" s="5">
        <v>1</v>
      </c>
      <c r="C975" t="str">
        <f t="shared" si="15"/>
        <v>única vez</v>
      </c>
    </row>
    <row r="976" spans="1:3" x14ac:dyDescent="0.3">
      <c r="A976" s="4" t="s">
        <v>987</v>
      </c>
      <c r="B976" s="5">
        <v>1</v>
      </c>
      <c r="C976" t="str">
        <f t="shared" si="15"/>
        <v>única vez</v>
      </c>
    </row>
    <row r="977" spans="1:3" x14ac:dyDescent="0.3">
      <c r="A977" s="4" t="s">
        <v>988</v>
      </c>
      <c r="B977" s="5">
        <v>1</v>
      </c>
      <c r="C977" t="str">
        <f t="shared" si="15"/>
        <v>única vez</v>
      </c>
    </row>
    <row r="978" spans="1:3" x14ac:dyDescent="0.3">
      <c r="A978" s="4" t="s">
        <v>989</v>
      </c>
      <c r="B978" s="5">
        <v>1</v>
      </c>
      <c r="C978" t="str">
        <f t="shared" si="15"/>
        <v>única vez</v>
      </c>
    </row>
    <row r="979" spans="1:3" x14ac:dyDescent="0.3">
      <c r="A979" s="4" t="s">
        <v>990</v>
      </c>
      <c r="B979" s="5">
        <v>2</v>
      </c>
      <c r="C979" t="str">
        <f t="shared" si="15"/>
        <v>cliente frecuente</v>
      </c>
    </row>
    <row r="980" spans="1:3" x14ac:dyDescent="0.3">
      <c r="A980" s="4" t="s">
        <v>991</v>
      </c>
      <c r="B980" s="5">
        <v>1</v>
      </c>
      <c r="C980" t="str">
        <f t="shared" si="15"/>
        <v>única vez</v>
      </c>
    </row>
    <row r="981" spans="1:3" x14ac:dyDescent="0.3">
      <c r="A981" s="4" t="s">
        <v>992</v>
      </c>
      <c r="B981" s="5">
        <v>1</v>
      </c>
      <c r="C981" t="str">
        <f t="shared" si="15"/>
        <v>única vez</v>
      </c>
    </row>
    <row r="982" spans="1:3" x14ac:dyDescent="0.3">
      <c r="A982" s="4" t="s">
        <v>993</v>
      </c>
      <c r="B982" s="5">
        <v>1</v>
      </c>
      <c r="C982" t="str">
        <f t="shared" si="15"/>
        <v>única vez</v>
      </c>
    </row>
    <row r="983" spans="1:3" x14ac:dyDescent="0.3">
      <c r="A983" s="4" t="s">
        <v>994</v>
      </c>
      <c r="B983" s="5">
        <v>1</v>
      </c>
      <c r="C983" t="str">
        <f t="shared" si="15"/>
        <v>única vez</v>
      </c>
    </row>
    <row r="984" spans="1:3" x14ac:dyDescent="0.3">
      <c r="A984" s="4" t="s">
        <v>995</v>
      </c>
      <c r="B984" s="5">
        <v>1</v>
      </c>
      <c r="C984" t="str">
        <f t="shared" si="15"/>
        <v>única vez</v>
      </c>
    </row>
    <row r="985" spans="1:3" x14ac:dyDescent="0.3">
      <c r="A985" s="4" t="s">
        <v>996</v>
      </c>
      <c r="B985" s="5">
        <v>1</v>
      </c>
      <c r="C985" t="str">
        <f t="shared" si="15"/>
        <v>única vez</v>
      </c>
    </row>
    <row r="986" spans="1:3" x14ac:dyDescent="0.3">
      <c r="A986" s="4" t="s">
        <v>997</v>
      </c>
      <c r="B986" s="5">
        <v>1</v>
      </c>
      <c r="C986" t="str">
        <f t="shared" si="15"/>
        <v>única vez</v>
      </c>
    </row>
    <row r="987" spans="1:3" x14ac:dyDescent="0.3">
      <c r="A987" s="4" t="s">
        <v>998</v>
      </c>
      <c r="B987" s="5">
        <v>1</v>
      </c>
      <c r="C987" t="str">
        <f t="shared" si="15"/>
        <v>única vez</v>
      </c>
    </row>
    <row r="988" spans="1:3" x14ac:dyDescent="0.3">
      <c r="A988" s="4" t="s">
        <v>999</v>
      </c>
      <c r="B988" s="5">
        <v>1</v>
      </c>
      <c r="C988" t="str">
        <f t="shared" si="15"/>
        <v>única vez</v>
      </c>
    </row>
    <row r="989" spans="1:3" x14ac:dyDescent="0.3">
      <c r="A989" s="4" t="s">
        <v>1000</v>
      </c>
      <c r="B989" s="5">
        <v>1</v>
      </c>
      <c r="C989" t="str">
        <f t="shared" si="15"/>
        <v>única vez</v>
      </c>
    </row>
    <row r="990" spans="1:3" x14ac:dyDescent="0.3">
      <c r="A990" s="4" t="s">
        <v>1001</v>
      </c>
      <c r="B990" s="5">
        <v>1</v>
      </c>
      <c r="C990" t="str">
        <f t="shared" si="15"/>
        <v>única vez</v>
      </c>
    </row>
    <row r="991" spans="1:3" x14ac:dyDescent="0.3">
      <c r="A991" s="4" t="s">
        <v>1002</v>
      </c>
      <c r="B991" s="5">
        <v>1</v>
      </c>
      <c r="C991" t="str">
        <f t="shared" si="15"/>
        <v>única vez</v>
      </c>
    </row>
    <row r="992" spans="1:3" x14ac:dyDescent="0.3">
      <c r="A992" s="4" t="s">
        <v>1003</v>
      </c>
      <c r="B992" s="5">
        <v>1</v>
      </c>
      <c r="C992" t="str">
        <f t="shared" si="15"/>
        <v>única vez</v>
      </c>
    </row>
    <row r="993" spans="1:3" x14ac:dyDescent="0.3">
      <c r="A993" s="4" t="s">
        <v>1004</v>
      </c>
      <c r="B993" s="5">
        <v>1</v>
      </c>
      <c r="C993" t="str">
        <f t="shared" si="15"/>
        <v>única vez</v>
      </c>
    </row>
    <row r="994" spans="1:3" x14ac:dyDescent="0.3">
      <c r="A994" s="4" t="s">
        <v>1005</v>
      </c>
      <c r="B994" s="5">
        <v>2</v>
      </c>
      <c r="C994" t="str">
        <f t="shared" si="15"/>
        <v>cliente frecuente</v>
      </c>
    </row>
    <row r="995" spans="1:3" x14ac:dyDescent="0.3">
      <c r="A995" s="4" t="s">
        <v>1006</v>
      </c>
      <c r="B995" s="5">
        <v>1</v>
      </c>
      <c r="C995" t="str">
        <f t="shared" si="15"/>
        <v>única vez</v>
      </c>
    </row>
    <row r="996" spans="1:3" x14ac:dyDescent="0.3">
      <c r="A996" s="4" t="s">
        <v>1007</v>
      </c>
      <c r="B996" s="5">
        <v>1</v>
      </c>
      <c r="C996" t="str">
        <f t="shared" si="15"/>
        <v>única vez</v>
      </c>
    </row>
    <row r="997" spans="1:3" x14ac:dyDescent="0.3">
      <c r="A997" s="4" t="s">
        <v>1008</v>
      </c>
      <c r="B997" s="5">
        <v>1</v>
      </c>
      <c r="C997" t="str">
        <f t="shared" si="15"/>
        <v>única vez</v>
      </c>
    </row>
    <row r="998" spans="1:3" x14ac:dyDescent="0.3">
      <c r="A998" s="4" t="s">
        <v>1009</v>
      </c>
      <c r="B998" s="5">
        <v>1</v>
      </c>
      <c r="C998" t="str">
        <f t="shared" si="15"/>
        <v>única vez</v>
      </c>
    </row>
    <row r="999" spans="1:3" x14ac:dyDescent="0.3">
      <c r="A999" s="4" t="s">
        <v>1010</v>
      </c>
      <c r="B999" s="5">
        <v>1</v>
      </c>
      <c r="C999" t="str">
        <f t="shared" si="15"/>
        <v>única vez</v>
      </c>
    </row>
    <row r="1000" spans="1:3" x14ac:dyDescent="0.3">
      <c r="A1000" s="4" t="s">
        <v>1011</v>
      </c>
      <c r="B1000" s="5">
        <v>1</v>
      </c>
      <c r="C1000" t="str">
        <f t="shared" si="15"/>
        <v>única vez</v>
      </c>
    </row>
    <row r="1001" spans="1:3" x14ac:dyDescent="0.3">
      <c r="A1001" s="4" t="s">
        <v>1012</v>
      </c>
      <c r="B1001" s="5">
        <v>1</v>
      </c>
      <c r="C1001" t="str">
        <f t="shared" si="15"/>
        <v>única vez</v>
      </c>
    </row>
    <row r="1002" spans="1:3" x14ac:dyDescent="0.3">
      <c r="A1002" s="4" t="s">
        <v>1013</v>
      </c>
      <c r="B1002" s="5">
        <v>1</v>
      </c>
      <c r="C1002" t="str">
        <f t="shared" si="15"/>
        <v>única vez</v>
      </c>
    </row>
    <row r="1003" spans="1:3" x14ac:dyDescent="0.3">
      <c r="A1003" s="4" t="s">
        <v>1014</v>
      </c>
      <c r="B1003" s="5">
        <v>2</v>
      </c>
      <c r="C1003" t="str">
        <f t="shared" si="15"/>
        <v>cliente frecuente</v>
      </c>
    </row>
    <row r="1004" spans="1:3" x14ac:dyDescent="0.3">
      <c r="A1004" s="4" t="s">
        <v>1015</v>
      </c>
      <c r="B1004" s="5">
        <v>1</v>
      </c>
      <c r="C1004" t="str">
        <f t="shared" si="15"/>
        <v>única vez</v>
      </c>
    </row>
    <row r="1005" spans="1:3" x14ac:dyDescent="0.3">
      <c r="A1005" s="4" t="s">
        <v>1016</v>
      </c>
      <c r="B1005" s="5">
        <v>1</v>
      </c>
      <c r="C1005" t="str">
        <f t="shared" si="15"/>
        <v>única vez</v>
      </c>
    </row>
    <row r="1006" spans="1:3" x14ac:dyDescent="0.3">
      <c r="A1006" s="4" t="s">
        <v>1017</v>
      </c>
      <c r="B1006" s="5">
        <v>7</v>
      </c>
      <c r="C1006" t="str">
        <f t="shared" si="15"/>
        <v>cliente frecuente</v>
      </c>
    </row>
    <row r="1007" spans="1:3" x14ac:dyDescent="0.3">
      <c r="A1007" s="4" t="s">
        <v>1018</v>
      </c>
      <c r="B1007" s="5">
        <v>1</v>
      </c>
      <c r="C1007" t="str">
        <f t="shared" si="15"/>
        <v>única vez</v>
      </c>
    </row>
    <row r="1008" spans="1:3" x14ac:dyDescent="0.3">
      <c r="A1008" s="4" t="s">
        <v>1019</v>
      </c>
      <c r="B1008" s="5">
        <v>1</v>
      </c>
      <c r="C1008" t="str">
        <f t="shared" si="15"/>
        <v>única vez</v>
      </c>
    </row>
    <row r="1009" spans="1:3" x14ac:dyDescent="0.3">
      <c r="A1009" s="4" t="s">
        <v>1020</v>
      </c>
      <c r="B1009" s="5">
        <v>1</v>
      </c>
      <c r="C1009" t="str">
        <f t="shared" si="15"/>
        <v>única vez</v>
      </c>
    </row>
    <row r="1010" spans="1:3" x14ac:dyDescent="0.3">
      <c r="A1010" s="4" t="s">
        <v>1021</v>
      </c>
      <c r="B1010" s="5">
        <v>1</v>
      </c>
      <c r="C1010" t="str">
        <f t="shared" si="15"/>
        <v>única vez</v>
      </c>
    </row>
    <row r="1011" spans="1:3" x14ac:dyDescent="0.3">
      <c r="A1011" s="4" t="s">
        <v>1022</v>
      </c>
      <c r="B1011" s="5">
        <v>2</v>
      </c>
      <c r="C1011" t="str">
        <f t="shared" si="15"/>
        <v>cliente frecuente</v>
      </c>
    </row>
    <row r="1012" spans="1:3" x14ac:dyDescent="0.3">
      <c r="A1012" s="4" t="s">
        <v>1023</v>
      </c>
      <c r="B1012" s="5">
        <v>1</v>
      </c>
      <c r="C1012" t="str">
        <f t="shared" si="15"/>
        <v>única vez</v>
      </c>
    </row>
    <row r="1013" spans="1:3" x14ac:dyDescent="0.3">
      <c r="A1013" s="4" t="s">
        <v>1024</v>
      </c>
      <c r="B1013" s="5">
        <v>2</v>
      </c>
      <c r="C1013" t="str">
        <f t="shared" si="15"/>
        <v>cliente frecuente</v>
      </c>
    </row>
    <row r="1014" spans="1:3" x14ac:dyDescent="0.3">
      <c r="A1014" s="4" t="s">
        <v>1025</v>
      </c>
      <c r="B1014" s="5">
        <v>1</v>
      </c>
      <c r="C1014" t="str">
        <f t="shared" si="15"/>
        <v>única vez</v>
      </c>
    </row>
    <row r="1015" spans="1:3" x14ac:dyDescent="0.3">
      <c r="A1015" s="4" t="s">
        <v>1026</v>
      </c>
      <c r="B1015" s="5">
        <v>1</v>
      </c>
      <c r="C1015" t="str">
        <f t="shared" si="15"/>
        <v>única vez</v>
      </c>
    </row>
    <row r="1016" spans="1:3" x14ac:dyDescent="0.3">
      <c r="A1016" s="4" t="s">
        <v>1027</v>
      </c>
      <c r="B1016" s="5">
        <v>1</v>
      </c>
      <c r="C1016" t="str">
        <f t="shared" si="15"/>
        <v>única vez</v>
      </c>
    </row>
    <row r="1017" spans="1:3" x14ac:dyDescent="0.3">
      <c r="A1017" s="4" t="s">
        <v>1028</v>
      </c>
      <c r="B1017" s="5">
        <v>2</v>
      </c>
      <c r="C1017" t="str">
        <f t="shared" si="15"/>
        <v>cliente frecuente</v>
      </c>
    </row>
    <row r="1018" spans="1:3" x14ac:dyDescent="0.3">
      <c r="A1018" s="4" t="s">
        <v>1029</v>
      </c>
      <c r="B1018" s="5">
        <v>1</v>
      </c>
      <c r="C1018" t="str">
        <f t="shared" si="15"/>
        <v>única vez</v>
      </c>
    </row>
    <row r="1019" spans="1:3" x14ac:dyDescent="0.3">
      <c r="A1019" s="4" t="s">
        <v>1030</v>
      </c>
      <c r="B1019" s="5">
        <v>3</v>
      </c>
      <c r="C1019" t="str">
        <f t="shared" si="15"/>
        <v>cliente frecuente</v>
      </c>
    </row>
    <row r="1020" spans="1:3" x14ac:dyDescent="0.3">
      <c r="A1020" s="4" t="s">
        <v>1031</v>
      </c>
      <c r="B1020" s="5">
        <v>1</v>
      </c>
      <c r="C1020" t="str">
        <f t="shared" si="15"/>
        <v>única vez</v>
      </c>
    </row>
    <row r="1021" spans="1:3" x14ac:dyDescent="0.3">
      <c r="A1021" s="4" t="s">
        <v>1032</v>
      </c>
      <c r="B1021" s="5">
        <v>1</v>
      </c>
      <c r="C1021" t="str">
        <f t="shared" si="15"/>
        <v>única vez</v>
      </c>
    </row>
    <row r="1022" spans="1:3" x14ac:dyDescent="0.3">
      <c r="A1022" s="4" t="s">
        <v>1033</v>
      </c>
      <c r="B1022" s="5">
        <v>1</v>
      </c>
      <c r="C1022" t="str">
        <f t="shared" si="15"/>
        <v>única vez</v>
      </c>
    </row>
    <row r="1023" spans="1:3" x14ac:dyDescent="0.3">
      <c r="A1023" s="4" t="s">
        <v>1034</v>
      </c>
      <c r="B1023" s="5">
        <v>3</v>
      </c>
      <c r="C1023" t="str">
        <f t="shared" si="15"/>
        <v>cliente frecuente</v>
      </c>
    </row>
    <row r="1024" spans="1:3" x14ac:dyDescent="0.3">
      <c r="A1024" s="4" t="s">
        <v>1035</v>
      </c>
      <c r="B1024" s="5">
        <v>2</v>
      </c>
      <c r="C1024" t="str">
        <f t="shared" si="15"/>
        <v>cliente frecuente</v>
      </c>
    </row>
    <row r="1025" spans="1:3" x14ac:dyDescent="0.3">
      <c r="A1025" s="4" t="s">
        <v>1036</v>
      </c>
      <c r="B1025" s="5">
        <v>1</v>
      </c>
      <c r="C1025" t="str">
        <f t="shared" si="15"/>
        <v>única vez</v>
      </c>
    </row>
    <row r="1026" spans="1:3" x14ac:dyDescent="0.3">
      <c r="A1026" s="4" t="s">
        <v>1037</v>
      </c>
      <c r="B1026" s="5">
        <v>1</v>
      </c>
      <c r="C1026" t="str">
        <f t="shared" si="15"/>
        <v>única vez</v>
      </c>
    </row>
    <row r="1027" spans="1:3" x14ac:dyDescent="0.3">
      <c r="A1027" s="4" t="s">
        <v>1038</v>
      </c>
      <c r="B1027" s="5">
        <v>1</v>
      </c>
      <c r="C1027" t="str">
        <f t="shared" si="15"/>
        <v>única vez</v>
      </c>
    </row>
    <row r="1028" spans="1:3" x14ac:dyDescent="0.3">
      <c r="A1028" s="4" t="s">
        <v>1039</v>
      </c>
      <c r="B1028" s="5">
        <v>2</v>
      </c>
      <c r="C1028" t="str">
        <f t="shared" si="15"/>
        <v>cliente frecuente</v>
      </c>
    </row>
    <row r="1029" spans="1:3" x14ac:dyDescent="0.3">
      <c r="A1029" s="4" t="s">
        <v>1040</v>
      </c>
      <c r="B1029" s="5">
        <v>1</v>
      </c>
      <c r="C1029" t="str">
        <f t="shared" ref="C1029:C1092" si="16">IF(B1029=1,"única vez","cliente frecuente")</f>
        <v>única vez</v>
      </c>
    </row>
    <row r="1030" spans="1:3" x14ac:dyDescent="0.3">
      <c r="A1030" s="4" t="s">
        <v>1041</v>
      </c>
      <c r="B1030" s="5">
        <v>1</v>
      </c>
      <c r="C1030" t="str">
        <f t="shared" si="16"/>
        <v>única vez</v>
      </c>
    </row>
    <row r="1031" spans="1:3" x14ac:dyDescent="0.3">
      <c r="A1031" s="4" t="s">
        <v>1042</v>
      </c>
      <c r="B1031" s="5">
        <v>1</v>
      </c>
      <c r="C1031" t="str">
        <f t="shared" si="16"/>
        <v>única vez</v>
      </c>
    </row>
    <row r="1032" spans="1:3" x14ac:dyDescent="0.3">
      <c r="A1032" s="4" t="s">
        <v>1043</v>
      </c>
      <c r="B1032" s="5">
        <v>15</v>
      </c>
      <c r="C1032" t="str">
        <f t="shared" si="16"/>
        <v>cliente frecuente</v>
      </c>
    </row>
    <row r="1033" spans="1:3" x14ac:dyDescent="0.3">
      <c r="A1033" s="4" t="s">
        <v>1044</v>
      </c>
      <c r="B1033" s="5">
        <v>2</v>
      </c>
      <c r="C1033" t="str">
        <f t="shared" si="16"/>
        <v>cliente frecuente</v>
      </c>
    </row>
    <row r="1034" spans="1:3" x14ac:dyDescent="0.3">
      <c r="A1034" s="4" t="s">
        <v>1045</v>
      </c>
      <c r="B1034" s="5">
        <v>1</v>
      </c>
      <c r="C1034" t="str">
        <f t="shared" si="16"/>
        <v>única vez</v>
      </c>
    </row>
    <row r="1035" spans="1:3" x14ac:dyDescent="0.3">
      <c r="A1035" s="4" t="s">
        <v>1046</v>
      </c>
      <c r="B1035" s="5">
        <v>2</v>
      </c>
      <c r="C1035" t="str">
        <f t="shared" si="16"/>
        <v>cliente frecuente</v>
      </c>
    </row>
    <row r="1036" spans="1:3" x14ac:dyDescent="0.3">
      <c r="A1036" s="4" t="s">
        <v>1047</v>
      </c>
      <c r="B1036" s="5">
        <v>1</v>
      </c>
      <c r="C1036" t="str">
        <f t="shared" si="16"/>
        <v>única vez</v>
      </c>
    </row>
    <row r="1037" spans="1:3" x14ac:dyDescent="0.3">
      <c r="A1037" s="4" t="s">
        <v>1048</v>
      </c>
      <c r="B1037" s="5">
        <v>11</v>
      </c>
      <c r="C1037" t="str">
        <f t="shared" si="16"/>
        <v>cliente frecuente</v>
      </c>
    </row>
    <row r="1038" spans="1:3" x14ac:dyDescent="0.3">
      <c r="A1038" s="4" t="s">
        <v>1049</v>
      </c>
      <c r="B1038" s="5">
        <v>1</v>
      </c>
      <c r="C1038" t="str">
        <f t="shared" si="16"/>
        <v>única vez</v>
      </c>
    </row>
    <row r="1039" spans="1:3" x14ac:dyDescent="0.3">
      <c r="A1039" s="4" t="s">
        <v>1050</v>
      </c>
      <c r="B1039" s="5">
        <v>1</v>
      </c>
      <c r="C1039" t="str">
        <f t="shared" si="16"/>
        <v>única vez</v>
      </c>
    </row>
    <row r="1040" spans="1:3" x14ac:dyDescent="0.3">
      <c r="A1040" s="4" t="s">
        <v>1051</v>
      </c>
      <c r="B1040" s="5">
        <v>2</v>
      </c>
      <c r="C1040" t="str">
        <f t="shared" si="16"/>
        <v>cliente frecuente</v>
      </c>
    </row>
    <row r="1041" spans="1:3" x14ac:dyDescent="0.3">
      <c r="A1041" s="4" t="s">
        <v>1052</v>
      </c>
      <c r="B1041" s="5">
        <v>1</v>
      </c>
      <c r="C1041" t="str">
        <f t="shared" si="16"/>
        <v>única vez</v>
      </c>
    </row>
    <row r="1042" spans="1:3" x14ac:dyDescent="0.3">
      <c r="A1042" s="4" t="s">
        <v>1053</v>
      </c>
      <c r="B1042" s="5">
        <v>3</v>
      </c>
      <c r="C1042" t="str">
        <f t="shared" si="16"/>
        <v>cliente frecuente</v>
      </c>
    </row>
    <row r="1043" spans="1:3" x14ac:dyDescent="0.3">
      <c r="A1043" s="4" t="s">
        <v>1054</v>
      </c>
      <c r="B1043" s="5">
        <v>1</v>
      </c>
      <c r="C1043" t="str">
        <f t="shared" si="16"/>
        <v>única vez</v>
      </c>
    </row>
    <row r="1044" spans="1:3" x14ac:dyDescent="0.3">
      <c r="A1044" s="4" t="s">
        <v>1055</v>
      </c>
      <c r="B1044" s="5">
        <v>2</v>
      </c>
      <c r="C1044" t="str">
        <f t="shared" si="16"/>
        <v>cliente frecuente</v>
      </c>
    </row>
    <row r="1045" spans="1:3" x14ac:dyDescent="0.3">
      <c r="A1045" s="4" t="s">
        <v>1056</v>
      </c>
      <c r="B1045" s="5">
        <v>2</v>
      </c>
      <c r="C1045" t="str">
        <f t="shared" si="16"/>
        <v>cliente frecuente</v>
      </c>
    </row>
    <row r="1046" spans="1:3" x14ac:dyDescent="0.3">
      <c r="A1046" s="4" t="s">
        <v>1057</v>
      </c>
      <c r="B1046" s="5">
        <v>1</v>
      </c>
      <c r="C1046" t="str">
        <f t="shared" si="16"/>
        <v>única vez</v>
      </c>
    </row>
    <row r="1047" spans="1:3" x14ac:dyDescent="0.3">
      <c r="A1047" s="4" t="s">
        <v>1058</v>
      </c>
      <c r="B1047" s="5">
        <v>1</v>
      </c>
      <c r="C1047" t="str">
        <f t="shared" si="16"/>
        <v>única vez</v>
      </c>
    </row>
    <row r="1048" spans="1:3" x14ac:dyDescent="0.3">
      <c r="A1048" s="4" t="s">
        <v>1059</v>
      </c>
      <c r="B1048" s="5">
        <v>5</v>
      </c>
      <c r="C1048" t="str">
        <f t="shared" si="16"/>
        <v>cliente frecuente</v>
      </c>
    </row>
    <row r="1049" spans="1:3" x14ac:dyDescent="0.3">
      <c r="A1049" s="4" t="s">
        <v>1060</v>
      </c>
      <c r="B1049" s="5">
        <v>1</v>
      </c>
      <c r="C1049" t="str">
        <f t="shared" si="16"/>
        <v>única vez</v>
      </c>
    </row>
    <row r="1050" spans="1:3" x14ac:dyDescent="0.3">
      <c r="A1050" s="4" t="s">
        <v>1061</v>
      </c>
      <c r="B1050" s="5">
        <v>1</v>
      </c>
      <c r="C1050" t="str">
        <f t="shared" si="16"/>
        <v>única vez</v>
      </c>
    </row>
    <row r="1051" spans="1:3" x14ac:dyDescent="0.3">
      <c r="A1051" s="4" t="s">
        <v>1062</v>
      </c>
      <c r="B1051" s="5">
        <v>1</v>
      </c>
      <c r="C1051" t="str">
        <f t="shared" si="16"/>
        <v>única vez</v>
      </c>
    </row>
    <row r="1052" spans="1:3" x14ac:dyDescent="0.3">
      <c r="A1052" s="4" t="s">
        <v>1063</v>
      </c>
      <c r="B1052" s="5">
        <v>1</v>
      </c>
      <c r="C1052" t="str">
        <f t="shared" si="16"/>
        <v>única vez</v>
      </c>
    </row>
    <row r="1053" spans="1:3" x14ac:dyDescent="0.3">
      <c r="A1053" s="4" t="s">
        <v>1064</v>
      </c>
      <c r="B1053" s="5">
        <v>1</v>
      </c>
      <c r="C1053" t="str">
        <f t="shared" si="16"/>
        <v>única vez</v>
      </c>
    </row>
    <row r="1054" spans="1:3" x14ac:dyDescent="0.3">
      <c r="A1054" s="4" t="s">
        <v>1065</v>
      </c>
      <c r="B1054" s="5">
        <v>4</v>
      </c>
      <c r="C1054" t="str">
        <f t="shared" si="16"/>
        <v>cliente frecuente</v>
      </c>
    </row>
    <row r="1055" spans="1:3" x14ac:dyDescent="0.3">
      <c r="A1055" s="4" t="s">
        <v>1066</v>
      </c>
      <c r="B1055" s="5">
        <v>1</v>
      </c>
      <c r="C1055" t="str">
        <f t="shared" si="16"/>
        <v>única vez</v>
      </c>
    </row>
    <row r="1056" spans="1:3" x14ac:dyDescent="0.3">
      <c r="A1056" s="4" t="s">
        <v>1067</v>
      </c>
      <c r="B1056" s="5">
        <v>1</v>
      </c>
      <c r="C1056" t="str">
        <f t="shared" si="16"/>
        <v>única vez</v>
      </c>
    </row>
    <row r="1057" spans="1:3" x14ac:dyDescent="0.3">
      <c r="A1057" s="4" t="s">
        <v>1068</v>
      </c>
      <c r="B1057" s="5">
        <v>1</v>
      </c>
      <c r="C1057" t="str">
        <f t="shared" si="16"/>
        <v>única vez</v>
      </c>
    </row>
    <row r="1058" spans="1:3" x14ac:dyDescent="0.3">
      <c r="A1058" s="4" t="s">
        <v>1069</v>
      </c>
      <c r="B1058" s="5">
        <v>2</v>
      </c>
      <c r="C1058" t="str">
        <f t="shared" si="16"/>
        <v>cliente frecuente</v>
      </c>
    </row>
    <row r="1059" spans="1:3" x14ac:dyDescent="0.3">
      <c r="A1059" s="4" t="s">
        <v>1070</v>
      </c>
      <c r="B1059" s="5">
        <v>1</v>
      </c>
      <c r="C1059" t="str">
        <f t="shared" si="16"/>
        <v>única vez</v>
      </c>
    </row>
    <row r="1060" spans="1:3" x14ac:dyDescent="0.3">
      <c r="A1060" s="4" t="s">
        <v>1071</v>
      </c>
      <c r="B1060" s="5">
        <v>1</v>
      </c>
      <c r="C1060" t="str">
        <f t="shared" si="16"/>
        <v>única vez</v>
      </c>
    </row>
    <row r="1061" spans="1:3" x14ac:dyDescent="0.3">
      <c r="A1061" s="4" t="s">
        <v>1072</v>
      </c>
      <c r="B1061" s="5">
        <v>1</v>
      </c>
      <c r="C1061" t="str">
        <f t="shared" si="16"/>
        <v>única vez</v>
      </c>
    </row>
    <row r="1062" spans="1:3" x14ac:dyDescent="0.3">
      <c r="A1062" s="4" t="s">
        <v>1073</v>
      </c>
      <c r="B1062" s="5">
        <v>2</v>
      </c>
      <c r="C1062" t="str">
        <f t="shared" si="16"/>
        <v>cliente frecuente</v>
      </c>
    </row>
    <row r="1063" spans="1:3" x14ac:dyDescent="0.3">
      <c r="A1063" s="4" t="s">
        <v>1074</v>
      </c>
      <c r="B1063" s="5">
        <v>1</v>
      </c>
      <c r="C1063" t="str">
        <f t="shared" si="16"/>
        <v>única vez</v>
      </c>
    </row>
    <row r="1064" spans="1:3" x14ac:dyDescent="0.3">
      <c r="A1064" s="4" t="s">
        <v>1075</v>
      </c>
      <c r="B1064" s="5">
        <v>1</v>
      </c>
      <c r="C1064" t="str">
        <f t="shared" si="16"/>
        <v>única vez</v>
      </c>
    </row>
    <row r="1065" spans="1:3" x14ac:dyDescent="0.3">
      <c r="A1065" s="4" t="s">
        <v>1076</v>
      </c>
      <c r="B1065" s="5">
        <v>2</v>
      </c>
      <c r="C1065" t="str">
        <f t="shared" si="16"/>
        <v>cliente frecuente</v>
      </c>
    </row>
    <row r="1066" spans="1:3" x14ac:dyDescent="0.3">
      <c r="A1066" s="4" t="s">
        <v>1077</v>
      </c>
      <c r="B1066" s="5">
        <v>1</v>
      </c>
      <c r="C1066" t="str">
        <f t="shared" si="16"/>
        <v>única vez</v>
      </c>
    </row>
    <row r="1067" spans="1:3" x14ac:dyDescent="0.3">
      <c r="A1067" s="4" t="s">
        <v>1078</v>
      </c>
      <c r="B1067" s="5">
        <v>1</v>
      </c>
      <c r="C1067" t="str">
        <f t="shared" si="16"/>
        <v>única vez</v>
      </c>
    </row>
    <row r="1068" spans="1:3" x14ac:dyDescent="0.3">
      <c r="A1068" s="4" t="s">
        <v>1079</v>
      </c>
      <c r="B1068" s="5">
        <v>1</v>
      </c>
      <c r="C1068" t="str">
        <f t="shared" si="16"/>
        <v>única vez</v>
      </c>
    </row>
    <row r="1069" spans="1:3" x14ac:dyDescent="0.3">
      <c r="A1069" s="4" t="s">
        <v>1080</v>
      </c>
      <c r="B1069" s="5">
        <v>2</v>
      </c>
      <c r="C1069" t="str">
        <f t="shared" si="16"/>
        <v>cliente frecuente</v>
      </c>
    </row>
    <row r="1070" spans="1:3" x14ac:dyDescent="0.3">
      <c r="A1070" s="4" t="s">
        <v>1081</v>
      </c>
      <c r="B1070" s="5">
        <v>2</v>
      </c>
      <c r="C1070" t="str">
        <f t="shared" si="16"/>
        <v>cliente frecuente</v>
      </c>
    </row>
    <row r="1071" spans="1:3" x14ac:dyDescent="0.3">
      <c r="A1071" s="4" t="s">
        <v>1082</v>
      </c>
      <c r="B1071" s="5">
        <v>2</v>
      </c>
      <c r="C1071" t="str">
        <f t="shared" si="16"/>
        <v>cliente frecuente</v>
      </c>
    </row>
    <row r="1072" spans="1:3" x14ac:dyDescent="0.3">
      <c r="A1072" s="4" t="s">
        <v>1083</v>
      </c>
      <c r="B1072" s="5">
        <v>4</v>
      </c>
      <c r="C1072" t="str">
        <f t="shared" si="16"/>
        <v>cliente frecuente</v>
      </c>
    </row>
    <row r="1073" spans="1:3" x14ac:dyDescent="0.3">
      <c r="A1073" s="4" t="s">
        <v>1084</v>
      </c>
      <c r="B1073" s="5">
        <v>1</v>
      </c>
      <c r="C1073" t="str">
        <f t="shared" si="16"/>
        <v>única vez</v>
      </c>
    </row>
    <row r="1074" spans="1:3" x14ac:dyDescent="0.3">
      <c r="A1074" s="4" t="s">
        <v>1085</v>
      </c>
      <c r="B1074" s="5">
        <v>1</v>
      </c>
      <c r="C1074" t="str">
        <f t="shared" si="16"/>
        <v>única vez</v>
      </c>
    </row>
    <row r="1075" spans="1:3" x14ac:dyDescent="0.3">
      <c r="A1075" s="4" t="s">
        <v>1086</v>
      </c>
      <c r="B1075" s="5">
        <v>1</v>
      </c>
      <c r="C1075" t="str">
        <f t="shared" si="16"/>
        <v>única vez</v>
      </c>
    </row>
    <row r="1076" spans="1:3" x14ac:dyDescent="0.3">
      <c r="A1076" s="4" t="s">
        <v>1087</v>
      </c>
      <c r="B1076" s="5">
        <v>1</v>
      </c>
      <c r="C1076" t="str">
        <f t="shared" si="16"/>
        <v>única vez</v>
      </c>
    </row>
    <row r="1077" spans="1:3" x14ac:dyDescent="0.3">
      <c r="A1077" s="4" t="s">
        <v>1088</v>
      </c>
      <c r="B1077" s="5">
        <v>1</v>
      </c>
      <c r="C1077" t="str">
        <f t="shared" si="16"/>
        <v>única vez</v>
      </c>
    </row>
    <row r="1078" spans="1:3" x14ac:dyDescent="0.3">
      <c r="A1078" s="4" t="s">
        <v>1089</v>
      </c>
      <c r="B1078" s="5">
        <v>1</v>
      </c>
      <c r="C1078" t="str">
        <f t="shared" si="16"/>
        <v>única vez</v>
      </c>
    </row>
    <row r="1079" spans="1:3" x14ac:dyDescent="0.3">
      <c r="A1079" s="4" t="s">
        <v>1090</v>
      </c>
      <c r="B1079" s="5">
        <v>1</v>
      </c>
      <c r="C1079" t="str">
        <f t="shared" si="16"/>
        <v>única vez</v>
      </c>
    </row>
    <row r="1080" spans="1:3" x14ac:dyDescent="0.3">
      <c r="A1080" s="4" t="s">
        <v>1091</v>
      </c>
      <c r="B1080" s="5">
        <v>1</v>
      </c>
      <c r="C1080" t="str">
        <f t="shared" si="16"/>
        <v>única vez</v>
      </c>
    </row>
    <row r="1081" spans="1:3" x14ac:dyDescent="0.3">
      <c r="A1081" s="4" t="s">
        <v>1092</v>
      </c>
      <c r="B1081" s="5">
        <v>1</v>
      </c>
      <c r="C1081" t="str">
        <f t="shared" si="16"/>
        <v>única vez</v>
      </c>
    </row>
    <row r="1082" spans="1:3" x14ac:dyDescent="0.3">
      <c r="A1082" s="4" t="s">
        <v>1093</v>
      </c>
      <c r="B1082" s="5">
        <v>1</v>
      </c>
      <c r="C1082" t="str">
        <f t="shared" si="16"/>
        <v>única vez</v>
      </c>
    </row>
    <row r="1083" spans="1:3" x14ac:dyDescent="0.3">
      <c r="A1083" s="4" t="s">
        <v>1094</v>
      </c>
      <c r="B1083" s="5">
        <v>1</v>
      </c>
      <c r="C1083" t="str">
        <f t="shared" si="16"/>
        <v>única vez</v>
      </c>
    </row>
    <row r="1084" spans="1:3" x14ac:dyDescent="0.3">
      <c r="A1084" s="4" t="s">
        <v>1095</v>
      </c>
      <c r="B1084" s="5">
        <v>2</v>
      </c>
      <c r="C1084" t="str">
        <f t="shared" si="16"/>
        <v>cliente frecuente</v>
      </c>
    </row>
    <row r="1085" spans="1:3" x14ac:dyDescent="0.3">
      <c r="A1085" s="4" t="s">
        <v>1096</v>
      </c>
      <c r="B1085" s="5">
        <v>3</v>
      </c>
      <c r="C1085" t="str">
        <f t="shared" si="16"/>
        <v>cliente frecuente</v>
      </c>
    </row>
    <row r="1086" spans="1:3" x14ac:dyDescent="0.3">
      <c r="A1086" s="4" t="s">
        <v>1097</v>
      </c>
      <c r="B1086" s="5">
        <v>1</v>
      </c>
      <c r="C1086" t="str">
        <f t="shared" si="16"/>
        <v>única vez</v>
      </c>
    </row>
    <row r="1087" spans="1:3" x14ac:dyDescent="0.3">
      <c r="A1087" s="4" t="s">
        <v>1098</v>
      </c>
      <c r="B1087" s="5">
        <v>1</v>
      </c>
      <c r="C1087" t="str">
        <f t="shared" si="16"/>
        <v>única vez</v>
      </c>
    </row>
    <row r="1088" spans="1:3" x14ac:dyDescent="0.3">
      <c r="A1088" s="4" t="s">
        <v>1099</v>
      </c>
      <c r="B1088" s="5">
        <v>1</v>
      </c>
      <c r="C1088" t="str">
        <f t="shared" si="16"/>
        <v>única vez</v>
      </c>
    </row>
    <row r="1089" spans="1:3" x14ac:dyDescent="0.3">
      <c r="A1089" s="4" t="s">
        <v>1100</v>
      </c>
      <c r="B1089" s="5">
        <v>1</v>
      </c>
      <c r="C1089" t="str">
        <f t="shared" si="16"/>
        <v>única vez</v>
      </c>
    </row>
    <row r="1090" spans="1:3" x14ac:dyDescent="0.3">
      <c r="A1090" s="4" t="s">
        <v>1101</v>
      </c>
      <c r="B1090" s="5">
        <v>1</v>
      </c>
      <c r="C1090" t="str">
        <f t="shared" si="16"/>
        <v>única vez</v>
      </c>
    </row>
    <row r="1091" spans="1:3" x14ac:dyDescent="0.3">
      <c r="A1091" s="4" t="s">
        <v>1102</v>
      </c>
      <c r="B1091" s="5">
        <v>1</v>
      </c>
      <c r="C1091" t="str">
        <f t="shared" si="16"/>
        <v>única vez</v>
      </c>
    </row>
    <row r="1092" spans="1:3" x14ac:dyDescent="0.3">
      <c r="A1092" s="4" t="s">
        <v>1103</v>
      </c>
      <c r="B1092" s="5">
        <v>4</v>
      </c>
      <c r="C1092" t="str">
        <f t="shared" si="16"/>
        <v>cliente frecuente</v>
      </c>
    </row>
    <row r="1093" spans="1:3" x14ac:dyDescent="0.3">
      <c r="A1093" s="4" t="s">
        <v>1104</v>
      </c>
      <c r="B1093" s="5">
        <v>1</v>
      </c>
      <c r="C1093" t="str">
        <f t="shared" ref="C1093:C1156" si="17">IF(B1093=1,"única vez","cliente frecuente")</f>
        <v>única vez</v>
      </c>
    </row>
    <row r="1094" spans="1:3" x14ac:dyDescent="0.3">
      <c r="A1094" s="4" t="s">
        <v>1105</v>
      </c>
      <c r="B1094" s="5">
        <v>2</v>
      </c>
      <c r="C1094" t="str">
        <f t="shared" si="17"/>
        <v>cliente frecuente</v>
      </c>
    </row>
    <row r="1095" spans="1:3" x14ac:dyDescent="0.3">
      <c r="A1095" s="4" t="s">
        <v>1106</v>
      </c>
      <c r="B1095" s="5">
        <v>1</v>
      </c>
      <c r="C1095" t="str">
        <f t="shared" si="17"/>
        <v>única vez</v>
      </c>
    </row>
    <row r="1096" spans="1:3" x14ac:dyDescent="0.3">
      <c r="A1096" s="4" t="s">
        <v>1107</v>
      </c>
      <c r="B1096" s="5">
        <v>2</v>
      </c>
      <c r="C1096" t="str">
        <f t="shared" si="17"/>
        <v>cliente frecuente</v>
      </c>
    </row>
    <row r="1097" spans="1:3" x14ac:dyDescent="0.3">
      <c r="A1097" s="4" t="s">
        <v>1108</v>
      </c>
      <c r="B1097" s="5">
        <v>1</v>
      </c>
      <c r="C1097" t="str">
        <f t="shared" si="17"/>
        <v>única vez</v>
      </c>
    </row>
    <row r="1098" spans="1:3" x14ac:dyDescent="0.3">
      <c r="A1098" s="4" t="s">
        <v>1109</v>
      </c>
      <c r="B1098" s="5">
        <v>1</v>
      </c>
      <c r="C1098" t="str">
        <f t="shared" si="17"/>
        <v>única vez</v>
      </c>
    </row>
    <row r="1099" spans="1:3" x14ac:dyDescent="0.3">
      <c r="A1099" s="4" t="s">
        <v>1110</v>
      </c>
      <c r="B1099" s="5">
        <v>1</v>
      </c>
      <c r="C1099" t="str">
        <f t="shared" si="17"/>
        <v>única vez</v>
      </c>
    </row>
    <row r="1100" spans="1:3" x14ac:dyDescent="0.3">
      <c r="A1100" s="4" t="s">
        <v>1111</v>
      </c>
      <c r="B1100" s="5">
        <v>4</v>
      </c>
      <c r="C1100" t="str">
        <f t="shared" si="17"/>
        <v>cliente frecuente</v>
      </c>
    </row>
    <row r="1101" spans="1:3" x14ac:dyDescent="0.3">
      <c r="A1101" s="4" t="s">
        <v>1112</v>
      </c>
      <c r="B1101" s="5">
        <v>2</v>
      </c>
      <c r="C1101" t="str">
        <f t="shared" si="17"/>
        <v>cliente frecuente</v>
      </c>
    </row>
    <row r="1102" spans="1:3" x14ac:dyDescent="0.3">
      <c r="A1102" s="4" t="s">
        <v>1113</v>
      </c>
      <c r="B1102" s="5">
        <v>1</v>
      </c>
      <c r="C1102" t="str">
        <f t="shared" si="17"/>
        <v>única vez</v>
      </c>
    </row>
    <row r="1103" spans="1:3" x14ac:dyDescent="0.3">
      <c r="A1103" s="4" t="s">
        <v>1114</v>
      </c>
      <c r="B1103" s="5">
        <v>1</v>
      </c>
      <c r="C1103" t="str">
        <f t="shared" si="17"/>
        <v>única vez</v>
      </c>
    </row>
    <row r="1104" spans="1:3" x14ac:dyDescent="0.3">
      <c r="A1104" s="4" t="s">
        <v>1115</v>
      </c>
      <c r="B1104" s="5">
        <v>2</v>
      </c>
      <c r="C1104" t="str">
        <f t="shared" si="17"/>
        <v>cliente frecuente</v>
      </c>
    </row>
    <row r="1105" spans="1:3" x14ac:dyDescent="0.3">
      <c r="A1105" s="4" t="s">
        <v>1116</v>
      </c>
      <c r="B1105" s="5">
        <v>1</v>
      </c>
      <c r="C1105" t="str">
        <f t="shared" si="17"/>
        <v>única vez</v>
      </c>
    </row>
    <row r="1106" spans="1:3" x14ac:dyDescent="0.3">
      <c r="A1106" s="4" t="s">
        <v>1117</v>
      </c>
      <c r="B1106" s="5">
        <v>1</v>
      </c>
      <c r="C1106" t="str">
        <f t="shared" si="17"/>
        <v>única vez</v>
      </c>
    </row>
    <row r="1107" spans="1:3" x14ac:dyDescent="0.3">
      <c r="A1107" s="4" t="s">
        <v>1118</v>
      </c>
      <c r="B1107" s="5">
        <v>1</v>
      </c>
      <c r="C1107" t="str">
        <f t="shared" si="17"/>
        <v>única vez</v>
      </c>
    </row>
    <row r="1108" spans="1:3" x14ac:dyDescent="0.3">
      <c r="A1108" s="4" t="s">
        <v>1119</v>
      </c>
      <c r="B1108" s="5">
        <v>1</v>
      </c>
      <c r="C1108" t="str">
        <f t="shared" si="17"/>
        <v>única vez</v>
      </c>
    </row>
    <row r="1109" spans="1:3" x14ac:dyDescent="0.3">
      <c r="A1109" s="4" t="s">
        <v>1120</v>
      </c>
      <c r="B1109" s="5">
        <v>1</v>
      </c>
      <c r="C1109" t="str">
        <f t="shared" si="17"/>
        <v>única vez</v>
      </c>
    </row>
    <row r="1110" spans="1:3" x14ac:dyDescent="0.3">
      <c r="A1110" s="4" t="s">
        <v>1121</v>
      </c>
      <c r="B1110" s="5">
        <v>1</v>
      </c>
      <c r="C1110" t="str">
        <f t="shared" si="17"/>
        <v>única vez</v>
      </c>
    </row>
    <row r="1111" spans="1:3" x14ac:dyDescent="0.3">
      <c r="A1111" s="4" t="s">
        <v>1122</v>
      </c>
      <c r="B1111" s="5">
        <v>1</v>
      </c>
      <c r="C1111" t="str">
        <f t="shared" si="17"/>
        <v>única vez</v>
      </c>
    </row>
    <row r="1112" spans="1:3" x14ac:dyDescent="0.3">
      <c r="A1112" s="4" t="s">
        <v>1123</v>
      </c>
      <c r="B1112" s="5">
        <v>2</v>
      </c>
      <c r="C1112" t="str">
        <f t="shared" si="17"/>
        <v>cliente frecuente</v>
      </c>
    </row>
    <row r="1113" spans="1:3" x14ac:dyDescent="0.3">
      <c r="A1113" s="4" t="s">
        <v>1124</v>
      </c>
      <c r="B1113" s="5">
        <v>33</v>
      </c>
      <c r="C1113" t="str">
        <f t="shared" si="17"/>
        <v>cliente frecuente</v>
      </c>
    </row>
    <row r="1114" spans="1:3" x14ac:dyDescent="0.3">
      <c r="A1114" s="4" t="s">
        <v>1125</v>
      </c>
      <c r="B1114" s="5">
        <v>2</v>
      </c>
      <c r="C1114" t="str">
        <f t="shared" si="17"/>
        <v>cliente frecuente</v>
      </c>
    </row>
    <row r="1115" spans="1:3" x14ac:dyDescent="0.3">
      <c r="A1115" s="4" t="s">
        <v>1126</v>
      </c>
      <c r="B1115" s="5">
        <v>1</v>
      </c>
      <c r="C1115" t="str">
        <f t="shared" si="17"/>
        <v>única vez</v>
      </c>
    </row>
    <row r="1116" spans="1:3" x14ac:dyDescent="0.3">
      <c r="A1116" s="4" t="s">
        <v>1127</v>
      </c>
      <c r="B1116" s="5">
        <v>1</v>
      </c>
      <c r="C1116" t="str">
        <f t="shared" si="17"/>
        <v>única vez</v>
      </c>
    </row>
    <row r="1117" spans="1:3" x14ac:dyDescent="0.3">
      <c r="A1117" s="4" t="s">
        <v>1128</v>
      </c>
      <c r="B1117" s="5">
        <v>4</v>
      </c>
      <c r="C1117" t="str">
        <f t="shared" si="17"/>
        <v>cliente frecuente</v>
      </c>
    </row>
    <row r="1118" spans="1:3" x14ac:dyDescent="0.3">
      <c r="A1118" s="4" t="s">
        <v>1129</v>
      </c>
      <c r="B1118" s="5">
        <v>1</v>
      </c>
      <c r="C1118" t="str">
        <f t="shared" si="17"/>
        <v>única vez</v>
      </c>
    </row>
    <row r="1119" spans="1:3" x14ac:dyDescent="0.3">
      <c r="A1119" s="4" t="s">
        <v>1130</v>
      </c>
      <c r="B1119" s="5">
        <v>1</v>
      </c>
      <c r="C1119" t="str">
        <f t="shared" si="17"/>
        <v>única vez</v>
      </c>
    </row>
    <row r="1120" spans="1:3" x14ac:dyDescent="0.3">
      <c r="A1120" s="4" t="s">
        <v>1131</v>
      </c>
      <c r="B1120" s="5">
        <v>1</v>
      </c>
      <c r="C1120" t="str">
        <f t="shared" si="17"/>
        <v>única vez</v>
      </c>
    </row>
    <row r="1121" spans="1:3" x14ac:dyDescent="0.3">
      <c r="A1121" s="4" t="s">
        <v>1132</v>
      </c>
      <c r="B1121" s="5">
        <v>1</v>
      </c>
      <c r="C1121" t="str">
        <f t="shared" si="17"/>
        <v>única vez</v>
      </c>
    </row>
    <row r="1122" spans="1:3" x14ac:dyDescent="0.3">
      <c r="A1122" s="4" t="s">
        <v>1133</v>
      </c>
      <c r="B1122" s="5">
        <v>1</v>
      </c>
      <c r="C1122" t="str">
        <f t="shared" si="17"/>
        <v>única vez</v>
      </c>
    </row>
    <row r="1123" spans="1:3" x14ac:dyDescent="0.3">
      <c r="A1123" s="4" t="s">
        <v>1134</v>
      </c>
      <c r="B1123" s="5">
        <v>1</v>
      </c>
      <c r="C1123" t="str">
        <f t="shared" si="17"/>
        <v>única vez</v>
      </c>
    </row>
    <row r="1124" spans="1:3" x14ac:dyDescent="0.3">
      <c r="A1124" s="4" t="s">
        <v>1135</v>
      </c>
      <c r="B1124" s="5">
        <v>1</v>
      </c>
      <c r="C1124" t="str">
        <f t="shared" si="17"/>
        <v>única vez</v>
      </c>
    </row>
    <row r="1125" spans="1:3" x14ac:dyDescent="0.3">
      <c r="A1125" s="4" t="s">
        <v>1136</v>
      </c>
      <c r="B1125" s="5">
        <v>1</v>
      </c>
      <c r="C1125" t="str">
        <f t="shared" si="17"/>
        <v>única vez</v>
      </c>
    </row>
    <row r="1126" spans="1:3" x14ac:dyDescent="0.3">
      <c r="A1126" s="4" t="s">
        <v>1137</v>
      </c>
      <c r="B1126" s="5">
        <v>1</v>
      </c>
      <c r="C1126" t="str">
        <f t="shared" si="17"/>
        <v>única vez</v>
      </c>
    </row>
    <row r="1127" spans="1:3" x14ac:dyDescent="0.3">
      <c r="A1127" s="4" t="s">
        <v>1138</v>
      </c>
      <c r="B1127" s="5">
        <v>2</v>
      </c>
      <c r="C1127" t="str">
        <f t="shared" si="17"/>
        <v>cliente frecuente</v>
      </c>
    </row>
    <row r="1128" spans="1:3" x14ac:dyDescent="0.3">
      <c r="A1128" s="4" t="s">
        <v>1139</v>
      </c>
      <c r="B1128" s="5">
        <v>1</v>
      </c>
      <c r="C1128" t="str">
        <f t="shared" si="17"/>
        <v>única vez</v>
      </c>
    </row>
    <row r="1129" spans="1:3" x14ac:dyDescent="0.3">
      <c r="A1129" s="4" t="s">
        <v>1140</v>
      </c>
      <c r="B1129" s="5">
        <v>1</v>
      </c>
      <c r="C1129" t="str">
        <f t="shared" si="17"/>
        <v>única vez</v>
      </c>
    </row>
    <row r="1130" spans="1:3" x14ac:dyDescent="0.3">
      <c r="A1130" s="4" t="s">
        <v>1141</v>
      </c>
      <c r="B1130" s="5">
        <v>2</v>
      </c>
      <c r="C1130" t="str">
        <f t="shared" si="17"/>
        <v>cliente frecuente</v>
      </c>
    </row>
    <row r="1131" spans="1:3" x14ac:dyDescent="0.3">
      <c r="A1131" s="4" t="s">
        <v>1142</v>
      </c>
      <c r="B1131" s="5">
        <v>1</v>
      </c>
      <c r="C1131" t="str">
        <f t="shared" si="17"/>
        <v>única vez</v>
      </c>
    </row>
    <row r="1132" spans="1:3" x14ac:dyDescent="0.3">
      <c r="A1132" s="4" t="s">
        <v>1143</v>
      </c>
      <c r="B1132" s="5">
        <v>1</v>
      </c>
      <c r="C1132" t="str">
        <f t="shared" si="17"/>
        <v>única vez</v>
      </c>
    </row>
    <row r="1133" spans="1:3" x14ac:dyDescent="0.3">
      <c r="A1133" s="4" t="s">
        <v>1144</v>
      </c>
      <c r="B1133" s="5">
        <v>1</v>
      </c>
      <c r="C1133" t="str">
        <f t="shared" si="17"/>
        <v>única vez</v>
      </c>
    </row>
    <row r="1134" spans="1:3" x14ac:dyDescent="0.3">
      <c r="A1134" s="4" t="s">
        <v>1145</v>
      </c>
      <c r="B1134" s="5">
        <v>1</v>
      </c>
      <c r="C1134" t="str">
        <f t="shared" si="17"/>
        <v>única vez</v>
      </c>
    </row>
    <row r="1135" spans="1:3" x14ac:dyDescent="0.3">
      <c r="A1135" s="4" t="s">
        <v>1146</v>
      </c>
      <c r="B1135" s="5">
        <v>3</v>
      </c>
      <c r="C1135" t="str">
        <f t="shared" si="17"/>
        <v>cliente frecuente</v>
      </c>
    </row>
    <row r="1136" spans="1:3" x14ac:dyDescent="0.3">
      <c r="A1136" s="4" t="s">
        <v>1147</v>
      </c>
      <c r="B1136" s="5">
        <v>2</v>
      </c>
      <c r="C1136" t="str">
        <f t="shared" si="17"/>
        <v>cliente frecuente</v>
      </c>
    </row>
    <row r="1137" spans="1:3" x14ac:dyDescent="0.3">
      <c r="A1137" s="4" t="s">
        <v>1148</v>
      </c>
      <c r="B1137" s="5">
        <v>2</v>
      </c>
      <c r="C1137" t="str">
        <f t="shared" si="17"/>
        <v>cliente frecuente</v>
      </c>
    </row>
    <row r="1138" spans="1:3" x14ac:dyDescent="0.3">
      <c r="A1138" s="4" t="s">
        <v>1149</v>
      </c>
      <c r="B1138" s="5">
        <v>1</v>
      </c>
      <c r="C1138" t="str">
        <f t="shared" si="17"/>
        <v>única vez</v>
      </c>
    </row>
    <row r="1139" spans="1:3" x14ac:dyDescent="0.3">
      <c r="A1139" s="4" t="s">
        <v>1150</v>
      </c>
      <c r="B1139" s="5">
        <v>1</v>
      </c>
      <c r="C1139" t="str">
        <f t="shared" si="17"/>
        <v>única vez</v>
      </c>
    </row>
    <row r="1140" spans="1:3" x14ac:dyDescent="0.3">
      <c r="A1140" s="4" t="s">
        <v>1151</v>
      </c>
      <c r="B1140" s="5">
        <v>1</v>
      </c>
      <c r="C1140" t="str">
        <f t="shared" si="17"/>
        <v>única vez</v>
      </c>
    </row>
    <row r="1141" spans="1:3" x14ac:dyDescent="0.3">
      <c r="A1141" s="4" t="s">
        <v>1152</v>
      </c>
      <c r="B1141" s="5">
        <v>1</v>
      </c>
      <c r="C1141" t="str">
        <f t="shared" si="17"/>
        <v>única vez</v>
      </c>
    </row>
    <row r="1142" spans="1:3" x14ac:dyDescent="0.3">
      <c r="A1142" s="4" t="s">
        <v>1153</v>
      </c>
      <c r="B1142" s="5">
        <v>2</v>
      </c>
      <c r="C1142" t="str">
        <f t="shared" si="17"/>
        <v>cliente frecuente</v>
      </c>
    </row>
    <row r="1143" spans="1:3" x14ac:dyDescent="0.3">
      <c r="A1143" s="4" t="s">
        <v>1154</v>
      </c>
      <c r="B1143" s="5">
        <v>1</v>
      </c>
      <c r="C1143" t="str">
        <f t="shared" si="17"/>
        <v>única vez</v>
      </c>
    </row>
    <row r="1144" spans="1:3" x14ac:dyDescent="0.3">
      <c r="A1144" s="4" t="s">
        <v>1155</v>
      </c>
      <c r="B1144" s="5">
        <v>1</v>
      </c>
      <c r="C1144" t="str">
        <f t="shared" si="17"/>
        <v>única vez</v>
      </c>
    </row>
    <row r="1145" spans="1:3" x14ac:dyDescent="0.3">
      <c r="A1145" s="4" t="s">
        <v>1156</v>
      </c>
      <c r="B1145" s="5">
        <v>1</v>
      </c>
      <c r="C1145" t="str">
        <f t="shared" si="17"/>
        <v>única vez</v>
      </c>
    </row>
    <row r="1146" spans="1:3" x14ac:dyDescent="0.3">
      <c r="A1146" s="4" t="s">
        <v>1157</v>
      </c>
      <c r="B1146" s="5">
        <v>1</v>
      </c>
      <c r="C1146" t="str">
        <f t="shared" si="17"/>
        <v>única vez</v>
      </c>
    </row>
    <row r="1147" spans="1:3" x14ac:dyDescent="0.3">
      <c r="A1147" s="4" t="s">
        <v>1158</v>
      </c>
      <c r="B1147" s="5">
        <v>1</v>
      </c>
      <c r="C1147" t="str">
        <f t="shared" si="17"/>
        <v>única vez</v>
      </c>
    </row>
    <row r="1148" spans="1:3" x14ac:dyDescent="0.3">
      <c r="A1148" s="4" t="s">
        <v>1159</v>
      </c>
      <c r="B1148" s="5">
        <v>1</v>
      </c>
      <c r="C1148" t="str">
        <f t="shared" si="17"/>
        <v>única vez</v>
      </c>
    </row>
    <row r="1149" spans="1:3" x14ac:dyDescent="0.3">
      <c r="A1149" s="4" t="s">
        <v>1160</v>
      </c>
      <c r="B1149" s="5">
        <v>1</v>
      </c>
      <c r="C1149" t="str">
        <f t="shared" si="17"/>
        <v>única vez</v>
      </c>
    </row>
    <row r="1150" spans="1:3" x14ac:dyDescent="0.3">
      <c r="A1150" s="4" t="s">
        <v>1161</v>
      </c>
      <c r="B1150" s="5">
        <v>1</v>
      </c>
      <c r="C1150" t="str">
        <f t="shared" si="17"/>
        <v>única vez</v>
      </c>
    </row>
    <row r="1151" spans="1:3" x14ac:dyDescent="0.3">
      <c r="A1151" s="4" t="s">
        <v>1162</v>
      </c>
      <c r="B1151" s="5">
        <v>1</v>
      </c>
      <c r="C1151" t="str">
        <f t="shared" si="17"/>
        <v>única vez</v>
      </c>
    </row>
    <row r="1152" spans="1:3" x14ac:dyDescent="0.3">
      <c r="A1152" s="4" t="s">
        <v>1163</v>
      </c>
      <c r="B1152" s="5">
        <v>2</v>
      </c>
      <c r="C1152" t="str">
        <f t="shared" si="17"/>
        <v>cliente frecuente</v>
      </c>
    </row>
    <row r="1153" spans="1:3" x14ac:dyDescent="0.3">
      <c r="A1153" s="4" t="s">
        <v>1164</v>
      </c>
      <c r="B1153" s="5">
        <v>1</v>
      </c>
      <c r="C1153" t="str">
        <f t="shared" si="17"/>
        <v>única vez</v>
      </c>
    </row>
    <row r="1154" spans="1:3" x14ac:dyDescent="0.3">
      <c r="A1154" s="4" t="s">
        <v>1165</v>
      </c>
      <c r="B1154" s="5">
        <v>1</v>
      </c>
      <c r="C1154" t="str">
        <f t="shared" si="17"/>
        <v>única vez</v>
      </c>
    </row>
    <row r="1155" spans="1:3" x14ac:dyDescent="0.3">
      <c r="A1155" s="4" t="s">
        <v>1166</v>
      </c>
      <c r="B1155" s="5">
        <v>23</v>
      </c>
      <c r="C1155" t="str">
        <f t="shared" si="17"/>
        <v>cliente frecuente</v>
      </c>
    </row>
    <row r="1156" spans="1:3" x14ac:dyDescent="0.3">
      <c r="A1156" s="4" t="s">
        <v>1167</v>
      </c>
      <c r="B1156" s="5">
        <v>11</v>
      </c>
      <c r="C1156" t="str">
        <f t="shared" si="17"/>
        <v>cliente frecuente</v>
      </c>
    </row>
    <row r="1157" spans="1:3" x14ac:dyDescent="0.3">
      <c r="A1157" s="4" t="s">
        <v>1168</v>
      </c>
      <c r="B1157" s="5">
        <v>1</v>
      </c>
      <c r="C1157" t="str">
        <f t="shared" ref="C1157:C1220" si="18">IF(B1157=1,"única vez","cliente frecuente")</f>
        <v>única vez</v>
      </c>
    </row>
    <row r="1158" spans="1:3" x14ac:dyDescent="0.3">
      <c r="A1158" s="4" t="s">
        <v>1169</v>
      </c>
      <c r="B1158" s="5">
        <v>3</v>
      </c>
      <c r="C1158" t="str">
        <f t="shared" si="18"/>
        <v>cliente frecuente</v>
      </c>
    </row>
    <row r="1159" spans="1:3" x14ac:dyDescent="0.3">
      <c r="A1159" s="4" t="s">
        <v>1170</v>
      </c>
      <c r="B1159" s="5">
        <v>10</v>
      </c>
      <c r="C1159" t="str">
        <f t="shared" si="18"/>
        <v>cliente frecuente</v>
      </c>
    </row>
    <row r="1160" spans="1:3" x14ac:dyDescent="0.3">
      <c r="A1160" s="4" t="s">
        <v>1171</v>
      </c>
      <c r="B1160" s="5">
        <v>10</v>
      </c>
      <c r="C1160" t="str">
        <f t="shared" si="18"/>
        <v>cliente frecuente</v>
      </c>
    </row>
    <row r="1161" spans="1:3" x14ac:dyDescent="0.3">
      <c r="A1161" s="4" t="s">
        <v>1172</v>
      </c>
      <c r="B1161" s="5">
        <v>20</v>
      </c>
      <c r="C1161" t="str">
        <f t="shared" si="18"/>
        <v>cliente frecuente</v>
      </c>
    </row>
    <row r="1162" spans="1:3" x14ac:dyDescent="0.3">
      <c r="A1162" s="4" t="s">
        <v>1173</v>
      </c>
      <c r="B1162" s="5">
        <v>1</v>
      </c>
      <c r="C1162" t="str">
        <f t="shared" si="18"/>
        <v>única vez</v>
      </c>
    </row>
    <row r="1163" spans="1:3" x14ac:dyDescent="0.3">
      <c r="A1163" s="4" t="s">
        <v>1174</v>
      </c>
      <c r="B1163" s="5">
        <v>11</v>
      </c>
      <c r="C1163" t="str">
        <f t="shared" si="18"/>
        <v>cliente frecuente</v>
      </c>
    </row>
    <row r="1164" spans="1:3" x14ac:dyDescent="0.3">
      <c r="A1164" s="4" t="s">
        <v>1175</v>
      </c>
      <c r="B1164" s="5">
        <v>20</v>
      </c>
      <c r="C1164" t="str">
        <f t="shared" si="18"/>
        <v>cliente frecuente</v>
      </c>
    </row>
    <row r="1165" spans="1:3" x14ac:dyDescent="0.3">
      <c r="A1165" s="4" t="s">
        <v>1176</v>
      </c>
      <c r="B1165" s="5">
        <v>8</v>
      </c>
      <c r="C1165" t="str">
        <f t="shared" si="18"/>
        <v>cliente frecuente</v>
      </c>
    </row>
    <row r="1166" spans="1:3" x14ac:dyDescent="0.3">
      <c r="A1166" s="4" t="s">
        <v>1177</v>
      </c>
      <c r="B1166" s="5">
        <v>76</v>
      </c>
      <c r="C1166" t="str">
        <f t="shared" si="18"/>
        <v>cliente frecuente</v>
      </c>
    </row>
    <row r="1167" spans="1:3" x14ac:dyDescent="0.3">
      <c r="A1167" s="4" t="s">
        <v>1178</v>
      </c>
      <c r="B1167" s="5">
        <v>9</v>
      </c>
      <c r="C1167" t="str">
        <f t="shared" si="18"/>
        <v>cliente frecuente</v>
      </c>
    </row>
    <row r="1168" spans="1:3" x14ac:dyDescent="0.3">
      <c r="A1168" s="4" t="s">
        <v>1179</v>
      </c>
      <c r="B1168" s="5">
        <v>20</v>
      </c>
      <c r="C1168" t="str">
        <f t="shared" si="18"/>
        <v>cliente frecuente</v>
      </c>
    </row>
    <row r="1169" spans="1:3" x14ac:dyDescent="0.3">
      <c r="A1169" s="4" t="s">
        <v>1180</v>
      </c>
      <c r="B1169" s="5">
        <v>5</v>
      </c>
      <c r="C1169" t="str">
        <f t="shared" si="18"/>
        <v>cliente frecuente</v>
      </c>
    </row>
    <row r="1170" spans="1:3" x14ac:dyDescent="0.3">
      <c r="A1170" s="4" t="s">
        <v>1181</v>
      </c>
      <c r="B1170" s="5">
        <v>18</v>
      </c>
      <c r="C1170" t="str">
        <f t="shared" si="18"/>
        <v>cliente frecuente</v>
      </c>
    </row>
    <row r="1171" spans="1:3" x14ac:dyDescent="0.3">
      <c r="A1171" s="4" t="s">
        <v>1182</v>
      </c>
      <c r="B1171" s="5">
        <v>8</v>
      </c>
      <c r="C1171" t="str">
        <f t="shared" si="18"/>
        <v>cliente frecuente</v>
      </c>
    </row>
    <row r="1172" spans="1:3" x14ac:dyDescent="0.3">
      <c r="A1172" s="4" t="s">
        <v>1183</v>
      </c>
      <c r="B1172" s="5">
        <v>4</v>
      </c>
      <c r="C1172" t="str">
        <f t="shared" si="18"/>
        <v>cliente frecuente</v>
      </c>
    </row>
    <row r="1173" spans="1:3" x14ac:dyDescent="0.3">
      <c r="A1173" s="4" t="s">
        <v>1184</v>
      </c>
      <c r="B1173" s="5">
        <v>32</v>
      </c>
      <c r="C1173" t="str">
        <f t="shared" si="18"/>
        <v>cliente frecuente</v>
      </c>
    </row>
    <row r="1174" spans="1:3" x14ac:dyDescent="0.3">
      <c r="A1174" s="4" t="s">
        <v>1185</v>
      </c>
      <c r="B1174" s="5">
        <v>7</v>
      </c>
      <c r="C1174" t="str">
        <f t="shared" si="18"/>
        <v>cliente frecuente</v>
      </c>
    </row>
    <row r="1175" spans="1:3" x14ac:dyDescent="0.3">
      <c r="A1175" s="4" t="s">
        <v>1186</v>
      </c>
      <c r="B1175" s="5">
        <v>1</v>
      </c>
      <c r="C1175" t="str">
        <f t="shared" si="18"/>
        <v>única vez</v>
      </c>
    </row>
    <row r="1176" spans="1:3" x14ac:dyDescent="0.3">
      <c r="A1176" s="4" t="s">
        <v>1187</v>
      </c>
      <c r="B1176" s="5">
        <v>2</v>
      </c>
      <c r="C1176" t="str">
        <f t="shared" si="18"/>
        <v>cliente frecuente</v>
      </c>
    </row>
    <row r="1177" spans="1:3" x14ac:dyDescent="0.3">
      <c r="A1177" s="4" t="s">
        <v>1188</v>
      </c>
      <c r="B1177" s="5">
        <v>2</v>
      </c>
      <c r="C1177" t="str">
        <f t="shared" si="18"/>
        <v>cliente frecuente</v>
      </c>
    </row>
    <row r="1178" spans="1:3" x14ac:dyDescent="0.3">
      <c r="A1178" s="4" t="s">
        <v>1189</v>
      </c>
      <c r="B1178" s="5">
        <v>1</v>
      </c>
      <c r="C1178" t="str">
        <f t="shared" si="18"/>
        <v>única vez</v>
      </c>
    </row>
    <row r="1179" spans="1:3" x14ac:dyDescent="0.3">
      <c r="A1179" s="4" t="s">
        <v>1190</v>
      </c>
      <c r="B1179" s="5">
        <v>3</v>
      </c>
      <c r="C1179" t="str">
        <f t="shared" si="18"/>
        <v>cliente frecuente</v>
      </c>
    </row>
    <row r="1180" spans="1:3" x14ac:dyDescent="0.3">
      <c r="A1180" s="4" t="s">
        <v>1191</v>
      </c>
      <c r="B1180" s="5">
        <v>2</v>
      </c>
      <c r="C1180" t="str">
        <f t="shared" si="18"/>
        <v>cliente frecuente</v>
      </c>
    </row>
    <row r="1181" spans="1:3" x14ac:dyDescent="0.3">
      <c r="A1181" s="4" t="s">
        <v>1192</v>
      </c>
      <c r="B1181" s="5">
        <v>9</v>
      </c>
      <c r="C1181" t="str">
        <f t="shared" si="18"/>
        <v>cliente frecuente</v>
      </c>
    </row>
    <row r="1182" spans="1:3" x14ac:dyDescent="0.3">
      <c r="A1182" s="4" t="s">
        <v>1193</v>
      </c>
      <c r="B1182" s="5">
        <v>11</v>
      </c>
      <c r="C1182" t="str">
        <f t="shared" si="18"/>
        <v>cliente frecuente</v>
      </c>
    </row>
    <row r="1183" spans="1:3" x14ac:dyDescent="0.3">
      <c r="A1183" s="4" t="s">
        <v>1194</v>
      </c>
      <c r="B1183" s="5">
        <v>1</v>
      </c>
      <c r="C1183" t="str">
        <f t="shared" si="18"/>
        <v>única vez</v>
      </c>
    </row>
    <row r="1184" spans="1:3" x14ac:dyDescent="0.3">
      <c r="A1184" s="4" t="s">
        <v>1195</v>
      </c>
      <c r="B1184" s="5">
        <v>1</v>
      </c>
      <c r="C1184" t="str">
        <f t="shared" si="18"/>
        <v>única vez</v>
      </c>
    </row>
    <row r="1185" spans="1:3" x14ac:dyDescent="0.3">
      <c r="A1185" s="4" t="s">
        <v>1196</v>
      </c>
      <c r="B1185" s="5">
        <v>2</v>
      </c>
      <c r="C1185" t="str">
        <f t="shared" si="18"/>
        <v>cliente frecuente</v>
      </c>
    </row>
    <row r="1186" spans="1:3" x14ac:dyDescent="0.3">
      <c r="A1186" s="4" t="s">
        <v>1197</v>
      </c>
      <c r="B1186" s="5">
        <v>1</v>
      </c>
      <c r="C1186" t="str">
        <f t="shared" si="18"/>
        <v>única vez</v>
      </c>
    </row>
    <row r="1187" spans="1:3" x14ac:dyDescent="0.3">
      <c r="A1187" s="4" t="s">
        <v>1198</v>
      </c>
      <c r="B1187" s="5">
        <v>13</v>
      </c>
      <c r="C1187" t="str">
        <f t="shared" si="18"/>
        <v>cliente frecuente</v>
      </c>
    </row>
    <row r="1188" spans="1:3" x14ac:dyDescent="0.3">
      <c r="A1188" s="4" t="s">
        <v>1199</v>
      </c>
      <c r="B1188" s="5">
        <v>3</v>
      </c>
      <c r="C1188" t="str">
        <f t="shared" si="18"/>
        <v>cliente frecuente</v>
      </c>
    </row>
    <row r="1189" spans="1:3" x14ac:dyDescent="0.3">
      <c r="A1189" s="4" t="s">
        <v>1200</v>
      </c>
      <c r="B1189" s="5">
        <v>1</v>
      </c>
      <c r="C1189" t="str">
        <f t="shared" si="18"/>
        <v>única vez</v>
      </c>
    </row>
    <row r="1190" spans="1:3" x14ac:dyDescent="0.3">
      <c r="A1190" s="4" t="s">
        <v>1201</v>
      </c>
      <c r="B1190" s="5">
        <v>2</v>
      </c>
      <c r="C1190" t="str">
        <f t="shared" si="18"/>
        <v>cliente frecuente</v>
      </c>
    </row>
    <row r="1191" spans="1:3" x14ac:dyDescent="0.3">
      <c r="A1191" s="4" t="s">
        <v>1202</v>
      </c>
      <c r="B1191" s="5">
        <v>2</v>
      </c>
      <c r="C1191" t="str">
        <f t="shared" si="18"/>
        <v>cliente frecuente</v>
      </c>
    </row>
    <row r="1192" spans="1:3" x14ac:dyDescent="0.3">
      <c r="A1192" s="4" t="s">
        <v>1203</v>
      </c>
      <c r="B1192" s="5">
        <v>7</v>
      </c>
      <c r="C1192" t="str">
        <f t="shared" si="18"/>
        <v>cliente frecuente</v>
      </c>
    </row>
    <row r="1193" spans="1:3" x14ac:dyDescent="0.3">
      <c r="A1193" s="4" t="s">
        <v>1204</v>
      </c>
      <c r="B1193" s="5">
        <v>9</v>
      </c>
      <c r="C1193" t="str">
        <f t="shared" si="18"/>
        <v>cliente frecuente</v>
      </c>
    </row>
    <row r="1194" spans="1:3" x14ac:dyDescent="0.3">
      <c r="A1194" s="4" t="s">
        <v>1205</v>
      </c>
      <c r="B1194" s="5">
        <v>27</v>
      </c>
      <c r="C1194" t="str">
        <f t="shared" si="18"/>
        <v>cliente frecuente</v>
      </c>
    </row>
    <row r="1195" spans="1:3" x14ac:dyDescent="0.3">
      <c r="A1195" s="4" t="s">
        <v>1206</v>
      </c>
      <c r="B1195" s="5">
        <v>3</v>
      </c>
      <c r="C1195" t="str">
        <f t="shared" si="18"/>
        <v>cliente frecuente</v>
      </c>
    </row>
    <row r="1196" spans="1:3" x14ac:dyDescent="0.3">
      <c r="A1196" s="4" t="s">
        <v>1207</v>
      </c>
      <c r="B1196" s="5">
        <v>1</v>
      </c>
      <c r="C1196" t="str">
        <f t="shared" si="18"/>
        <v>única vez</v>
      </c>
    </row>
    <row r="1197" spans="1:3" x14ac:dyDescent="0.3">
      <c r="A1197" s="4" t="s">
        <v>1208</v>
      </c>
      <c r="B1197" s="5">
        <v>4</v>
      </c>
      <c r="C1197" t="str">
        <f t="shared" si="18"/>
        <v>cliente frecuente</v>
      </c>
    </row>
    <row r="1198" spans="1:3" x14ac:dyDescent="0.3">
      <c r="A1198" s="4" t="s">
        <v>1209</v>
      </c>
      <c r="B1198" s="5">
        <v>1</v>
      </c>
      <c r="C1198" t="str">
        <f t="shared" si="18"/>
        <v>única vez</v>
      </c>
    </row>
    <row r="1199" spans="1:3" x14ac:dyDescent="0.3">
      <c r="A1199" s="4" t="s">
        <v>1210</v>
      </c>
      <c r="B1199" s="5">
        <v>6</v>
      </c>
      <c r="C1199" t="str">
        <f t="shared" si="18"/>
        <v>cliente frecuente</v>
      </c>
    </row>
    <row r="1200" spans="1:3" x14ac:dyDescent="0.3">
      <c r="A1200" s="4" t="s">
        <v>1211</v>
      </c>
      <c r="B1200" s="5">
        <v>1</v>
      </c>
      <c r="C1200" t="str">
        <f t="shared" si="18"/>
        <v>única vez</v>
      </c>
    </row>
    <row r="1201" spans="1:3" x14ac:dyDescent="0.3">
      <c r="A1201" s="4" t="s">
        <v>1212</v>
      </c>
      <c r="B1201" s="5">
        <v>15</v>
      </c>
      <c r="C1201" t="str">
        <f t="shared" si="18"/>
        <v>cliente frecuente</v>
      </c>
    </row>
    <row r="1202" spans="1:3" x14ac:dyDescent="0.3">
      <c r="A1202" s="4" t="s">
        <v>1213</v>
      </c>
      <c r="B1202" s="5">
        <v>2</v>
      </c>
      <c r="C1202" t="str">
        <f t="shared" si="18"/>
        <v>cliente frecuente</v>
      </c>
    </row>
    <row r="1203" spans="1:3" x14ac:dyDescent="0.3">
      <c r="A1203" s="4" t="s">
        <v>1214</v>
      </c>
      <c r="B1203" s="5">
        <v>7</v>
      </c>
      <c r="C1203" t="str">
        <f t="shared" si="18"/>
        <v>cliente frecuente</v>
      </c>
    </row>
    <row r="1204" spans="1:3" x14ac:dyDescent="0.3">
      <c r="A1204" s="4" t="s">
        <v>1215</v>
      </c>
      <c r="B1204" s="5">
        <v>2</v>
      </c>
      <c r="C1204" t="str">
        <f t="shared" si="18"/>
        <v>cliente frecuente</v>
      </c>
    </row>
    <row r="1205" spans="1:3" x14ac:dyDescent="0.3">
      <c r="A1205" s="4" t="s">
        <v>1216</v>
      </c>
      <c r="B1205" s="5">
        <v>3</v>
      </c>
      <c r="C1205" t="str">
        <f t="shared" si="18"/>
        <v>cliente frecuente</v>
      </c>
    </row>
    <row r="1206" spans="1:3" x14ac:dyDescent="0.3">
      <c r="A1206" s="4" t="s">
        <v>1217</v>
      </c>
      <c r="B1206" s="5">
        <v>11</v>
      </c>
      <c r="C1206" t="str">
        <f t="shared" si="18"/>
        <v>cliente frecuente</v>
      </c>
    </row>
    <row r="1207" spans="1:3" x14ac:dyDescent="0.3">
      <c r="A1207" s="4" t="s">
        <v>1218</v>
      </c>
      <c r="B1207" s="5">
        <v>2</v>
      </c>
      <c r="C1207" t="str">
        <f t="shared" si="18"/>
        <v>cliente frecuente</v>
      </c>
    </row>
    <row r="1208" spans="1:3" x14ac:dyDescent="0.3">
      <c r="A1208" s="4" t="s">
        <v>1219</v>
      </c>
      <c r="B1208" s="5">
        <v>1</v>
      </c>
      <c r="C1208" t="str">
        <f t="shared" si="18"/>
        <v>única vez</v>
      </c>
    </row>
    <row r="1209" spans="1:3" x14ac:dyDescent="0.3">
      <c r="A1209" s="4" t="s">
        <v>1220</v>
      </c>
      <c r="B1209" s="5">
        <v>2</v>
      </c>
      <c r="C1209" t="str">
        <f t="shared" si="18"/>
        <v>cliente frecuente</v>
      </c>
    </row>
    <row r="1210" spans="1:3" x14ac:dyDescent="0.3">
      <c r="A1210" s="4" t="s">
        <v>1221</v>
      </c>
      <c r="B1210" s="5">
        <v>7</v>
      </c>
      <c r="C1210" t="str">
        <f t="shared" si="18"/>
        <v>cliente frecuente</v>
      </c>
    </row>
    <row r="1211" spans="1:3" x14ac:dyDescent="0.3">
      <c r="A1211" s="4" t="s">
        <v>1222</v>
      </c>
      <c r="B1211" s="5">
        <v>2</v>
      </c>
      <c r="C1211" t="str">
        <f t="shared" si="18"/>
        <v>cliente frecuente</v>
      </c>
    </row>
    <row r="1212" spans="1:3" x14ac:dyDescent="0.3">
      <c r="A1212" s="4" t="s">
        <v>1223</v>
      </c>
      <c r="B1212" s="5">
        <v>2</v>
      </c>
      <c r="C1212" t="str">
        <f t="shared" si="18"/>
        <v>cliente frecuente</v>
      </c>
    </row>
    <row r="1213" spans="1:3" x14ac:dyDescent="0.3">
      <c r="A1213" s="4" t="s">
        <v>1224</v>
      </c>
      <c r="B1213" s="5">
        <v>7</v>
      </c>
      <c r="C1213" t="str">
        <f t="shared" si="18"/>
        <v>cliente frecuente</v>
      </c>
    </row>
    <row r="1214" spans="1:3" x14ac:dyDescent="0.3">
      <c r="A1214" s="4" t="s">
        <v>1225</v>
      </c>
      <c r="B1214" s="5">
        <v>1</v>
      </c>
      <c r="C1214" t="str">
        <f t="shared" si="18"/>
        <v>única vez</v>
      </c>
    </row>
    <row r="1215" spans="1:3" x14ac:dyDescent="0.3">
      <c r="A1215" s="4" t="s">
        <v>1226</v>
      </c>
      <c r="B1215" s="5">
        <v>4</v>
      </c>
      <c r="C1215" t="str">
        <f t="shared" si="18"/>
        <v>cliente frecuente</v>
      </c>
    </row>
    <row r="1216" spans="1:3" x14ac:dyDescent="0.3">
      <c r="A1216" s="4" t="s">
        <v>1227</v>
      </c>
      <c r="B1216" s="5">
        <v>1</v>
      </c>
      <c r="C1216" t="str">
        <f t="shared" si="18"/>
        <v>única vez</v>
      </c>
    </row>
    <row r="1217" spans="1:3" x14ac:dyDescent="0.3">
      <c r="A1217" s="4" t="s">
        <v>1228</v>
      </c>
      <c r="B1217" s="5">
        <v>2</v>
      </c>
      <c r="C1217" t="str">
        <f t="shared" si="18"/>
        <v>cliente frecuente</v>
      </c>
    </row>
    <row r="1218" spans="1:3" x14ac:dyDescent="0.3">
      <c r="A1218" s="4" t="s">
        <v>1229</v>
      </c>
      <c r="B1218" s="5">
        <v>6</v>
      </c>
      <c r="C1218" t="str">
        <f t="shared" si="18"/>
        <v>cliente frecuente</v>
      </c>
    </row>
    <row r="1219" spans="1:3" x14ac:dyDescent="0.3">
      <c r="A1219" s="4" t="s">
        <v>1230</v>
      </c>
      <c r="B1219" s="5">
        <v>2</v>
      </c>
      <c r="C1219" t="str">
        <f t="shared" si="18"/>
        <v>cliente frecuente</v>
      </c>
    </row>
    <row r="1220" spans="1:3" x14ac:dyDescent="0.3">
      <c r="A1220" s="4" t="s">
        <v>1231</v>
      </c>
      <c r="B1220" s="5">
        <v>5</v>
      </c>
      <c r="C1220" t="str">
        <f t="shared" si="18"/>
        <v>cliente frecuente</v>
      </c>
    </row>
    <row r="1221" spans="1:3" x14ac:dyDescent="0.3">
      <c r="A1221" s="4" t="s">
        <v>1232</v>
      </c>
      <c r="B1221" s="5">
        <v>3</v>
      </c>
      <c r="C1221" t="str">
        <f t="shared" ref="C1221:C1284" si="19">IF(B1221=1,"única vez","cliente frecuente")</f>
        <v>cliente frecuente</v>
      </c>
    </row>
    <row r="1222" spans="1:3" x14ac:dyDescent="0.3">
      <c r="A1222" s="4" t="s">
        <v>1233</v>
      </c>
      <c r="B1222" s="5">
        <v>2</v>
      </c>
      <c r="C1222" t="str">
        <f t="shared" si="19"/>
        <v>cliente frecuente</v>
      </c>
    </row>
    <row r="1223" spans="1:3" x14ac:dyDescent="0.3">
      <c r="A1223" s="4" t="s">
        <v>1234</v>
      </c>
      <c r="B1223" s="5">
        <v>3</v>
      </c>
      <c r="C1223" t="str">
        <f t="shared" si="19"/>
        <v>cliente frecuente</v>
      </c>
    </row>
    <row r="1224" spans="1:3" x14ac:dyDescent="0.3">
      <c r="A1224" s="4" t="s">
        <v>1235</v>
      </c>
      <c r="B1224" s="5">
        <v>1</v>
      </c>
      <c r="C1224" t="str">
        <f t="shared" si="19"/>
        <v>única vez</v>
      </c>
    </row>
    <row r="1225" spans="1:3" x14ac:dyDescent="0.3">
      <c r="A1225" s="4" t="s">
        <v>1236</v>
      </c>
      <c r="B1225" s="5">
        <v>7</v>
      </c>
      <c r="C1225" t="str">
        <f t="shared" si="19"/>
        <v>cliente frecuente</v>
      </c>
    </row>
    <row r="1226" spans="1:3" x14ac:dyDescent="0.3">
      <c r="A1226" s="4" t="s">
        <v>1237</v>
      </c>
      <c r="B1226" s="5">
        <v>2</v>
      </c>
      <c r="C1226" t="str">
        <f t="shared" si="19"/>
        <v>cliente frecuente</v>
      </c>
    </row>
    <row r="1227" spans="1:3" x14ac:dyDescent="0.3">
      <c r="A1227" s="4" t="s">
        <v>1238</v>
      </c>
      <c r="B1227" s="5">
        <v>1</v>
      </c>
      <c r="C1227" t="str">
        <f t="shared" si="19"/>
        <v>única vez</v>
      </c>
    </row>
    <row r="1228" spans="1:3" x14ac:dyDescent="0.3">
      <c r="A1228" s="4" t="s">
        <v>1239</v>
      </c>
      <c r="B1228" s="5">
        <v>4</v>
      </c>
      <c r="C1228" t="str">
        <f t="shared" si="19"/>
        <v>cliente frecuente</v>
      </c>
    </row>
    <row r="1229" spans="1:3" x14ac:dyDescent="0.3">
      <c r="A1229" s="4" t="s">
        <v>1240</v>
      </c>
      <c r="B1229" s="5">
        <v>1</v>
      </c>
      <c r="C1229" t="str">
        <f t="shared" si="19"/>
        <v>única vez</v>
      </c>
    </row>
    <row r="1230" spans="1:3" x14ac:dyDescent="0.3">
      <c r="A1230" s="4" t="s">
        <v>1241</v>
      </c>
      <c r="B1230" s="5">
        <v>3</v>
      </c>
      <c r="C1230" t="str">
        <f t="shared" si="19"/>
        <v>cliente frecuente</v>
      </c>
    </row>
    <row r="1231" spans="1:3" x14ac:dyDescent="0.3">
      <c r="A1231" s="4" t="s">
        <v>1242</v>
      </c>
      <c r="B1231" s="5">
        <v>1</v>
      </c>
      <c r="C1231" t="str">
        <f t="shared" si="19"/>
        <v>única vez</v>
      </c>
    </row>
    <row r="1232" spans="1:3" x14ac:dyDescent="0.3">
      <c r="A1232" s="4" t="s">
        <v>1243</v>
      </c>
      <c r="B1232" s="5">
        <v>1</v>
      </c>
      <c r="C1232" t="str">
        <f t="shared" si="19"/>
        <v>única vez</v>
      </c>
    </row>
    <row r="1233" spans="1:3" x14ac:dyDescent="0.3">
      <c r="A1233" s="4" t="s">
        <v>1244</v>
      </c>
      <c r="B1233" s="5">
        <v>1</v>
      </c>
      <c r="C1233" t="str">
        <f t="shared" si="19"/>
        <v>única vez</v>
      </c>
    </row>
    <row r="1234" spans="1:3" x14ac:dyDescent="0.3">
      <c r="A1234" s="4" t="s">
        <v>1245</v>
      </c>
      <c r="B1234" s="5">
        <v>2</v>
      </c>
      <c r="C1234" t="str">
        <f t="shared" si="19"/>
        <v>cliente frecuente</v>
      </c>
    </row>
    <row r="1235" spans="1:3" x14ac:dyDescent="0.3">
      <c r="A1235" s="4" t="s">
        <v>1246</v>
      </c>
      <c r="B1235" s="5">
        <v>2</v>
      </c>
      <c r="C1235" t="str">
        <f t="shared" si="19"/>
        <v>cliente frecuente</v>
      </c>
    </row>
    <row r="1236" spans="1:3" x14ac:dyDescent="0.3">
      <c r="A1236" s="4" t="s">
        <v>1247</v>
      </c>
      <c r="B1236" s="5">
        <v>2</v>
      </c>
      <c r="C1236" t="str">
        <f t="shared" si="19"/>
        <v>cliente frecuente</v>
      </c>
    </row>
    <row r="1237" spans="1:3" x14ac:dyDescent="0.3">
      <c r="A1237" s="4" t="s">
        <v>1248</v>
      </c>
      <c r="B1237" s="5">
        <v>3</v>
      </c>
      <c r="C1237" t="str">
        <f t="shared" si="19"/>
        <v>cliente frecuente</v>
      </c>
    </row>
    <row r="1238" spans="1:3" x14ac:dyDescent="0.3">
      <c r="A1238" s="4" t="s">
        <v>1249</v>
      </c>
      <c r="B1238" s="5">
        <v>1</v>
      </c>
      <c r="C1238" t="str">
        <f t="shared" si="19"/>
        <v>única vez</v>
      </c>
    </row>
    <row r="1239" spans="1:3" x14ac:dyDescent="0.3">
      <c r="A1239" s="4" t="s">
        <v>1250</v>
      </c>
      <c r="B1239" s="5">
        <v>1</v>
      </c>
      <c r="C1239" t="str">
        <f t="shared" si="19"/>
        <v>única vez</v>
      </c>
    </row>
    <row r="1240" spans="1:3" x14ac:dyDescent="0.3">
      <c r="A1240" s="4" t="s">
        <v>1251</v>
      </c>
      <c r="B1240" s="5">
        <v>3</v>
      </c>
      <c r="C1240" t="str">
        <f t="shared" si="19"/>
        <v>cliente frecuente</v>
      </c>
    </row>
    <row r="1241" spans="1:3" x14ac:dyDescent="0.3">
      <c r="A1241" s="4" t="s">
        <v>1252</v>
      </c>
      <c r="B1241" s="5">
        <v>1</v>
      </c>
      <c r="C1241" t="str">
        <f t="shared" si="19"/>
        <v>única vez</v>
      </c>
    </row>
    <row r="1242" spans="1:3" x14ac:dyDescent="0.3">
      <c r="A1242" s="4" t="s">
        <v>1253</v>
      </c>
      <c r="B1242" s="5">
        <v>1</v>
      </c>
      <c r="C1242" t="str">
        <f t="shared" si="19"/>
        <v>única vez</v>
      </c>
    </row>
    <row r="1243" spans="1:3" x14ac:dyDescent="0.3">
      <c r="A1243" s="4" t="s">
        <v>1254</v>
      </c>
      <c r="B1243" s="5">
        <v>1</v>
      </c>
      <c r="C1243" t="str">
        <f t="shared" si="19"/>
        <v>única vez</v>
      </c>
    </row>
    <row r="1244" spans="1:3" x14ac:dyDescent="0.3">
      <c r="A1244" s="4" t="s">
        <v>1255</v>
      </c>
      <c r="B1244" s="5">
        <v>1</v>
      </c>
      <c r="C1244" t="str">
        <f t="shared" si="19"/>
        <v>única vez</v>
      </c>
    </row>
    <row r="1245" spans="1:3" x14ac:dyDescent="0.3">
      <c r="A1245" s="4" t="s">
        <v>1256</v>
      </c>
      <c r="B1245" s="5">
        <v>1</v>
      </c>
      <c r="C1245" t="str">
        <f t="shared" si="19"/>
        <v>única vez</v>
      </c>
    </row>
    <row r="1246" spans="1:3" x14ac:dyDescent="0.3">
      <c r="A1246" s="4" t="s">
        <v>1257</v>
      </c>
      <c r="B1246" s="5">
        <v>1</v>
      </c>
      <c r="C1246" t="str">
        <f t="shared" si="19"/>
        <v>única vez</v>
      </c>
    </row>
    <row r="1247" spans="1:3" x14ac:dyDescent="0.3">
      <c r="A1247" s="4" t="s">
        <v>1258</v>
      </c>
      <c r="B1247" s="5">
        <v>4</v>
      </c>
      <c r="C1247" t="str">
        <f t="shared" si="19"/>
        <v>cliente frecuente</v>
      </c>
    </row>
    <row r="1248" spans="1:3" x14ac:dyDescent="0.3">
      <c r="A1248" s="4" t="s">
        <v>1259</v>
      </c>
      <c r="B1248" s="5">
        <v>2</v>
      </c>
      <c r="C1248" t="str">
        <f t="shared" si="19"/>
        <v>cliente frecuente</v>
      </c>
    </row>
    <row r="1249" spans="1:3" x14ac:dyDescent="0.3">
      <c r="A1249" s="4" t="s">
        <v>1260</v>
      </c>
      <c r="B1249" s="5">
        <v>2</v>
      </c>
      <c r="C1249" t="str">
        <f t="shared" si="19"/>
        <v>cliente frecuente</v>
      </c>
    </row>
    <row r="1250" spans="1:3" x14ac:dyDescent="0.3">
      <c r="A1250" s="4" t="s">
        <v>1261</v>
      </c>
      <c r="B1250" s="5">
        <v>2</v>
      </c>
      <c r="C1250" t="str">
        <f t="shared" si="19"/>
        <v>cliente frecuente</v>
      </c>
    </row>
    <row r="1251" spans="1:3" x14ac:dyDescent="0.3">
      <c r="A1251" s="4" t="s">
        <v>1262</v>
      </c>
      <c r="B1251" s="5">
        <v>3</v>
      </c>
      <c r="C1251" t="str">
        <f t="shared" si="19"/>
        <v>cliente frecuente</v>
      </c>
    </row>
    <row r="1252" spans="1:3" x14ac:dyDescent="0.3">
      <c r="A1252" s="4" t="s">
        <v>1263</v>
      </c>
      <c r="B1252" s="5">
        <v>1</v>
      </c>
      <c r="C1252" t="str">
        <f t="shared" si="19"/>
        <v>única vez</v>
      </c>
    </row>
    <row r="1253" spans="1:3" x14ac:dyDescent="0.3">
      <c r="A1253" s="4" t="s">
        <v>1264</v>
      </c>
      <c r="B1253" s="5">
        <v>2</v>
      </c>
      <c r="C1253" t="str">
        <f t="shared" si="19"/>
        <v>cliente frecuente</v>
      </c>
    </row>
    <row r="1254" spans="1:3" x14ac:dyDescent="0.3">
      <c r="A1254" s="4" t="s">
        <v>1265</v>
      </c>
      <c r="B1254" s="5">
        <v>1</v>
      </c>
      <c r="C1254" t="str">
        <f t="shared" si="19"/>
        <v>única vez</v>
      </c>
    </row>
    <row r="1255" spans="1:3" x14ac:dyDescent="0.3">
      <c r="A1255" s="4" t="s">
        <v>1266</v>
      </c>
      <c r="B1255" s="5">
        <v>1</v>
      </c>
      <c r="C1255" t="str">
        <f t="shared" si="19"/>
        <v>única vez</v>
      </c>
    </row>
    <row r="1256" spans="1:3" x14ac:dyDescent="0.3">
      <c r="A1256" s="4" t="s">
        <v>1267</v>
      </c>
      <c r="B1256" s="5">
        <v>1</v>
      </c>
      <c r="C1256" t="str">
        <f t="shared" si="19"/>
        <v>única vez</v>
      </c>
    </row>
    <row r="1257" spans="1:3" x14ac:dyDescent="0.3">
      <c r="A1257" s="4" t="s">
        <v>1268</v>
      </c>
      <c r="B1257" s="5">
        <v>2</v>
      </c>
      <c r="C1257" t="str">
        <f t="shared" si="19"/>
        <v>cliente frecuente</v>
      </c>
    </row>
    <row r="1258" spans="1:3" x14ac:dyDescent="0.3">
      <c r="A1258" s="4" t="s">
        <v>1269</v>
      </c>
      <c r="B1258" s="5">
        <v>1</v>
      </c>
      <c r="C1258" t="str">
        <f t="shared" si="19"/>
        <v>única vez</v>
      </c>
    </row>
    <row r="1259" spans="1:3" x14ac:dyDescent="0.3">
      <c r="A1259" s="4" t="s">
        <v>1270</v>
      </c>
      <c r="B1259" s="5">
        <v>2</v>
      </c>
      <c r="C1259" t="str">
        <f t="shared" si="19"/>
        <v>cliente frecuente</v>
      </c>
    </row>
    <row r="1260" spans="1:3" x14ac:dyDescent="0.3">
      <c r="A1260" s="4" t="s">
        <v>1271</v>
      </c>
      <c r="B1260" s="5">
        <v>4</v>
      </c>
      <c r="C1260" t="str">
        <f t="shared" si="19"/>
        <v>cliente frecuente</v>
      </c>
    </row>
    <row r="1261" spans="1:3" x14ac:dyDescent="0.3">
      <c r="A1261" s="4" t="s">
        <v>1272</v>
      </c>
      <c r="B1261" s="5">
        <v>1</v>
      </c>
      <c r="C1261" t="str">
        <f t="shared" si="19"/>
        <v>única vez</v>
      </c>
    </row>
    <row r="1262" spans="1:3" x14ac:dyDescent="0.3">
      <c r="A1262" s="4" t="s">
        <v>1273</v>
      </c>
      <c r="B1262" s="5">
        <v>3</v>
      </c>
      <c r="C1262" t="str">
        <f t="shared" si="19"/>
        <v>cliente frecuente</v>
      </c>
    </row>
    <row r="1263" spans="1:3" x14ac:dyDescent="0.3">
      <c r="A1263" s="4" t="s">
        <v>1274</v>
      </c>
      <c r="B1263" s="5">
        <v>2</v>
      </c>
      <c r="C1263" t="str">
        <f t="shared" si="19"/>
        <v>cliente frecuente</v>
      </c>
    </row>
    <row r="1264" spans="1:3" x14ac:dyDescent="0.3">
      <c r="A1264" s="4" t="s">
        <v>1275</v>
      </c>
      <c r="B1264" s="5">
        <v>1</v>
      </c>
      <c r="C1264" t="str">
        <f t="shared" si="19"/>
        <v>única vez</v>
      </c>
    </row>
    <row r="1265" spans="1:3" x14ac:dyDescent="0.3">
      <c r="A1265" s="4" t="s">
        <v>1276</v>
      </c>
      <c r="B1265" s="5">
        <v>2</v>
      </c>
      <c r="C1265" t="str">
        <f t="shared" si="19"/>
        <v>cliente frecuente</v>
      </c>
    </row>
    <row r="1266" spans="1:3" x14ac:dyDescent="0.3">
      <c r="A1266" s="4" t="s">
        <v>1277</v>
      </c>
      <c r="B1266" s="5">
        <v>1</v>
      </c>
      <c r="C1266" t="str">
        <f t="shared" si="19"/>
        <v>única vez</v>
      </c>
    </row>
    <row r="1267" spans="1:3" x14ac:dyDescent="0.3">
      <c r="A1267" s="4" t="s">
        <v>1278</v>
      </c>
      <c r="B1267" s="5">
        <v>2</v>
      </c>
      <c r="C1267" t="str">
        <f t="shared" si="19"/>
        <v>cliente frecuente</v>
      </c>
    </row>
    <row r="1268" spans="1:3" x14ac:dyDescent="0.3">
      <c r="A1268" s="4" t="s">
        <v>1279</v>
      </c>
      <c r="B1268" s="5">
        <v>1</v>
      </c>
      <c r="C1268" t="str">
        <f t="shared" si="19"/>
        <v>única vez</v>
      </c>
    </row>
    <row r="1269" spans="1:3" x14ac:dyDescent="0.3">
      <c r="A1269" s="4" t="s">
        <v>1280</v>
      </c>
      <c r="B1269" s="5">
        <v>2</v>
      </c>
      <c r="C1269" t="str">
        <f t="shared" si="19"/>
        <v>cliente frecuente</v>
      </c>
    </row>
    <row r="1270" spans="1:3" x14ac:dyDescent="0.3">
      <c r="A1270" s="4" t="s">
        <v>1281</v>
      </c>
      <c r="B1270" s="5">
        <v>2</v>
      </c>
      <c r="C1270" t="str">
        <f t="shared" si="19"/>
        <v>cliente frecuente</v>
      </c>
    </row>
    <row r="1271" spans="1:3" x14ac:dyDescent="0.3">
      <c r="A1271" s="4" t="s">
        <v>1282</v>
      </c>
      <c r="B1271" s="5">
        <v>1</v>
      </c>
      <c r="C1271" t="str">
        <f t="shared" si="19"/>
        <v>única vez</v>
      </c>
    </row>
    <row r="1272" spans="1:3" x14ac:dyDescent="0.3">
      <c r="A1272" s="4" t="s">
        <v>1283</v>
      </c>
      <c r="B1272" s="5">
        <v>1</v>
      </c>
      <c r="C1272" t="str">
        <f t="shared" si="19"/>
        <v>única vez</v>
      </c>
    </row>
    <row r="1273" spans="1:3" x14ac:dyDescent="0.3">
      <c r="A1273" s="4" t="s">
        <v>1284</v>
      </c>
      <c r="B1273" s="5">
        <v>1</v>
      </c>
      <c r="C1273" t="str">
        <f t="shared" si="19"/>
        <v>única vez</v>
      </c>
    </row>
    <row r="1274" spans="1:3" x14ac:dyDescent="0.3">
      <c r="A1274" s="4" t="s">
        <v>1285</v>
      </c>
      <c r="B1274" s="5">
        <v>3</v>
      </c>
      <c r="C1274" t="str">
        <f t="shared" si="19"/>
        <v>cliente frecuente</v>
      </c>
    </row>
    <row r="1275" spans="1:3" x14ac:dyDescent="0.3">
      <c r="A1275" s="4" t="s">
        <v>1286</v>
      </c>
      <c r="B1275" s="5">
        <v>1</v>
      </c>
      <c r="C1275" t="str">
        <f t="shared" si="19"/>
        <v>única vez</v>
      </c>
    </row>
    <row r="1276" spans="1:3" x14ac:dyDescent="0.3">
      <c r="A1276" s="4" t="s">
        <v>1287</v>
      </c>
      <c r="B1276" s="5">
        <v>1</v>
      </c>
      <c r="C1276" t="str">
        <f t="shared" si="19"/>
        <v>única vez</v>
      </c>
    </row>
    <row r="1277" spans="1:3" x14ac:dyDescent="0.3">
      <c r="A1277" s="4" t="s">
        <v>1288</v>
      </c>
      <c r="B1277" s="5">
        <v>5</v>
      </c>
      <c r="C1277" t="str">
        <f t="shared" si="19"/>
        <v>cliente frecuente</v>
      </c>
    </row>
    <row r="1278" spans="1:3" x14ac:dyDescent="0.3">
      <c r="A1278" s="4" t="s">
        <v>1289</v>
      </c>
      <c r="B1278" s="5">
        <v>4</v>
      </c>
      <c r="C1278" t="str">
        <f t="shared" si="19"/>
        <v>cliente frecuente</v>
      </c>
    </row>
    <row r="1279" spans="1:3" x14ac:dyDescent="0.3">
      <c r="A1279" s="4" t="s">
        <v>1290</v>
      </c>
      <c r="B1279" s="5">
        <v>8</v>
      </c>
      <c r="C1279" t="str">
        <f t="shared" si="19"/>
        <v>cliente frecuente</v>
      </c>
    </row>
    <row r="1280" spans="1:3" x14ac:dyDescent="0.3">
      <c r="A1280" s="4" t="s">
        <v>1291</v>
      </c>
      <c r="B1280" s="5">
        <v>1</v>
      </c>
      <c r="C1280" t="str">
        <f t="shared" si="19"/>
        <v>única vez</v>
      </c>
    </row>
    <row r="1281" spans="1:3" x14ac:dyDescent="0.3">
      <c r="A1281" s="4" t="s">
        <v>1292</v>
      </c>
      <c r="B1281" s="5">
        <v>1</v>
      </c>
      <c r="C1281" t="str">
        <f t="shared" si="19"/>
        <v>única vez</v>
      </c>
    </row>
    <row r="1282" spans="1:3" x14ac:dyDescent="0.3">
      <c r="A1282" s="4" t="s">
        <v>1293</v>
      </c>
      <c r="B1282" s="5">
        <v>2</v>
      </c>
      <c r="C1282" t="str">
        <f t="shared" si="19"/>
        <v>cliente frecuente</v>
      </c>
    </row>
    <row r="1283" spans="1:3" x14ac:dyDescent="0.3">
      <c r="A1283" s="4" t="s">
        <v>1294</v>
      </c>
      <c r="B1283" s="5">
        <v>1</v>
      </c>
      <c r="C1283" t="str">
        <f t="shared" si="19"/>
        <v>única vez</v>
      </c>
    </row>
    <row r="1284" spans="1:3" x14ac:dyDescent="0.3">
      <c r="A1284" s="4" t="s">
        <v>1295</v>
      </c>
      <c r="B1284" s="5">
        <v>1</v>
      </c>
      <c r="C1284" t="str">
        <f t="shared" si="19"/>
        <v>única vez</v>
      </c>
    </row>
    <row r="1285" spans="1:3" x14ac:dyDescent="0.3">
      <c r="A1285" s="4" t="s">
        <v>1296</v>
      </c>
      <c r="B1285" s="5">
        <v>1</v>
      </c>
      <c r="C1285" t="str">
        <f t="shared" ref="C1285:C1321" si="20">IF(B1285=1,"única vez","cliente frecuente")</f>
        <v>única vez</v>
      </c>
    </row>
    <row r="1286" spans="1:3" x14ac:dyDescent="0.3">
      <c r="A1286" s="4" t="s">
        <v>1297</v>
      </c>
      <c r="B1286" s="5">
        <v>1</v>
      </c>
      <c r="C1286" t="str">
        <f t="shared" si="20"/>
        <v>única vez</v>
      </c>
    </row>
    <row r="1287" spans="1:3" x14ac:dyDescent="0.3">
      <c r="A1287" s="4" t="s">
        <v>1298</v>
      </c>
      <c r="B1287" s="5">
        <v>1</v>
      </c>
      <c r="C1287" t="str">
        <f t="shared" si="20"/>
        <v>única vez</v>
      </c>
    </row>
    <row r="1288" spans="1:3" x14ac:dyDescent="0.3">
      <c r="A1288" s="4" t="s">
        <v>1299</v>
      </c>
      <c r="B1288" s="5">
        <v>1</v>
      </c>
      <c r="C1288" t="str">
        <f t="shared" si="20"/>
        <v>única vez</v>
      </c>
    </row>
    <row r="1289" spans="1:3" x14ac:dyDescent="0.3">
      <c r="A1289" s="4" t="s">
        <v>1300</v>
      </c>
      <c r="B1289" s="5">
        <v>1</v>
      </c>
      <c r="C1289" t="str">
        <f t="shared" si="20"/>
        <v>única vez</v>
      </c>
    </row>
    <row r="1290" spans="1:3" x14ac:dyDescent="0.3">
      <c r="A1290" s="4" t="s">
        <v>1301</v>
      </c>
      <c r="B1290" s="5">
        <v>1</v>
      </c>
      <c r="C1290" t="str">
        <f t="shared" si="20"/>
        <v>única vez</v>
      </c>
    </row>
    <row r="1291" spans="1:3" x14ac:dyDescent="0.3">
      <c r="A1291" s="4" t="s">
        <v>1302</v>
      </c>
      <c r="B1291" s="5">
        <v>2</v>
      </c>
      <c r="C1291" t="str">
        <f t="shared" si="20"/>
        <v>cliente frecuente</v>
      </c>
    </row>
    <row r="1292" spans="1:3" x14ac:dyDescent="0.3">
      <c r="A1292" s="4" t="s">
        <v>1303</v>
      </c>
      <c r="B1292" s="5">
        <v>2</v>
      </c>
      <c r="C1292" t="str">
        <f t="shared" si="20"/>
        <v>cliente frecuente</v>
      </c>
    </row>
    <row r="1293" spans="1:3" x14ac:dyDescent="0.3">
      <c r="A1293" s="4" t="s">
        <v>1304</v>
      </c>
      <c r="B1293" s="5">
        <v>3</v>
      </c>
      <c r="C1293" t="str">
        <f t="shared" si="20"/>
        <v>cliente frecuente</v>
      </c>
    </row>
    <row r="1294" spans="1:3" x14ac:dyDescent="0.3">
      <c r="A1294" s="4" t="s">
        <v>1305</v>
      </c>
      <c r="B1294" s="5">
        <v>1</v>
      </c>
      <c r="C1294" t="str">
        <f t="shared" si="20"/>
        <v>única vez</v>
      </c>
    </row>
    <row r="1295" spans="1:3" x14ac:dyDescent="0.3">
      <c r="A1295" s="4" t="s">
        <v>1306</v>
      </c>
      <c r="B1295" s="5">
        <v>1</v>
      </c>
      <c r="C1295" t="str">
        <f t="shared" si="20"/>
        <v>única vez</v>
      </c>
    </row>
    <row r="1296" spans="1:3" x14ac:dyDescent="0.3">
      <c r="A1296" s="4" t="s">
        <v>1307</v>
      </c>
      <c r="B1296" s="5">
        <v>3</v>
      </c>
      <c r="C1296" t="str">
        <f t="shared" si="20"/>
        <v>cliente frecuente</v>
      </c>
    </row>
    <row r="1297" spans="1:3" x14ac:dyDescent="0.3">
      <c r="A1297" s="4" t="s">
        <v>1308</v>
      </c>
      <c r="B1297" s="5">
        <v>2</v>
      </c>
      <c r="C1297" t="str">
        <f t="shared" si="20"/>
        <v>cliente frecuente</v>
      </c>
    </row>
    <row r="1298" spans="1:3" x14ac:dyDescent="0.3">
      <c r="A1298" s="4" t="s">
        <v>1309</v>
      </c>
      <c r="B1298" s="5">
        <v>2</v>
      </c>
      <c r="C1298" t="str">
        <f t="shared" si="20"/>
        <v>cliente frecuente</v>
      </c>
    </row>
    <row r="1299" spans="1:3" x14ac:dyDescent="0.3">
      <c r="A1299" s="4" t="s">
        <v>1310</v>
      </c>
      <c r="B1299" s="5">
        <v>1</v>
      </c>
      <c r="C1299" t="str">
        <f t="shared" si="20"/>
        <v>única vez</v>
      </c>
    </row>
    <row r="1300" spans="1:3" x14ac:dyDescent="0.3">
      <c r="A1300" s="4" t="s">
        <v>1311</v>
      </c>
      <c r="B1300" s="5">
        <v>2</v>
      </c>
      <c r="C1300" t="str">
        <f t="shared" si="20"/>
        <v>cliente frecuente</v>
      </c>
    </row>
    <row r="1301" spans="1:3" x14ac:dyDescent="0.3">
      <c r="A1301" s="4" t="s">
        <v>1312</v>
      </c>
      <c r="B1301" s="5">
        <v>2</v>
      </c>
      <c r="C1301" t="str">
        <f t="shared" si="20"/>
        <v>cliente frecuente</v>
      </c>
    </row>
    <row r="1302" spans="1:3" x14ac:dyDescent="0.3">
      <c r="A1302" s="4" t="s">
        <v>1313</v>
      </c>
      <c r="B1302" s="5">
        <v>1</v>
      </c>
      <c r="C1302" t="str">
        <f t="shared" si="20"/>
        <v>única vez</v>
      </c>
    </row>
    <row r="1303" spans="1:3" x14ac:dyDescent="0.3">
      <c r="A1303" s="4" t="s">
        <v>1314</v>
      </c>
      <c r="B1303" s="5">
        <v>1</v>
      </c>
      <c r="C1303" t="str">
        <f t="shared" si="20"/>
        <v>única vez</v>
      </c>
    </row>
    <row r="1304" spans="1:3" x14ac:dyDescent="0.3">
      <c r="A1304" s="4" t="s">
        <v>1315</v>
      </c>
      <c r="B1304" s="5">
        <v>1</v>
      </c>
      <c r="C1304" t="str">
        <f t="shared" si="20"/>
        <v>única vez</v>
      </c>
    </row>
    <row r="1305" spans="1:3" x14ac:dyDescent="0.3">
      <c r="A1305" s="4" t="s">
        <v>1316</v>
      </c>
      <c r="B1305" s="5">
        <v>2</v>
      </c>
      <c r="C1305" t="str">
        <f t="shared" si="20"/>
        <v>cliente frecuente</v>
      </c>
    </row>
    <row r="1306" spans="1:3" x14ac:dyDescent="0.3">
      <c r="A1306" s="4" t="s">
        <v>1317</v>
      </c>
      <c r="B1306" s="5">
        <v>1</v>
      </c>
      <c r="C1306" t="str">
        <f t="shared" si="20"/>
        <v>única vez</v>
      </c>
    </row>
    <row r="1307" spans="1:3" x14ac:dyDescent="0.3">
      <c r="A1307" s="4" t="s">
        <v>1318</v>
      </c>
      <c r="B1307" s="5">
        <v>1</v>
      </c>
      <c r="C1307" t="str">
        <f t="shared" si="20"/>
        <v>única vez</v>
      </c>
    </row>
    <row r="1308" spans="1:3" x14ac:dyDescent="0.3">
      <c r="A1308" s="4" t="s">
        <v>1319</v>
      </c>
      <c r="B1308" s="5">
        <v>1</v>
      </c>
      <c r="C1308" t="str">
        <f t="shared" si="20"/>
        <v>única vez</v>
      </c>
    </row>
    <row r="1309" spans="1:3" x14ac:dyDescent="0.3">
      <c r="A1309" s="4" t="s">
        <v>1320</v>
      </c>
      <c r="B1309" s="5">
        <v>4</v>
      </c>
      <c r="C1309" t="str">
        <f t="shared" si="20"/>
        <v>cliente frecuente</v>
      </c>
    </row>
    <row r="1310" spans="1:3" x14ac:dyDescent="0.3">
      <c r="A1310" s="4" t="s">
        <v>1321</v>
      </c>
      <c r="B1310" s="5">
        <v>1</v>
      </c>
      <c r="C1310" t="str">
        <f t="shared" si="20"/>
        <v>única vez</v>
      </c>
    </row>
    <row r="1311" spans="1:3" x14ac:dyDescent="0.3">
      <c r="A1311" s="4" t="s">
        <v>1322</v>
      </c>
      <c r="B1311" s="5">
        <v>1</v>
      </c>
      <c r="C1311" t="str">
        <f t="shared" si="20"/>
        <v>única vez</v>
      </c>
    </row>
    <row r="1312" spans="1:3" x14ac:dyDescent="0.3">
      <c r="A1312" s="4" t="s">
        <v>1323</v>
      </c>
      <c r="B1312" s="5">
        <v>2</v>
      </c>
      <c r="C1312" t="str">
        <f t="shared" si="20"/>
        <v>cliente frecuente</v>
      </c>
    </row>
    <row r="1313" spans="1:3" x14ac:dyDescent="0.3">
      <c r="A1313" s="4" t="s">
        <v>1324</v>
      </c>
      <c r="B1313" s="5">
        <v>1</v>
      </c>
      <c r="C1313" t="str">
        <f t="shared" si="20"/>
        <v>única vez</v>
      </c>
    </row>
    <row r="1314" spans="1:3" x14ac:dyDescent="0.3">
      <c r="A1314" s="4" t="s">
        <v>1325</v>
      </c>
      <c r="B1314" s="5">
        <v>1</v>
      </c>
      <c r="C1314" t="str">
        <f t="shared" si="20"/>
        <v>única vez</v>
      </c>
    </row>
    <row r="1315" spans="1:3" x14ac:dyDescent="0.3">
      <c r="A1315" s="4" t="s">
        <v>1326</v>
      </c>
      <c r="B1315" s="5">
        <v>1</v>
      </c>
      <c r="C1315" t="str">
        <f t="shared" si="20"/>
        <v>única vez</v>
      </c>
    </row>
    <row r="1316" spans="1:3" x14ac:dyDescent="0.3">
      <c r="A1316" s="4" t="s">
        <v>1327</v>
      </c>
      <c r="B1316" s="5">
        <v>1</v>
      </c>
      <c r="C1316" t="str">
        <f t="shared" si="20"/>
        <v>única vez</v>
      </c>
    </row>
    <row r="1317" spans="1:3" x14ac:dyDescent="0.3">
      <c r="A1317" s="4" t="s">
        <v>1328</v>
      </c>
      <c r="B1317" s="5">
        <v>1</v>
      </c>
      <c r="C1317" t="str">
        <f t="shared" si="20"/>
        <v>única vez</v>
      </c>
    </row>
    <row r="1318" spans="1:3" x14ac:dyDescent="0.3">
      <c r="A1318" s="4" t="s">
        <v>1329</v>
      </c>
      <c r="B1318" s="5">
        <v>2</v>
      </c>
      <c r="C1318" t="str">
        <f t="shared" si="20"/>
        <v>cliente frecuente</v>
      </c>
    </row>
    <row r="1319" spans="1:3" x14ac:dyDescent="0.3">
      <c r="A1319" s="4" t="s">
        <v>1330</v>
      </c>
      <c r="B1319" s="5">
        <v>1</v>
      </c>
      <c r="C1319" t="str">
        <f t="shared" si="20"/>
        <v>única vez</v>
      </c>
    </row>
    <row r="1320" spans="1:3" x14ac:dyDescent="0.3">
      <c r="A1320" s="4" t="s">
        <v>1358</v>
      </c>
      <c r="B1320" s="5"/>
      <c r="C1320" t="str">
        <f t="shared" si="20"/>
        <v>cliente frecuente</v>
      </c>
    </row>
    <row r="1321" spans="1:3" x14ac:dyDescent="0.3">
      <c r="A1321" s="4" t="s">
        <v>1338</v>
      </c>
      <c r="B1321" s="5">
        <v>3527</v>
      </c>
      <c r="C1321" t="str">
        <f t="shared" si="20"/>
        <v>cliente frecuente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BB3C-DED6-4648-9467-C48E93635E9F}">
  <dimension ref="A1:L3615"/>
  <sheetViews>
    <sheetView tabSelected="1" topLeftCell="A2" workbookViewId="0">
      <selection activeCell="L2" sqref="L2"/>
    </sheetView>
  </sheetViews>
  <sheetFormatPr baseColWidth="10" defaultRowHeight="14.4" x14ac:dyDescent="0.3"/>
  <cols>
    <col min="2" max="2" width="15.21875" style="2" bestFit="1" customWidth="1"/>
    <col min="3" max="3" width="14.21875" bestFit="1" customWidth="1"/>
    <col min="6" max="6" width="17.109375" bestFit="1" customWidth="1"/>
    <col min="7" max="7" width="20.21875" bestFit="1" customWidth="1"/>
    <col min="9" max="9" width="8.77734375" style="8" bestFit="1" customWidth="1"/>
    <col min="11" max="11" width="55.88671875" bestFit="1" customWidth="1"/>
  </cols>
  <sheetData>
    <row r="1" spans="1:12" x14ac:dyDescent="0.3">
      <c r="A1" t="s">
        <v>0</v>
      </c>
      <c r="B1" s="2" t="s">
        <v>1</v>
      </c>
      <c r="C1" s="2" t="s">
        <v>1334</v>
      </c>
      <c r="D1" s="2" t="s">
        <v>1331</v>
      </c>
      <c r="E1" s="2" t="s">
        <v>1332</v>
      </c>
      <c r="F1" t="s">
        <v>2</v>
      </c>
      <c r="G1" t="s">
        <v>3</v>
      </c>
      <c r="H1" t="s">
        <v>1335</v>
      </c>
      <c r="I1" s="8" t="s">
        <v>4</v>
      </c>
      <c r="J1" t="s">
        <v>5</v>
      </c>
      <c r="K1" t="s">
        <v>1333</v>
      </c>
      <c r="L1" t="s">
        <v>1336</v>
      </c>
    </row>
    <row r="2" spans="1:12" x14ac:dyDescent="0.3">
      <c r="A2" s="1">
        <v>45352</v>
      </c>
      <c r="B2" s="2">
        <v>45352.427673611113</v>
      </c>
      <c r="C2" s="2" t="str">
        <f>TEXT(Tabla1[[#This Row],[date]],"mmm")</f>
        <v>mar</v>
      </c>
      <c r="D2" s="2" t="str">
        <f>TEXT(Tabla1[[#This Row],[date]],"dddd")</f>
        <v>viernes</v>
      </c>
      <c r="E2" s="2" t="str">
        <f>TEXT(Tabla1[[#This Row],[datetime]],"hh:mm")</f>
        <v>10:15</v>
      </c>
      <c r="F2" t="s">
        <v>3</v>
      </c>
      <c r="G2" t="s">
        <v>6</v>
      </c>
      <c r="H2" t="str">
        <f>IF(ISBLANK(G2),"cash",IF(COUNTIF($D$2:D2,D2)=1,"Nuevo","frecuente"))</f>
        <v>Nuevo</v>
      </c>
      <c r="I2" s="8">
        <v>38.700000000000003</v>
      </c>
      <c r="J2" t="s">
        <v>7</v>
      </c>
      <c r="K2" t="str">
        <f>Tabla1[[#This Row],[day_of_the_week]]&amp;"-"&amp;Tabla1[[#This Row],[hour]]&amp;"-"&amp;Tabla1[[#This Row],[cash_type]]&amp;"-"&amp;Tabla1[[#This Row],[card]]&amp;"-"&amp;Tabla1[[#This Row],[coffee_name]]</f>
        <v>viernes-10:15-card-ANON-0000-0000-0001-Latte</v>
      </c>
      <c r="L2" t="str">
        <f>IF(COUNTIF($K$2:K2,K2)=1,"único","repetido")</f>
        <v>único</v>
      </c>
    </row>
    <row r="3" spans="1:12" x14ac:dyDescent="0.3">
      <c r="A3" s="1">
        <v>45352</v>
      </c>
      <c r="B3" s="2">
        <v>45352.513455312503</v>
      </c>
      <c r="C3" s="2" t="str">
        <f>TEXT(Tabla1[[#This Row],[date]],"mmm")</f>
        <v>mar</v>
      </c>
      <c r="D3" s="2" t="str">
        <f>TEXT(Tabla1[[#This Row],[date]],"dddd")</f>
        <v>viernes</v>
      </c>
      <c r="E3" s="2" t="str">
        <f>TEXT(Tabla1[[#This Row],[datetime]],"hh:mm")</f>
        <v>12:19</v>
      </c>
      <c r="F3" t="s">
        <v>3</v>
      </c>
      <c r="G3" t="s">
        <v>8</v>
      </c>
      <c r="H3" t="str">
        <f>IF(ISBLANK(G3),"cash",IF(COUNTIF($D$2:D3,D3)=1,"Nuevo","frecuente"))</f>
        <v>frecuente</v>
      </c>
      <c r="I3" s="8">
        <v>38.700000000000003</v>
      </c>
      <c r="J3" t="s">
        <v>9</v>
      </c>
      <c r="K3" t="str">
        <f>Tabla1[[#This Row],[day_of_the_week]]&amp;"-"&amp;Tabla1[[#This Row],[hour]]&amp;"-"&amp;Tabla1[[#This Row],[cash_type]]&amp;"-"&amp;Tabla1[[#This Row],[card]]&amp;"-"&amp;Tabla1[[#This Row],[coffee_name]]</f>
        <v>viernes-12:19-card-ANON-0000-0000-0002-Hot Chocolate</v>
      </c>
      <c r="L3" t="str">
        <f>IF(COUNTIF($K$2:K3,K3)=1,"único","repetido")</f>
        <v>único</v>
      </c>
    </row>
    <row r="4" spans="1:12" x14ac:dyDescent="0.3">
      <c r="A4" s="1">
        <v>45352</v>
      </c>
      <c r="B4" s="2">
        <v>45352.514098252315</v>
      </c>
      <c r="C4" s="2" t="str">
        <f>TEXT(Tabla1[[#This Row],[date]],"mmm")</f>
        <v>mar</v>
      </c>
      <c r="D4" s="2" t="str">
        <f>TEXT(Tabla1[[#This Row],[date]],"dddd")</f>
        <v>viernes</v>
      </c>
      <c r="E4" s="2" t="str">
        <f>TEXT(Tabla1[[#This Row],[datetime]],"hh:mm")</f>
        <v>12:20</v>
      </c>
      <c r="F4" t="s">
        <v>3</v>
      </c>
      <c r="G4" t="s">
        <v>8</v>
      </c>
      <c r="H4" t="str">
        <f>IF(ISBLANK(G4),"cash",IF(COUNTIF($D$2:D4,D4)=1,"Nuevo","frecuente"))</f>
        <v>frecuente</v>
      </c>
      <c r="I4" s="8">
        <v>38.700000000000003</v>
      </c>
      <c r="J4" t="s">
        <v>9</v>
      </c>
      <c r="K4" t="str">
        <f>Tabla1[[#This Row],[day_of_the_week]]&amp;"-"&amp;Tabla1[[#This Row],[hour]]&amp;"-"&amp;Tabla1[[#This Row],[cash_type]]&amp;"-"&amp;Tabla1[[#This Row],[card]]&amp;"-"&amp;Tabla1[[#This Row],[coffee_name]]</f>
        <v>viernes-12:20-card-ANON-0000-0000-0002-Hot Chocolate</v>
      </c>
      <c r="L4" t="str">
        <f>IF(COUNTIF($K$2:K4,K4)=1,"único","repetido")</f>
        <v>único</v>
      </c>
    </row>
    <row r="5" spans="1:12" x14ac:dyDescent="0.3">
      <c r="A5" s="1">
        <v>45352</v>
      </c>
      <c r="B5" s="2">
        <v>45352.573993124999</v>
      </c>
      <c r="C5" s="2" t="str">
        <f>TEXT(Tabla1[[#This Row],[date]],"mmm")</f>
        <v>mar</v>
      </c>
      <c r="D5" s="2" t="str">
        <f>TEXT(Tabla1[[#This Row],[date]],"dddd")</f>
        <v>viernes</v>
      </c>
      <c r="E5" s="2" t="str">
        <f>TEXT(Tabla1[[#This Row],[datetime]],"hh:mm")</f>
        <v>13:46</v>
      </c>
      <c r="F5" t="s">
        <v>3</v>
      </c>
      <c r="G5" t="s">
        <v>10</v>
      </c>
      <c r="H5" t="str">
        <f>IF(ISBLANK(G5),"cash",IF(COUNTIF($D$2:D5,D5)=1,"Nuevo","frecuente"))</f>
        <v>frecuente</v>
      </c>
      <c r="I5" s="8">
        <v>28.9</v>
      </c>
      <c r="J5" t="s">
        <v>11</v>
      </c>
      <c r="K5" t="str">
        <f>Tabla1[[#This Row],[day_of_the_week]]&amp;"-"&amp;Tabla1[[#This Row],[hour]]&amp;"-"&amp;Tabla1[[#This Row],[cash_type]]&amp;"-"&amp;Tabla1[[#This Row],[card]]&amp;"-"&amp;Tabla1[[#This Row],[coffee_name]]</f>
        <v>viernes-13:46-card-ANON-0000-0000-0003-Americano</v>
      </c>
      <c r="L5" t="str">
        <f>IF(COUNTIF($K$2:K5,K5)=1,"único","repetido")</f>
        <v>único</v>
      </c>
    </row>
    <row r="6" spans="1:12" x14ac:dyDescent="0.3">
      <c r="A6" s="1">
        <v>45352</v>
      </c>
      <c r="B6" s="2">
        <v>45352.575169282405</v>
      </c>
      <c r="C6" s="2" t="str">
        <f>TEXT(Tabla1[[#This Row],[date]],"mmm")</f>
        <v>mar</v>
      </c>
      <c r="D6" s="2" t="str">
        <f>TEXT(Tabla1[[#This Row],[date]],"dddd")</f>
        <v>viernes</v>
      </c>
      <c r="E6" s="2" t="str">
        <f>TEXT(Tabla1[[#This Row],[datetime]],"hh:mm")</f>
        <v>13:48</v>
      </c>
      <c r="F6" t="s">
        <v>3</v>
      </c>
      <c r="G6" t="s">
        <v>12</v>
      </c>
      <c r="H6" t="str">
        <f>IF(ISBLANK(G6),"cash",IF(COUNTIF($D$2:D6,D6)=1,"Nuevo","frecuente"))</f>
        <v>frecuente</v>
      </c>
      <c r="I6" s="8">
        <v>38.700000000000003</v>
      </c>
      <c r="J6" t="s">
        <v>7</v>
      </c>
      <c r="K6" t="str">
        <f>Tabla1[[#This Row],[day_of_the_week]]&amp;"-"&amp;Tabla1[[#This Row],[hour]]&amp;"-"&amp;Tabla1[[#This Row],[cash_type]]&amp;"-"&amp;Tabla1[[#This Row],[card]]&amp;"-"&amp;Tabla1[[#This Row],[coffee_name]]</f>
        <v>viernes-13:48-card-ANON-0000-0000-0004-Latte</v>
      </c>
      <c r="L6" t="str">
        <f>IF(COUNTIF($K$2:K6,K6)=1,"único","repetido")</f>
        <v>único</v>
      </c>
    </row>
    <row r="7" spans="1:12" x14ac:dyDescent="0.3">
      <c r="A7" s="1">
        <v>45352</v>
      </c>
      <c r="B7" s="2">
        <v>45352.65263571759</v>
      </c>
      <c r="C7" s="2" t="str">
        <f>TEXT(Tabla1[[#This Row],[date]],"mmm")</f>
        <v>mar</v>
      </c>
      <c r="D7" s="2" t="str">
        <f>TEXT(Tabla1[[#This Row],[date]],"dddd")</f>
        <v>viernes</v>
      </c>
      <c r="E7" s="2" t="str">
        <f>TEXT(Tabla1[[#This Row],[datetime]],"hh:mm")</f>
        <v>15:39</v>
      </c>
      <c r="F7" t="s">
        <v>3</v>
      </c>
      <c r="G7" t="s">
        <v>13</v>
      </c>
      <c r="H7" t="str">
        <f>IF(ISBLANK(G7),"cash",IF(COUNTIF($D$2:D7,D7)=1,"Nuevo","frecuente"))</f>
        <v>frecuente</v>
      </c>
      <c r="I7" s="8">
        <v>33.799999999999997</v>
      </c>
      <c r="J7" t="s">
        <v>14</v>
      </c>
      <c r="K7" t="str">
        <f>Tabla1[[#This Row],[day_of_the_week]]&amp;"-"&amp;Tabla1[[#This Row],[hour]]&amp;"-"&amp;Tabla1[[#This Row],[cash_type]]&amp;"-"&amp;Tabla1[[#This Row],[card]]&amp;"-"&amp;Tabla1[[#This Row],[coffee_name]]</f>
        <v>viernes-15:39-card-ANON-0000-0000-0005-Americano with Milk</v>
      </c>
      <c r="L7" t="str">
        <f>IF(COUNTIF($K$2:K7,K7)=1,"único","repetido")</f>
        <v>único</v>
      </c>
    </row>
    <row r="8" spans="1:12" x14ac:dyDescent="0.3">
      <c r="A8" s="1">
        <v>45352</v>
      </c>
      <c r="B8" s="2">
        <v>45352.679893009263</v>
      </c>
      <c r="C8" s="2" t="str">
        <f>TEXT(Tabla1[[#This Row],[date]],"mmm")</f>
        <v>mar</v>
      </c>
      <c r="D8" s="2" t="str">
        <f>TEXT(Tabla1[[#This Row],[date]],"dddd")</f>
        <v>viernes</v>
      </c>
      <c r="E8" s="2" t="str">
        <f>TEXT(Tabla1[[#This Row],[datetime]],"hh:mm")</f>
        <v>16:19</v>
      </c>
      <c r="F8" t="s">
        <v>3</v>
      </c>
      <c r="G8" t="s">
        <v>15</v>
      </c>
      <c r="H8" t="str">
        <f>IF(ISBLANK(G8),"cash",IF(COUNTIF($D$2:D8,D8)=1,"Nuevo","frecuente"))</f>
        <v>frecuente</v>
      </c>
      <c r="I8" s="8">
        <v>38.700000000000003</v>
      </c>
      <c r="J8" t="s">
        <v>9</v>
      </c>
      <c r="K8" t="str">
        <f>Tabla1[[#This Row],[day_of_the_week]]&amp;"-"&amp;Tabla1[[#This Row],[hour]]&amp;"-"&amp;Tabla1[[#This Row],[cash_type]]&amp;"-"&amp;Tabla1[[#This Row],[card]]&amp;"-"&amp;Tabla1[[#This Row],[coffee_name]]</f>
        <v>viernes-16:19-card-ANON-0000-0000-0006-Hot Chocolate</v>
      </c>
      <c r="L8" t="str">
        <f>IF(COUNTIF($K$2:K8,K8)=1,"único","repetido")</f>
        <v>único</v>
      </c>
    </row>
    <row r="9" spans="1:12" x14ac:dyDescent="0.3">
      <c r="A9" s="1">
        <v>45352</v>
      </c>
      <c r="B9" s="2">
        <v>45352.777124768516</v>
      </c>
      <c r="C9" s="2" t="str">
        <f>TEXT(Tabla1[[#This Row],[date]],"mmm")</f>
        <v>mar</v>
      </c>
      <c r="D9" s="2" t="str">
        <f>TEXT(Tabla1[[#This Row],[date]],"dddd")</f>
        <v>viernes</v>
      </c>
      <c r="E9" s="2" t="str">
        <f>TEXT(Tabla1[[#This Row],[datetime]],"hh:mm")</f>
        <v>18:39</v>
      </c>
      <c r="F9" t="s">
        <v>3</v>
      </c>
      <c r="G9" t="s">
        <v>16</v>
      </c>
      <c r="H9" t="str">
        <f>IF(ISBLANK(G9),"cash",IF(COUNTIF($D$2:D9,D9)=1,"Nuevo","frecuente"))</f>
        <v>frecuente</v>
      </c>
      <c r="I9" s="8">
        <v>33.799999999999997</v>
      </c>
      <c r="J9" t="s">
        <v>14</v>
      </c>
      <c r="K9" t="str">
        <f>Tabla1[[#This Row],[day_of_the_week]]&amp;"-"&amp;Tabla1[[#This Row],[hour]]&amp;"-"&amp;Tabla1[[#This Row],[cash_type]]&amp;"-"&amp;Tabla1[[#This Row],[card]]&amp;"-"&amp;Tabla1[[#This Row],[coffee_name]]</f>
        <v>viernes-18:39-card-ANON-0000-0000-0007-Americano with Milk</v>
      </c>
      <c r="L9" t="str">
        <f>IF(COUNTIF($K$2:K9,K9)=1,"único","repetido")</f>
        <v>único</v>
      </c>
    </row>
    <row r="10" spans="1:12" x14ac:dyDescent="0.3">
      <c r="A10" s="1">
        <v>45352</v>
      </c>
      <c r="B10" s="2">
        <v>45352.806964837961</v>
      </c>
      <c r="C10" s="2" t="str">
        <f>TEXT(Tabla1[[#This Row],[date]],"mmm")</f>
        <v>mar</v>
      </c>
      <c r="D10" s="2" t="str">
        <f>TEXT(Tabla1[[#This Row],[date]],"dddd")</f>
        <v>viernes</v>
      </c>
      <c r="E10" s="2" t="str">
        <f>TEXT(Tabla1[[#This Row],[datetime]],"hh:mm")</f>
        <v>19:22</v>
      </c>
      <c r="F10" t="s">
        <v>3</v>
      </c>
      <c r="G10" t="s">
        <v>17</v>
      </c>
      <c r="H10" t="str">
        <f>IF(ISBLANK(G10),"cash",IF(COUNTIF($D$2:D10,D10)=1,"Nuevo","frecuente"))</f>
        <v>frecuente</v>
      </c>
      <c r="I10" s="8">
        <v>38.700000000000003</v>
      </c>
      <c r="J10" t="s">
        <v>18</v>
      </c>
      <c r="K10" t="str">
        <f>Tabla1[[#This Row],[day_of_the_week]]&amp;"-"&amp;Tabla1[[#This Row],[hour]]&amp;"-"&amp;Tabla1[[#This Row],[cash_type]]&amp;"-"&amp;Tabla1[[#This Row],[card]]&amp;"-"&amp;Tabla1[[#This Row],[coffee_name]]</f>
        <v>viernes-19:22-card-ANON-0000-0000-0008-Cocoa</v>
      </c>
      <c r="L10" t="str">
        <f>IF(COUNTIF($K$2:K10,K10)=1,"único","repetido")</f>
        <v>único</v>
      </c>
    </row>
    <row r="11" spans="1:12" x14ac:dyDescent="0.3">
      <c r="A11" s="1">
        <v>45352</v>
      </c>
      <c r="B11" s="2">
        <v>45352.807822766204</v>
      </c>
      <c r="C11" s="2" t="str">
        <f>TEXT(Tabla1[[#This Row],[date]],"mmm")</f>
        <v>mar</v>
      </c>
      <c r="D11" s="2" t="str">
        <f>TEXT(Tabla1[[#This Row],[date]],"dddd")</f>
        <v>viernes</v>
      </c>
      <c r="E11" s="2" t="str">
        <f>TEXT(Tabla1[[#This Row],[datetime]],"hh:mm")</f>
        <v>19:23</v>
      </c>
      <c r="F11" t="s">
        <v>3</v>
      </c>
      <c r="G11" t="s">
        <v>17</v>
      </c>
      <c r="H11" t="str">
        <f>IF(ISBLANK(G11),"cash",IF(COUNTIF($D$2:D11,D11)=1,"Nuevo","frecuente"))</f>
        <v>frecuente</v>
      </c>
      <c r="I11" s="8">
        <v>33.799999999999997</v>
      </c>
      <c r="J11" t="s">
        <v>14</v>
      </c>
      <c r="K11" t="str">
        <f>Tabla1[[#This Row],[day_of_the_week]]&amp;"-"&amp;Tabla1[[#This Row],[hour]]&amp;"-"&amp;Tabla1[[#This Row],[cash_type]]&amp;"-"&amp;Tabla1[[#This Row],[card]]&amp;"-"&amp;Tabla1[[#This Row],[coffee_name]]</f>
        <v>viernes-19:23-card-ANON-0000-0000-0008-Americano with Milk</v>
      </c>
      <c r="L11" t="str">
        <f>IF(COUNTIF($K$2:K11,K11)=1,"único","repetido")</f>
        <v>único</v>
      </c>
    </row>
    <row r="12" spans="1:12" x14ac:dyDescent="0.3">
      <c r="A12" s="1">
        <v>45352</v>
      </c>
      <c r="B12" s="2">
        <v>45352.812006840279</v>
      </c>
      <c r="C12" s="2" t="str">
        <f>TEXT(Tabla1[[#This Row],[date]],"mmm")</f>
        <v>mar</v>
      </c>
      <c r="D12" s="2" t="str">
        <f>TEXT(Tabla1[[#This Row],[date]],"dddd")</f>
        <v>viernes</v>
      </c>
      <c r="E12" s="2" t="str">
        <f>TEXT(Tabla1[[#This Row],[datetime]],"hh:mm")</f>
        <v>19:29</v>
      </c>
      <c r="F12" t="s">
        <v>3</v>
      </c>
      <c r="G12" t="s">
        <v>19</v>
      </c>
      <c r="H12" t="str">
        <f>IF(ISBLANK(G12),"cash",IF(COUNTIF($D$2:D12,D12)=1,"Nuevo","frecuente"))</f>
        <v>frecuente</v>
      </c>
      <c r="I12" s="8">
        <v>33.799999999999997</v>
      </c>
      <c r="J12" t="s">
        <v>14</v>
      </c>
      <c r="K12" t="str">
        <f>Tabla1[[#This Row],[day_of_the_week]]&amp;"-"&amp;Tabla1[[#This Row],[hour]]&amp;"-"&amp;Tabla1[[#This Row],[cash_type]]&amp;"-"&amp;Tabla1[[#This Row],[card]]&amp;"-"&amp;Tabla1[[#This Row],[coffee_name]]</f>
        <v>viernes-19:29-card-ANON-0000-0000-0009-Americano with Milk</v>
      </c>
      <c r="L12" t="str">
        <f>IF(COUNTIF($K$2:K12,K12)=1,"único","repetido")</f>
        <v>único</v>
      </c>
    </row>
    <row r="13" spans="1:12" x14ac:dyDescent="0.3">
      <c r="A13" s="1">
        <v>45353</v>
      </c>
      <c r="B13" s="2">
        <v>45353.432024965281</v>
      </c>
      <c r="C13" s="2" t="str">
        <f>TEXT(Tabla1[[#This Row],[date]],"mmm")</f>
        <v>mar</v>
      </c>
      <c r="D13" s="2" t="str">
        <f>TEXT(Tabla1[[#This Row],[date]],"dddd")</f>
        <v>sábado</v>
      </c>
      <c r="E13" s="2" t="str">
        <f>TEXT(Tabla1[[#This Row],[datetime]],"hh:mm")</f>
        <v>10:22</v>
      </c>
      <c r="F13" t="s">
        <v>3</v>
      </c>
      <c r="G13" t="s">
        <v>20</v>
      </c>
      <c r="H13" t="str">
        <f>IF(ISBLANK(G13),"cash",IF(COUNTIF($D$2:D13,D13)=1,"Nuevo","frecuente"))</f>
        <v>Nuevo</v>
      </c>
      <c r="I13" s="8">
        <v>28.9</v>
      </c>
      <c r="J13" t="s">
        <v>11</v>
      </c>
      <c r="K13" t="str">
        <f>Tabla1[[#This Row],[day_of_the_week]]&amp;"-"&amp;Tabla1[[#This Row],[hour]]&amp;"-"&amp;Tabla1[[#This Row],[cash_type]]&amp;"-"&amp;Tabla1[[#This Row],[card]]&amp;"-"&amp;Tabla1[[#This Row],[coffee_name]]</f>
        <v>sábado-10:22-card-ANON-0000-0000-0010-Americano</v>
      </c>
      <c r="L13" t="str">
        <f>IF(COUNTIF($K$2:K13,K13)=1,"único","repetido")</f>
        <v>único</v>
      </c>
    </row>
    <row r="14" spans="1:12" x14ac:dyDescent="0.3">
      <c r="A14" s="1">
        <v>45353</v>
      </c>
      <c r="B14" s="2">
        <v>45353.437912824076</v>
      </c>
      <c r="C14" s="2" t="str">
        <f>TEXT(Tabla1[[#This Row],[date]],"mmm")</f>
        <v>mar</v>
      </c>
      <c r="D14" s="2" t="str">
        <f>TEXT(Tabla1[[#This Row],[date]],"dddd")</f>
        <v>sábado</v>
      </c>
      <c r="E14" s="2" t="str">
        <f>TEXT(Tabla1[[#This Row],[datetime]],"hh:mm")</f>
        <v>10:30</v>
      </c>
      <c r="F14" t="s">
        <v>21</v>
      </c>
      <c r="H14" t="str">
        <f>IF(ISBLANK(G14),"cash",IF(COUNTIF($D$2:D14,D14)=1,"Nuevo","frecuente"))</f>
        <v>cash</v>
      </c>
      <c r="I14" s="8">
        <v>40</v>
      </c>
      <c r="J14" t="s">
        <v>7</v>
      </c>
      <c r="K14" t="str">
        <f>Tabla1[[#This Row],[day_of_the_week]]&amp;"-"&amp;Tabla1[[#This Row],[hour]]&amp;"-"&amp;Tabla1[[#This Row],[cash_type]]&amp;"-"&amp;Tabla1[[#This Row],[card]]&amp;"-"&amp;Tabla1[[#This Row],[coffee_name]]</f>
        <v>sábado-10:30-cash--Latte</v>
      </c>
      <c r="L14" t="str">
        <f>IF(COUNTIF($K$2:K14,K14)=1,"único","repetido")</f>
        <v>único</v>
      </c>
    </row>
    <row r="15" spans="1:12" x14ac:dyDescent="0.3">
      <c r="A15" s="1">
        <v>45353</v>
      </c>
      <c r="B15" s="2">
        <v>45353.445616307872</v>
      </c>
      <c r="C15" s="2" t="str">
        <f>TEXT(Tabla1[[#This Row],[date]],"mmm")</f>
        <v>mar</v>
      </c>
      <c r="D15" s="2" t="str">
        <f>TEXT(Tabla1[[#This Row],[date]],"dddd")</f>
        <v>sábado</v>
      </c>
      <c r="E15" s="2" t="str">
        <f>TEXT(Tabla1[[#This Row],[datetime]],"hh:mm")</f>
        <v>10:41</v>
      </c>
      <c r="F15" t="s">
        <v>3</v>
      </c>
      <c r="G15" t="s">
        <v>22</v>
      </c>
      <c r="H15" t="str">
        <f>IF(ISBLANK(G15),"cash",IF(COUNTIF($D$2:D15,D15)=1,"Nuevo","frecuente"))</f>
        <v>frecuente</v>
      </c>
      <c r="I15" s="8">
        <v>33.799999999999997</v>
      </c>
      <c r="J15" t="s">
        <v>14</v>
      </c>
      <c r="K15" t="str">
        <f>Tabla1[[#This Row],[day_of_the_week]]&amp;"-"&amp;Tabla1[[#This Row],[hour]]&amp;"-"&amp;Tabla1[[#This Row],[cash_type]]&amp;"-"&amp;Tabla1[[#This Row],[card]]&amp;"-"&amp;Tabla1[[#This Row],[coffee_name]]</f>
        <v>sábado-10:41-card-ANON-0000-0000-0011-Americano with Milk</v>
      </c>
      <c r="L15" t="str">
        <f>IF(COUNTIF($K$2:K15,K15)=1,"único","repetido")</f>
        <v>único</v>
      </c>
    </row>
    <row r="16" spans="1:12" x14ac:dyDescent="0.3">
      <c r="A16" s="1">
        <v>45353</v>
      </c>
      <c r="B16" s="2">
        <v>45353.499831990739</v>
      </c>
      <c r="C16" s="2" t="str">
        <f>TEXT(Tabla1[[#This Row],[date]],"mmm")</f>
        <v>mar</v>
      </c>
      <c r="D16" s="2" t="str">
        <f>TEXT(Tabla1[[#This Row],[date]],"dddd")</f>
        <v>sábado</v>
      </c>
      <c r="E16" s="2" t="str">
        <f>TEXT(Tabla1[[#This Row],[datetime]],"hh:mm")</f>
        <v>11:59</v>
      </c>
      <c r="F16" t="s">
        <v>3</v>
      </c>
      <c r="G16" t="s">
        <v>23</v>
      </c>
      <c r="H16" t="str">
        <f>IF(ISBLANK(G16),"cash",IF(COUNTIF($D$2:D16,D16)=1,"Nuevo","frecuente"))</f>
        <v>frecuente</v>
      </c>
      <c r="I16" s="8">
        <v>33.799999999999997</v>
      </c>
      <c r="J16" t="s">
        <v>14</v>
      </c>
      <c r="K16" t="str">
        <f>Tabla1[[#This Row],[day_of_the_week]]&amp;"-"&amp;Tabla1[[#This Row],[hour]]&amp;"-"&amp;Tabla1[[#This Row],[cash_type]]&amp;"-"&amp;Tabla1[[#This Row],[card]]&amp;"-"&amp;Tabla1[[#This Row],[coffee_name]]</f>
        <v>sábado-11:59-card-ANON-0000-0000-0012-Americano with Milk</v>
      </c>
      <c r="L16" t="str">
        <f>IF(COUNTIF($K$2:K16,K16)=1,"único","repetido")</f>
        <v>único</v>
      </c>
    </row>
    <row r="17" spans="1:12" x14ac:dyDescent="0.3">
      <c r="A17" s="1">
        <v>45353</v>
      </c>
      <c r="B17" s="2">
        <v>45353.610133506947</v>
      </c>
      <c r="C17" s="2" t="str">
        <f>TEXT(Tabla1[[#This Row],[date]],"mmm")</f>
        <v>mar</v>
      </c>
      <c r="D17" s="2" t="str">
        <f>TEXT(Tabla1[[#This Row],[date]],"dddd")</f>
        <v>sábado</v>
      </c>
      <c r="E17" s="2" t="str">
        <f>TEXT(Tabla1[[#This Row],[datetime]],"hh:mm")</f>
        <v>14:38</v>
      </c>
      <c r="F17" t="s">
        <v>3</v>
      </c>
      <c r="G17" t="s">
        <v>24</v>
      </c>
      <c r="H17" t="str">
        <f>IF(ISBLANK(G17),"cash",IF(COUNTIF($D$2:D17,D17)=1,"Nuevo","frecuente"))</f>
        <v>frecuente</v>
      </c>
      <c r="I17" s="8">
        <v>28.9</v>
      </c>
      <c r="J17" t="s">
        <v>11</v>
      </c>
      <c r="K17" t="str">
        <f>Tabla1[[#This Row],[day_of_the_week]]&amp;"-"&amp;Tabla1[[#This Row],[hour]]&amp;"-"&amp;Tabla1[[#This Row],[cash_type]]&amp;"-"&amp;Tabla1[[#This Row],[card]]&amp;"-"&amp;Tabla1[[#This Row],[coffee_name]]</f>
        <v>sábado-14:38-card-ANON-0000-0000-0013-Americano</v>
      </c>
      <c r="L17" t="str">
        <f>IF(COUNTIF($K$2:K17,K17)=1,"único","repetido")</f>
        <v>único</v>
      </c>
    </row>
    <row r="18" spans="1:12" x14ac:dyDescent="0.3">
      <c r="A18" s="1">
        <v>45353</v>
      </c>
      <c r="B18" s="2">
        <v>45353.692644386574</v>
      </c>
      <c r="C18" s="2" t="str">
        <f>TEXT(Tabla1[[#This Row],[date]],"mmm")</f>
        <v>mar</v>
      </c>
      <c r="D18" s="2" t="str">
        <f>TEXT(Tabla1[[#This Row],[date]],"dddd")</f>
        <v>sábado</v>
      </c>
      <c r="E18" s="2" t="str">
        <f>TEXT(Tabla1[[#This Row],[datetime]],"hh:mm")</f>
        <v>16:37</v>
      </c>
      <c r="F18" t="s">
        <v>3</v>
      </c>
      <c r="G18" t="s">
        <v>25</v>
      </c>
      <c r="H18" t="str">
        <f>IF(ISBLANK(G18),"cash",IF(COUNTIF($D$2:D18,D18)=1,"Nuevo","frecuente"))</f>
        <v>frecuente</v>
      </c>
      <c r="I18" s="8">
        <v>33.799999999999997</v>
      </c>
      <c r="J18" t="s">
        <v>14</v>
      </c>
      <c r="K18" t="str">
        <f>Tabla1[[#This Row],[day_of_the_week]]&amp;"-"&amp;Tabla1[[#This Row],[hour]]&amp;"-"&amp;Tabla1[[#This Row],[cash_type]]&amp;"-"&amp;Tabla1[[#This Row],[card]]&amp;"-"&amp;Tabla1[[#This Row],[coffee_name]]</f>
        <v>sábado-16:37-card-ANON-0000-0000-0014-Americano with Milk</v>
      </c>
      <c r="L18" t="str">
        <f>IF(COUNTIF($K$2:K18,K18)=1,"único","repetido")</f>
        <v>único</v>
      </c>
    </row>
    <row r="19" spans="1:12" x14ac:dyDescent="0.3">
      <c r="A19" s="1">
        <v>45353</v>
      </c>
      <c r="B19" s="2">
        <v>45353.732580659722</v>
      </c>
      <c r="C19" s="2" t="str">
        <f>TEXT(Tabla1[[#This Row],[date]],"mmm")</f>
        <v>mar</v>
      </c>
      <c r="D19" s="2" t="str">
        <f>TEXT(Tabla1[[#This Row],[date]],"dddd")</f>
        <v>sábado</v>
      </c>
      <c r="E19" s="2" t="str">
        <f>TEXT(Tabla1[[#This Row],[datetime]],"hh:mm")</f>
        <v>17:34</v>
      </c>
      <c r="F19" t="s">
        <v>3</v>
      </c>
      <c r="G19" t="s">
        <v>12</v>
      </c>
      <c r="H19" t="str">
        <f>IF(ISBLANK(G19),"cash",IF(COUNTIF($D$2:D19,D19)=1,"Nuevo","frecuente"))</f>
        <v>frecuente</v>
      </c>
      <c r="I19" s="8">
        <v>28.9</v>
      </c>
      <c r="J19" t="s">
        <v>11</v>
      </c>
      <c r="K19" t="str">
        <f>Tabla1[[#This Row],[day_of_the_week]]&amp;"-"&amp;Tabla1[[#This Row],[hour]]&amp;"-"&amp;Tabla1[[#This Row],[cash_type]]&amp;"-"&amp;Tabla1[[#This Row],[card]]&amp;"-"&amp;Tabla1[[#This Row],[coffee_name]]</f>
        <v>sábado-17:34-card-ANON-0000-0000-0004-Americano</v>
      </c>
      <c r="L19" t="str">
        <f>IF(COUNTIF($K$2:K19,K19)=1,"único","repetido")</f>
        <v>único</v>
      </c>
    </row>
    <row r="20" spans="1:12" x14ac:dyDescent="0.3">
      <c r="A20" s="1">
        <v>45354</v>
      </c>
      <c r="B20" s="2">
        <v>45354.424120150463</v>
      </c>
      <c r="C20" s="2" t="str">
        <f>TEXT(Tabla1[[#This Row],[date]],"mmm")</f>
        <v>mar</v>
      </c>
      <c r="D20" s="2" t="str">
        <f>TEXT(Tabla1[[#This Row],[date]],"dddd")</f>
        <v>domingo</v>
      </c>
      <c r="E20" s="2" t="str">
        <f>TEXT(Tabla1[[#This Row],[datetime]],"hh:mm")</f>
        <v>10:10</v>
      </c>
      <c r="F20" t="s">
        <v>21</v>
      </c>
      <c r="H20" t="str">
        <f>IF(ISBLANK(G20),"cash",IF(COUNTIF($D$2:D20,D20)=1,"Nuevo","frecuente"))</f>
        <v>cash</v>
      </c>
      <c r="I20" s="8">
        <v>40</v>
      </c>
      <c r="J20" t="s">
        <v>7</v>
      </c>
      <c r="K20" t="str">
        <f>Tabla1[[#This Row],[day_of_the_week]]&amp;"-"&amp;Tabla1[[#This Row],[hour]]&amp;"-"&amp;Tabla1[[#This Row],[cash_type]]&amp;"-"&amp;Tabla1[[#This Row],[card]]&amp;"-"&amp;Tabla1[[#This Row],[coffee_name]]</f>
        <v>domingo-10:10-cash--Latte</v>
      </c>
      <c r="L20" t="str">
        <f>IF(COUNTIF($K$2:K20,K20)=1,"único","repetido")</f>
        <v>único</v>
      </c>
    </row>
    <row r="21" spans="1:12" x14ac:dyDescent="0.3">
      <c r="A21" s="1">
        <v>45354</v>
      </c>
      <c r="B21" s="2">
        <v>45354.435631493056</v>
      </c>
      <c r="C21" s="2" t="str">
        <f>TEXT(Tabla1[[#This Row],[date]],"mmm")</f>
        <v>mar</v>
      </c>
      <c r="D21" s="2" t="str">
        <f>TEXT(Tabla1[[#This Row],[date]],"dddd")</f>
        <v>domingo</v>
      </c>
      <c r="E21" s="2" t="str">
        <f>TEXT(Tabla1[[#This Row],[datetime]],"hh:mm")</f>
        <v>10:27</v>
      </c>
      <c r="F21" t="s">
        <v>3</v>
      </c>
      <c r="G21" t="s">
        <v>26</v>
      </c>
      <c r="H21" t="str">
        <f>IF(ISBLANK(G21),"cash",IF(COUNTIF($D$2:D21,D21)=1,"Nuevo","frecuente"))</f>
        <v>frecuente</v>
      </c>
      <c r="I21" s="8">
        <v>38.700000000000003</v>
      </c>
      <c r="J21" t="s">
        <v>7</v>
      </c>
      <c r="K21" t="str">
        <f>Tabla1[[#This Row],[day_of_the_week]]&amp;"-"&amp;Tabla1[[#This Row],[hour]]&amp;"-"&amp;Tabla1[[#This Row],[cash_type]]&amp;"-"&amp;Tabla1[[#This Row],[card]]&amp;"-"&amp;Tabla1[[#This Row],[coffee_name]]</f>
        <v>domingo-10:27-card-ANON-0000-0000-0015-Latte</v>
      </c>
      <c r="L21" t="str">
        <f>IF(COUNTIF($K$2:K21,K21)=1,"único","repetido")</f>
        <v>único</v>
      </c>
    </row>
    <row r="22" spans="1:12" x14ac:dyDescent="0.3">
      <c r="A22" s="1">
        <v>45354</v>
      </c>
      <c r="B22" s="2">
        <v>45354.481899513892</v>
      </c>
      <c r="C22" s="2" t="str">
        <f>TEXT(Tabla1[[#This Row],[date]],"mmm")</f>
        <v>mar</v>
      </c>
      <c r="D22" s="2" t="str">
        <f>TEXT(Tabla1[[#This Row],[date]],"dddd")</f>
        <v>domingo</v>
      </c>
      <c r="E22" s="2" t="str">
        <f>TEXT(Tabla1[[#This Row],[datetime]],"hh:mm")</f>
        <v>11:33</v>
      </c>
      <c r="F22" t="s">
        <v>3</v>
      </c>
      <c r="G22" t="s">
        <v>27</v>
      </c>
      <c r="H22" t="str">
        <f>IF(ISBLANK(G22),"cash",IF(COUNTIF($D$2:D22,D22)=1,"Nuevo","frecuente"))</f>
        <v>frecuente</v>
      </c>
      <c r="I22" s="8">
        <v>28.9</v>
      </c>
      <c r="J22" t="s">
        <v>28</v>
      </c>
      <c r="K22" t="str">
        <f>Tabla1[[#This Row],[day_of_the_week]]&amp;"-"&amp;Tabla1[[#This Row],[hour]]&amp;"-"&amp;Tabla1[[#This Row],[cash_type]]&amp;"-"&amp;Tabla1[[#This Row],[card]]&amp;"-"&amp;Tabla1[[#This Row],[coffee_name]]</f>
        <v>domingo-11:33-card-ANON-0000-0000-0016-Cortado</v>
      </c>
      <c r="L22" t="str">
        <f>IF(COUNTIF($K$2:K22,K22)=1,"único","repetido")</f>
        <v>único</v>
      </c>
    </row>
    <row r="23" spans="1:12" x14ac:dyDescent="0.3">
      <c r="A23" s="1">
        <v>45354</v>
      </c>
      <c r="B23" s="2">
        <v>45354.518704837959</v>
      </c>
      <c r="C23" s="2" t="str">
        <f>TEXT(Tabla1[[#This Row],[date]],"mmm")</f>
        <v>mar</v>
      </c>
      <c r="D23" s="2" t="str">
        <f>TEXT(Tabla1[[#This Row],[date]],"dddd")</f>
        <v>domingo</v>
      </c>
      <c r="E23" s="2" t="str">
        <f>TEXT(Tabla1[[#This Row],[datetime]],"hh:mm")</f>
        <v>12:26</v>
      </c>
      <c r="F23" t="s">
        <v>3</v>
      </c>
      <c r="G23" t="s">
        <v>23</v>
      </c>
      <c r="H23" t="str">
        <f>IF(ISBLANK(G23),"cash",IF(COUNTIF($D$2:D23,D23)=1,"Nuevo","frecuente"))</f>
        <v>frecuente</v>
      </c>
      <c r="I23" s="8">
        <v>28.9</v>
      </c>
      <c r="J23" t="s">
        <v>11</v>
      </c>
      <c r="K23" t="str">
        <f>Tabla1[[#This Row],[day_of_the_week]]&amp;"-"&amp;Tabla1[[#This Row],[hour]]&amp;"-"&amp;Tabla1[[#This Row],[cash_type]]&amp;"-"&amp;Tabla1[[#This Row],[card]]&amp;"-"&amp;Tabla1[[#This Row],[coffee_name]]</f>
        <v>domingo-12:26-card-ANON-0000-0000-0012-Americano</v>
      </c>
      <c r="L23" t="str">
        <f>IF(COUNTIF($K$2:K23,K23)=1,"único","repetido")</f>
        <v>único</v>
      </c>
    </row>
    <row r="24" spans="1:12" x14ac:dyDescent="0.3">
      <c r="A24" s="1">
        <v>45354</v>
      </c>
      <c r="B24" s="2">
        <v>45354.548337048611</v>
      </c>
      <c r="C24" s="2" t="str">
        <f>TEXT(Tabla1[[#This Row],[date]],"mmm")</f>
        <v>mar</v>
      </c>
      <c r="D24" s="2" t="str">
        <f>TEXT(Tabla1[[#This Row],[date]],"dddd")</f>
        <v>domingo</v>
      </c>
      <c r="E24" s="2" t="str">
        <f>TEXT(Tabla1[[#This Row],[datetime]],"hh:mm")</f>
        <v>13:09</v>
      </c>
      <c r="F24" t="s">
        <v>3</v>
      </c>
      <c r="G24" t="s">
        <v>29</v>
      </c>
      <c r="H24" t="str">
        <f>IF(ISBLANK(G24),"cash",IF(COUNTIF($D$2:D24,D24)=1,"Nuevo","frecuente"))</f>
        <v>frecuente</v>
      </c>
      <c r="I24" s="8">
        <v>38.700000000000003</v>
      </c>
      <c r="J24" t="s">
        <v>9</v>
      </c>
      <c r="K24" t="str">
        <f>Tabla1[[#This Row],[day_of_the_week]]&amp;"-"&amp;Tabla1[[#This Row],[hour]]&amp;"-"&amp;Tabla1[[#This Row],[cash_type]]&amp;"-"&amp;Tabla1[[#This Row],[card]]&amp;"-"&amp;Tabla1[[#This Row],[coffee_name]]</f>
        <v>domingo-13:09-card-ANON-0000-0000-0017-Hot Chocolate</v>
      </c>
      <c r="L24" t="str">
        <f>IF(COUNTIF($K$2:K24,K24)=1,"único","repetido")</f>
        <v>único</v>
      </c>
    </row>
    <row r="25" spans="1:12" x14ac:dyDescent="0.3">
      <c r="A25" s="1">
        <v>45354</v>
      </c>
      <c r="B25" s="2">
        <v>45354.712966099534</v>
      </c>
      <c r="C25" s="2" t="str">
        <f>TEXT(Tabla1[[#This Row],[date]],"mmm")</f>
        <v>mar</v>
      </c>
      <c r="D25" s="2" t="str">
        <f>TEXT(Tabla1[[#This Row],[date]],"dddd")</f>
        <v>domingo</v>
      </c>
      <c r="E25" s="2" t="str">
        <f>TEXT(Tabla1[[#This Row],[datetime]],"hh:mm")</f>
        <v>17:06</v>
      </c>
      <c r="F25" t="s">
        <v>3</v>
      </c>
      <c r="G25" t="s">
        <v>30</v>
      </c>
      <c r="H25" t="str">
        <f>IF(ISBLANK(G25),"cash",IF(COUNTIF($D$2:D25,D25)=1,"Nuevo","frecuente"))</f>
        <v>frecuente</v>
      </c>
      <c r="I25" s="8">
        <v>38.700000000000003</v>
      </c>
      <c r="J25" t="s">
        <v>18</v>
      </c>
      <c r="K25" t="str">
        <f>Tabla1[[#This Row],[day_of_the_week]]&amp;"-"&amp;Tabla1[[#This Row],[hour]]&amp;"-"&amp;Tabla1[[#This Row],[cash_type]]&amp;"-"&amp;Tabla1[[#This Row],[card]]&amp;"-"&amp;Tabla1[[#This Row],[coffee_name]]</f>
        <v>domingo-17:06-card-ANON-0000-0000-0018-Cocoa</v>
      </c>
      <c r="L25" t="str">
        <f>IF(COUNTIF($K$2:K25,K25)=1,"único","repetido")</f>
        <v>único</v>
      </c>
    </row>
    <row r="26" spans="1:12" x14ac:dyDescent="0.3">
      <c r="A26" s="1">
        <v>45354</v>
      </c>
      <c r="B26" s="2">
        <v>45354.714420081022</v>
      </c>
      <c r="C26" s="2" t="str">
        <f>TEXT(Tabla1[[#This Row],[date]],"mmm")</f>
        <v>mar</v>
      </c>
      <c r="D26" s="2" t="str">
        <f>TEXT(Tabla1[[#This Row],[date]],"dddd")</f>
        <v>domingo</v>
      </c>
      <c r="E26" s="2" t="str">
        <f>TEXT(Tabla1[[#This Row],[datetime]],"hh:mm")</f>
        <v>17:08</v>
      </c>
      <c r="F26" t="s">
        <v>3</v>
      </c>
      <c r="G26" t="s">
        <v>31</v>
      </c>
      <c r="H26" t="str">
        <f>IF(ISBLANK(G26),"cash",IF(COUNTIF($D$2:D26,D26)=1,"Nuevo","frecuente"))</f>
        <v>frecuente</v>
      </c>
      <c r="I26" s="8">
        <v>28.9</v>
      </c>
      <c r="J26" t="s">
        <v>28</v>
      </c>
      <c r="K26" t="str">
        <f>Tabla1[[#This Row],[day_of_the_week]]&amp;"-"&amp;Tabla1[[#This Row],[hour]]&amp;"-"&amp;Tabla1[[#This Row],[cash_type]]&amp;"-"&amp;Tabla1[[#This Row],[card]]&amp;"-"&amp;Tabla1[[#This Row],[coffee_name]]</f>
        <v>domingo-17:08-card-ANON-0000-0000-0019-Cortado</v>
      </c>
      <c r="L26" t="str">
        <f>IF(COUNTIF($K$2:K26,K26)=1,"único","repetido")</f>
        <v>único</v>
      </c>
    </row>
    <row r="27" spans="1:12" x14ac:dyDescent="0.3">
      <c r="A27" s="1">
        <v>45354</v>
      </c>
      <c r="B27" s="2">
        <v>45354.752353807868</v>
      </c>
      <c r="C27" s="2" t="str">
        <f>TEXT(Tabla1[[#This Row],[date]],"mmm")</f>
        <v>mar</v>
      </c>
      <c r="D27" s="2" t="str">
        <f>TEXT(Tabla1[[#This Row],[date]],"dddd")</f>
        <v>domingo</v>
      </c>
      <c r="E27" s="2" t="str">
        <f>TEXT(Tabla1[[#This Row],[datetime]],"hh:mm")</f>
        <v>18:03</v>
      </c>
      <c r="F27" t="s">
        <v>3</v>
      </c>
      <c r="G27" t="s">
        <v>32</v>
      </c>
      <c r="H27" t="str">
        <f>IF(ISBLANK(G27),"cash",IF(COUNTIF($D$2:D27,D27)=1,"Nuevo","frecuente"))</f>
        <v>frecuente</v>
      </c>
      <c r="I27" s="8">
        <v>33.799999999999997</v>
      </c>
      <c r="J27" t="s">
        <v>14</v>
      </c>
      <c r="K27" t="str">
        <f>Tabla1[[#This Row],[day_of_the_week]]&amp;"-"&amp;Tabla1[[#This Row],[hour]]&amp;"-"&amp;Tabla1[[#This Row],[cash_type]]&amp;"-"&amp;Tabla1[[#This Row],[card]]&amp;"-"&amp;Tabla1[[#This Row],[coffee_name]]</f>
        <v>domingo-18:03-card-ANON-0000-0000-0020-Americano with Milk</v>
      </c>
      <c r="L27" t="str">
        <f>IF(COUNTIF($K$2:K27,K27)=1,"único","repetido")</f>
        <v>único</v>
      </c>
    </row>
    <row r="28" spans="1:12" x14ac:dyDescent="0.3">
      <c r="A28" s="1">
        <v>45354</v>
      </c>
      <c r="B28" s="2">
        <v>45354.753101226852</v>
      </c>
      <c r="C28" s="2" t="str">
        <f>TEXT(Tabla1[[#This Row],[date]],"mmm")</f>
        <v>mar</v>
      </c>
      <c r="D28" s="2" t="str">
        <f>TEXT(Tabla1[[#This Row],[date]],"dddd")</f>
        <v>domingo</v>
      </c>
      <c r="E28" s="2" t="str">
        <f>TEXT(Tabla1[[#This Row],[datetime]],"hh:mm")</f>
        <v>18:04</v>
      </c>
      <c r="F28" t="s">
        <v>3</v>
      </c>
      <c r="G28" t="s">
        <v>32</v>
      </c>
      <c r="H28" t="str">
        <f>IF(ISBLANK(G28),"cash",IF(COUNTIF($D$2:D28,D28)=1,"Nuevo","frecuente"))</f>
        <v>frecuente</v>
      </c>
      <c r="I28" s="8">
        <v>33.799999999999997</v>
      </c>
      <c r="J28" t="s">
        <v>14</v>
      </c>
      <c r="K28" t="str">
        <f>Tabla1[[#This Row],[day_of_the_week]]&amp;"-"&amp;Tabla1[[#This Row],[hour]]&amp;"-"&amp;Tabla1[[#This Row],[cash_type]]&amp;"-"&amp;Tabla1[[#This Row],[card]]&amp;"-"&amp;Tabla1[[#This Row],[coffee_name]]</f>
        <v>domingo-18:04-card-ANON-0000-0000-0020-Americano with Milk</v>
      </c>
      <c r="L28" t="str">
        <f>IF(COUNTIF($K$2:K28,K28)=1,"único","repetido")</f>
        <v>único</v>
      </c>
    </row>
    <row r="29" spans="1:12" x14ac:dyDescent="0.3">
      <c r="A29" s="1">
        <v>45354</v>
      </c>
      <c r="B29" s="2">
        <v>45354.755612951391</v>
      </c>
      <c r="C29" s="2" t="str">
        <f>TEXT(Tabla1[[#This Row],[date]],"mmm")</f>
        <v>mar</v>
      </c>
      <c r="D29" s="2" t="str">
        <f>TEXT(Tabla1[[#This Row],[date]],"dddd")</f>
        <v>domingo</v>
      </c>
      <c r="E29" s="2" t="str">
        <f>TEXT(Tabla1[[#This Row],[datetime]],"hh:mm")</f>
        <v>18:08</v>
      </c>
      <c r="F29" t="s">
        <v>3</v>
      </c>
      <c r="G29" t="s">
        <v>32</v>
      </c>
      <c r="H29" t="str">
        <f>IF(ISBLANK(G29),"cash",IF(COUNTIF($D$2:D29,D29)=1,"Nuevo","frecuente"))</f>
        <v>frecuente</v>
      </c>
      <c r="I29" s="8">
        <v>38.700000000000003</v>
      </c>
      <c r="J29" t="s">
        <v>9</v>
      </c>
      <c r="K29" t="str">
        <f>Tabla1[[#This Row],[day_of_the_week]]&amp;"-"&amp;Tabla1[[#This Row],[hour]]&amp;"-"&amp;Tabla1[[#This Row],[cash_type]]&amp;"-"&amp;Tabla1[[#This Row],[card]]&amp;"-"&amp;Tabla1[[#This Row],[coffee_name]]</f>
        <v>domingo-18:08-card-ANON-0000-0000-0020-Hot Chocolate</v>
      </c>
      <c r="L29" t="str">
        <f>IF(COUNTIF($K$2:K29,K29)=1,"único","repetido")</f>
        <v>único</v>
      </c>
    </row>
    <row r="30" spans="1:12" x14ac:dyDescent="0.3">
      <c r="A30" s="1">
        <v>45355</v>
      </c>
      <c r="B30" s="2">
        <v>45355.41935178241</v>
      </c>
      <c r="C30" s="2" t="str">
        <f>TEXT(Tabla1[[#This Row],[date]],"mmm")</f>
        <v>mar</v>
      </c>
      <c r="D30" s="2" t="str">
        <f>TEXT(Tabla1[[#This Row],[date]],"dddd")</f>
        <v>lunes</v>
      </c>
      <c r="E30" s="2" t="str">
        <f>TEXT(Tabla1[[#This Row],[datetime]],"hh:mm")</f>
        <v>10:03</v>
      </c>
      <c r="F30" t="s">
        <v>3</v>
      </c>
      <c r="G30" t="s">
        <v>6</v>
      </c>
      <c r="H30" t="str">
        <f>IF(ISBLANK(G30),"cash",IF(COUNTIF($D$2:D30,D30)=1,"Nuevo","frecuente"))</f>
        <v>Nuevo</v>
      </c>
      <c r="I30" s="8">
        <v>38.700000000000003</v>
      </c>
      <c r="J30" t="s">
        <v>7</v>
      </c>
      <c r="K30" t="str">
        <f>Tabla1[[#This Row],[day_of_the_week]]&amp;"-"&amp;Tabla1[[#This Row],[hour]]&amp;"-"&amp;Tabla1[[#This Row],[cash_type]]&amp;"-"&amp;Tabla1[[#This Row],[card]]&amp;"-"&amp;Tabla1[[#This Row],[coffee_name]]</f>
        <v>lunes-10:03-card-ANON-0000-0000-0001-Latte</v>
      </c>
      <c r="L30" t="str">
        <f>IF(COUNTIF($K$2:K30,K30)=1,"único","repetido")</f>
        <v>único</v>
      </c>
    </row>
    <row r="31" spans="1:12" x14ac:dyDescent="0.3">
      <c r="A31" s="1">
        <v>45355</v>
      </c>
      <c r="B31" s="2">
        <v>45355.454756458334</v>
      </c>
      <c r="C31" s="2" t="str">
        <f>TEXT(Tabla1[[#This Row],[date]],"mmm")</f>
        <v>mar</v>
      </c>
      <c r="D31" s="2" t="str">
        <f>TEXT(Tabla1[[#This Row],[date]],"dddd")</f>
        <v>lunes</v>
      </c>
      <c r="E31" s="2" t="str">
        <f>TEXT(Tabla1[[#This Row],[datetime]],"hh:mm")</f>
        <v>10:54</v>
      </c>
      <c r="F31" t="s">
        <v>3</v>
      </c>
      <c r="G31" t="s">
        <v>33</v>
      </c>
      <c r="H31" t="str">
        <f>IF(ISBLANK(G31),"cash",IF(COUNTIF($D$2:D31,D31)=1,"Nuevo","frecuente"))</f>
        <v>frecuente</v>
      </c>
      <c r="I31" s="8">
        <v>38.700000000000003</v>
      </c>
      <c r="J31" t="s">
        <v>7</v>
      </c>
      <c r="K31" t="str">
        <f>Tabla1[[#This Row],[day_of_the_week]]&amp;"-"&amp;Tabla1[[#This Row],[hour]]&amp;"-"&amp;Tabla1[[#This Row],[cash_type]]&amp;"-"&amp;Tabla1[[#This Row],[card]]&amp;"-"&amp;Tabla1[[#This Row],[coffee_name]]</f>
        <v>lunes-10:54-card-ANON-0000-0000-0021-Latte</v>
      </c>
      <c r="L31" t="str">
        <f>IF(COUNTIF($K$2:K31,K31)=1,"único","repetido")</f>
        <v>único</v>
      </c>
    </row>
    <row r="32" spans="1:12" x14ac:dyDescent="0.3">
      <c r="A32" s="1">
        <v>45355</v>
      </c>
      <c r="B32" s="2">
        <v>45355.461992870369</v>
      </c>
      <c r="C32" s="2" t="str">
        <f>TEXT(Tabla1[[#This Row],[date]],"mmm")</f>
        <v>mar</v>
      </c>
      <c r="D32" s="2" t="str">
        <f>TEXT(Tabla1[[#This Row],[date]],"dddd")</f>
        <v>lunes</v>
      </c>
      <c r="E32" s="2" t="str">
        <f>TEXT(Tabla1[[#This Row],[datetime]],"hh:mm")</f>
        <v>11:05</v>
      </c>
      <c r="F32" t="s">
        <v>3</v>
      </c>
      <c r="G32" t="s">
        <v>23</v>
      </c>
      <c r="H32" t="str">
        <f>IF(ISBLANK(G32),"cash",IF(COUNTIF($D$2:D32,D32)=1,"Nuevo","frecuente"))</f>
        <v>frecuente</v>
      </c>
      <c r="I32" s="8">
        <v>33.799999999999997</v>
      </c>
      <c r="J32" t="s">
        <v>14</v>
      </c>
      <c r="K32" t="str">
        <f>Tabla1[[#This Row],[day_of_the_week]]&amp;"-"&amp;Tabla1[[#This Row],[hour]]&amp;"-"&amp;Tabla1[[#This Row],[cash_type]]&amp;"-"&amp;Tabla1[[#This Row],[card]]&amp;"-"&amp;Tabla1[[#This Row],[coffee_name]]</f>
        <v>lunes-11:05-card-ANON-0000-0000-0012-Americano with Milk</v>
      </c>
      <c r="L32" t="str">
        <f>IF(COUNTIF($K$2:K32,K32)=1,"único","repetido")</f>
        <v>único</v>
      </c>
    </row>
    <row r="33" spans="1:12" x14ac:dyDescent="0.3">
      <c r="A33" s="1">
        <v>45355</v>
      </c>
      <c r="B33" s="2">
        <v>45355.586547847219</v>
      </c>
      <c r="C33" s="2" t="str">
        <f>TEXT(Tabla1[[#This Row],[date]],"mmm")</f>
        <v>mar</v>
      </c>
      <c r="D33" s="2" t="str">
        <f>TEXT(Tabla1[[#This Row],[date]],"dddd")</f>
        <v>lunes</v>
      </c>
      <c r="E33" s="2" t="str">
        <f>TEXT(Tabla1[[#This Row],[datetime]],"hh:mm")</f>
        <v>14:04</v>
      </c>
      <c r="F33" t="s">
        <v>3</v>
      </c>
      <c r="G33" t="s">
        <v>34</v>
      </c>
      <c r="H33" t="str">
        <f>IF(ISBLANK(G33),"cash",IF(COUNTIF($D$2:D33,D33)=1,"Nuevo","frecuente"))</f>
        <v>frecuente</v>
      </c>
      <c r="I33" s="8">
        <v>24</v>
      </c>
      <c r="J33" t="s">
        <v>35</v>
      </c>
      <c r="K33" t="str">
        <f>Tabla1[[#This Row],[day_of_the_week]]&amp;"-"&amp;Tabla1[[#This Row],[hour]]&amp;"-"&amp;Tabla1[[#This Row],[cash_type]]&amp;"-"&amp;Tabla1[[#This Row],[card]]&amp;"-"&amp;Tabla1[[#This Row],[coffee_name]]</f>
        <v>lunes-14:04-card-ANON-0000-0000-0022-Espresso</v>
      </c>
      <c r="L33" t="str">
        <f>IF(COUNTIF($K$2:K33,K33)=1,"único","repetido")</f>
        <v>único</v>
      </c>
    </row>
    <row r="34" spans="1:12" x14ac:dyDescent="0.3">
      <c r="A34" s="1">
        <v>45356</v>
      </c>
      <c r="B34" s="2">
        <v>45356.416581608799</v>
      </c>
      <c r="C34" s="2" t="str">
        <f>TEXT(Tabla1[[#This Row],[date]],"mmm")</f>
        <v>mar</v>
      </c>
      <c r="D34" s="2" t="str">
        <f>TEXT(Tabla1[[#This Row],[date]],"dddd")</f>
        <v>martes</v>
      </c>
      <c r="E34" s="2" t="str">
        <f>TEXT(Tabla1[[#This Row],[datetime]],"hh:mm")</f>
        <v>09:59</v>
      </c>
      <c r="F34" t="s">
        <v>3</v>
      </c>
      <c r="G34" t="s">
        <v>6</v>
      </c>
      <c r="H34" t="str">
        <f>IF(ISBLANK(G34),"cash",IF(COUNTIF($D$2:D34,D34)=1,"Nuevo","frecuente"))</f>
        <v>Nuevo</v>
      </c>
      <c r="I34" s="8">
        <v>38.700000000000003</v>
      </c>
      <c r="J34" t="s">
        <v>7</v>
      </c>
      <c r="K34" t="str">
        <f>Tabla1[[#This Row],[day_of_the_week]]&amp;"-"&amp;Tabla1[[#This Row],[hour]]&amp;"-"&amp;Tabla1[[#This Row],[cash_type]]&amp;"-"&amp;Tabla1[[#This Row],[card]]&amp;"-"&amp;Tabla1[[#This Row],[coffee_name]]</f>
        <v>martes-09:59-card-ANON-0000-0000-0001-Latte</v>
      </c>
      <c r="L34" t="str">
        <f>IF(COUNTIF($K$2:K34,K34)=1,"único","repetido")</f>
        <v>único</v>
      </c>
    </row>
    <row r="35" spans="1:12" x14ac:dyDescent="0.3">
      <c r="A35" s="1">
        <v>45356</v>
      </c>
      <c r="B35" s="2">
        <v>45356.60759216435</v>
      </c>
      <c r="C35" s="2" t="str">
        <f>TEXT(Tabla1[[#This Row],[date]],"mmm")</f>
        <v>mar</v>
      </c>
      <c r="D35" s="2" t="str">
        <f>TEXT(Tabla1[[#This Row],[date]],"dddd")</f>
        <v>martes</v>
      </c>
      <c r="E35" s="2" t="str">
        <f>TEXT(Tabla1[[#This Row],[datetime]],"hh:mm")</f>
        <v>14:34</v>
      </c>
      <c r="F35" t="s">
        <v>3</v>
      </c>
      <c r="G35" t="s">
        <v>36</v>
      </c>
      <c r="H35" t="str">
        <f>IF(ISBLANK(G35),"cash",IF(COUNTIF($D$2:D35,D35)=1,"Nuevo","frecuente"))</f>
        <v>frecuente</v>
      </c>
      <c r="I35" s="8">
        <v>38.700000000000003</v>
      </c>
      <c r="J35" t="s">
        <v>7</v>
      </c>
      <c r="K35" t="str">
        <f>Tabla1[[#This Row],[day_of_the_week]]&amp;"-"&amp;Tabla1[[#This Row],[hour]]&amp;"-"&amp;Tabla1[[#This Row],[cash_type]]&amp;"-"&amp;Tabla1[[#This Row],[card]]&amp;"-"&amp;Tabla1[[#This Row],[coffee_name]]</f>
        <v>martes-14:34-card-ANON-0000-0000-0023-Latte</v>
      </c>
      <c r="L35" t="str">
        <f>IF(COUNTIF($K$2:K35,K35)=1,"único","repetido")</f>
        <v>único</v>
      </c>
    </row>
    <row r="36" spans="1:12" x14ac:dyDescent="0.3">
      <c r="A36" s="1">
        <v>45356</v>
      </c>
      <c r="B36" s="2">
        <v>45356.732014386573</v>
      </c>
      <c r="C36" s="2" t="str">
        <f>TEXT(Tabla1[[#This Row],[date]],"mmm")</f>
        <v>mar</v>
      </c>
      <c r="D36" s="2" t="str">
        <f>TEXT(Tabla1[[#This Row],[date]],"dddd")</f>
        <v>martes</v>
      </c>
      <c r="E36" s="2" t="str">
        <f>TEXT(Tabla1[[#This Row],[datetime]],"hh:mm")</f>
        <v>17:34</v>
      </c>
      <c r="F36" t="s">
        <v>3</v>
      </c>
      <c r="G36" t="s">
        <v>37</v>
      </c>
      <c r="H36" t="str">
        <f>IF(ISBLANK(G36),"cash",IF(COUNTIF($D$2:D36,D36)=1,"Nuevo","frecuente"))</f>
        <v>frecuente</v>
      </c>
      <c r="I36" s="8">
        <v>38.700000000000003</v>
      </c>
      <c r="J36" t="s">
        <v>7</v>
      </c>
      <c r="K36" t="str">
        <f>Tabla1[[#This Row],[day_of_the_week]]&amp;"-"&amp;Tabla1[[#This Row],[hour]]&amp;"-"&amp;Tabla1[[#This Row],[cash_type]]&amp;"-"&amp;Tabla1[[#This Row],[card]]&amp;"-"&amp;Tabla1[[#This Row],[coffee_name]]</f>
        <v>martes-17:34-card-ANON-0000-0000-0024-Latte</v>
      </c>
      <c r="L36" t="str">
        <f>IF(COUNTIF($K$2:K36,K36)=1,"único","repetido")</f>
        <v>único</v>
      </c>
    </row>
    <row r="37" spans="1:12" x14ac:dyDescent="0.3">
      <c r="A37" s="1">
        <v>45356</v>
      </c>
      <c r="B37" s="2">
        <v>45356.732928483798</v>
      </c>
      <c r="C37" s="2" t="str">
        <f>TEXT(Tabla1[[#This Row],[date]],"mmm")</f>
        <v>mar</v>
      </c>
      <c r="D37" s="2" t="str">
        <f>TEXT(Tabla1[[#This Row],[date]],"dddd")</f>
        <v>martes</v>
      </c>
      <c r="E37" s="2" t="str">
        <f>TEXT(Tabla1[[#This Row],[datetime]],"hh:mm")</f>
        <v>17:35</v>
      </c>
      <c r="F37" t="s">
        <v>3</v>
      </c>
      <c r="G37" t="s">
        <v>38</v>
      </c>
      <c r="H37" t="str">
        <f>IF(ISBLANK(G37),"cash",IF(COUNTIF($D$2:D37,D37)=1,"Nuevo","frecuente"))</f>
        <v>frecuente</v>
      </c>
      <c r="I37" s="8">
        <v>38.700000000000003</v>
      </c>
      <c r="J37" t="s">
        <v>9</v>
      </c>
      <c r="K37" t="str">
        <f>Tabla1[[#This Row],[day_of_the_week]]&amp;"-"&amp;Tabla1[[#This Row],[hour]]&amp;"-"&amp;Tabla1[[#This Row],[cash_type]]&amp;"-"&amp;Tabla1[[#This Row],[card]]&amp;"-"&amp;Tabla1[[#This Row],[coffee_name]]</f>
        <v>martes-17:35-card-ANON-0000-0000-0025-Hot Chocolate</v>
      </c>
      <c r="L37" t="str">
        <f>IF(COUNTIF($K$2:K37,K37)=1,"único","repetido")</f>
        <v>único</v>
      </c>
    </row>
    <row r="38" spans="1:12" x14ac:dyDescent="0.3">
      <c r="A38" s="1">
        <v>45356</v>
      </c>
      <c r="B38" s="2">
        <v>45356.733664016203</v>
      </c>
      <c r="C38" s="2" t="str">
        <f>TEXT(Tabla1[[#This Row],[date]],"mmm")</f>
        <v>mar</v>
      </c>
      <c r="D38" s="2" t="str">
        <f>TEXT(Tabla1[[#This Row],[date]],"dddd")</f>
        <v>martes</v>
      </c>
      <c r="E38" s="2" t="str">
        <f>TEXT(Tabla1[[#This Row],[datetime]],"hh:mm")</f>
        <v>17:36</v>
      </c>
      <c r="F38" t="s">
        <v>3</v>
      </c>
      <c r="G38" t="s">
        <v>39</v>
      </c>
      <c r="H38" t="str">
        <f>IF(ISBLANK(G38),"cash",IF(COUNTIF($D$2:D38,D38)=1,"Nuevo","frecuente"))</f>
        <v>frecuente</v>
      </c>
      <c r="I38" s="8">
        <v>38.700000000000003</v>
      </c>
      <c r="J38" t="s">
        <v>18</v>
      </c>
      <c r="K38" t="str">
        <f>Tabla1[[#This Row],[day_of_the_week]]&amp;"-"&amp;Tabla1[[#This Row],[hour]]&amp;"-"&amp;Tabla1[[#This Row],[cash_type]]&amp;"-"&amp;Tabla1[[#This Row],[card]]&amp;"-"&amp;Tabla1[[#This Row],[coffee_name]]</f>
        <v>martes-17:36-card-ANON-0000-0000-0026-Cocoa</v>
      </c>
      <c r="L38" t="str">
        <f>IF(COUNTIF($K$2:K38,K38)=1,"único","repetido")</f>
        <v>único</v>
      </c>
    </row>
    <row r="39" spans="1:12" x14ac:dyDescent="0.3">
      <c r="A39" s="1">
        <v>45356</v>
      </c>
      <c r="B39" s="2">
        <v>45356.734185868052</v>
      </c>
      <c r="C39" s="2" t="str">
        <f>TEXT(Tabla1[[#This Row],[date]],"mmm")</f>
        <v>mar</v>
      </c>
      <c r="D39" s="2" t="str">
        <f>TEXT(Tabla1[[#This Row],[date]],"dddd")</f>
        <v>martes</v>
      </c>
      <c r="E39" s="2" t="str">
        <f>TEXT(Tabla1[[#This Row],[datetime]],"hh:mm")</f>
        <v>17:37</v>
      </c>
      <c r="F39" t="s">
        <v>3</v>
      </c>
      <c r="G39" t="s">
        <v>40</v>
      </c>
      <c r="H39" t="str">
        <f>IF(ISBLANK(G39),"cash",IF(COUNTIF($D$2:D39,D39)=1,"Nuevo","frecuente"))</f>
        <v>frecuente</v>
      </c>
      <c r="I39" s="8">
        <v>38.700000000000003</v>
      </c>
      <c r="J39" t="s">
        <v>9</v>
      </c>
      <c r="K39" t="str">
        <f>Tabla1[[#This Row],[day_of_the_week]]&amp;"-"&amp;Tabla1[[#This Row],[hour]]&amp;"-"&amp;Tabla1[[#This Row],[cash_type]]&amp;"-"&amp;Tabla1[[#This Row],[card]]&amp;"-"&amp;Tabla1[[#This Row],[coffee_name]]</f>
        <v>martes-17:37-card-ANON-0000-0000-0027-Hot Chocolate</v>
      </c>
      <c r="L39" t="str">
        <f>IF(COUNTIF($K$2:K39,K39)=1,"único","repetido")</f>
        <v>único</v>
      </c>
    </row>
    <row r="40" spans="1:12" x14ac:dyDescent="0.3">
      <c r="A40" s="1">
        <v>45356</v>
      </c>
      <c r="B40" s="2">
        <v>45356.734830486108</v>
      </c>
      <c r="C40" s="2" t="str">
        <f>TEXT(Tabla1[[#This Row],[date]],"mmm")</f>
        <v>mar</v>
      </c>
      <c r="D40" s="2" t="str">
        <f>TEXT(Tabla1[[#This Row],[date]],"dddd")</f>
        <v>martes</v>
      </c>
      <c r="E40" s="2" t="str">
        <f>TEXT(Tabla1[[#This Row],[datetime]],"hh:mm")</f>
        <v>17:38</v>
      </c>
      <c r="F40" t="s">
        <v>3</v>
      </c>
      <c r="G40" t="s">
        <v>19</v>
      </c>
      <c r="H40" t="str">
        <f>IF(ISBLANK(G40),"cash",IF(COUNTIF($D$2:D40,D40)=1,"Nuevo","frecuente"))</f>
        <v>frecuente</v>
      </c>
      <c r="I40" s="8">
        <v>38.700000000000003</v>
      </c>
      <c r="J40" t="s">
        <v>9</v>
      </c>
      <c r="K40" t="str">
        <f>Tabla1[[#This Row],[day_of_the_week]]&amp;"-"&amp;Tabla1[[#This Row],[hour]]&amp;"-"&amp;Tabla1[[#This Row],[cash_type]]&amp;"-"&amp;Tabla1[[#This Row],[card]]&amp;"-"&amp;Tabla1[[#This Row],[coffee_name]]</f>
        <v>martes-17:38-card-ANON-0000-0000-0009-Hot Chocolate</v>
      </c>
      <c r="L40" t="str">
        <f>IF(COUNTIF($K$2:K40,K40)=1,"único","repetido")</f>
        <v>único</v>
      </c>
    </row>
    <row r="41" spans="1:12" x14ac:dyDescent="0.3">
      <c r="A41" s="1">
        <v>45356</v>
      </c>
      <c r="B41" s="2">
        <v>45356.747404814814</v>
      </c>
      <c r="C41" s="2" t="str">
        <f>TEXT(Tabla1[[#This Row],[date]],"mmm")</f>
        <v>mar</v>
      </c>
      <c r="D41" s="2" t="str">
        <f>TEXT(Tabla1[[#This Row],[date]],"dddd")</f>
        <v>martes</v>
      </c>
      <c r="E41" s="2" t="str">
        <f>TEXT(Tabla1[[#This Row],[datetime]],"hh:mm")</f>
        <v>17:56</v>
      </c>
      <c r="F41" t="s">
        <v>3</v>
      </c>
      <c r="G41" t="s">
        <v>41</v>
      </c>
      <c r="H41" t="str">
        <f>IF(ISBLANK(G41),"cash",IF(COUNTIF($D$2:D41,D41)=1,"Nuevo","frecuente"))</f>
        <v>frecuente</v>
      </c>
      <c r="I41" s="8">
        <v>28.9</v>
      </c>
      <c r="J41" t="s">
        <v>28</v>
      </c>
      <c r="K41" t="str">
        <f>Tabla1[[#This Row],[day_of_the_week]]&amp;"-"&amp;Tabla1[[#This Row],[hour]]&amp;"-"&amp;Tabla1[[#This Row],[cash_type]]&amp;"-"&amp;Tabla1[[#This Row],[card]]&amp;"-"&amp;Tabla1[[#This Row],[coffee_name]]</f>
        <v>martes-17:56-card-ANON-0000-0000-0028-Cortado</v>
      </c>
      <c r="L41" t="str">
        <f>IF(COUNTIF($K$2:K41,K41)=1,"único","repetido")</f>
        <v>único</v>
      </c>
    </row>
    <row r="42" spans="1:12" x14ac:dyDescent="0.3">
      <c r="A42" s="1">
        <v>45356</v>
      </c>
      <c r="B42" s="2">
        <v>45356.751056041663</v>
      </c>
      <c r="C42" s="2" t="str">
        <f>TEXT(Tabla1[[#This Row],[date]],"mmm")</f>
        <v>mar</v>
      </c>
      <c r="D42" s="2" t="str">
        <f>TEXT(Tabla1[[#This Row],[date]],"dddd")</f>
        <v>martes</v>
      </c>
      <c r="E42" s="2" t="str">
        <f>TEXT(Tabla1[[#This Row],[datetime]],"hh:mm")</f>
        <v>18:01</v>
      </c>
      <c r="F42" t="s">
        <v>3</v>
      </c>
      <c r="G42" t="s">
        <v>41</v>
      </c>
      <c r="H42" t="str">
        <f>IF(ISBLANK(G42),"cash",IF(COUNTIF($D$2:D42,D42)=1,"Nuevo","frecuente"))</f>
        <v>frecuente</v>
      </c>
      <c r="I42" s="8">
        <v>38.700000000000003</v>
      </c>
      <c r="J42" t="s">
        <v>9</v>
      </c>
      <c r="K42" t="str">
        <f>Tabla1[[#This Row],[day_of_the_week]]&amp;"-"&amp;Tabla1[[#This Row],[hour]]&amp;"-"&amp;Tabla1[[#This Row],[cash_type]]&amp;"-"&amp;Tabla1[[#This Row],[card]]&amp;"-"&amp;Tabla1[[#This Row],[coffee_name]]</f>
        <v>martes-18:01-card-ANON-0000-0000-0028-Hot Chocolate</v>
      </c>
      <c r="L42" t="str">
        <f>IF(COUNTIF($K$2:K42,K42)=1,"único","repetido")</f>
        <v>único</v>
      </c>
    </row>
    <row r="43" spans="1:12" x14ac:dyDescent="0.3">
      <c r="A43" s="1">
        <v>45357</v>
      </c>
      <c r="B43" s="2">
        <v>45357.521146863422</v>
      </c>
      <c r="C43" s="2" t="str">
        <f>TEXT(Tabla1[[#This Row],[date]],"mmm")</f>
        <v>mar</v>
      </c>
      <c r="D43" s="2" t="str">
        <f>TEXT(Tabla1[[#This Row],[date]],"dddd")</f>
        <v>miércoles</v>
      </c>
      <c r="E43" s="2" t="str">
        <f>TEXT(Tabla1[[#This Row],[datetime]],"hh:mm")</f>
        <v>12:30</v>
      </c>
      <c r="F43" t="s">
        <v>21</v>
      </c>
      <c r="H43" t="str">
        <f>IF(ISBLANK(G43),"cash",IF(COUNTIF($D$2:D43,D43)=1,"Nuevo","frecuente"))</f>
        <v>cash</v>
      </c>
      <c r="I43" s="8">
        <v>35</v>
      </c>
      <c r="J43" t="s">
        <v>14</v>
      </c>
      <c r="K43" t="str">
        <f>Tabla1[[#This Row],[day_of_the_week]]&amp;"-"&amp;Tabla1[[#This Row],[hour]]&amp;"-"&amp;Tabla1[[#This Row],[cash_type]]&amp;"-"&amp;Tabla1[[#This Row],[card]]&amp;"-"&amp;Tabla1[[#This Row],[coffee_name]]</f>
        <v>miércoles-12:30-cash--Americano with Milk</v>
      </c>
      <c r="L43" t="str">
        <f>IF(COUNTIF($K$2:K43,K43)=1,"único","repetido")</f>
        <v>único</v>
      </c>
    </row>
    <row r="44" spans="1:12" x14ac:dyDescent="0.3">
      <c r="A44" s="1">
        <v>45357</v>
      </c>
      <c r="B44" s="2">
        <v>45357.558422071757</v>
      </c>
      <c r="C44" s="2" t="str">
        <f>TEXT(Tabla1[[#This Row],[date]],"mmm")</f>
        <v>mar</v>
      </c>
      <c r="D44" s="2" t="str">
        <f>TEXT(Tabla1[[#This Row],[date]],"dddd")</f>
        <v>miércoles</v>
      </c>
      <c r="E44" s="2" t="str">
        <f>TEXT(Tabla1[[#This Row],[datetime]],"hh:mm")</f>
        <v>13:24</v>
      </c>
      <c r="F44" t="s">
        <v>3</v>
      </c>
      <c r="G44" t="s">
        <v>23</v>
      </c>
      <c r="H44" t="str">
        <f>IF(ISBLANK(G44),"cash",IF(COUNTIF($D$2:D44,D44)=1,"Nuevo","frecuente"))</f>
        <v>frecuente</v>
      </c>
      <c r="I44" s="8">
        <v>28.9</v>
      </c>
      <c r="J44" t="s">
        <v>11</v>
      </c>
      <c r="K44" t="str">
        <f>Tabla1[[#This Row],[day_of_the_week]]&amp;"-"&amp;Tabla1[[#This Row],[hour]]&amp;"-"&amp;Tabla1[[#This Row],[cash_type]]&amp;"-"&amp;Tabla1[[#This Row],[card]]&amp;"-"&amp;Tabla1[[#This Row],[coffee_name]]</f>
        <v>miércoles-13:24-card-ANON-0000-0000-0012-Americano</v>
      </c>
      <c r="L44" t="str">
        <f>IF(COUNTIF($K$2:K44,K44)=1,"único","repetido")</f>
        <v>único</v>
      </c>
    </row>
    <row r="45" spans="1:12" x14ac:dyDescent="0.3">
      <c r="A45" s="1">
        <v>45357</v>
      </c>
      <c r="B45" s="2">
        <v>45357.559193877314</v>
      </c>
      <c r="C45" s="2" t="str">
        <f>TEXT(Tabla1[[#This Row],[date]],"mmm")</f>
        <v>mar</v>
      </c>
      <c r="D45" s="2" t="str">
        <f>TEXT(Tabla1[[#This Row],[date]],"dddd")</f>
        <v>miércoles</v>
      </c>
      <c r="E45" s="2" t="str">
        <f>TEXT(Tabla1[[#This Row],[datetime]],"hh:mm")</f>
        <v>13:25</v>
      </c>
      <c r="F45" t="s">
        <v>3</v>
      </c>
      <c r="G45" t="s">
        <v>23</v>
      </c>
      <c r="H45" t="str">
        <f>IF(ISBLANK(G45),"cash",IF(COUNTIF($D$2:D45,D45)=1,"Nuevo","frecuente"))</f>
        <v>frecuente</v>
      </c>
      <c r="I45" s="8">
        <v>28.9</v>
      </c>
      <c r="J45" t="s">
        <v>28</v>
      </c>
      <c r="K45" t="str">
        <f>Tabla1[[#This Row],[day_of_the_week]]&amp;"-"&amp;Tabla1[[#This Row],[hour]]&amp;"-"&amp;Tabla1[[#This Row],[cash_type]]&amp;"-"&amp;Tabla1[[#This Row],[card]]&amp;"-"&amp;Tabla1[[#This Row],[coffee_name]]</f>
        <v>miércoles-13:25-card-ANON-0000-0000-0012-Cortado</v>
      </c>
      <c r="L45" t="str">
        <f>IF(COUNTIF($K$2:K45,K45)=1,"único","repetido")</f>
        <v>único</v>
      </c>
    </row>
    <row r="46" spans="1:12" x14ac:dyDescent="0.3">
      <c r="A46" s="1">
        <v>45357</v>
      </c>
      <c r="B46" s="2">
        <v>45357.619464826392</v>
      </c>
      <c r="C46" s="2" t="str">
        <f>TEXT(Tabla1[[#This Row],[date]],"mmm")</f>
        <v>mar</v>
      </c>
      <c r="D46" s="2" t="str">
        <f>TEXT(Tabla1[[#This Row],[date]],"dddd")</f>
        <v>miércoles</v>
      </c>
      <c r="E46" s="2" t="str">
        <f>TEXT(Tabla1[[#This Row],[datetime]],"hh:mm")</f>
        <v>14:52</v>
      </c>
      <c r="F46" t="s">
        <v>3</v>
      </c>
      <c r="G46" t="s">
        <v>42</v>
      </c>
      <c r="H46" t="str">
        <f>IF(ISBLANK(G46),"cash",IF(COUNTIF($D$2:D46,D46)=1,"Nuevo","frecuente"))</f>
        <v>frecuente</v>
      </c>
      <c r="I46" s="8">
        <v>38.700000000000003</v>
      </c>
      <c r="J46" t="s">
        <v>43</v>
      </c>
      <c r="K46" t="str">
        <f>Tabla1[[#This Row],[day_of_the_week]]&amp;"-"&amp;Tabla1[[#This Row],[hour]]&amp;"-"&amp;Tabla1[[#This Row],[cash_type]]&amp;"-"&amp;Tabla1[[#This Row],[card]]&amp;"-"&amp;Tabla1[[#This Row],[coffee_name]]</f>
        <v>miércoles-14:52-card-ANON-0000-0000-0029-Cappuccino</v>
      </c>
      <c r="L46" t="str">
        <f>IF(COUNTIF($K$2:K46,K46)=1,"único","repetido")</f>
        <v>único</v>
      </c>
    </row>
    <row r="47" spans="1:12" x14ac:dyDescent="0.3">
      <c r="A47" s="1">
        <v>45357</v>
      </c>
      <c r="B47" s="2">
        <v>45357.620351203703</v>
      </c>
      <c r="C47" s="2" t="str">
        <f>TEXT(Tabla1[[#This Row],[date]],"mmm")</f>
        <v>mar</v>
      </c>
      <c r="D47" s="2" t="str">
        <f>TEXT(Tabla1[[#This Row],[date]],"dddd")</f>
        <v>miércoles</v>
      </c>
      <c r="E47" s="2" t="str">
        <f>TEXT(Tabla1[[#This Row],[datetime]],"hh:mm")</f>
        <v>14:53</v>
      </c>
      <c r="F47" t="s">
        <v>3</v>
      </c>
      <c r="G47" t="s">
        <v>42</v>
      </c>
      <c r="H47" t="str">
        <f>IF(ISBLANK(G47),"cash",IF(COUNTIF($D$2:D47,D47)=1,"Nuevo","frecuente"))</f>
        <v>frecuente</v>
      </c>
      <c r="I47" s="8">
        <v>38.700000000000003</v>
      </c>
      <c r="J47" t="s">
        <v>43</v>
      </c>
      <c r="K47" t="str">
        <f>Tabla1[[#This Row],[day_of_the_week]]&amp;"-"&amp;Tabla1[[#This Row],[hour]]&amp;"-"&amp;Tabla1[[#This Row],[cash_type]]&amp;"-"&amp;Tabla1[[#This Row],[card]]&amp;"-"&amp;Tabla1[[#This Row],[coffee_name]]</f>
        <v>miércoles-14:53-card-ANON-0000-0000-0029-Cappuccino</v>
      </c>
      <c r="L47" t="str">
        <f>IF(COUNTIF($K$2:K47,K47)=1,"único","repetido")</f>
        <v>único</v>
      </c>
    </row>
    <row r="48" spans="1:12" x14ac:dyDescent="0.3">
      <c r="A48" s="1">
        <v>45358</v>
      </c>
      <c r="B48" s="2">
        <v>45358.42290445602</v>
      </c>
      <c r="C48" s="2" t="str">
        <f>TEXT(Tabla1[[#This Row],[date]],"mmm")</f>
        <v>mar</v>
      </c>
      <c r="D48" s="2" t="str">
        <f>TEXT(Tabla1[[#This Row],[date]],"dddd")</f>
        <v>jueves</v>
      </c>
      <c r="E48" s="2" t="str">
        <f>TEXT(Tabla1[[#This Row],[datetime]],"hh:mm")</f>
        <v>10:08</v>
      </c>
      <c r="F48" t="s">
        <v>21</v>
      </c>
      <c r="H48" t="str">
        <f>IF(ISBLANK(G48),"cash",IF(COUNTIF($D$2:D48,D48)=1,"Nuevo","frecuente"))</f>
        <v>cash</v>
      </c>
      <c r="I48" s="8">
        <v>40</v>
      </c>
      <c r="J48" t="s">
        <v>7</v>
      </c>
      <c r="K48" t="str">
        <f>Tabla1[[#This Row],[day_of_the_week]]&amp;"-"&amp;Tabla1[[#This Row],[hour]]&amp;"-"&amp;Tabla1[[#This Row],[cash_type]]&amp;"-"&amp;Tabla1[[#This Row],[card]]&amp;"-"&amp;Tabla1[[#This Row],[coffee_name]]</f>
        <v>jueves-10:08-cash--Latte</v>
      </c>
      <c r="L48" t="str">
        <f>IF(COUNTIF($K$2:K48,K48)=1,"único","repetido")</f>
        <v>único</v>
      </c>
    </row>
    <row r="49" spans="1:12" x14ac:dyDescent="0.3">
      <c r="A49" s="1">
        <v>45358</v>
      </c>
      <c r="B49" s="2">
        <v>45358.429635914355</v>
      </c>
      <c r="C49" s="2" t="str">
        <f>TEXT(Tabla1[[#This Row],[date]],"mmm")</f>
        <v>mar</v>
      </c>
      <c r="D49" s="2" t="str">
        <f>TEXT(Tabla1[[#This Row],[date]],"dddd")</f>
        <v>jueves</v>
      </c>
      <c r="E49" s="2" t="str">
        <f>TEXT(Tabla1[[#This Row],[datetime]],"hh:mm")</f>
        <v>10:18</v>
      </c>
      <c r="F49" t="s">
        <v>3</v>
      </c>
      <c r="G49" t="s">
        <v>44</v>
      </c>
      <c r="H49" t="str">
        <f>IF(ISBLANK(G49),"cash",IF(COUNTIF($D$2:D49,D49)=1,"Nuevo","frecuente"))</f>
        <v>frecuente</v>
      </c>
      <c r="I49" s="8">
        <v>38.700000000000003</v>
      </c>
      <c r="J49" t="s">
        <v>9</v>
      </c>
      <c r="K49" t="str">
        <f>Tabla1[[#This Row],[day_of_the_week]]&amp;"-"&amp;Tabla1[[#This Row],[hour]]&amp;"-"&amp;Tabla1[[#This Row],[cash_type]]&amp;"-"&amp;Tabla1[[#This Row],[card]]&amp;"-"&amp;Tabla1[[#This Row],[coffee_name]]</f>
        <v>jueves-10:18-card-ANON-0000-0000-0030-Hot Chocolate</v>
      </c>
      <c r="L49" t="str">
        <f>IF(COUNTIF($K$2:K49,K49)=1,"único","repetido")</f>
        <v>único</v>
      </c>
    </row>
    <row r="50" spans="1:12" x14ac:dyDescent="0.3">
      <c r="A50" s="1">
        <v>45358</v>
      </c>
      <c r="B50" s="2">
        <v>45358.461099259257</v>
      </c>
      <c r="C50" s="2" t="str">
        <f>TEXT(Tabla1[[#This Row],[date]],"mmm")</f>
        <v>mar</v>
      </c>
      <c r="D50" s="2" t="str">
        <f>TEXT(Tabla1[[#This Row],[date]],"dddd")</f>
        <v>jueves</v>
      </c>
      <c r="E50" s="2" t="str">
        <f>TEXT(Tabla1[[#This Row],[datetime]],"hh:mm")</f>
        <v>11:03</v>
      </c>
      <c r="F50" t="s">
        <v>3</v>
      </c>
      <c r="G50" t="s">
        <v>45</v>
      </c>
      <c r="H50" t="str">
        <f>IF(ISBLANK(G50),"cash",IF(COUNTIF($D$2:D50,D50)=1,"Nuevo","frecuente"))</f>
        <v>frecuente</v>
      </c>
      <c r="I50" s="8">
        <v>38.700000000000003</v>
      </c>
      <c r="J50" t="s">
        <v>7</v>
      </c>
      <c r="K50" t="str">
        <f>Tabla1[[#This Row],[day_of_the_week]]&amp;"-"&amp;Tabla1[[#This Row],[hour]]&amp;"-"&amp;Tabla1[[#This Row],[cash_type]]&amp;"-"&amp;Tabla1[[#This Row],[card]]&amp;"-"&amp;Tabla1[[#This Row],[coffee_name]]</f>
        <v>jueves-11:03-card-ANON-0000-0000-0031-Latte</v>
      </c>
      <c r="L50" t="str">
        <f>IF(COUNTIF($K$2:K50,K50)=1,"único","repetido")</f>
        <v>único</v>
      </c>
    </row>
    <row r="51" spans="1:12" x14ac:dyDescent="0.3">
      <c r="A51" s="1">
        <v>45358</v>
      </c>
      <c r="B51" s="2">
        <v>45358.476203437502</v>
      </c>
      <c r="C51" s="2" t="str">
        <f>TEXT(Tabla1[[#This Row],[date]],"mmm")</f>
        <v>mar</v>
      </c>
      <c r="D51" s="2" t="str">
        <f>TEXT(Tabla1[[#This Row],[date]],"dddd")</f>
        <v>jueves</v>
      </c>
      <c r="E51" s="2" t="str">
        <f>TEXT(Tabla1[[#This Row],[datetime]],"hh:mm")</f>
        <v>11:25</v>
      </c>
      <c r="F51" t="s">
        <v>21</v>
      </c>
      <c r="H51" t="str">
        <f>IF(ISBLANK(G51),"cash",IF(COUNTIF($D$2:D51,D51)=1,"Nuevo","frecuente"))</f>
        <v>cash</v>
      </c>
      <c r="I51" s="8">
        <v>40</v>
      </c>
      <c r="J51" t="s">
        <v>7</v>
      </c>
      <c r="K51" t="str">
        <f>Tabla1[[#This Row],[day_of_the_week]]&amp;"-"&amp;Tabla1[[#This Row],[hour]]&amp;"-"&amp;Tabla1[[#This Row],[cash_type]]&amp;"-"&amp;Tabla1[[#This Row],[card]]&amp;"-"&amp;Tabla1[[#This Row],[coffee_name]]</f>
        <v>jueves-11:25-cash--Latte</v>
      </c>
      <c r="L51" t="str">
        <f>IF(COUNTIF($K$2:K51,K51)=1,"único","repetido")</f>
        <v>único</v>
      </c>
    </row>
    <row r="52" spans="1:12" x14ac:dyDescent="0.3">
      <c r="A52" s="1">
        <v>45358</v>
      </c>
      <c r="B52" s="2">
        <v>45358.653039421297</v>
      </c>
      <c r="C52" s="2" t="str">
        <f>TEXT(Tabla1[[#This Row],[date]],"mmm")</f>
        <v>mar</v>
      </c>
      <c r="D52" s="2" t="str">
        <f>TEXT(Tabla1[[#This Row],[date]],"dddd")</f>
        <v>jueves</v>
      </c>
      <c r="E52" s="2" t="str">
        <f>TEXT(Tabla1[[#This Row],[datetime]],"hh:mm")</f>
        <v>15:40</v>
      </c>
      <c r="F52" t="s">
        <v>3</v>
      </c>
      <c r="G52" t="s">
        <v>46</v>
      </c>
      <c r="H52" t="str">
        <f>IF(ISBLANK(G52),"cash",IF(COUNTIF($D$2:D52,D52)=1,"Nuevo","frecuente"))</f>
        <v>frecuente</v>
      </c>
      <c r="I52" s="8">
        <v>28.9</v>
      </c>
      <c r="J52" t="s">
        <v>11</v>
      </c>
      <c r="K52" t="str">
        <f>Tabla1[[#This Row],[day_of_the_week]]&amp;"-"&amp;Tabla1[[#This Row],[hour]]&amp;"-"&amp;Tabla1[[#This Row],[cash_type]]&amp;"-"&amp;Tabla1[[#This Row],[card]]&amp;"-"&amp;Tabla1[[#This Row],[coffee_name]]</f>
        <v>jueves-15:40-card-ANON-0000-0000-0032-Americano</v>
      </c>
      <c r="L52" t="str">
        <f>IF(COUNTIF($K$2:K52,K52)=1,"único","repetido")</f>
        <v>único</v>
      </c>
    </row>
    <row r="53" spans="1:12" x14ac:dyDescent="0.3">
      <c r="A53" s="1">
        <v>45358</v>
      </c>
      <c r="B53" s="2">
        <v>45358.65380537037</v>
      </c>
      <c r="C53" s="2" t="str">
        <f>TEXT(Tabla1[[#This Row],[date]],"mmm")</f>
        <v>mar</v>
      </c>
      <c r="D53" s="2" t="str">
        <f>TEXT(Tabla1[[#This Row],[date]],"dddd")</f>
        <v>jueves</v>
      </c>
      <c r="E53" s="2" t="str">
        <f>TEXT(Tabla1[[#This Row],[datetime]],"hh:mm")</f>
        <v>15:41</v>
      </c>
      <c r="F53" t="s">
        <v>3</v>
      </c>
      <c r="G53" t="s">
        <v>47</v>
      </c>
      <c r="H53" t="str">
        <f>IF(ISBLANK(G53),"cash",IF(COUNTIF($D$2:D53,D53)=1,"Nuevo","frecuente"))</f>
        <v>frecuente</v>
      </c>
      <c r="I53" s="8">
        <v>33.799999999999997</v>
      </c>
      <c r="J53" t="s">
        <v>14</v>
      </c>
      <c r="K53" t="str">
        <f>Tabla1[[#This Row],[day_of_the_week]]&amp;"-"&amp;Tabla1[[#This Row],[hour]]&amp;"-"&amp;Tabla1[[#This Row],[cash_type]]&amp;"-"&amp;Tabla1[[#This Row],[card]]&amp;"-"&amp;Tabla1[[#This Row],[coffee_name]]</f>
        <v>jueves-15:41-card-ANON-0000-0000-0033-Americano with Milk</v>
      </c>
      <c r="L53" t="str">
        <f>IF(COUNTIF($K$2:K53,K53)=1,"único","repetido")</f>
        <v>único</v>
      </c>
    </row>
    <row r="54" spans="1:12" x14ac:dyDescent="0.3">
      <c r="A54" s="1">
        <v>45359</v>
      </c>
      <c r="B54" s="2">
        <v>45359.44075559028</v>
      </c>
      <c r="C54" s="2" t="str">
        <f>TEXT(Tabla1[[#This Row],[date]],"mmm")</f>
        <v>mar</v>
      </c>
      <c r="D54" s="2" t="str">
        <f>TEXT(Tabla1[[#This Row],[date]],"dddd")</f>
        <v>viernes</v>
      </c>
      <c r="E54" s="2" t="str">
        <f>TEXT(Tabla1[[#This Row],[datetime]],"hh:mm")</f>
        <v>10:34</v>
      </c>
      <c r="F54" t="s">
        <v>3</v>
      </c>
      <c r="G54" t="s">
        <v>23</v>
      </c>
      <c r="H54" t="str">
        <f>IF(ISBLANK(G54),"cash",IF(COUNTIF($D$2:D54,D54)=1,"Nuevo","frecuente"))</f>
        <v>frecuente</v>
      </c>
      <c r="I54" s="8">
        <v>28.9</v>
      </c>
      <c r="J54" t="s">
        <v>28</v>
      </c>
      <c r="K54" t="str">
        <f>Tabla1[[#This Row],[day_of_the_week]]&amp;"-"&amp;Tabla1[[#This Row],[hour]]&amp;"-"&amp;Tabla1[[#This Row],[cash_type]]&amp;"-"&amp;Tabla1[[#This Row],[card]]&amp;"-"&amp;Tabla1[[#This Row],[coffee_name]]</f>
        <v>viernes-10:34-card-ANON-0000-0000-0012-Cortado</v>
      </c>
      <c r="L54" t="str">
        <f>IF(COUNTIF($K$2:K54,K54)=1,"único","repetido")</f>
        <v>único</v>
      </c>
    </row>
    <row r="55" spans="1:12" x14ac:dyDescent="0.3">
      <c r="A55" s="1">
        <v>45359</v>
      </c>
      <c r="B55" s="2">
        <v>45359.515609409726</v>
      </c>
      <c r="C55" s="2" t="str">
        <f>TEXT(Tabla1[[#This Row],[date]],"mmm")</f>
        <v>mar</v>
      </c>
      <c r="D55" s="2" t="str">
        <f>TEXT(Tabla1[[#This Row],[date]],"dddd")</f>
        <v>viernes</v>
      </c>
      <c r="E55" s="2" t="str">
        <f>TEXT(Tabla1[[#This Row],[datetime]],"hh:mm")</f>
        <v>12:22</v>
      </c>
      <c r="F55" t="s">
        <v>3</v>
      </c>
      <c r="G55" t="s">
        <v>48</v>
      </c>
      <c r="H55" t="str">
        <f>IF(ISBLANK(G55),"cash",IF(COUNTIF($D$2:D55,D55)=1,"Nuevo","frecuente"))</f>
        <v>frecuente</v>
      </c>
      <c r="I55" s="8">
        <v>38.700000000000003</v>
      </c>
      <c r="J55" t="s">
        <v>43</v>
      </c>
      <c r="K55" t="str">
        <f>Tabla1[[#This Row],[day_of_the_week]]&amp;"-"&amp;Tabla1[[#This Row],[hour]]&amp;"-"&amp;Tabla1[[#This Row],[cash_type]]&amp;"-"&amp;Tabla1[[#This Row],[card]]&amp;"-"&amp;Tabla1[[#This Row],[coffee_name]]</f>
        <v>viernes-12:22-card-ANON-0000-0000-0034-Cappuccino</v>
      </c>
      <c r="L55" t="str">
        <f>IF(COUNTIF($K$2:K55,K55)=1,"único","repetido")</f>
        <v>único</v>
      </c>
    </row>
    <row r="56" spans="1:12" x14ac:dyDescent="0.3">
      <c r="A56" s="1">
        <v>45359</v>
      </c>
      <c r="B56" s="2">
        <v>45359.578495856484</v>
      </c>
      <c r="C56" s="2" t="str">
        <f>TEXT(Tabla1[[#This Row],[date]],"mmm")</f>
        <v>mar</v>
      </c>
      <c r="D56" s="2" t="str">
        <f>TEXT(Tabla1[[#This Row],[date]],"dddd")</f>
        <v>viernes</v>
      </c>
      <c r="E56" s="2" t="str">
        <f>TEXT(Tabla1[[#This Row],[datetime]],"hh:mm")</f>
        <v>13:53</v>
      </c>
      <c r="F56" t="s">
        <v>3</v>
      </c>
      <c r="G56" t="s">
        <v>49</v>
      </c>
      <c r="H56" t="str">
        <f>IF(ISBLANK(G56),"cash",IF(COUNTIF($D$2:D56,D56)=1,"Nuevo","frecuente"))</f>
        <v>frecuente</v>
      </c>
      <c r="I56" s="8">
        <v>28.9</v>
      </c>
      <c r="J56" t="s">
        <v>11</v>
      </c>
      <c r="K56" t="str">
        <f>Tabla1[[#This Row],[day_of_the_week]]&amp;"-"&amp;Tabla1[[#This Row],[hour]]&amp;"-"&amp;Tabla1[[#This Row],[cash_type]]&amp;"-"&amp;Tabla1[[#This Row],[card]]&amp;"-"&amp;Tabla1[[#This Row],[coffee_name]]</f>
        <v>viernes-13:53-card-ANON-0000-0000-0035-Americano</v>
      </c>
      <c r="L56" t="str">
        <f>IF(COUNTIF($K$2:K56,K56)=1,"único","repetido")</f>
        <v>único</v>
      </c>
    </row>
    <row r="57" spans="1:12" x14ac:dyDescent="0.3">
      <c r="A57" s="1">
        <v>45359</v>
      </c>
      <c r="B57" s="2">
        <v>45359.61403571759</v>
      </c>
      <c r="C57" s="2" t="str">
        <f>TEXT(Tabla1[[#This Row],[date]],"mmm")</f>
        <v>mar</v>
      </c>
      <c r="D57" s="2" t="str">
        <f>TEXT(Tabla1[[#This Row],[date]],"dddd")</f>
        <v>viernes</v>
      </c>
      <c r="E57" s="2" t="str">
        <f>TEXT(Tabla1[[#This Row],[datetime]],"hh:mm")</f>
        <v>14:44</v>
      </c>
      <c r="F57" t="s">
        <v>3</v>
      </c>
      <c r="G57" t="s">
        <v>23</v>
      </c>
      <c r="H57" t="str">
        <f>IF(ISBLANK(G57),"cash",IF(COUNTIF($D$2:D57,D57)=1,"Nuevo","frecuente"))</f>
        <v>frecuente</v>
      </c>
      <c r="I57" s="8">
        <v>28.9</v>
      </c>
      <c r="J57" t="s">
        <v>11</v>
      </c>
      <c r="K57" t="str">
        <f>Tabla1[[#This Row],[day_of_the_week]]&amp;"-"&amp;Tabla1[[#This Row],[hour]]&amp;"-"&amp;Tabla1[[#This Row],[cash_type]]&amp;"-"&amp;Tabla1[[#This Row],[card]]&amp;"-"&amp;Tabla1[[#This Row],[coffee_name]]</f>
        <v>viernes-14:44-card-ANON-0000-0000-0012-Americano</v>
      </c>
      <c r="L57" t="str">
        <f>IF(COUNTIF($K$2:K57,K57)=1,"único","repetido")</f>
        <v>único</v>
      </c>
    </row>
    <row r="58" spans="1:12" x14ac:dyDescent="0.3">
      <c r="A58" s="1">
        <v>45359</v>
      </c>
      <c r="B58" s="2">
        <v>45359.614711203707</v>
      </c>
      <c r="C58" s="2" t="str">
        <f>TEXT(Tabla1[[#This Row],[date]],"mmm")</f>
        <v>mar</v>
      </c>
      <c r="D58" s="2" t="str">
        <f>TEXT(Tabla1[[#This Row],[date]],"dddd")</f>
        <v>viernes</v>
      </c>
      <c r="E58" s="2" t="str">
        <f>TEXT(Tabla1[[#This Row],[datetime]],"hh:mm")</f>
        <v>14:45</v>
      </c>
      <c r="F58" t="s">
        <v>3</v>
      </c>
      <c r="G58" t="s">
        <v>47</v>
      </c>
      <c r="H58" t="str">
        <f>IF(ISBLANK(G58),"cash",IF(COUNTIF($D$2:D58,D58)=1,"Nuevo","frecuente"))</f>
        <v>frecuente</v>
      </c>
      <c r="I58" s="8">
        <v>28.9</v>
      </c>
      <c r="J58" t="s">
        <v>11</v>
      </c>
      <c r="K58" t="str">
        <f>Tabla1[[#This Row],[day_of_the_week]]&amp;"-"&amp;Tabla1[[#This Row],[hour]]&amp;"-"&amp;Tabla1[[#This Row],[cash_type]]&amp;"-"&amp;Tabla1[[#This Row],[card]]&amp;"-"&amp;Tabla1[[#This Row],[coffee_name]]</f>
        <v>viernes-14:45-card-ANON-0000-0000-0033-Americano</v>
      </c>
      <c r="L58" t="str">
        <f>IF(COUNTIF($K$2:K58,K58)=1,"único","repetido")</f>
        <v>único</v>
      </c>
    </row>
    <row r="59" spans="1:12" x14ac:dyDescent="0.3">
      <c r="A59" s="1">
        <v>45359</v>
      </c>
      <c r="B59" s="2">
        <v>45359.615406886573</v>
      </c>
      <c r="C59" s="2" t="str">
        <f>TEXT(Tabla1[[#This Row],[date]],"mmm")</f>
        <v>mar</v>
      </c>
      <c r="D59" s="2" t="str">
        <f>TEXT(Tabla1[[#This Row],[date]],"dddd")</f>
        <v>viernes</v>
      </c>
      <c r="E59" s="2" t="str">
        <f>TEXT(Tabla1[[#This Row],[datetime]],"hh:mm")</f>
        <v>14:46</v>
      </c>
      <c r="F59" t="s">
        <v>3</v>
      </c>
      <c r="G59" t="s">
        <v>23</v>
      </c>
      <c r="H59" t="str">
        <f>IF(ISBLANK(G59),"cash",IF(COUNTIF($D$2:D59,D59)=1,"Nuevo","frecuente"))</f>
        <v>frecuente</v>
      </c>
      <c r="I59" s="8">
        <v>33.799999999999997</v>
      </c>
      <c r="J59" t="s">
        <v>14</v>
      </c>
      <c r="K59" t="str">
        <f>Tabla1[[#This Row],[day_of_the_week]]&amp;"-"&amp;Tabla1[[#This Row],[hour]]&amp;"-"&amp;Tabla1[[#This Row],[cash_type]]&amp;"-"&amp;Tabla1[[#This Row],[card]]&amp;"-"&amp;Tabla1[[#This Row],[coffee_name]]</f>
        <v>viernes-14:46-card-ANON-0000-0000-0012-Americano with Milk</v>
      </c>
      <c r="L59" t="str">
        <f>IF(COUNTIF($K$2:K59,K59)=1,"único","repetido")</f>
        <v>único</v>
      </c>
    </row>
    <row r="60" spans="1:12" x14ac:dyDescent="0.3">
      <c r="A60" s="1">
        <v>45359</v>
      </c>
      <c r="B60" s="2">
        <v>45359.790178831019</v>
      </c>
      <c r="C60" s="2" t="str">
        <f>TEXT(Tabla1[[#This Row],[date]],"mmm")</f>
        <v>mar</v>
      </c>
      <c r="D60" s="2" t="str">
        <f>TEXT(Tabla1[[#This Row],[date]],"dddd")</f>
        <v>viernes</v>
      </c>
      <c r="E60" s="2" t="str">
        <f>TEXT(Tabla1[[#This Row],[datetime]],"hh:mm")</f>
        <v>18:57</v>
      </c>
      <c r="F60" t="s">
        <v>3</v>
      </c>
      <c r="G60" t="s">
        <v>50</v>
      </c>
      <c r="H60" t="str">
        <f>IF(ISBLANK(G60),"cash",IF(COUNTIF($D$2:D60,D60)=1,"Nuevo","frecuente"))</f>
        <v>frecuente</v>
      </c>
      <c r="I60" s="8">
        <v>38.700000000000003</v>
      </c>
      <c r="J60" t="s">
        <v>7</v>
      </c>
      <c r="K60" t="str">
        <f>Tabla1[[#This Row],[day_of_the_week]]&amp;"-"&amp;Tabla1[[#This Row],[hour]]&amp;"-"&amp;Tabla1[[#This Row],[cash_type]]&amp;"-"&amp;Tabla1[[#This Row],[card]]&amp;"-"&amp;Tabla1[[#This Row],[coffee_name]]</f>
        <v>viernes-18:57-card-ANON-0000-0000-0036-Latte</v>
      </c>
      <c r="L60" t="str">
        <f>IF(COUNTIF($K$2:K60,K60)=1,"único","repetido")</f>
        <v>único</v>
      </c>
    </row>
    <row r="61" spans="1:12" x14ac:dyDescent="0.3">
      <c r="A61" s="1">
        <v>45359</v>
      </c>
      <c r="B61" s="2">
        <v>45359.791260891201</v>
      </c>
      <c r="C61" s="2" t="str">
        <f>TEXT(Tabla1[[#This Row],[date]],"mmm")</f>
        <v>mar</v>
      </c>
      <c r="D61" s="2" t="str">
        <f>TEXT(Tabla1[[#This Row],[date]],"dddd")</f>
        <v>viernes</v>
      </c>
      <c r="E61" s="2" t="str">
        <f>TEXT(Tabla1[[#This Row],[datetime]],"hh:mm")</f>
        <v>18:59</v>
      </c>
      <c r="F61" t="s">
        <v>3</v>
      </c>
      <c r="G61" t="s">
        <v>51</v>
      </c>
      <c r="H61" t="str">
        <f>IF(ISBLANK(G61),"cash",IF(COUNTIF($D$2:D61,D61)=1,"Nuevo","frecuente"))</f>
        <v>frecuente</v>
      </c>
      <c r="I61" s="8">
        <v>38.700000000000003</v>
      </c>
      <c r="J61" t="s">
        <v>7</v>
      </c>
      <c r="K61" t="str">
        <f>Tabla1[[#This Row],[day_of_the_week]]&amp;"-"&amp;Tabla1[[#This Row],[hour]]&amp;"-"&amp;Tabla1[[#This Row],[cash_type]]&amp;"-"&amp;Tabla1[[#This Row],[card]]&amp;"-"&amp;Tabla1[[#This Row],[coffee_name]]</f>
        <v>viernes-18:59-card-ANON-0000-0000-0037-Latte</v>
      </c>
      <c r="L61" t="str">
        <f>IF(COUNTIF($K$2:K61,K61)=1,"único","repetido")</f>
        <v>único</v>
      </c>
    </row>
    <row r="62" spans="1:12" x14ac:dyDescent="0.3">
      <c r="A62" s="1">
        <v>45360</v>
      </c>
      <c r="B62" s="2">
        <v>45360.492792731478</v>
      </c>
      <c r="C62" s="2" t="str">
        <f>TEXT(Tabla1[[#This Row],[date]],"mmm")</f>
        <v>mar</v>
      </c>
      <c r="D62" s="2" t="str">
        <f>TEXT(Tabla1[[#This Row],[date]],"dddd")</f>
        <v>sábado</v>
      </c>
      <c r="E62" s="2" t="str">
        <f>TEXT(Tabla1[[#This Row],[datetime]],"hh:mm")</f>
        <v>11:49</v>
      </c>
      <c r="F62" t="s">
        <v>21</v>
      </c>
      <c r="H62" t="str">
        <f>IF(ISBLANK(G62),"cash",IF(COUNTIF($D$2:D62,D62)=1,"Nuevo","frecuente"))</f>
        <v>cash</v>
      </c>
      <c r="I62" s="8">
        <v>40</v>
      </c>
      <c r="J62" t="s">
        <v>9</v>
      </c>
      <c r="K62" t="str">
        <f>Tabla1[[#This Row],[day_of_the_week]]&amp;"-"&amp;Tabla1[[#This Row],[hour]]&amp;"-"&amp;Tabla1[[#This Row],[cash_type]]&amp;"-"&amp;Tabla1[[#This Row],[card]]&amp;"-"&amp;Tabla1[[#This Row],[coffee_name]]</f>
        <v>sábado-11:49-cash--Hot Chocolate</v>
      </c>
      <c r="L62" t="str">
        <f>IF(COUNTIF($K$2:K62,K62)=1,"único","repetido")</f>
        <v>único</v>
      </c>
    </row>
    <row r="63" spans="1:12" x14ac:dyDescent="0.3">
      <c r="A63" s="1">
        <v>45360</v>
      </c>
      <c r="B63" s="2">
        <v>45360.50365230324</v>
      </c>
      <c r="C63" s="2" t="str">
        <f>TEXT(Tabla1[[#This Row],[date]],"mmm")</f>
        <v>mar</v>
      </c>
      <c r="D63" s="2" t="str">
        <f>TEXT(Tabla1[[#This Row],[date]],"dddd")</f>
        <v>sábado</v>
      </c>
      <c r="E63" s="2" t="str">
        <f>TEXT(Tabla1[[#This Row],[datetime]],"hh:mm")</f>
        <v>12:05</v>
      </c>
      <c r="F63" t="s">
        <v>3</v>
      </c>
      <c r="G63" t="s">
        <v>52</v>
      </c>
      <c r="H63" t="str">
        <f>IF(ISBLANK(G63),"cash",IF(COUNTIF($D$2:D63,D63)=1,"Nuevo","frecuente"))</f>
        <v>frecuente</v>
      </c>
      <c r="I63" s="8">
        <v>24</v>
      </c>
      <c r="J63" t="s">
        <v>35</v>
      </c>
      <c r="K63" t="str">
        <f>Tabla1[[#This Row],[day_of_the_week]]&amp;"-"&amp;Tabla1[[#This Row],[hour]]&amp;"-"&amp;Tabla1[[#This Row],[cash_type]]&amp;"-"&amp;Tabla1[[#This Row],[card]]&amp;"-"&amp;Tabla1[[#This Row],[coffee_name]]</f>
        <v>sábado-12:05-card-ANON-0000-0000-0038-Espresso</v>
      </c>
      <c r="L63" t="str">
        <f>IF(COUNTIF($K$2:K63,K63)=1,"único","repetido")</f>
        <v>único</v>
      </c>
    </row>
    <row r="64" spans="1:12" x14ac:dyDescent="0.3">
      <c r="A64" s="1">
        <v>45360</v>
      </c>
      <c r="B64" s="2">
        <v>45360.505304108796</v>
      </c>
      <c r="C64" s="2" t="str">
        <f>TEXT(Tabla1[[#This Row],[date]],"mmm")</f>
        <v>mar</v>
      </c>
      <c r="D64" s="2" t="str">
        <f>TEXT(Tabla1[[#This Row],[date]],"dddd")</f>
        <v>sábado</v>
      </c>
      <c r="E64" s="2" t="str">
        <f>TEXT(Tabla1[[#This Row],[datetime]],"hh:mm")</f>
        <v>12:07</v>
      </c>
      <c r="F64" t="s">
        <v>3</v>
      </c>
      <c r="G64" t="s">
        <v>53</v>
      </c>
      <c r="H64" t="str">
        <f>IF(ISBLANK(G64),"cash",IF(COUNTIF($D$2:D64,D64)=1,"Nuevo","frecuente"))</f>
        <v>frecuente</v>
      </c>
      <c r="I64" s="8">
        <v>28.9</v>
      </c>
      <c r="J64" t="s">
        <v>11</v>
      </c>
      <c r="K64" t="str">
        <f>Tabla1[[#This Row],[day_of_the_week]]&amp;"-"&amp;Tabla1[[#This Row],[hour]]&amp;"-"&amp;Tabla1[[#This Row],[cash_type]]&amp;"-"&amp;Tabla1[[#This Row],[card]]&amp;"-"&amp;Tabla1[[#This Row],[coffee_name]]</f>
        <v>sábado-12:07-card-ANON-0000-0000-0039-Americano</v>
      </c>
      <c r="L64" t="str">
        <f>IF(COUNTIF($K$2:K64,K64)=1,"único","repetido")</f>
        <v>único</v>
      </c>
    </row>
    <row r="65" spans="1:12" x14ac:dyDescent="0.3">
      <c r="A65" s="1">
        <v>45360</v>
      </c>
      <c r="B65" s="2">
        <v>45360.506802245371</v>
      </c>
      <c r="C65" s="2" t="str">
        <f>TEXT(Tabla1[[#This Row],[date]],"mmm")</f>
        <v>mar</v>
      </c>
      <c r="D65" s="2" t="str">
        <f>TEXT(Tabla1[[#This Row],[date]],"dddd")</f>
        <v>sábado</v>
      </c>
      <c r="E65" s="2" t="str">
        <f>TEXT(Tabla1[[#This Row],[datetime]],"hh:mm")</f>
        <v>12:09</v>
      </c>
      <c r="F65" t="s">
        <v>3</v>
      </c>
      <c r="G65" t="s">
        <v>23</v>
      </c>
      <c r="H65" t="str">
        <f>IF(ISBLANK(G65),"cash",IF(COUNTIF($D$2:D65,D65)=1,"Nuevo","frecuente"))</f>
        <v>frecuente</v>
      </c>
      <c r="I65" s="8">
        <v>38.700000000000003</v>
      </c>
      <c r="J65" t="s">
        <v>43</v>
      </c>
      <c r="K65" t="str">
        <f>Tabla1[[#This Row],[day_of_the_week]]&amp;"-"&amp;Tabla1[[#This Row],[hour]]&amp;"-"&amp;Tabla1[[#This Row],[cash_type]]&amp;"-"&amp;Tabla1[[#This Row],[card]]&amp;"-"&amp;Tabla1[[#This Row],[coffee_name]]</f>
        <v>sábado-12:09-card-ANON-0000-0000-0012-Cappuccino</v>
      </c>
      <c r="L65" t="str">
        <f>IF(COUNTIF($K$2:K65,K65)=1,"único","repetido")</f>
        <v>único</v>
      </c>
    </row>
    <row r="66" spans="1:12" x14ac:dyDescent="0.3">
      <c r="A66" s="1">
        <v>45360</v>
      </c>
      <c r="B66" s="2">
        <v>45360.509068530089</v>
      </c>
      <c r="C66" s="2" t="str">
        <f>TEXT(Tabla1[[#This Row],[date]],"mmm")</f>
        <v>mar</v>
      </c>
      <c r="D66" s="2" t="str">
        <f>TEXT(Tabla1[[#This Row],[date]],"dddd")</f>
        <v>sábado</v>
      </c>
      <c r="E66" s="2" t="str">
        <f>TEXT(Tabla1[[#This Row],[datetime]],"hh:mm")</f>
        <v>12:13</v>
      </c>
      <c r="F66" t="s">
        <v>3</v>
      </c>
      <c r="G66" t="s">
        <v>54</v>
      </c>
      <c r="H66" t="str">
        <f>IF(ISBLANK(G66),"cash",IF(COUNTIF($D$2:D66,D66)=1,"Nuevo","frecuente"))</f>
        <v>frecuente</v>
      </c>
      <c r="I66" s="8">
        <v>28.9</v>
      </c>
      <c r="J66" t="s">
        <v>11</v>
      </c>
      <c r="K66" t="str">
        <f>Tabla1[[#This Row],[day_of_the_week]]&amp;"-"&amp;Tabla1[[#This Row],[hour]]&amp;"-"&amp;Tabla1[[#This Row],[cash_type]]&amp;"-"&amp;Tabla1[[#This Row],[card]]&amp;"-"&amp;Tabla1[[#This Row],[coffee_name]]</f>
        <v>sábado-12:13-card-ANON-0000-0000-0040-Americano</v>
      </c>
      <c r="L66" t="str">
        <f>IF(COUNTIF($K$2:K66,K66)=1,"único","repetido")</f>
        <v>único</v>
      </c>
    </row>
    <row r="67" spans="1:12" x14ac:dyDescent="0.3">
      <c r="A67" s="1">
        <v>45360</v>
      </c>
      <c r="B67" s="2">
        <v>45360.510028449076</v>
      </c>
      <c r="C67" s="2" t="str">
        <f>TEXT(Tabla1[[#This Row],[date]],"mmm")</f>
        <v>mar</v>
      </c>
      <c r="D67" s="2" t="str">
        <f>TEXT(Tabla1[[#This Row],[date]],"dddd")</f>
        <v>sábado</v>
      </c>
      <c r="E67" s="2" t="str">
        <f>TEXT(Tabla1[[#This Row],[datetime]],"hh:mm")</f>
        <v>12:14</v>
      </c>
      <c r="F67" t="s">
        <v>3</v>
      </c>
      <c r="G67" t="s">
        <v>54</v>
      </c>
      <c r="H67" t="str">
        <f>IF(ISBLANK(G67),"cash",IF(COUNTIF($D$2:D67,D67)=1,"Nuevo","frecuente"))</f>
        <v>frecuente</v>
      </c>
      <c r="I67" s="8">
        <v>28.9</v>
      </c>
      <c r="J67" t="s">
        <v>11</v>
      </c>
      <c r="K67" t="str">
        <f>Tabla1[[#This Row],[day_of_the_week]]&amp;"-"&amp;Tabla1[[#This Row],[hour]]&amp;"-"&amp;Tabla1[[#This Row],[cash_type]]&amp;"-"&amp;Tabla1[[#This Row],[card]]&amp;"-"&amp;Tabla1[[#This Row],[coffee_name]]</f>
        <v>sábado-12:14-card-ANON-0000-0000-0040-Americano</v>
      </c>
      <c r="L67" t="str">
        <f>IF(COUNTIF($K$2:K67,K67)=1,"único","repetido")</f>
        <v>único</v>
      </c>
    </row>
    <row r="68" spans="1:12" x14ac:dyDescent="0.3">
      <c r="A68" s="1">
        <v>45360</v>
      </c>
      <c r="B68" s="2">
        <v>45360.548173946758</v>
      </c>
      <c r="C68" s="2" t="str">
        <f>TEXT(Tabla1[[#This Row],[date]],"mmm")</f>
        <v>mar</v>
      </c>
      <c r="D68" s="2" t="str">
        <f>TEXT(Tabla1[[#This Row],[date]],"dddd")</f>
        <v>sábado</v>
      </c>
      <c r="E68" s="2" t="str">
        <f>TEXT(Tabla1[[#This Row],[datetime]],"hh:mm")</f>
        <v>13:09</v>
      </c>
      <c r="F68" t="s">
        <v>3</v>
      </c>
      <c r="G68" t="s">
        <v>55</v>
      </c>
      <c r="H68" t="str">
        <f>IF(ISBLANK(G68),"cash",IF(COUNTIF($D$2:D68,D68)=1,"Nuevo","frecuente"))</f>
        <v>frecuente</v>
      </c>
      <c r="I68" s="8">
        <v>38.700000000000003</v>
      </c>
      <c r="J68" t="s">
        <v>7</v>
      </c>
      <c r="K68" t="str">
        <f>Tabla1[[#This Row],[day_of_the_week]]&amp;"-"&amp;Tabla1[[#This Row],[hour]]&amp;"-"&amp;Tabla1[[#This Row],[cash_type]]&amp;"-"&amp;Tabla1[[#This Row],[card]]&amp;"-"&amp;Tabla1[[#This Row],[coffee_name]]</f>
        <v>sábado-13:09-card-ANON-0000-0000-0041-Latte</v>
      </c>
      <c r="L68" t="str">
        <f>IF(COUNTIF($K$2:K68,K68)=1,"único","repetido")</f>
        <v>único</v>
      </c>
    </row>
    <row r="69" spans="1:12" x14ac:dyDescent="0.3">
      <c r="A69" s="1">
        <v>45360</v>
      </c>
      <c r="B69" s="2">
        <v>45360.570210266204</v>
      </c>
      <c r="C69" s="2" t="str">
        <f>TEXT(Tabla1[[#This Row],[date]],"mmm")</f>
        <v>mar</v>
      </c>
      <c r="D69" s="2" t="str">
        <f>TEXT(Tabla1[[#This Row],[date]],"dddd")</f>
        <v>sábado</v>
      </c>
      <c r="E69" s="2" t="str">
        <f>TEXT(Tabla1[[#This Row],[datetime]],"hh:mm")</f>
        <v>13:41</v>
      </c>
      <c r="F69" t="s">
        <v>3</v>
      </c>
      <c r="G69" t="s">
        <v>56</v>
      </c>
      <c r="H69" t="str">
        <f>IF(ISBLANK(G69),"cash",IF(COUNTIF($D$2:D69,D69)=1,"Nuevo","frecuente"))</f>
        <v>frecuente</v>
      </c>
      <c r="I69" s="8">
        <v>33.799999999999997</v>
      </c>
      <c r="J69" t="s">
        <v>14</v>
      </c>
      <c r="K69" t="str">
        <f>Tabla1[[#This Row],[day_of_the_week]]&amp;"-"&amp;Tabla1[[#This Row],[hour]]&amp;"-"&amp;Tabla1[[#This Row],[cash_type]]&amp;"-"&amp;Tabla1[[#This Row],[card]]&amp;"-"&amp;Tabla1[[#This Row],[coffee_name]]</f>
        <v>sábado-13:41-card-ANON-0000-0000-0042-Americano with Milk</v>
      </c>
      <c r="L69" t="str">
        <f>IF(COUNTIF($K$2:K69,K69)=1,"único","repetido")</f>
        <v>único</v>
      </c>
    </row>
    <row r="70" spans="1:12" x14ac:dyDescent="0.3">
      <c r="A70" s="1">
        <v>45360</v>
      </c>
      <c r="B70" s="2">
        <v>45360.578592685182</v>
      </c>
      <c r="C70" s="2" t="str">
        <f>TEXT(Tabla1[[#This Row],[date]],"mmm")</f>
        <v>mar</v>
      </c>
      <c r="D70" s="2" t="str">
        <f>TEXT(Tabla1[[#This Row],[date]],"dddd")</f>
        <v>sábado</v>
      </c>
      <c r="E70" s="2" t="str">
        <f>TEXT(Tabla1[[#This Row],[datetime]],"hh:mm")</f>
        <v>13:53</v>
      </c>
      <c r="F70" t="s">
        <v>3</v>
      </c>
      <c r="G70" t="s">
        <v>57</v>
      </c>
      <c r="H70" t="str">
        <f>IF(ISBLANK(G70),"cash",IF(COUNTIF($D$2:D70,D70)=1,"Nuevo","frecuente"))</f>
        <v>frecuente</v>
      </c>
      <c r="I70" s="8">
        <v>28.9</v>
      </c>
      <c r="J70" t="s">
        <v>28</v>
      </c>
      <c r="K70" t="str">
        <f>Tabla1[[#This Row],[day_of_the_week]]&amp;"-"&amp;Tabla1[[#This Row],[hour]]&amp;"-"&amp;Tabla1[[#This Row],[cash_type]]&amp;"-"&amp;Tabla1[[#This Row],[card]]&amp;"-"&amp;Tabla1[[#This Row],[coffee_name]]</f>
        <v>sábado-13:53-card-ANON-0000-0000-0043-Cortado</v>
      </c>
      <c r="L70" t="str">
        <f>IF(COUNTIF($K$2:K70,K70)=1,"único","repetido")</f>
        <v>único</v>
      </c>
    </row>
    <row r="71" spans="1:12" x14ac:dyDescent="0.3">
      <c r="A71" s="1">
        <v>45360</v>
      </c>
      <c r="B71" s="2">
        <v>45360.579592916663</v>
      </c>
      <c r="C71" s="2" t="str">
        <f>TEXT(Tabla1[[#This Row],[date]],"mmm")</f>
        <v>mar</v>
      </c>
      <c r="D71" s="2" t="str">
        <f>TEXT(Tabla1[[#This Row],[date]],"dddd")</f>
        <v>sábado</v>
      </c>
      <c r="E71" s="2" t="str">
        <f>TEXT(Tabla1[[#This Row],[datetime]],"hh:mm")</f>
        <v>13:54</v>
      </c>
      <c r="F71" t="s">
        <v>3</v>
      </c>
      <c r="G71" t="s">
        <v>57</v>
      </c>
      <c r="H71" t="str">
        <f>IF(ISBLANK(G71),"cash",IF(COUNTIF($D$2:D71,D71)=1,"Nuevo","frecuente"))</f>
        <v>frecuente</v>
      </c>
      <c r="I71" s="8">
        <v>38.700000000000003</v>
      </c>
      <c r="J71" t="s">
        <v>43</v>
      </c>
      <c r="K71" t="str">
        <f>Tabla1[[#This Row],[day_of_the_week]]&amp;"-"&amp;Tabla1[[#This Row],[hour]]&amp;"-"&amp;Tabla1[[#This Row],[cash_type]]&amp;"-"&amp;Tabla1[[#This Row],[card]]&amp;"-"&amp;Tabla1[[#This Row],[coffee_name]]</f>
        <v>sábado-13:54-card-ANON-0000-0000-0043-Cappuccino</v>
      </c>
      <c r="L71" t="str">
        <f>IF(COUNTIF($K$2:K71,K71)=1,"único","repetido")</f>
        <v>único</v>
      </c>
    </row>
    <row r="72" spans="1:12" x14ac:dyDescent="0.3">
      <c r="A72" s="1">
        <v>45360</v>
      </c>
      <c r="B72" s="2">
        <v>45360.588910057872</v>
      </c>
      <c r="C72" s="2" t="str">
        <f>TEXT(Tabla1[[#This Row],[date]],"mmm")</f>
        <v>mar</v>
      </c>
      <c r="D72" s="2" t="str">
        <f>TEXT(Tabla1[[#This Row],[date]],"dddd")</f>
        <v>sábado</v>
      </c>
      <c r="E72" s="2" t="str">
        <f>TEXT(Tabla1[[#This Row],[datetime]],"hh:mm")</f>
        <v>14:08</v>
      </c>
      <c r="F72" t="s">
        <v>3</v>
      </c>
      <c r="G72" t="s">
        <v>19</v>
      </c>
      <c r="H72" t="str">
        <f>IF(ISBLANK(G72),"cash",IF(COUNTIF($D$2:D72,D72)=1,"Nuevo","frecuente"))</f>
        <v>frecuente</v>
      </c>
      <c r="I72" s="8">
        <v>33.799999999999997</v>
      </c>
      <c r="J72" t="s">
        <v>14</v>
      </c>
      <c r="K72" t="str">
        <f>Tabla1[[#This Row],[day_of_the_week]]&amp;"-"&amp;Tabla1[[#This Row],[hour]]&amp;"-"&amp;Tabla1[[#This Row],[cash_type]]&amp;"-"&amp;Tabla1[[#This Row],[card]]&amp;"-"&amp;Tabla1[[#This Row],[coffee_name]]</f>
        <v>sábado-14:08-card-ANON-0000-0000-0009-Americano with Milk</v>
      </c>
      <c r="L72" t="str">
        <f>IF(COUNTIF($K$2:K72,K72)=1,"único","repetido")</f>
        <v>único</v>
      </c>
    </row>
    <row r="73" spans="1:12" x14ac:dyDescent="0.3">
      <c r="A73" s="1">
        <v>45360</v>
      </c>
      <c r="B73" s="2">
        <v>45360.602000844905</v>
      </c>
      <c r="C73" s="2" t="str">
        <f>TEXT(Tabla1[[#This Row],[date]],"mmm")</f>
        <v>mar</v>
      </c>
      <c r="D73" s="2" t="str">
        <f>TEXT(Tabla1[[#This Row],[date]],"dddd")</f>
        <v>sábado</v>
      </c>
      <c r="E73" s="2" t="str">
        <f>TEXT(Tabla1[[#This Row],[datetime]],"hh:mm")</f>
        <v>14:26</v>
      </c>
      <c r="F73" t="s">
        <v>3</v>
      </c>
      <c r="G73" t="s">
        <v>58</v>
      </c>
      <c r="H73" t="str">
        <f>IF(ISBLANK(G73),"cash",IF(COUNTIF($D$2:D73,D73)=1,"Nuevo","frecuente"))</f>
        <v>frecuente</v>
      </c>
      <c r="I73" s="8">
        <v>38.700000000000003</v>
      </c>
      <c r="J73" t="s">
        <v>9</v>
      </c>
      <c r="K73" t="str">
        <f>Tabla1[[#This Row],[day_of_the_week]]&amp;"-"&amp;Tabla1[[#This Row],[hour]]&amp;"-"&amp;Tabla1[[#This Row],[cash_type]]&amp;"-"&amp;Tabla1[[#This Row],[card]]&amp;"-"&amp;Tabla1[[#This Row],[coffee_name]]</f>
        <v>sábado-14:26-card-ANON-0000-0000-0044-Hot Chocolate</v>
      </c>
      <c r="L73" t="str">
        <f>IF(COUNTIF($K$2:K73,K73)=1,"único","repetido")</f>
        <v>único</v>
      </c>
    </row>
    <row r="74" spans="1:12" x14ac:dyDescent="0.3">
      <c r="A74" s="1">
        <v>45360</v>
      </c>
      <c r="B74" s="2">
        <v>45360.804138564818</v>
      </c>
      <c r="C74" s="2" t="str">
        <f>TEXT(Tabla1[[#This Row],[date]],"mmm")</f>
        <v>mar</v>
      </c>
      <c r="D74" s="2" t="str">
        <f>TEXT(Tabla1[[#This Row],[date]],"dddd")</f>
        <v>sábado</v>
      </c>
      <c r="E74" s="2" t="str">
        <f>TEXT(Tabla1[[#This Row],[datetime]],"hh:mm")</f>
        <v>19:17</v>
      </c>
      <c r="F74" t="s">
        <v>3</v>
      </c>
      <c r="G74" t="s">
        <v>19</v>
      </c>
      <c r="H74" t="str">
        <f>IF(ISBLANK(G74),"cash",IF(COUNTIF($D$2:D74,D74)=1,"Nuevo","frecuente"))</f>
        <v>frecuente</v>
      </c>
      <c r="I74" s="8">
        <v>38.700000000000003</v>
      </c>
      <c r="J74" t="s">
        <v>43</v>
      </c>
      <c r="K74" t="str">
        <f>Tabla1[[#This Row],[day_of_the_week]]&amp;"-"&amp;Tabla1[[#This Row],[hour]]&amp;"-"&amp;Tabla1[[#This Row],[cash_type]]&amp;"-"&amp;Tabla1[[#This Row],[card]]&amp;"-"&amp;Tabla1[[#This Row],[coffee_name]]</f>
        <v>sábado-19:17-card-ANON-0000-0000-0009-Cappuccino</v>
      </c>
      <c r="L74" t="str">
        <f>IF(COUNTIF($K$2:K74,K74)=1,"único","repetido")</f>
        <v>único</v>
      </c>
    </row>
    <row r="75" spans="1:12" x14ac:dyDescent="0.3">
      <c r="A75" s="1">
        <v>45360</v>
      </c>
      <c r="B75" s="2">
        <v>45360.804977824075</v>
      </c>
      <c r="C75" s="2" t="str">
        <f>TEXT(Tabla1[[#This Row],[date]],"mmm")</f>
        <v>mar</v>
      </c>
      <c r="D75" s="2" t="str">
        <f>TEXT(Tabla1[[#This Row],[date]],"dddd")</f>
        <v>sábado</v>
      </c>
      <c r="E75" s="2" t="str">
        <f>TEXT(Tabla1[[#This Row],[datetime]],"hh:mm")</f>
        <v>19:19</v>
      </c>
      <c r="F75" t="s">
        <v>3</v>
      </c>
      <c r="G75" t="s">
        <v>19</v>
      </c>
      <c r="H75" t="str">
        <f>IF(ISBLANK(G75),"cash",IF(COUNTIF($D$2:D75,D75)=1,"Nuevo","frecuente"))</f>
        <v>frecuente</v>
      </c>
      <c r="I75" s="8">
        <v>38.700000000000003</v>
      </c>
      <c r="J75" t="s">
        <v>9</v>
      </c>
      <c r="K75" t="str">
        <f>Tabla1[[#This Row],[day_of_the_week]]&amp;"-"&amp;Tabla1[[#This Row],[hour]]&amp;"-"&amp;Tabla1[[#This Row],[cash_type]]&amp;"-"&amp;Tabla1[[#This Row],[card]]&amp;"-"&amp;Tabla1[[#This Row],[coffee_name]]</f>
        <v>sábado-19:19-card-ANON-0000-0000-0009-Hot Chocolate</v>
      </c>
      <c r="L75" t="str">
        <f>IF(COUNTIF($K$2:K75,K75)=1,"único","repetido")</f>
        <v>único</v>
      </c>
    </row>
    <row r="76" spans="1:12" x14ac:dyDescent="0.3">
      <c r="A76" s="1">
        <v>45361</v>
      </c>
      <c r="B76" s="2">
        <v>45361.322436782408</v>
      </c>
      <c r="C76" s="2" t="str">
        <f>TEXT(Tabla1[[#This Row],[date]],"mmm")</f>
        <v>mar</v>
      </c>
      <c r="D76" s="2" t="str">
        <f>TEXT(Tabla1[[#This Row],[date]],"dddd")</f>
        <v>domingo</v>
      </c>
      <c r="E76" s="2" t="str">
        <f>TEXT(Tabla1[[#This Row],[datetime]],"hh:mm")</f>
        <v>07:44</v>
      </c>
      <c r="F76" t="s">
        <v>21</v>
      </c>
      <c r="H76" t="str">
        <f>IF(ISBLANK(G76),"cash",IF(COUNTIF($D$2:D76,D76)=1,"Nuevo","frecuente"))</f>
        <v>cash</v>
      </c>
      <c r="I76" s="8">
        <v>30</v>
      </c>
      <c r="J76" t="s">
        <v>11</v>
      </c>
      <c r="K76" t="str">
        <f>Tabla1[[#This Row],[day_of_the_week]]&amp;"-"&amp;Tabla1[[#This Row],[hour]]&amp;"-"&amp;Tabla1[[#This Row],[cash_type]]&amp;"-"&amp;Tabla1[[#This Row],[card]]&amp;"-"&amp;Tabla1[[#This Row],[coffee_name]]</f>
        <v>domingo-07:44-cash--Americano</v>
      </c>
      <c r="L76" t="str">
        <f>IF(COUNTIF($K$2:K76,K76)=1,"único","repetido")</f>
        <v>único</v>
      </c>
    </row>
    <row r="77" spans="1:12" x14ac:dyDescent="0.3">
      <c r="A77" s="1">
        <v>45361</v>
      </c>
      <c r="B77" s="2">
        <v>45361.323257418982</v>
      </c>
      <c r="C77" s="2" t="str">
        <f>TEXT(Tabla1[[#This Row],[date]],"mmm")</f>
        <v>mar</v>
      </c>
      <c r="D77" s="2" t="str">
        <f>TEXT(Tabla1[[#This Row],[date]],"dddd")</f>
        <v>domingo</v>
      </c>
      <c r="E77" s="2" t="str">
        <f>TEXT(Tabla1[[#This Row],[datetime]],"hh:mm")</f>
        <v>07:45</v>
      </c>
      <c r="F77" t="s">
        <v>21</v>
      </c>
      <c r="H77" t="str">
        <f>IF(ISBLANK(G77),"cash",IF(COUNTIF($D$2:D77,D77)=1,"Nuevo","frecuente"))</f>
        <v>cash</v>
      </c>
      <c r="I77" s="8">
        <v>35</v>
      </c>
      <c r="J77" t="s">
        <v>14</v>
      </c>
      <c r="K77" t="str">
        <f>Tabla1[[#This Row],[day_of_the_week]]&amp;"-"&amp;Tabla1[[#This Row],[hour]]&amp;"-"&amp;Tabla1[[#This Row],[cash_type]]&amp;"-"&amp;Tabla1[[#This Row],[card]]&amp;"-"&amp;Tabla1[[#This Row],[coffee_name]]</f>
        <v>domingo-07:45-cash--Americano with Milk</v>
      </c>
      <c r="L77" t="str">
        <f>IF(COUNTIF($K$2:K77,K77)=1,"único","repetido")</f>
        <v>único</v>
      </c>
    </row>
    <row r="78" spans="1:12" x14ac:dyDescent="0.3">
      <c r="A78" s="1">
        <v>45361</v>
      </c>
      <c r="B78" s="2">
        <v>45361.420867592591</v>
      </c>
      <c r="C78" s="2" t="str">
        <f>TEXT(Tabla1[[#This Row],[date]],"mmm")</f>
        <v>mar</v>
      </c>
      <c r="D78" s="2" t="str">
        <f>TEXT(Tabla1[[#This Row],[date]],"dddd")</f>
        <v>domingo</v>
      </c>
      <c r="E78" s="2" t="str">
        <f>TEXT(Tabla1[[#This Row],[datetime]],"hh:mm")</f>
        <v>10:06</v>
      </c>
      <c r="F78" t="s">
        <v>21</v>
      </c>
      <c r="H78" t="str">
        <f>IF(ISBLANK(G78),"cash",IF(COUNTIF($D$2:D78,D78)=1,"Nuevo","frecuente"))</f>
        <v>cash</v>
      </c>
      <c r="I78" s="8">
        <v>40</v>
      </c>
      <c r="J78" t="s">
        <v>7</v>
      </c>
      <c r="K78" t="str">
        <f>Tabla1[[#This Row],[day_of_the_week]]&amp;"-"&amp;Tabla1[[#This Row],[hour]]&amp;"-"&amp;Tabla1[[#This Row],[cash_type]]&amp;"-"&amp;Tabla1[[#This Row],[card]]&amp;"-"&amp;Tabla1[[#This Row],[coffee_name]]</f>
        <v>domingo-10:06-cash--Latte</v>
      </c>
      <c r="L78" t="str">
        <f>IF(COUNTIF($K$2:K78,K78)=1,"único","repetido")</f>
        <v>único</v>
      </c>
    </row>
    <row r="79" spans="1:12" x14ac:dyDescent="0.3">
      <c r="A79" s="1">
        <v>45361</v>
      </c>
      <c r="B79" s="2">
        <v>45361.471768101852</v>
      </c>
      <c r="C79" s="2" t="str">
        <f>TEXT(Tabla1[[#This Row],[date]],"mmm")</f>
        <v>mar</v>
      </c>
      <c r="D79" s="2" t="str">
        <f>TEXT(Tabla1[[#This Row],[date]],"dddd")</f>
        <v>domingo</v>
      </c>
      <c r="E79" s="2" t="str">
        <f>TEXT(Tabla1[[#This Row],[datetime]],"hh:mm")</f>
        <v>11:19</v>
      </c>
      <c r="F79" t="s">
        <v>3</v>
      </c>
      <c r="G79" t="s">
        <v>59</v>
      </c>
      <c r="H79" t="str">
        <f>IF(ISBLANK(G79),"cash",IF(COUNTIF($D$2:D79,D79)=1,"Nuevo","frecuente"))</f>
        <v>frecuente</v>
      </c>
      <c r="I79" s="8">
        <v>24</v>
      </c>
      <c r="J79" t="s">
        <v>35</v>
      </c>
      <c r="K79" t="str">
        <f>Tabla1[[#This Row],[day_of_the_week]]&amp;"-"&amp;Tabla1[[#This Row],[hour]]&amp;"-"&amp;Tabla1[[#This Row],[cash_type]]&amp;"-"&amp;Tabla1[[#This Row],[card]]&amp;"-"&amp;Tabla1[[#This Row],[coffee_name]]</f>
        <v>domingo-11:19-card-ANON-0000-0000-0045-Espresso</v>
      </c>
      <c r="L79" t="str">
        <f>IF(COUNTIF($K$2:K79,K79)=1,"único","repetido")</f>
        <v>único</v>
      </c>
    </row>
    <row r="80" spans="1:12" x14ac:dyDescent="0.3">
      <c r="A80" s="1">
        <v>45361</v>
      </c>
      <c r="B80" s="2">
        <v>45361.74378527778</v>
      </c>
      <c r="C80" s="2" t="str">
        <f>TEXT(Tabla1[[#This Row],[date]],"mmm")</f>
        <v>mar</v>
      </c>
      <c r="D80" s="2" t="str">
        <f>TEXT(Tabla1[[#This Row],[date]],"dddd")</f>
        <v>domingo</v>
      </c>
      <c r="E80" s="2" t="str">
        <f>TEXT(Tabla1[[#This Row],[datetime]],"hh:mm")</f>
        <v>17:51</v>
      </c>
      <c r="F80" t="s">
        <v>21</v>
      </c>
      <c r="H80" t="str">
        <f>IF(ISBLANK(G80),"cash",IF(COUNTIF($D$2:D80,D80)=1,"Nuevo","frecuente"))</f>
        <v>cash</v>
      </c>
      <c r="I80" s="8">
        <v>35</v>
      </c>
      <c r="J80" t="s">
        <v>14</v>
      </c>
      <c r="K80" t="str">
        <f>Tabla1[[#This Row],[day_of_the_week]]&amp;"-"&amp;Tabla1[[#This Row],[hour]]&amp;"-"&amp;Tabla1[[#This Row],[cash_type]]&amp;"-"&amp;Tabla1[[#This Row],[card]]&amp;"-"&amp;Tabla1[[#This Row],[coffee_name]]</f>
        <v>domingo-17:51-cash--Americano with Milk</v>
      </c>
      <c r="L80" t="str">
        <f>IF(COUNTIF($K$2:K80,K80)=1,"único","repetido")</f>
        <v>único</v>
      </c>
    </row>
    <row r="81" spans="1:12" x14ac:dyDescent="0.3">
      <c r="A81" s="1">
        <v>45361</v>
      </c>
      <c r="B81" s="2">
        <v>45361.815283310185</v>
      </c>
      <c r="C81" s="2" t="str">
        <f>TEXT(Tabla1[[#This Row],[date]],"mmm")</f>
        <v>mar</v>
      </c>
      <c r="D81" s="2" t="str">
        <f>TEXT(Tabla1[[#This Row],[date]],"dddd")</f>
        <v>domingo</v>
      </c>
      <c r="E81" s="2" t="str">
        <f>TEXT(Tabla1[[#This Row],[datetime]],"hh:mm")</f>
        <v>19:34</v>
      </c>
      <c r="F81" t="s">
        <v>3</v>
      </c>
      <c r="G81" t="s">
        <v>60</v>
      </c>
      <c r="H81" t="str">
        <f>IF(ISBLANK(G81),"cash",IF(COUNTIF($D$2:D81,D81)=1,"Nuevo","frecuente"))</f>
        <v>frecuente</v>
      </c>
      <c r="I81" s="8">
        <v>38.700000000000003</v>
      </c>
      <c r="J81" t="s">
        <v>7</v>
      </c>
      <c r="K81" t="str">
        <f>Tabla1[[#This Row],[day_of_the_week]]&amp;"-"&amp;Tabla1[[#This Row],[hour]]&amp;"-"&amp;Tabla1[[#This Row],[cash_type]]&amp;"-"&amp;Tabla1[[#This Row],[card]]&amp;"-"&amp;Tabla1[[#This Row],[coffee_name]]</f>
        <v>domingo-19:34-card-ANON-0000-0000-0046-Latte</v>
      </c>
      <c r="L81" t="str">
        <f>IF(COUNTIF($K$2:K81,K81)=1,"único","repetido")</f>
        <v>único</v>
      </c>
    </row>
    <row r="82" spans="1:12" x14ac:dyDescent="0.3">
      <c r="A82" s="1">
        <v>45361</v>
      </c>
      <c r="B82" s="2">
        <v>45361.816605462962</v>
      </c>
      <c r="C82" s="2" t="str">
        <f>TEXT(Tabla1[[#This Row],[date]],"mmm")</f>
        <v>mar</v>
      </c>
      <c r="D82" s="2" t="str">
        <f>TEXT(Tabla1[[#This Row],[date]],"dddd")</f>
        <v>domingo</v>
      </c>
      <c r="E82" s="2" t="str">
        <f>TEXT(Tabla1[[#This Row],[datetime]],"hh:mm")</f>
        <v>19:35</v>
      </c>
      <c r="F82" t="s">
        <v>3</v>
      </c>
      <c r="G82" t="s">
        <v>60</v>
      </c>
      <c r="H82" t="str">
        <f>IF(ISBLANK(G82),"cash",IF(COUNTIF($D$2:D82,D82)=1,"Nuevo","frecuente"))</f>
        <v>frecuente</v>
      </c>
      <c r="I82" s="8">
        <v>28.9</v>
      </c>
      <c r="J82" t="s">
        <v>28</v>
      </c>
      <c r="K82" t="str">
        <f>Tabla1[[#This Row],[day_of_the_week]]&amp;"-"&amp;Tabla1[[#This Row],[hour]]&amp;"-"&amp;Tabla1[[#This Row],[cash_type]]&amp;"-"&amp;Tabla1[[#This Row],[card]]&amp;"-"&amp;Tabla1[[#This Row],[coffee_name]]</f>
        <v>domingo-19:35-card-ANON-0000-0000-0046-Cortado</v>
      </c>
      <c r="L82" t="str">
        <f>IF(COUNTIF($K$2:K82,K82)=1,"único","repetido")</f>
        <v>único</v>
      </c>
    </row>
    <row r="83" spans="1:12" x14ac:dyDescent="0.3">
      <c r="A83" s="1">
        <v>45362</v>
      </c>
      <c r="B83" s="2">
        <v>45362.429707453703</v>
      </c>
      <c r="C83" s="2" t="str">
        <f>TEXT(Tabla1[[#This Row],[date]],"mmm")</f>
        <v>mar</v>
      </c>
      <c r="D83" s="2" t="str">
        <f>TEXT(Tabla1[[#This Row],[date]],"dddd")</f>
        <v>lunes</v>
      </c>
      <c r="E83" s="2" t="str">
        <f>TEXT(Tabla1[[#This Row],[datetime]],"hh:mm")</f>
        <v>10:18</v>
      </c>
      <c r="F83" t="s">
        <v>21</v>
      </c>
      <c r="H83" t="str">
        <f>IF(ISBLANK(G83),"cash",IF(COUNTIF($D$2:D83,D83)=1,"Nuevo","frecuente"))</f>
        <v>cash</v>
      </c>
      <c r="I83" s="8">
        <v>40</v>
      </c>
      <c r="J83" t="s">
        <v>7</v>
      </c>
      <c r="K83" t="str">
        <f>Tabla1[[#This Row],[day_of_the_week]]&amp;"-"&amp;Tabla1[[#This Row],[hour]]&amp;"-"&amp;Tabla1[[#This Row],[cash_type]]&amp;"-"&amp;Tabla1[[#This Row],[card]]&amp;"-"&amp;Tabla1[[#This Row],[coffee_name]]</f>
        <v>lunes-10:18-cash--Latte</v>
      </c>
      <c r="L83" t="str">
        <f>IF(COUNTIF($K$2:K83,K83)=1,"único","repetido")</f>
        <v>único</v>
      </c>
    </row>
    <row r="84" spans="1:12" x14ac:dyDescent="0.3">
      <c r="A84" s="1">
        <v>45362</v>
      </c>
      <c r="B84" s="2">
        <v>45362.475173865743</v>
      </c>
      <c r="C84" s="2" t="str">
        <f>TEXT(Tabla1[[#This Row],[date]],"mmm")</f>
        <v>mar</v>
      </c>
      <c r="D84" s="2" t="str">
        <f>TEXT(Tabla1[[#This Row],[date]],"dddd")</f>
        <v>lunes</v>
      </c>
      <c r="E84" s="2" t="str">
        <f>TEXT(Tabla1[[#This Row],[datetime]],"hh:mm")</f>
        <v>11:24</v>
      </c>
      <c r="F84" t="s">
        <v>21</v>
      </c>
      <c r="H84" t="str">
        <f>IF(ISBLANK(G84),"cash",IF(COUNTIF($D$2:D84,D84)=1,"Nuevo","frecuente"))</f>
        <v>cash</v>
      </c>
      <c r="I84" s="8">
        <v>40</v>
      </c>
      <c r="J84" t="s">
        <v>43</v>
      </c>
      <c r="K84" t="str">
        <f>Tabla1[[#This Row],[day_of_the_week]]&amp;"-"&amp;Tabla1[[#This Row],[hour]]&amp;"-"&amp;Tabla1[[#This Row],[cash_type]]&amp;"-"&amp;Tabla1[[#This Row],[card]]&amp;"-"&amp;Tabla1[[#This Row],[coffee_name]]</f>
        <v>lunes-11:24-cash--Cappuccino</v>
      </c>
      <c r="L84" t="str">
        <f>IF(COUNTIF($K$2:K84,K84)=1,"único","repetido")</f>
        <v>único</v>
      </c>
    </row>
    <row r="85" spans="1:12" x14ac:dyDescent="0.3">
      <c r="A85" s="1">
        <v>45362</v>
      </c>
      <c r="B85" s="2">
        <v>45362.47559681713</v>
      </c>
      <c r="C85" s="2" t="str">
        <f>TEXT(Tabla1[[#This Row],[date]],"mmm")</f>
        <v>mar</v>
      </c>
      <c r="D85" s="2" t="str">
        <f>TEXT(Tabla1[[#This Row],[date]],"dddd")</f>
        <v>lunes</v>
      </c>
      <c r="E85" s="2" t="str">
        <f>TEXT(Tabla1[[#This Row],[datetime]],"hh:mm")</f>
        <v>11:24</v>
      </c>
      <c r="F85" t="s">
        <v>21</v>
      </c>
      <c r="H85" t="str">
        <f>IF(ISBLANK(G85),"cash",IF(COUNTIF($D$2:D85,D85)=1,"Nuevo","frecuente"))</f>
        <v>cash</v>
      </c>
      <c r="I85" s="8">
        <v>30</v>
      </c>
      <c r="J85" t="s">
        <v>28</v>
      </c>
      <c r="K85" t="str">
        <f>Tabla1[[#This Row],[day_of_the_week]]&amp;"-"&amp;Tabla1[[#This Row],[hour]]&amp;"-"&amp;Tabla1[[#This Row],[cash_type]]&amp;"-"&amp;Tabla1[[#This Row],[card]]&amp;"-"&amp;Tabla1[[#This Row],[coffee_name]]</f>
        <v>lunes-11:24-cash--Cortado</v>
      </c>
      <c r="L85" t="str">
        <f>IF(COUNTIF($K$2:K85,K85)=1,"único","repetido")</f>
        <v>único</v>
      </c>
    </row>
    <row r="86" spans="1:12" x14ac:dyDescent="0.3">
      <c r="A86" s="1">
        <v>45362</v>
      </c>
      <c r="B86" s="2">
        <v>45362.476900706017</v>
      </c>
      <c r="C86" s="2" t="str">
        <f>TEXT(Tabla1[[#This Row],[date]],"mmm")</f>
        <v>mar</v>
      </c>
      <c r="D86" s="2" t="str">
        <f>TEXT(Tabla1[[#This Row],[date]],"dddd")</f>
        <v>lunes</v>
      </c>
      <c r="E86" s="2" t="str">
        <f>TEXT(Tabla1[[#This Row],[datetime]],"hh:mm")</f>
        <v>11:26</v>
      </c>
      <c r="F86" t="s">
        <v>21</v>
      </c>
      <c r="H86" t="str">
        <f>IF(ISBLANK(G86),"cash",IF(COUNTIF($D$2:D86,D86)=1,"Nuevo","frecuente"))</f>
        <v>cash</v>
      </c>
      <c r="I86" s="8">
        <v>30</v>
      </c>
      <c r="J86" t="s">
        <v>11</v>
      </c>
      <c r="K86" t="str">
        <f>Tabla1[[#This Row],[day_of_the_week]]&amp;"-"&amp;Tabla1[[#This Row],[hour]]&amp;"-"&amp;Tabla1[[#This Row],[cash_type]]&amp;"-"&amp;Tabla1[[#This Row],[card]]&amp;"-"&amp;Tabla1[[#This Row],[coffee_name]]</f>
        <v>lunes-11:26-cash--Americano</v>
      </c>
      <c r="L86" t="str">
        <f>IF(COUNTIF($K$2:K86,K86)=1,"único","repetido")</f>
        <v>único</v>
      </c>
    </row>
    <row r="87" spans="1:12" x14ac:dyDescent="0.3">
      <c r="A87" s="1">
        <v>45362</v>
      </c>
      <c r="B87" s="2">
        <v>45362.481235891202</v>
      </c>
      <c r="C87" s="2" t="str">
        <f>TEXT(Tabla1[[#This Row],[date]],"mmm")</f>
        <v>mar</v>
      </c>
      <c r="D87" s="2" t="str">
        <f>TEXT(Tabla1[[#This Row],[date]],"dddd")</f>
        <v>lunes</v>
      </c>
      <c r="E87" s="2" t="str">
        <f>TEXT(Tabla1[[#This Row],[datetime]],"hh:mm")</f>
        <v>11:32</v>
      </c>
      <c r="F87" t="s">
        <v>3</v>
      </c>
      <c r="G87" t="s">
        <v>49</v>
      </c>
      <c r="H87" t="str">
        <f>IF(ISBLANK(G87),"cash",IF(COUNTIF($D$2:D87,D87)=1,"Nuevo","frecuente"))</f>
        <v>frecuente</v>
      </c>
      <c r="I87" s="8">
        <v>38.700000000000003</v>
      </c>
      <c r="J87" t="s">
        <v>43</v>
      </c>
      <c r="K87" t="str">
        <f>Tabla1[[#This Row],[day_of_the_week]]&amp;"-"&amp;Tabla1[[#This Row],[hour]]&amp;"-"&amp;Tabla1[[#This Row],[cash_type]]&amp;"-"&amp;Tabla1[[#This Row],[card]]&amp;"-"&amp;Tabla1[[#This Row],[coffee_name]]</f>
        <v>lunes-11:32-card-ANON-0000-0000-0035-Cappuccino</v>
      </c>
      <c r="L87" t="str">
        <f>IF(COUNTIF($K$2:K87,K87)=1,"único","repetido")</f>
        <v>único</v>
      </c>
    </row>
    <row r="88" spans="1:12" x14ac:dyDescent="0.3">
      <c r="A88" s="1">
        <v>45362</v>
      </c>
      <c r="B88" s="2">
        <v>45362.68363890046</v>
      </c>
      <c r="C88" s="2" t="str">
        <f>TEXT(Tabla1[[#This Row],[date]],"mmm")</f>
        <v>mar</v>
      </c>
      <c r="D88" s="2" t="str">
        <f>TEXT(Tabla1[[#This Row],[date]],"dddd")</f>
        <v>lunes</v>
      </c>
      <c r="E88" s="2" t="str">
        <f>TEXT(Tabla1[[#This Row],[datetime]],"hh:mm")</f>
        <v>16:24</v>
      </c>
      <c r="F88" t="s">
        <v>3</v>
      </c>
      <c r="G88" t="s">
        <v>61</v>
      </c>
      <c r="H88" t="str">
        <f>IF(ISBLANK(G88),"cash",IF(COUNTIF($D$2:D88,D88)=1,"Nuevo","frecuente"))</f>
        <v>frecuente</v>
      </c>
      <c r="I88" s="8">
        <v>28.9</v>
      </c>
      <c r="J88" t="s">
        <v>11</v>
      </c>
      <c r="K88" t="str">
        <f>Tabla1[[#This Row],[day_of_the_week]]&amp;"-"&amp;Tabla1[[#This Row],[hour]]&amp;"-"&amp;Tabla1[[#This Row],[cash_type]]&amp;"-"&amp;Tabla1[[#This Row],[card]]&amp;"-"&amp;Tabla1[[#This Row],[coffee_name]]</f>
        <v>lunes-16:24-card-ANON-0000-0000-0047-Americano</v>
      </c>
      <c r="L88" t="str">
        <f>IF(COUNTIF($K$2:K88,K88)=1,"único","repetido")</f>
        <v>único</v>
      </c>
    </row>
    <row r="89" spans="1:12" x14ac:dyDescent="0.3">
      <c r="A89" s="1">
        <v>45362</v>
      </c>
      <c r="B89" s="2">
        <v>45362.684556296299</v>
      </c>
      <c r="C89" s="2" t="str">
        <f>TEXT(Tabla1[[#This Row],[date]],"mmm")</f>
        <v>mar</v>
      </c>
      <c r="D89" s="2" t="str">
        <f>TEXT(Tabla1[[#This Row],[date]],"dddd")</f>
        <v>lunes</v>
      </c>
      <c r="E89" s="2" t="str">
        <f>TEXT(Tabla1[[#This Row],[datetime]],"hh:mm")</f>
        <v>16:25</v>
      </c>
      <c r="F89" t="s">
        <v>3</v>
      </c>
      <c r="G89" t="s">
        <v>61</v>
      </c>
      <c r="H89" t="str">
        <f>IF(ISBLANK(G89),"cash",IF(COUNTIF($D$2:D89,D89)=1,"Nuevo","frecuente"))</f>
        <v>frecuente</v>
      </c>
      <c r="I89" s="8">
        <v>38.700000000000003</v>
      </c>
      <c r="J89" t="s">
        <v>7</v>
      </c>
      <c r="K89" t="str">
        <f>Tabla1[[#This Row],[day_of_the_week]]&amp;"-"&amp;Tabla1[[#This Row],[hour]]&amp;"-"&amp;Tabla1[[#This Row],[cash_type]]&amp;"-"&amp;Tabla1[[#This Row],[card]]&amp;"-"&amp;Tabla1[[#This Row],[coffee_name]]</f>
        <v>lunes-16:25-card-ANON-0000-0000-0047-Latte</v>
      </c>
      <c r="L89" t="str">
        <f>IF(COUNTIF($K$2:K89,K89)=1,"único","repetido")</f>
        <v>único</v>
      </c>
    </row>
    <row r="90" spans="1:12" x14ac:dyDescent="0.3">
      <c r="A90" s="1">
        <v>45362</v>
      </c>
      <c r="B90" s="2">
        <v>45362.701963055559</v>
      </c>
      <c r="C90" s="2" t="str">
        <f>TEXT(Tabla1[[#This Row],[date]],"mmm")</f>
        <v>mar</v>
      </c>
      <c r="D90" s="2" t="str">
        <f>TEXT(Tabla1[[#This Row],[date]],"dddd")</f>
        <v>lunes</v>
      </c>
      <c r="E90" s="2" t="str">
        <f>TEXT(Tabla1[[#This Row],[datetime]],"hh:mm")</f>
        <v>16:50</v>
      </c>
      <c r="F90" t="s">
        <v>3</v>
      </c>
      <c r="G90" t="s">
        <v>62</v>
      </c>
      <c r="H90" t="str">
        <f>IF(ISBLANK(G90),"cash",IF(COUNTIF($D$2:D90,D90)=1,"Nuevo","frecuente"))</f>
        <v>frecuente</v>
      </c>
      <c r="I90" s="8">
        <v>28.9</v>
      </c>
      <c r="J90" t="s">
        <v>28</v>
      </c>
      <c r="K90" t="str">
        <f>Tabla1[[#This Row],[day_of_the_week]]&amp;"-"&amp;Tabla1[[#This Row],[hour]]&amp;"-"&amp;Tabla1[[#This Row],[cash_type]]&amp;"-"&amp;Tabla1[[#This Row],[card]]&amp;"-"&amp;Tabla1[[#This Row],[coffee_name]]</f>
        <v>lunes-16:50-card-ANON-0000-0000-0048-Cortado</v>
      </c>
      <c r="L90" t="str">
        <f>IF(COUNTIF($K$2:K90,K90)=1,"único","repetido")</f>
        <v>único</v>
      </c>
    </row>
    <row r="91" spans="1:12" x14ac:dyDescent="0.3">
      <c r="A91" s="1">
        <v>45363</v>
      </c>
      <c r="B91" s="2">
        <v>45363.427086770833</v>
      </c>
      <c r="C91" s="2" t="str">
        <f>TEXT(Tabla1[[#This Row],[date]],"mmm")</f>
        <v>mar</v>
      </c>
      <c r="D91" s="2" t="str">
        <f>TEXT(Tabla1[[#This Row],[date]],"dddd")</f>
        <v>martes</v>
      </c>
      <c r="E91" s="2" t="str">
        <f>TEXT(Tabla1[[#This Row],[datetime]],"hh:mm")</f>
        <v>10:15</v>
      </c>
      <c r="F91" t="s">
        <v>21</v>
      </c>
      <c r="H91" t="str">
        <f>IF(ISBLANK(G91),"cash",IF(COUNTIF($D$2:D91,D91)=1,"Nuevo","frecuente"))</f>
        <v>cash</v>
      </c>
      <c r="I91" s="8">
        <v>40</v>
      </c>
      <c r="J91" t="s">
        <v>7</v>
      </c>
      <c r="K91" t="str">
        <f>Tabla1[[#This Row],[day_of_the_week]]&amp;"-"&amp;Tabla1[[#This Row],[hour]]&amp;"-"&amp;Tabla1[[#This Row],[cash_type]]&amp;"-"&amp;Tabla1[[#This Row],[card]]&amp;"-"&amp;Tabla1[[#This Row],[coffee_name]]</f>
        <v>martes-10:15-cash--Latte</v>
      </c>
      <c r="L91" t="str">
        <f>IF(COUNTIF($K$2:K91,K91)=1,"único","repetido")</f>
        <v>único</v>
      </c>
    </row>
    <row r="92" spans="1:12" x14ac:dyDescent="0.3">
      <c r="A92" s="1">
        <v>45363</v>
      </c>
      <c r="B92" s="2">
        <v>45363.427483136576</v>
      </c>
      <c r="C92" s="2" t="str">
        <f>TEXT(Tabla1[[#This Row],[date]],"mmm")</f>
        <v>mar</v>
      </c>
      <c r="D92" s="2" t="str">
        <f>TEXT(Tabla1[[#This Row],[date]],"dddd")</f>
        <v>martes</v>
      </c>
      <c r="E92" s="2" t="str">
        <f>TEXT(Tabla1[[#This Row],[datetime]],"hh:mm")</f>
        <v>10:15</v>
      </c>
      <c r="F92" t="s">
        <v>3</v>
      </c>
      <c r="G92" t="s">
        <v>47</v>
      </c>
      <c r="H92" t="str">
        <f>IF(ISBLANK(G92),"cash",IF(COUNTIF($D$2:D92,D92)=1,"Nuevo","frecuente"))</f>
        <v>frecuente</v>
      </c>
      <c r="I92" s="8">
        <v>28.9</v>
      </c>
      <c r="J92" t="s">
        <v>11</v>
      </c>
      <c r="K92" t="str">
        <f>Tabla1[[#This Row],[day_of_the_week]]&amp;"-"&amp;Tabla1[[#This Row],[hour]]&amp;"-"&amp;Tabla1[[#This Row],[cash_type]]&amp;"-"&amp;Tabla1[[#This Row],[card]]&amp;"-"&amp;Tabla1[[#This Row],[coffee_name]]</f>
        <v>martes-10:15-card-ANON-0000-0000-0033-Americano</v>
      </c>
      <c r="L92" t="str">
        <f>IF(COUNTIF($K$2:K92,K92)=1,"único","repetido")</f>
        <v>único</v>
      </c>
    </row>
    <row r="93" spans="1:12" x14ac:dyDescent="0.3">
      <c r="A93" s="1">
        <v>45363</v>
      </c>
      <c r="B93" s="2">
        <v>45363.428065810185</v>
      </c>
      <c r="C93" s="2" t="str">
        <f>TEXT(Tabla1[[#This Row],[date]],"mmm")</f>
        <v>mar</v>
      </c>
      <c r="D93" s="2" t="str">
        <f>TEXT(Tabla1[[#This Row],[date]],"dddd")</f>
        <v>martes</v>
      </c>
      <c r="E93" s="2" t="str">
        <f>TEXT(Tabla1[[#This Row],[datetime]],"hh:mm")</f>
        <v>10:16</v>
      </c>
      <c r="F93" t="s">
        <v>3</v>
      </c>
      <c r="G93" t="s">
        <v>47</v>
      </c>
      <c r="H93" t="str">
        <f>IF(ISBLANK(G93),"cash",IF(COUNTIF($D$2:D93,D93)=1,"Nuevo","frecuente"))</f>
        <v>frecuente</v>
      </c>
      <c r="I93" s="8">
        <v>28.9</v>
      </c>
      <c r="J93" t="s">
        <v>28</v>
      </c>
      <c r="K93" t="str">
        <f>Tabla1[[#This Row],[day_of_the_week]]&amp;"-"&amp;Tabla1[[#This Row],[hour]]&amp;"-"&amp;Tabla1[[#This Row],[cash_type]]&amp;"-"&amp;Tabla1[[#This Row],[card]]&amp;"-"&amp;Tabla1[[#This Row],[coffee_name]]</f>
        <v>martes-10:16-card-ANON-0000-0000-0033-Cortado</v>
      </c>
      <c r="L93" t="str">
        <f>IF(COUNTIF($K$2:K93,K93)=1,"único","repetido")</f>
        <v>único</v>
      </c>
    </row>
    <row r="94" spans="1:12" x14ac:dyDescent="0.3">
      <c r="A94" s="1">
        <v>45363</v>
      </c>
      <c r="B94" s="2">
        <v>45363.472750370369</v>
      </c>
      <c r="C94" s="2" t="str">
        <f>TEXT(Tabla1[[#This Row],[date]],"mmm")</f>
        <v>mar</v>
      </c>
      <c r="D94" s="2" t="str">
        <f>TEXT(Tabla1[[#This Row],[date]],"dddd")</f>
        <v>martes</v>
      </c>
      <c r="E94" s="2" t="str">
        <f>TEXT(Tabla1[[#This Row],[datetime]],"hh:mm")</f>
        <v>11:20</v>
      </c>
      <c r="F94" t="s">
        <v>3</v>
      </c>
      <c r="G94" t="s">
        <v>63</v>
      </c>
      <c r="H94" t="str">
        <f>IF(ISBLANK(G94),"cash",IF(COUNTIF($D$2:D94,D94)=1,"Nuevo","frecuente"))</f>
        <v>frecuente</v>
      </c>
      <c r="I94" s="8">
        <v>38.700000000000003</v>
      </c>
      <c r="J94" t="s">
        <v>9</v>
      </c>
      <c r="K94" t="str">
        <f>Tabla1[[#This Row],[day_of_the_week]]&amp;"-"&amp;Tabla1[[#This Row],[hour]]&amp;"-"&amp;Tabla1[[#This Row],[cash_type]]&amp;"-"&amp;Tabla1[[#This Row],[card]]&amp;"-"&amp;Tabla1[[#This Row],[coffee_name]]</f>
        <v>martes-11:20-card-ANON-0000-0000-0049-Hot Chocolate</v>
      </c>
      <c r="L94" t="str">
        <f>IF(COUNTIF($K$2:K94,K94)=1,"único","repetido")</f>
        <v>único</v>
      </c>
    </row>
    <row r="95" spans="1:12" x14ac:dyDescent="0.3">
      <c r="A95" s="1">
        <v>45363</v>
      </c>
      <c r="B95" s="2">
        <v>45363.532213831022</v>
      </c>
      <c r="C95" s="2" t="str">
        <f>TEXT(Tabla1[[#This Row],[date]],"mmm")</f>
        <v>mar</v>
      </c>
      <c r="D95" s="2" t="str">
        <f>TEXT(Tabla1[[#This Row],[date]],"dddd")</f>
        <v>martes</v>
      </c>
      <c r="E95" s="2" t="str">
        <f>TEXT(Tabla1[[#This Row],[datetime]],"hh:mm")</f>
        <v>12:46</v>
      </c>
      <c r="F95" t="s">
        <v>3</v>
      </c>
      <c r="G95" t="s">
        <v>12</v>
      </c>
      <c r="H95" t="str">
        <f>IF(ISBLANK(G95),"cash",IF(COUNTIF($D$2:D95,D95)=1,"Nuevo","frecuente"))</f>
        <v>frecuente</v>
      </c>
      <c r="I95" s="8">
        <v>33.799999999999997</v>
      </c>
      <c r="J95" t="s">
        <v>14</v>
      </c>
      <c r="K95" t="str">
        <f>Tabla1[[#This Row],[day_of_the_week]]&amp;"-"&amp;Tabla1[[#This Row],[hour]]&amp;"-"&amp;Tabla1[[#This Row],[cash_type]]&amp;"-"&amp;Tabla1[[#This Row],[card]]&amp;"-"&amp;Tabla1[[#This Row],[coffee_name]]</f>
        <v>martes-12:46-card-ANON-0000-0000-0004-Americano with Milk</v>
      </c>
      <c r="L95" t="str">
        <f>IF(COUNTIF($K$2:K95,K95)=1,"único","repetido")</f>
        <v>único</v>
      </c>
    </row>
    <row r="96" spans="1:12" x14ac:dyDescent="0.3">
      <c r="A96" s="1">
        <v>45363</v>
      </c>
      <c r="B96" s="2">
        <v>45363.532940127312</v>
      </c>
      <c r="C96" s="2" t="str">
        <f>TEXT(Tabla1[[#This Row],[date]],"mmm")</f>
        <v>mar</v>
      </c>
      <c r="D96" s="2" t="str">
        <f>TEXT(Tabla1[[#This Row],[date]],"dddd")</f>
        <v>martes</v>
      </c>
      <c r="E96" s="2" t="str">
        <f>TEXT(Tabla1[[#This Row],[datetime]],"hh:mm")</f>
        <v>12:47</v>
      </c>
      <c r="F96" t="s">
        <v>3</v>
      </c>
      <c r="G96" t="s">
        <v>12</v>
      </c>
      <c r="H96" t="str">
        <f>IF(ISBLANK(G96),"cash",IF(COUNTIF($D$2:D96,D96)=1,"Nuevo","frecuente"))</f>
        <v>frecuente</v>
      </c>
      <c r="I96" s="8">
        <v>28.9</v>
      </c>
      <c r="J96" t="s">
        <v>11</v>
      </c>
      <c r="K96" t="str">
        <f>Tabla1[[#This Row],[day_of_the_week]]&amp;"-"&amp;Tabla1[[#This Row],[hour]]&amp;"-"&amp;Tabla1[[#This Row],[cash_type]]&amp;"-"&amp;Tabla1[[#This Row],[card]]&amp;"-"&amp;Tabla1[[#This Row],[coffee_name]]</f>
        <v>martes-12:47-card-ANON-0000-0000-0004-Americano</v>
      </c>
      <c r="L96" t="str">
        <f>IF(COUNTIF($K$2:K96,K96)=1,"único","repetido")</f>
        <v>único</v>
      </c>
    </row>
    <row r="97" spans="1:12" x14ac:dyDescent="0.3">
      <c r="A97" s="1">
        <v>45363</v>
      </c>
      <c r="B97" s="2">
        <v>45363.677584780089</v>
      </c>
      <c r="C97" s="2" t="str">
        <f>TEXT(Tabla1[[#This Row],[date]],"mmm")</f>
        <v>mar</v>
      </c>
      <c r="D97" s="2" t="str">
        <f>TEXT(Tabla1[[#This Row],[date]],"dddd")</f>
        <v>martes</v>
      </c>
      <c r="E97" s="2" t="str">
        <f>TEXT(Tabla1[[#This Row],[datetime]],"hh:mm")</f>
        <v>16:15</v>
      </c>
      <c r="F97" t="s">
        <v>3</v>
      </c>
      <c r="G97" t="s">
        <v>64</v>
      </c>
      <c r="H97" t="str">
        <f>IF(ISBLANK(G97),"cash",IF(COUNTIF($D$2:D97,D97)=1,"Nuevo","frecuente"))</f>
        <v>frecuente</v>
      </c>
      <c r="I97" s="8">
        <v>28.9</v>
      </c>
      <c r="J97" t="s">
        <v>11</v>
      </c>
      <c r="K97" t="str">
        <f>Tabla1[[#This Row],[day_of_the_week]]&amp;"-"&amp;Tabla1[[#This Row],[hour]]&amp;"-"&amp;Tabla1[[#This Row],[cash_type]]&amp;"-"&amp;Tabla1[[#This Row],[card]]&amp;"-"&amp;Tabla1[[#This Row],[coffee_name]]</f>
        <v>martes-16:15-card-ANON-0000-0000-0050-Americano</v>
      </c>
      <c r="L97" t="str">
        <f>IF(COUNTIF($K$2:K97,K97)=1,"único","repetido")</f>
        <v>único</v>
      </c>
    </row>
    <row r="98" spans="1:12" x14ac:dyDescent="0.3">
      <c r="A98" s="1">
        <v>45364</v>
      </c>
      <c r="B98" s="2">
        <v>45364.462998124996</v>
      </c>
      <c r="C98" s="2" t="str">
        <f>TEXT(Tabla1[[#This Row],[date]],"mmm")</f>
        <v>mar</v>
      </c>
      <c r="D98" s="2" t="str">
        <f>TEXT(Tabla1[[#This Row],[date]],"dddd")</f>
        <v>miércoles</v>
      </c>
      <c r="E98" s="2" t="str">
        <f>TEXT(Tabla1[[#This Row],[datetime]],"hh:mm")</f>
        <v>11:06</v>
      </c>
      <c r="F98" t="s">
        <v>3</v>
      </c>
      <c r="G98" t="s">
        <v>62</v>
      </c>
      <c r="H98" t="str">
        <f>IF(ISBLANK(G98),"cash",IF(COUNTIF($D$2:D98,D98)=1,"Nuevo","frecuente"))</f>
        <v>frecuente</v>
      </c>
      <c r="I98" s="8">
        <v>38.700000000000003</v>
      </c>
      <c r="J98" t="s">
        <v>9</v>
      </c>
      <c r="K98" t="str">
        <f>Tabla1[[#This Row],[day_of_the_week]]&amp;"-"&amp;Tabla1[[#This Row],[hour]]&amp;"-"&amp;Tabla1[[#This Row],[cash_type]]&amp;"-"&amp;Tabla1[[#This Row],[card]]&amp;"-"&amp;Tabla1[[#This Row],[coffee_name]]</f>
        <v>miércoles-11:06-card-ANON-0000-0000-0048-Hot Chocolate</v>
      </c>
      <c r="L98" t="str">
        <f>IF(COUNTIF($K$2:K98,K98)=1,"único","repetido")</f>
        <v>único</v>
      </c>
    </row>
    <row r="99" spans="1:12" x14ac:dyDescent="0.3">
      <c r="A99" s="1">
        <v>45364</v>
      </c>
      <c r="B99" s="2">
        <v>45364.491860567126</v>
      </c>
      <c r="C99" s="2" t="str">
        <f>TEXT(Tabla1[[#This Row],[date]],"mmm")</f>
        <v>mar</v>
      </c>
      <c r="D99" s="2" t="str">
        <f>TEXT(Tabla1[[#This Row],[date]],"dddd")</f>
        <v>miércoles</v>
      </c>
      <c r="E99" s="2" t="str">
        <f>TEXT(Tabla1[[#This Row],[datetime]],"hh:mm")</f>
        <v>11:48</v>
      </c>
      <c r="F99" t="s">
        <v>3</v>
      </c>
      <c r="G99" t="s">
        <v>12</v>
      </c>
      <c r="H99" t="str">
        <f>IF(ISBLANK(G99),"cash",IF(COUNTIF($D$2:D99,D99)=1,"Nuevo","frecuente"))</f>
        <v>frecuente</v>
      </c>
      <c r="I99" s="8">
        <v>28.9</v>
      </c>
      <c r="J99" t="s">
        <v>11</v>
      </c>
      <c r="K99" t="str">
        <f>Tabla1[[#This Row],[day_of_the_week]]&amp;"-"&amp;Tabla1[[#This Row],[hour]]&amp;"-"&amp;Tabla1[[#This Row],[cash_type]]&amp;"-"&amp;Tabla1[[#This Row],[card]]&amp;"-"&amp;Tabla1[[#This Row],[coffee_name]]</f>
        <v>miércoles-11:48-card-ANON-0000-0000-0004-Americano</v>
      </c>
      <c r="L99" t="str">
        <f>IF(COUNTIF($K$2:K99,K99)=1,"único","repetido")</f>
        <v>único</v>
      </c>
    </row>
    <row r="100" spans="1:12" x14ac:dyDescent="0.3">
      <c r="A100" s="1">
        <v>45364</v>
      </c>
      <c r="B100" s="2">
        <v>45364.512573333333</v>
      </c>
      <c r="C100" s="2" t="str">
        <f>TEXT(Tabla1[[#This Row],[date]],"mmm")</f>
        <v>mar</v>
      </c>
      <c r="D100" s="2" t="str">
        <f>TEXT(Tabla1[[#This Row],[date]],"dddd")</f>
        <v>miércoles</v>
      </c>
      <c r="E100" s="2" t="str">
        <f>TEXT(Tabla1[[#This Row],[datetime]],"hh:mm")</f>
        <v>12:18</v>
      </c>
      <c r="F100" t="s">
        <v>3</v>
      </c>
      <c r="G100" t="s">
        <v>65</v>
      </c>
      <c r="H100" t="str">
        <f>IF(ISBLANK(G100),"cash",IF(COUNTIF($D$2:D100,D100)=1,"Nuevo","frecuente"))</f>
        <v>frecuente</v>
      </c>
      <c r="I100" s="8">
        <v>28.9</v>
      </c>
      <c r="J100" t="s">
        <v>11</v>
      </c>
      <c r="K100" t="str">
        <f>Tabla1[[#This Row],[day_of_the_week]]&amp;"-"&amp;Tabla1[[#This Row],[hour]]&amp;"-"&amp;Tabla1[[#This Row],[cash_type]]&amp;"-"&amp;Tabla1[[#This Row],[card]]&amp;"-"&amp;Tabla1[[#This Row],[coffee_name]]</f>
        <v>miércoles-12:18-card-ANON-0000-0000-0051-Americano</v>
      </c>
      <c r="L100" t="str">
        <f>IF(COUNTIF($K$2:K100,K100)=1,"único","repetido")</f>
        <v>único</v>
      </c>
    </row>
    <row r="101" spans="1:12" x14ac:dyDescent="0.3">
      <c r="A101" s="1">
        <v>45364</v>
      </c>
      <c r="B101" s="2">
        <v>45364.513253796293</v>
      </c>
      <c r="C101" s="2" t="str">
        <f>TEXT(Tabla1[[#This Row],[date]],"mmm")</f>
        <v>mar</v>
      </c>
      <c r="D101" s="2" t="str">
        <f>TEXT(Tabla1[[#This Row],[date]],"dddd")</f>
        <v>miércoles</v>
      </c>
      <c r="E101" s="2" t="str">
        <f>TEXT(Tabla1[[#This Row],[datetime]],"hh:mm")</f>
        <v>12:19</v>
      </c>
      <c r="F101" t="s">
        <v>3</v>
      </c>
      <c r="G101" t="s">
        <v>65</v>
      </c>
      <c r="H101" t="str">
        <f>IF(ISBLANK(G101),"cash",IF(COUNTIF($D$2:D101,D101)=1,"Nuevo","frecuente"))</f>
        <v>frecuente</v>
      </c>
      <c r="I101" s="8">
        <v>28.9</v>
      </c>
      <c r="J101" t="s">
        <v>11</v>
      </c>
      <c r="K101" t="str">
        <f>Tabla1[[#This Row],[day_of_the_week]]&amp;"-"&amp;Tabla1[[#This Row],[hour]]&amp;"-"&amp;Tabla1[[#This Row],[cash_type]]&amp;"-"&amp;Tabla1[[#This Row],[card]]&amp;"-"&amp;Tabla1[[#This Row],[coffee_name]]</f>
        <v>miércoles-12:19-card-ANON-0000-0000-0051-Americano</v>
      </c>
      <c r="L101" t="str">
        <f>IF(COUNTIF($K$2:K101,K101)=1,"único","repetido")</f>
        <v>único</v>
      </c>
    </row>
    <row r="102" spans="1:12" x14ac:dyDescent="0.3">
      <c r="A102" s="1">
        <v>45364</v>
      </c>
      <c r="B102" s="2">
        <v>45364.523961979168</v>
      </c>
      <c r="C102" s="2" t="str">
        <f>TEXT(Tabla1[[#This Row],[date]],"mmm")</f>
        <v>mar</v>
      </c>
      <c r="D102" s="2" t="str">
        <f>TEXT(Tabla1[[#This Row],[date]],"dddd")</f>
        <v>miércoles</v>
      </c>
      <c r="E102" s="2" t="str">
        <f>TEXT(Tabla1[[#This Row],[datetime]],"hh:mm")</f>
        <v>12:34</v>
      </c>
      <c r="F102" t="s">
        <v>21</v>
      </c>
      <c r="H102" t="str">
        <f>IF(ISBLANK(G102),"cash",IF(COUNTIF($D$2:D102,D102)=1,"Nuevo","frecuente"))</f>
        <v>cash</v>
      </c>
      <c r="I102" s="8">
        <v>25</v>
      </c>
      <c r="J102" t="s">
        <v>35</v>
      </c>
      <c r="K102" t="str">
        <f>Tabla1[[#This Row],[day_of_the_week]]&amp;"-"&amp;Tabla1[[#This Row],[hour]]&amp;"-"&amp;Tabla1[[#This Row],[cash_type]]&amp;"-"&amp;Tabla1[[#This Row],[card]]&amp;"-"&amp;Tabla1[[#This Row],[coffee_name]]</f>
        <v>miércoles-12:34-cash--Espresso</v>
      </c>
      <c r="L102" t="str">
        <f>IF(COUNTIF($K$2:K102,K102)=1,"único","repetido")</f>
        <v>único</v>
      </c>
    </row>
    <row r="103" spans="1:12" x14ac:dyDescent="0.3">
      <c r="A103" s="1">
        <v>45364</v>
      </c>
      <c r="B103" s="2">
        <v>45364.601861979165</v>
      </c>
      <c r="C103" s="2" t="str">
        <f>TEXT(Tabla1[[#This Row],[date]],"mmm")</f>
        <v>mar</v>
      </c>
      <c r="D103" s="2" t="str">
        <f>TEXT(Tabla1[[#This Row],[date]],"dddd")</f>
        <v>miércoles</v>
      </c>
      <c r="E103" s="2" t="str">
        <f>TEXT(Tabla1[[#This Row],[datetime]],"hh:mm")</f>
        <v>14:26</v>
      </c>
      <c r="F103" t="s">
        <v>3</v>
      </c>
      <c r="G103" t="s">
        <v>66</v>
      </c>
      <c r="H103" t="str">
        <f>IF(ISBLANK(G103),"cash",IF(COUNTIF($D$2:D103,D103)=1,"Nuevo","frecuente"))</f>
        <v>frecuente</v>
      </c>
      <c r="I103" s="8">
        <v>33.799999999999997</v>
      </c>
      <c r="J103" t="s">
        <v>14</v>
      </c>
      <c r="K103" t="str">
        <f>Tabla1[[#This Row],[day_of_the_week]]&amp;"-"&amp;Tabla1[[#This Row],[hour]]&amp;"-"&amp;Tabla1[[#This Row],[cash_type]]&amp;"-"&amp;Tabla1[[#This Row],[card]]&amp;"-"&amp;Tabla1[[#This Row],[coffee_name]]</f>
        <v>miércoles-14:26-card-ANON-0000-0000-0052-Americano with Milk</v>
      </c>
      <c r="L103" t="str">
        <f>IF(COUNTIF($K$2:K103,K103)=1,"único","repetido")</f>
        <v>único</v>
      </c>
    </row>
    <row r="104" spans="1:12" x14ac:dyDescent="0.3">
      <c r="A104" s="1">
        <v>45364</v>
      </c>
      <c r="B104" s="2">
        <v>45364.653035428244</v>
      </c>
      <c r="C104" s="2" t="str">
        <f>TEXT(Tabla1[[#This Row],[date]],"mmm")</f>
        <v>mar</v>
      </c>
      <c r="D104" s="2" t="str">
        <f>TEXT(Tabla1[[#This Row],[date]],"dddd")</f>
        <v>miércoles</v>
      </c>
      <c r="E104" s="2" t="str">
        <f>TEXT(Tabla1[[#This Row],[datetime]],"hh:mm")</f>
        <v>15:40</v>
      </c>
      <c r="F104" t="s">
        <v>3</v>
      </c>
      <c r="G104" t="s">
        <v>67</v>
      </c>
      <c r="H104" t="str">
        <f>IF(ISBLANK(G104),"cash",IF(COUNTIF($D$2:D104,D104)=1,"Nuevo","frecuente"))</f>
        <v>frecuente</v>
      </c>
      <c r="I104" s="8">
        <v>24</v>
      </c>
      <c r="J104" t="s">
        <v>35</v>
      </c>
      <c r="K104" t="str">
        <f>Tabla1[[#This Row],[day_of_the_week]]&amp;"-"&amp;Tabla1[[#This Row],[hour]]&amp;"-"&amp;Tabla1[[#This Row],[cash_type]]&amp;"-"&amp;Tabla1[[#This Row],[card]]&amp;"-"&amp;Tabla1[[#This Row],[coffee_name]]</f>
        <v>miércoles-15:40-card-ANON-0000-0000-0053-Espresso</v>
      </c>
      <c r="L104" t="str">
        <f>IF(COUNTIF($K$2:K104,K104)=1,"único","repetido")</f>
        <v>único</v>
      </c>
    </row>
    <row r="105" spans="1:12" x14ac:dyDescent="0.3">
      <c r="A105" s="1">
        <v>45364</v>
      </c>
      <c r="B105" s="2">
        <v>45364.653708611113</v>
      </c>
      <c r="C105" s="2" t="str">
        <f>TEXT(Tabla1[[#This Row],[date]],"mmm")</f>
        <v>mar</v>
      </c>
      <c r="D105" s="2" t="str">
        <f>TEXT(Tabla1[[#This Row],[date]],"dddd")</f>
        <v>miércoles</v>
      </c>
      <c r="E105" s="2" t="str">
        <f>TEXT(Tabla1[[#This Row],[datetime]],"hh:mm")</f>
        <v>15:41</v>
      </c>
      <c r="F105" t="s">
        <v>3</v>
      </c>
      <c r="G105" t="s">
        <v>67</v>
      </c>
      <c r="H105" t="str">
        <f>IF(ISBLANK(G105),"cash",IF(COUNTIF($D$2:D105,D105)=1,"Nuevo","frecuente"))</f>
        <v>frecuente</v>
      </c>
      <c r="I105" s="8">
        <v>24</v>
      </c>
      <c r="J105" t="s">
        <v>35</v>
      </c>
      <c r="K105" t="str">
        <f>Tabla1[[#This Row],[day_of_the_week]]&amp;"-"&amp;Tabla1[[#This Row],[hour]]&amp;"-"&amp;Tabla1[[#This Row],[cash_type]]&amp;"-"&amp;Tabla1[[#This Row],[card]]&amp;"-"&amp;Tabla1[[#This Row],[coffee_name]]</f>
        <v>miércoles-15:41-card-ANON-0000-0000-0053-Espresso</v>
      </c>
      <c r="L105" t="str">
        <f>IF(COUNTIF($K$2:K105,K105)=1,"único","repetido")</f>
        <v>único</v>
      </c>
    </row>
    <row r="106" spans="1:12" x14ac:dyDescent="0.3">
      <c r="A106" s="1">
        <v>45364</v>
      </c>
      <c r="B106" s="2">
        <v>45364.699414039351</v>
      </c>
      <c r="C106" s="2" t="str">
        <f>TEXT(Tabla1[[#This Row],[date]],"mmm")</f>
        <v>mar</v>
      </c>
      <c r="D106" s="2" t="str">
        <f>TEXT(Tabla1[[#This Row],[date]],"dddd")</f>
        <v>miércoles</v>
      </c>
      <c r="E106" s="2" t="str">
        <f>TEXT(Tabla1[[#This Row],[datetime]],"hh:mm")</f>
        <v>16:47</v>
      </c>
      <c r="F106" t="s">
        <v>3</v>
      </c>
      <c r="G106" t="s">
        <v>68</v>
      </c>
      <c r="H106" t="str">
        <f>IF(ISBLANK(G106),"cash",IF(COUNTIF($D$2:D106,D106)=1,"Nuevo","frecuente"))</f>
        <v>frecuente</v>
      </c>
      <c r="I106" s="8">
        <v>24</v>
      </c>
      <c r="J106" t="s">
        <v>35</v>
      </c>
      <c r="K106" t="str">
        <f>Tabla1[[#This Row],[day_of_the_week]]&amp;"-"&amp;Tabla1[[#This Row],[hour]]&amp;"-"&amp;Tabla1[[#This Row],[cash_type]]&amp;"-"&amp;Tabla1[[#This Row],[card]]&amp;"-"&amp;Tabla1[[#This Row],[coffee_name]]</f>
        <v>miércoles-16:47-card-ANON-0000-0000-0054-Espresso</v>
      </c>
      <c r="L106" t="str">
        <f>IF(COUNTIF($K$2:K106,K106)=1,"único","repetido")</f>
        <v>único</v>
      </c>
    </row>
    <row r="107" spans="1:12" x14ac:dyDescent="0.3">
      <c r="A107" s="1">
        <v>45365</v>
      </c>
      <c r="B107" s="2">
        <v>45365.418197233797</v>
      </c>
      <c r="C107" s="2" t="str">
        <f>TEXT(Tabla1[[#This Row],[date]],"mmm")</f>
        <v>mar</v>
      </c>
      <c r="D107" s="2" t="str">
        <f>TEXT(Tabla1[[#This Row],[date]],"dddd")</f>
        <v>jueves</v>
      </c>
      <c r="E107" s="2" t="str">
        <f>TEXT(Tabla1[[#This Row],[datetime]],"hh:mm")</f>
        <v>10:02</v>
      </c>
      <c r="F107" t="s">
        <v>21</v>
      </c>
      <c r="H107" t="str">
        <f>IF(ISBLANK(G107),"cash",IF(COUNTIF($D$2:D107,D107)=1,"Nuevo","frecuente"))</f>
        <v>cash</v>
      </c>
      <c r="I107" s="8">
        <v>40</v>
      </c>
      <c r="J107" t="s">
        <v>7</v>
      </c>
      <c r="K107" t="str">
        <f>Tabla1[[#This Row],[day_of_the_week]]&amp;"-"&amp;Tabla1[[#This Row],[hour]]&amp;"-"&amp;Tabla1[[#This Row],[cash_type]]&amp;"-"&amp;Tabla1[[#This Row],[card]]&amp;"-"&amp;Tabla1[[#This Row],[coffee_name]]</f>
        <v>jueves-10:02-cash--Latte</v>
      </c>
      <c r="L107" t="str">
        <f>IF(COUNTIF($K$2:K107,K107)=1,"único","repetido")</f>
        <v>único</v>
      </c>
    </row>
    <row r="108" spans="1:12" x14ac:dyDescent="0.3">
      <c r="A108" s="1">
        <v>45365</v>
      </c>
      <c r="B108" s="2">
        <v>45365.436493252317</v>
      </c>
      <c r="C108" s="2" t="str">
        <f>TEXT(Tabla1[[#This Row],[date]],"mmm")</f>
        <v>mar</v>
      </c>
      <c r="D108" s="2" t="str">
        <f>TEXT(Tabla1[[#This Row],[date]],"dddd")</f>
        <v>jueves</v>
      </c>
      <c r="E108" s="2" t="str">
        <f>TEXT(Tabla1[[#This Row],[datetime]],"hh:mm")</f>
        <v>10:28</v>
      </c>
      <c r="F108" t="s">
        <v>3</v>
      </c>
      <c r="G108" t="s">
        <v>69</v>
      </c>
      <c r="H108" t="str">
        <f>IF(ISBLANK(G108),"cash",IF(COUNTIF($D$2:D108,D108)=1,"Nuevo","frecuente"))</f>
        <v>frecuente</v>
      </c>
      <c r="I108" s="8">
        <v>38.700000000000003</v>
      </c>
      <c r="J108" t="s">
        <v>7</v>
      </c>
      <c r="K108" t="str">
        <f>Tabla1[[#This Row],[day_of_the_week]]&amp;"-"&amp;Tabla1[[#This Row],[hour]]&amp;"-"&amp;Tabla1[[#This Row],[cash_type]]&amp;"-"&amp;Tabla1[[#This Row],[card]]&amp;"-"&amp;Tabla1[[#This Row],[coffee_name]]</f>
        <v>jueves-10:28-card-ANON-0000-0000-0055-Latte</v>
      </c>
      <c r="L108" t="str">
        <f>IF(COUNTIF($K$2:K108,K108)=1,"único","repetido")</f>
        <v>único</v>
      </c>
    </row>
    <row r="109" spans="1:12" x14ac:dyDescent="0.3">
      <c r="A109" s="1">
        <v>45365</v>
      </c>
      <c r="B109" s="2">
        <v>45365.437202349538</v>
      </c>
      <c r="C109" s="2" t="str">
        <f>TEXT(Tabla1[[#This Row],[date]],"mmm")</f>
        <v>mar</v>
      </c>
      <c r="D109" s="2" t="str">
        <f>TEXT(Tabla1[[#This Row],[date]],"dddd")</f>
        <v>jueves</v>
      </c>
      <c r="E109" s="2" t="str">
        <f>TEXT(Tabla1[[#This Row],[datetime]],"hh:mm")</f>
        <v>10:29</v>
      </c>
      <c r="F109" t="s">
        <v>3</v>
      </c>
      <c r="G109" t="s">
        <v>69</v>
      </c>
      <c r="H109" t="str">
        <f>IF(ISBLANK(G109),"cash",IF(COUNTIF($D$2:D109,D109)=1,"Nuevo","frecuente"))</f>
        <v>frecuente</v>
      </c>
      <c r="I109" s="8">
        <v>38.700000000000003</v>
      </c>
      <c r="J109" t="s">
        <v>9</v>
      </c>
      <c r="K109" t="str">
        <f>Tabla1[[#This Row],[day_of_the_week]]&amp;"-"&amp;Tabla1[[#This Row],[hour]]&amp;"-"&amp;Tabla1[[#This Row],[cash_type]]&amp;"-"&amp;Tabla1[[#This Row],[card]]&amp;"-"&amp;Tabla1[[#This Row],[coffee_name]]</f>
        <v>jueves-10:29-card-ANON-0000-0000-0055-Hot Chocolate</v>
      </c>
      <c r="L109" t="str">
        <f>IF(COUNTIF($K$2:K109,K109)=1,"único","repetido")</f>
        <v>único</v>
      </c>
    </row>
    <row r="110" spans="1:12" x14ac:dyDescent="0.3">
      <c r="A110" s="1">
        <v>45365</v>
      </c>
      <c r="B110" s="2">
        <v>45365.560758518521</v>
      </c>
      <c r="C110" s="2" t="str">
        <f>TEXT(Tabla1[[#This Row],[date]],"mmm")</f>
        <v>mar</v>
      </c>
      <c r="D110" s="2" t="str">
        <f>TEXT(Tabla1[[#This Row],[date]],"dddd")</f>
        <v>jueves</v>
      </c>
      <c r="E110" s="2" t="str">
        <f>TEXT(Tabla1[[#This Row],[datetime]],"hh:mm")</f>
        <v>13:27</v>
      </c>
      <c r="F110" t="s">
        <v>3</v>
      </c>
      <c r="G110" t="s">
        <v>23</v>
      </c>
      <c r="H110" t="str">
        <f>IF(ISBLANK(G110),"cash",IF(COUNTIF($D$2:D110,D110)=1,"Nuevo","frecuente"))</f>
        <v>frecuente</v>
      </c>
      <c r="I110" s="8">
        <v>28.9</v>
      </c>
      <c r="J110" t="s">
        <v>28</v>
      </c>
      <c r="K110" t="str">
        <f>Tabla1[[#This Row],[day_of_the_week]]&amp;"-"&amp;Tabla1[[#This Row],[hour]]&amp;"-"&amp;Tabla1[[#This Row],[cash_type]]&amp;"-"&amp;Tabla1[[#This Row],[card]]&amp;"-"&amp;Tabla1[[#This Row],[coffee_name]]</f>
        <v>jueves-13:27-card-ANON-0000-0000-0012-Cortado</v>
      </c>
      <c r="L110" t="str">
        <f>IF(COUNTIF($K$2:K110,K110)=1,"único","repetido")</f>
        <v>único</v>
      </c>
    </row>
    <row r="111" spans="1:12" x14ac:dyDescent="0.3">
      <c r="A111" s="1">
        <v>45365</v>
      </c>
      <c r="B111" s="2">
        <v>45365.561394988428</v>
      </c>
      <c r="C111" s="2" t="str">
        <f>TEXT(Tabla1[[#This Row],[date]],"mmm")</f>
        <v>mar</v>
      </c>
      <c r="D111" s="2" t="str">
        <f>TEXT(Tabla1[[#This Row],[date]],"dddd")</f>
        <v>jueves</v>
      </c>
      <c r="E111" s="2" t="str">
        <f>TEXT(Tabla1[[#This Row],[datetime]],"hh:mm")</f>
        <v>13:28</v>
      </c>
      <c r="F111" t="s">
        <v>3</v>
      </c>
      <c r="G111" t="s">
        <v>23</v>
      </c>
      <c r="H111" t="str">
        <f>IF(ISBLANK(G111),"cash",IF(COUNTIF($D$2:D111,D111)=1,"Nuevo","frecuente"))</f>
        <v>frecuente</v>
      </c>
      <c r="I111" s="8">
        <v>28.9</v>
      </c>
      <c r="J111" t="s">
        <v>11</v>
      </c>
      <c r="K111" t="str">
        <f>Tabla1[[#This Row],[day_of_the_week]]&amp;"-"&amp;Tabla1[[#This Row],[hour]]&amp;"-"&amp;Tabla1[[#This Row],[cash_type]]&amp;"-"&amp;Tabla1[[#This Row],[card]]&amp;"-"&amp;Tabla1[[#This Row],[coffee_name]]</f>
        <v>jueves-13:28-card-ANON-0000-0000-0012-Americano</v>
      </c>
      <c r="L111" t="str">
        <f>IF(COUNTIF($K$2:K111,K111)=1,"único","repetido")</f>
        <v>único</v>
      </c>
    </row>
    <row r="112" spans="1:12" x14ac:dyDescent="0.3">
      <c r="A112" s="1">
        <v>45365</v>
      </c>
      <c r="B112" s="2">
        <v>45365.577776678241</v>
      </c>
      <c r="C112" s="2" t="str">
        <f>TEXT(Tabla1[[#This Row],[date]],"mmm")</f>
        <v>mar</v>
      </c>
      <c r="D112" s="2" t="str">
        <f>TEXT(Tabla1[[#This Row],[date]],"dddd")</f>
        <v>jueves</v>
      </c>
      <c r="E112" s="2" t="str">
        <f>TEXT(Tabla1[[#This Row],[datetime]],"hh:mm")</f>
        <v>13:52</v>
      </c>
      <c r="F112" t="s">
        <v>3</v>
      </c>
      <c r="G112" t="s">
        <v>70</v>
      </c>
      <c r="H112" t="str">
        <f>IF(ISBLANK(G112),"cash",IF(COUNTIF($D$2:D112,D112)=1,"Nuevo","frecuente"))</f>
        <v>frecuente</v>
      </c>
      <c r="I112" s="8">
        <v>33.799999999999997</v>
      </c>
      <c r="J112" t="s">
        <v>14</v>
      </c>
      <c r="K112" t="str">
        <f>Tabla1[[#This Row],[day_of_the_week]]&amp;"-"&amp;Tabla1[[#This Row],[hour]]&amp;"-"&amp;Tabla1[[#This Row],[cash_type]]&amp;"-"&amp;Tabla1[[#This Row],[card]]&amp;"-"&amp;Tabla1[[#This Row],[coffee_name]]</f>
        <v>jueves-13:52-card-ANON-0000-0000-0056-Americano with Milk</v>
      </c>
      <c r="L112" t="str">
        <f>IF(COUNTIF($K$2:K112,K112)=1,"único","repetido")</f>
        <v>único</v>
      </c>
    </row>
    <row r="113" spans="1:12" x14ac:dyDescent="0.3">
      <c r="A113" s="1">
        <v>45365</v>
      </c>
      <c r="B113" s="2">
        <v>45365.578428796296</v>
      </c>
      <c r="C113" s="2" t="str">
        <f>TEXT(Tabla1[[#This Row],[date]],"mmm")</f>
        <v>mar</v>
      </c>
      <c r="D113" s="2" t="str">
        <f>TEXT(Tabla1[[#This Row],[date]],"dddd")</f>
        <v>jueves</v>
      </c>
      <c r="E113" s="2" t="str">
        <f>TEXT(Tabla1[[#This Row],[datetime]],"hh:mm")</f>
        <v>13:52</v>
      </c>
      <c r="F113" t="s">
        <v>3</v>
      </c>
      <c r="G113" t="s">
        <v>71</v>
      </c>
      <c r="H113" t="str">
        <f>IF(ISBLANK(G113),"cash",IF(COUNTIF($D$2:D113,D113)=1,"Nuevo","frecuente"))</f>
        <v>frecuente</v>
      </c>
      <c r="I113" s="8">
        <v>24</v>
      </c>
      <c r="J113" t="s">
        <v>35</v>
      </c>
      <c r="K113" t="str">
        <f>Tabla1[[#This Row],[day_of_the_week]]&amp;"-"&amp;Tabla1[[#This Row],[hour]]&amp;"-"&amp;Tabla1[[#This Row],[cash_type]]&amp;"-"&amp;Tabla1[[#This Row],[card]]&amp;"-"&amp;Tabla1[[#This Row],[coffee_name]]</f>
        <v>jueves-13:52-card-ANON-0000-0000-0057-Espresso</v>
      </c>
      <c r="L113" t="str">
        <f>IF(COUNTIF($K$2:K113,K113)=1,"único","repetido")</f>
        <v>único</v>
      </c>
    </row>
    <row r="114" spans="1:12" x14ac:dyDescent="0.3">
      <c r="A114" s="1">
        <v>45365</v>
      </c>
      <c r="B114" s="2">
        <v>45365.639332951388</v>
      </c>
      <c r="C114" s="2" t="str">
        <f>TEXT(Tabla1[[#This Row],[date]],"mmm")</f>
        <v>mar</v>
      </c>
      <c r="D114" s="2" t="str">
        <f>TEXT(Tabla1[[#This Row],[date]],"dddd")</f>
        <v>jueves</v>
      </c>
      <c r="E114" s="2" t="str">
        <f>TEXT(Tabla1[[#This Row],[datetime]],"hh:mm")</f>
        <v>15:20</v>
      </c>
      <c r="F114" t="s">
        <v>3</v>
      </c>
      <c r="G114" t="s">
        <v>72</v>
      </c>
      <c r="H114" t="str">
        <f>IF(ISBLANK(G114),"cash",IF(COUNTIF($D$2:D114,D114)=1,"Nuevo","frecuente"))</f>
        <v>frecuente</v>
      </c>
      <c r="I114" s="8">
        <v>38.700000000000003</v>
      </c>
      <c r="J114" t="s">
        <v>7</v>
      </c>
      <c r="K114" t="str">
        <f>Tabla1[[#This Row],[day_of_the_week]]&amp;"-"&amp;Tabla1[[#This Row],[hour]]&amp;"-"&amp;Tabla1[[#This Row],[cash_type]]&amp;"-"&amp;Tabla1[[#This Row],[card]]&amp;"-"&amp;Tabla1[[#This Row],[coffee_name]]</f>
        <v>jueves-15:20-card-ANON-0000-0000-0058-Latte</v>
      </c>
      <c r="L114" t="str">
        <f>IF(COUNTIF($K$2:K114,K114)=1,"único","repetido")</f>
        <v>único</v>
      </c>
    </row>
    <row r="115" spans="1:12" x14ac:dyDescent="0.3">
      <c r="A115" s="1">
        <v>45365</v>
      </c>
      <c r="B115" s="2">
        <v>45365.669554467589</v>
      </c>
      <c r="C115" s="2" t="str">
        <f>TEXT(Tabla1[[#This Row],[date]],"mmm")</f>
        <v>mar</v>
      </c>
      <c r="D115" s="2" t="str">
        <f>TEXT(Tabla1[[#This Row],[date]],"dddd")</f>
        <v>jueves</v>
      </c>
      <c r="E115" s="2" t="str">
        <f>TEXT(Tabla1[[#This Row],[datetime]],"hh:mm")</f>
        <v>16:04</v>
      </c>
      <c r="F115" t="s">
        <v>3</v>
      </c>
      <c r="G115" t="s">
        <v>73</v>
      </c>
      <c r="H115" t="str">
        <f>IF(ISBLANK(G115),"cash",IF(COUNTIF($D$2:D115,D115)=1,"Nuevo","frecuente"))</f>
        <v>frecuente</v>
      </c>
      <c r="I115" s="8">
        <v>33.799999999999997</v>
      </c>
      <c r="J115" t="s">
        <v>14</v>
      </c>
      <c r="K115" t="str">
        <f>Tabla1[[#This Row],[day_of_the_week]]&amp;"-"&amp;Tabla1[[#This Row],[hour]]&amp;"-"&amp;Tabla1[[#This Row],[cash_type]]&amp;"-"&amp;Tabla1[[#This Row],[card]]&amp;"-"&amp;Tabla1[[#This Row],[coffee_name]]</f>
        <v>jueves-16:04-card-ANON-0000-0000-0059-Americano with Milk</v>
      </c>
      <c r="L115" t="str">
        <f>IF(COUNTIF($K$2:K115,K115)=1,"único","repetido")</f>
        <v>único</v>
      </c>
    </row>
    <row r="116" spans="1:12" x14ac:dyDescent="0.3">
      <c r="A116" s="1">
        <v>45365</v>
      </c>
      <c r="B116" s="2">
        <v>45365.704608819447</v>
      </c>
      <c r="C116" s="2" t="str">
        <f>TEXT(Tabla1[[#This Row],[date]],"mmm")</f>
        <v>mar</v>
      </c>
      <c r="D116" s="2" t="str">
        <f>TEXT(Tabla1[[#This Row],[date]],"dddd")</f>
        <v>jueves</v>
      </c>
      <c r="E116" s="2" t="str">
        <f>TEXT(Tabla1[[#This Row],[datetime]],"hh:mm")</f>
        <v>16:54</v>
      </c>
      <c r="F116" t="s">
        <v>3</v>
      </c>
      <c r="G116" t="s">
        <v>64</v>
      </c>
      <c r="H116" t="str">
        <f>IF(ISBLANK(G116),"cash",IF(COUNTIF($D$2:D116,D116)=1,"Nuevo","frecuente"))</f>
        <v>frecuente</v>
      </c>
      <c r="I116" s="8">
        <v>24</v>
      </c>
      <c r="J116" t="s">
        <v>35</v>
      </c>
      <c r="K116" t="str">
        <f>Tabla1[[#This Row],[day_of_the_week]]&amp;"-"&amp;Tabla1[[#This Row],[hour]]&amp;"-"&amp;Tabla1[[#This Row],[cash_type]]&amp;"-"&amp;Tabla1[[#This Row],[card]]&amp;"-"&amp;Tabla1[[#This Row],[coffee_name]]</f>
        <v>jueves-16:54-card-ANON-0000-0000-0050-Espresso</v>
      </c>
      <c r="L116" t="str">
        <f>IF(COUNTIF($K$2:K116,K116)=1,"único","repetido")</f>
        <v>único</v>
      </c>
    </row>
    <row r="117" spans="1:12" x14ac:dyDescent="0.3">
      <c r="A117" s="1">
        <v>45365</v>
      </c>
      <c r="B117" s="2">
        <v>45365.790924236113</v>
      </c>
      <c r="C117" s="2" t="str">
        <f>TEXT(Tabla1[[#This Row],[date]],"mmm")</f>
        <v>mar</v>
      </c>
      <c r="D117" s="2" t="str">
        <f>TEXT(Tabla1[[#This Row],[date]],"dddd")</f>
        <v>jueves</v>
      </c>
      <c r="E117" s="2" t="str">
        <f>TEXT(Tabla1[[#This Row],[datetime]],"hh:mm")</f>
        <v>18:58</v>
      </c>
      <c r="F117" t="s">
        <v>3</v>
      </c>
      <c r="G117" t="s">
        <v>31</v>
      </c>
      <c r="H117" t="str">
        <f>IF(ISBLANK(G117),"cash",IF(COUNTIF($D$2:D117,D117)=1,"Nuevo","frecuente"))</f>
        <v>frecuente</v>
      </c>
      <c r="I117" s="8">
        <v>38.700000000000003</v>
      </c>
      <c r="J117" t="s">
        <v>9</v>
      </c>
      <c r="K117" t="str">
        <f>Tabla1[[#This Row],[day_of_the_week]]&amp;"-"&amp;Tabla1[[#This Row],[hour]]&amp;"-"&amp;Tabla1[[#This Row],[cash_type]]&amp;"-"&amp;Tabla1[[#This Row],[card]]&amp;"-"&amp;Tabla1[[#This Row],[coffee_name]]</f>
        <v>jueves-18:58-card-ANON-0000-0000-0019-Hot Chocolate</v>
      </c>
      <c r="L117" t="str">
        <f>IF(COUNTIF($K$2:K117,K117)=1,"único","repetido")</f>
        <v>único</v>
      </c>
    </row>
    <row r="118" spans="1:12" x14ac:dyDescent="0.3">
      <c r="A118" s="1">
        <v>45365</v>
      </c>
      <c r="B118" s="2">
        <v>45365.791766932867</v>
      </c>
      <c r="C118" s="2" t="str">
        <f>TEXT(Tabla1[[#This Row],[date]],"mmm")</f>
        <v>mar</v>
      </c>
      <c r="D118" s="2" t="str">
        <f>TEXT(Tabla1[[#This Row],[date]],"dddd")</f>
        <v>jueves</v>
      </c>
      <c r="E118" s="2" t="str">
        <f>TEXT(Tabla1[[#This Row],[datetime]],"hh:mm")</f>
        <v>19:00</v>
      </c>
      <c r="F118" t="s">
        <v>3</v>
      </c>
      <c r="G118" t="s">
        <v>23</v>
      </c>
      <c r="H118" t="str">
        <f>IF(ISBLANK(G118),"cash",IF(COUNTIF($D$2:D118,D118)=1,"Nuevo","frecuente"))</f>
        <v>frecuente</v>
      </c>
      <c r="I118" s="8">
        <v>28.9</v>
      </c>
      <c r="J118" t="s">
        <v>28</v>
      </c>
      <c r="K118" t="str">
        <f>Tabla1[[#This Row],[day_of_the_week]]&amp;"-"&amp;Tabla1[[#This Row],[hour]]&amp;"-"&amp;Tabla1[[#This Row],[cash_type]]&amp;"-"&amp;Tabla1[[#This Row],[card]]&amp;"-"&amp;Tabla1[[#This Row],[coffee_name]]</f>
        <v>jueves-19:00-card-ANON-0000-0000-0012-Cortado</v>
      </c>
      <c r="L118" t="str">
        <f>IF(COUNTIF($K$2:K118,K118)=1,"único","repetido")</f>
        <v>único</v>
      </c>
    </row>
    <row r="119" spans="1:12" x14ac:dyDescent="0.3">
      <c r="A119" s="1">
        <v>45366</v>
      </c>
      <c r="B119" s="2">
        <v>45366.418246909721</v>
      </c>
      <c r="C119" s="2" t="str">
        <f>TEXT(Tabla1[[#This Row],[date]],"mmm")</f>
        <v>mar</v>
      </c>
      <c r="D119" s="2" t="str">
        <f>TEXT(Tabla1[[#This Row],[date]],"dddd")</f>
        <v>viernes</v>
      </c>
      <c r="E119" s="2" t="str">
        <f>TEXT(Tabla1[[#This Row],[datetime]],"hh:mm")</f>
        <v>10:02</v>
      </c>
      <c r="F119" t="s">
        <v>21</v>
      </c>
      <c r="H119" t="str">
        <f>IF(ISBLANK(G119),"cash",IF(COUNTIF($D$2:D119,D119)=1,"Nuevo","frecuente"))</f>
        <v>cash</v>
      </c>
      <c r="I119" s="8">
        <v>40</v>
      </c>
      <c r="J119" t="s">
        <v>7</v>
      </c>
      <c r="K119" t="str">
        <f>Tabla1[[#This Row],[day_of_the_week]]&amp;"-"&amp;Tabla1[[#This Row],[hour]]&amp;"-"&amp;Tabla1[[#This Row],[cash_type]]&amp;"-"&amp;Tabla1[[#This Row],[card]]&amp;"-"&amp;Tabla1[[#This Row],[coffee_name]]</f>
        <v>viernes-10:02-cash--Latte</v>
      </c>
      <c r="L119" t="str">
        <f>IF(COUNTIF($K$2:K119,K119)=1,"único","repetido")</f>
        <v>único</v>
      </c>
    </row>
    <row r="120" spans="1:12" x14ac:dyDescent="0.3">
      <c r="A120" s="1">
        <v>45366</v>
      </c>
      <c r="B120" s="2">
        <v>45366.453497453702</v>
      </c>
      <c r="C120" s="2" t="str">
        <f>TEXT(Tabla1[[#This Row],[date]],"mmm")</f>
        <v>mar</v>
      </c>
      <c r="D120" s="2" t="str">
        <f>TEXT(Tabla1[[#This Row],[date]],"dddd")</f>
        <v>viernes</v>
      </c>
      <c r="E120" s="2" t="str">
        <f>TEXT(Tabla1[[#This Row],[datetime]],"hh:mm")</f>
        <v>10:53</v>
      </c>
      <c r="F120" t="s">
        <v>3</v>
      </c>
      <c r="G120" t="s">
        <v>74</v>
      </c>
      <c r="H120" t="str">
        <f>IF(ISBLANK(G120),"cash",IF(COUNTIF($D$2:D120,D120)=1,"Nuevo","frecuente"))</f>
        <v>frecuente</v>
      </c>
      <c r="I120" s="8">
        <v>38.700000000000003</v>
      </c>
      <c r="J120" t="s">
        <v>9</v>
      </c>
      <c r="K120" t="str">
        <f>Tabla1[[#This Row],[day_of_the_week]]&amp;"-"&amp;Tabla1[[#This Row],[hour]]&amp;"-"&amp;Tabla1[[#This Row],[cash_type]]&amp;"-"&amp;Tabla1[[#This Row],[card]]&amp;"-"&amp;Tabla1[[#This Row],[coffee_name]]</f>
        <v>viernes-10:53-card-ANON-0000-0000-0060-Hot Chocolate</v>
      </c>
      <c r="L120" t="str">
        <f>IF(COUNTIF($K$2:K120,K120)=1,"único","repetido")</f>
        <v>único</v>
      </c>
    </row>
    <row r="121" spans="1:12" x14ac:dyDescent="0.3">
      <c r="A121" s="1">
        <v>45366</v>
      </c>
      <c r="B121" s="2">
        <v>45366.763517615742</v>
      </c>
      <c r="C121" s="2" t="str">
        <f>TEXT(Tabla1[[#This Row],[date]],"mmm")</f>
        <v>mar</v>
      </c>
      <c r="D121" s="2" t="str">
        <f>TEXT(Tabla1[[#This Row],[date]],"dddd")</f>
        <v>viernes</v>
      </c>
      <c r="E121" s="2" t="str">
        <f>TEXT(Tabla1[[#This Row],[datetime]],"hh:mm")</f>
        <v>18:19</v>
      </c>
      <c r="F121" t="s">
        <v>3</v>
      </c>
      <c r="G121" t="s">
        <v>23</v>
      </c>
      <c r="H121" t="str">
        <f>IF(ISBLANK(G121),"cash",IF(COUNTIF($D$2:D121,D121)=1,"Nuevo","frecuente"))</f>
        <v>frecuente</v>
      </c>
      <c r="I121" s="8">
        <v>28.9</v>
      </c>
      <c r="J121" t="s">
        <v>11</v>
      </c>
      <c r="K121" t="str">
        <f>Tabla1[[#This Row],[day_of_the_week]]&amp;"-"&amp;Tabla1[[#This Row],[hour]]&amp;"-"&amp;Tabla1[[#This Row],[cash_type]]&amp;"-"&amp;Tabla1[[#This Row],[card]]&amp;"-"&amp;Tabla1[[#This Row],[coffee_name]]</f>
        <v>viernes-18:19-card-ANON-0000-0000-0012-Americano</v>
      </c>
      <c r="L121" t="str">
        <f>IF(COUNTIF($K$2:K121,K121)=1,"único","repetido")</f>
        <v>único</v>
      </c>
    </row>
    <row r="122" spans="1:12" x14ac:dyDescent="0.3">
      <c r="A122" s="1">
        <v>45367</v>
      </c>
      <c r="B122" s="2">
        <v>45367.504805659722</v>
      </c>
      <c r="C122" s="2" t="str">
        <f>TEXT(Tabla1[[#This Row],[date]],"mmm")</f>
        <v>mar</v>
      </c>
      <c r="D122" s="2" t="str">
        <f>TEXT(Tabla1[[#This Row],[date]],"dddd")</f>
        <v>sábado</v>
      </c>
      <c r="E122" s="2" t="str">
        <f>TEXT(Tabla1[[#This Row],[datetime]],"hh:mm")</f>
        <v>12:06</v>
      </c>
      <c r="F122" t="s">
        <v>3</v>
      </c>
      <c r="G122" t="s">
        <v>75</v>
      </c>
      <c r="H122" t="str">
        <f>IF(ISBLANK(G122),"cash",IF(COUNTIF($D$2:D122,D122)=1,"Nuevo","frecuente"))</f>
        <v>frecuente</v>
      </c>
      <c r="I122" s="8">
        <v>33.799999999999997</v>
      </c>
      <c r="J122" t="s">
        <v>14</v>
      </c>
      <c r="K122" t="str">
        <f>Tabla1[[#This Row],[day_of_the_week]]&amp;"-"&amp;Tabla1[[#This Row],[hour]]&amp;"-"&amp;Tabla1[[#This Row],[cash_type]]&amp;"-"&amp;Tabla1[[#This Row],[card]]&amp;"-"&amp;Tabla1[[#This Row],[coffee_name]]</f>
        <v>sábado-12:06-card-ANON-0000-0000-0061-Americano with Milk</v>
      </c>
      <c r="L122" t="str">
        <f>IF(COUNTIF($K$2:K122,K122)=1,"único","repetido")</f>
        <v>único</v>
      </c>
    </row>
    <row r="123" spans="1:12" x14ac:dyDescent="0.3">
      <c r="A123" s="1">
        <v>45367</v>
      </c>
      <c r="B123" s="2">
        <v>45367.505485127316</v>
      </c>
      <c r="C123" s="2" t="str">
        <f>TEXT(Tabla1[[#This Row],[date]],"mmm")</f>
        <v>mar</v>
      </c>
      <c r="D123" s="2" t="str">
        <f>TEXT(Tabla1[[#This Row],[date]],"dddd")</f>
        <v>sábado</v>
      </c>
      <c r="E123" s="2" t="str">
        <f>TEXT(Tabla1[[#This Row],[datetime]],"hh:mm")</f>
        <v>12:07</v>
      </c>
      <c r="F123" t="s">
        <v>3</v>
      </c>
      <c r="G123" t="s">
        <v>75</v>
      </c>
      <c r="H123" t="str">
        <f>IF(ISBLANK(G123),"cash",IF(COUNTIF($D$2:D123,D123)=1,"Nuevo","frecuente"))</f>
        <v>frecuente</v>
      </c>
      <c r="I123" s="8">
        <v>28.9</v>
      </c>
      <c r="J123" t="s">
        <v>11</v>
      </c>
      <c r="K123" t="str">
        <f>Tabla1[[#This Row],[day_of_the_week]]&amp;"-"&amp;Tabla1[[#This Row],[hour]]&amp;"-"&amp;Tabla1[[#This Row],[cash_type]]&amp;"-"&amp;Tabla1[[#This Row],[card]]&amp;"-"&amp;Tabla1[[#This Row],[coffee_name]]</f>
        <v>sábado-12:07-card-ANON-0000-0000-0061-Americano</v>
      </c>
      <c r="L123" t="str">
        <f>IF(COUNTIF($K$2:K123,K123)=1,"único","repetido")</f>
        <v>único</v>
      </c>
    </row>
    <row r="124" spans="1:12" x14ac:dyDescent="0.3">
      <c r="A124" s="1">
        <v>45367</v>
      </c>
      <c r="B124" s="2">
        <v>45367.665491412037</v>
      </c>
      <c r="C124" s="2" t="str">
        <f>TEXT(Tabla1[[#This Row],[date]],"mmm")</f>
        <v>mar</v>
      </c>
      <c r="D124" s="2" t="str">
        <f>TEXT(Tabla1[[#This Row],[date]],"dddd")</f>
        <v>sábado</v>
      </c>
      <c r="E124" s="2" t="str">
        <f>TEXT(Tabla1[[#This Row],[datetime]],"hh:mm")</f>
        <v>15:58</v>
      </c>
      <c r="F124" t="s">
        <v>3</v>
      </c>
      <c r="G124" t="s">
        <v>19</v>
      </c>
      <c r="H124" t="str">
        <f>IF(ISBLANK(G124),"cash",IF(COUNTIF($D$2:D124,D124)=1,"Nuevo","frecuente"))</f>
        <v>frecuente</v>
      </c>
      <c r="I124" s="8">
        <v>28.9</v>
      </c>
      <c r="J124" t="s">
        <v>28</v>
      </c>
      <c r="K124" t="str">
        <f>Tabla1[[#This Row],[day_of_the_week]]&amp;"-"&amp;Tabla1[[#This Row],[hour]]&amp;"-"&amp;Tabla1[[#This Row],[cash_type]]&amp;"-"&amp;Tabla1[[#This Row],[card]]&amp;"-"&amp;Tabla1[[#This Row],[coffee_name]]</f>
        <v>sábado-15:58-card-ANON-0000-0000-0009-Cortado</v>
      </c>
      <c r="L124" t="str">
        <f>IF(COUNTIF($K$2:K124,K124)=1,"único","repetido")</f>
        <v>único</v>
      </c>
    </row>
    <row r="125" spans="1:12" x14ac:dyDescent="0.3">
      <c r="A125" s="1">
        <v>45367</v>
      </c>
      <c r="B125" s="2">
        <v>45367.66900159722</v>
      </c>
      <c r="C125" s="2" t="str">
        <f>TEXT(Tabla1[[#This Row],[date]],"mmm")</f>
        <v>mar</v>
      </c>
      <c r="D125" s="2" t="str">
        <f>TEXT(Tabla1[[#This Row],[date]],"dddd")</f>
        <v>sábado</v>
      </c>
      <c r="E125" s="2" t="str">
        <f>TEXT(Tabla1[[#This Row],[datetime]],"hh:mm")</f>
        <v>16:03</v>
      </c>
      <c r="F125" t="s">
        <v>3</v>
      </c>
      <c r="G125" t="s">
        <v>19</v>
      </c>
      <c r="H125" t="str">
        <f>IF(ISBLANK(G125),"cash",IF(COUNTIF($D$2:D125,D125)=1,"Nuevo","frecuente"))</f>
        <v>frecuente</v>
      </c>
      <c r="I125" s="8">
        <v>28.9</v>
      </c>
      <c r="J125" t="s">
        <v>28</v>
      </c>
      <c r="K125" t="str">
        <f>Tabla1[[#This Row],[day_of_the_week]]&amp;"-"&amp;Tabla1[[#This Row],[hour]]&amp;"-"&amp;Tabla1[[#This Row],[cash_type]]&amp;"-"&amp;Tabla1[[#This Row],[card]]&amp;"-"&amp;Tabla1[[#This Row],[coffee_name]]</f>
        <v>sábado-16:03-card-ANON-0000-0000-0009-Cortado</v>
      </c>
      <c r="L125" t="str">
        <f>IF(COUNTIF($K$2:K125,K125)=1,"único","repetido")</f>
        <v>único</v>
      </c>
    </row>
    <row r="126" spans="1:12" x14ac:dyDescent="0.3">
      <c r="A126" s="1">
        <v>45367</v>
      </c>
      <c r="B126" s="2">
        <v>45367.669576898152</v>
      </c>
      <c r="C126" s="2" t="str">
        <f>TEXT(Tabla1[[#This Row],[date]],"mmm")</f>
        <v>mar</v>
      </c>
      <c r="D126" s="2" t="str">
        <f>TEXT(Tabla1[[#This Row],[date]],"dddd")</f>
        <v>sábado</v>
      </c>
      <c r="E126" s="2" t="str">
        <f>TEXT(Tabla1[[#This Row],[datetime]],"hh:mm")</f>
        <v>16:04</v>
      </c>
      <c r="F126" t="s">
        <v>3</v>
      </c>
      <c r="G126" t="s">
        <v>23</v>
      </c>
      <c r="H126" t="str">
        <f>IF(ISBLANK(G126),"cash",IF(COUNTIF($D$2:D126,D126)=1,"Nuevo","frecuente"))</f>
        <v>frecuente</v>
      </c>
      <c r="I126" s="8">
        <v>28.9</v>
      </c>
      <c r="J126" t="s">
        <v>28</v>
      </c>
      <c r="K126" t="str">
        <f>Tabla1[[#This Row],[day_of_the_week]]&amp;"-"&amp;Tabla1[[#This Row],[hour]]&amp;"-"&amp;Tabla1[[#This Row],[cash_type]]&amp;"-"&amp;Tabla1[[#This Row],[card]]&amp;"-"&amp;Tabla1[[#This Row],[coffee_name]]</f>
        <v>sábado-16:04-card-ANON-0000-0000-0012-Cortado</v>
      </c>
      <c r="L126" t="str">
        <f>IF(COUNTIF($K$2:K126,K126)=1,"único","repetido")</f>
        <v>único</v>
      </c>
    </row>
    <row r="127" spans="1:12" x14ac:dyDescent="0.3">
      <c r="A127" s="1">
        <v>45367</v>
      </c>
      <c r="B127" s="2">
        <v>45367.748694918984</v>
      </c>
      <c r="C127" s="2" t="str">
        <f>TEXT(Tabla1[[#This Row],[date]],"mmm")</f>
        <v>mar</v>
      </c>
      <c r="D127" s="2" t="str">
        <f>TEXT(Tabla1[[#This Row],[date]],"dddd")</f>
        <v>sábado</v>
      </c>
      <c r="E127" s="2" t="str">
        <f>TEXT(Tabla1[[#This Row],[datetime]],"hh:mm")</f>
        <v>17:58</v>
      </c>
      <c r="F127" t="s">
        <v>3</v>
      </c>
      <c r="G127" t="s">
        <v>76</v>
      </c>
      <c r="H127" t="str">
        <f>IF(ISBLANK(G127),"cash",IF(COUNTIF($D$2:D127,D127)=1,"Nuevo","frecuente"))</f>
        <v>frecuente</v>
      </c>
      <c r="I127" s="8">
        <v>33.799999999999997</v>
      </c>
      <c r="J127" t="s">
        <v>14</v>
      </c>
      <c r="K127" t="str">
        <f>Tabla1[[#This Row],[day_of_the_week]]&amp;"-"&amp;Tabla1[[#This Row],[hour]]&amp;"-"&amp;Tabla1[[#This Row],[cash_type]]&amp;"-"&amp;Tabla1[[#This Row],[card]]&amp;"-"&amp;Tabla1[[#This Row],[coffee_name]]</f>
        <v>sábado-17:58-card-ANON-0000-0000-0062-Americano with Milk</v>
      </c>
      <c r="L127" t="str">
        <f>IF(COUNTIF($K$2:K127,K127)=1,"único","repetido")</f>
        <v>único</v>
      </c>
    </row>
    <row r="128" spans="1:12" x14ac:dyDescent="0.3">
      <c r="A128" s="1">
        <v>45368</v>
      </c>
      <c r="B128" s="2">
        <v>45368.538496122688</v>
      </c>
      <c r="C128" s="2" t="str">
        <f>TEXT(Tabla1[[#This Row],[date]],"mmm")</f>
        <v>mar</v>
      </c>
      <c r="D128" s="2" t="str">
        <f>TEXT(Tabla1[[#This Row],[date]],"dddd")</f>
        <v>domingo</v>
      </c>
      <c r="E128" s="2" t="str">
        <f>TEXT(Tabla1[[#This Row],[datetime]],"hh:mm")</f>
        <v>12:55</v>
      </c>
      <c r="F128" t="s">
        <v>3</v>
      </c>
      <c r="G128" t="s">
        <v>77</v>
      </c>
      <c r="H128" t="str">
        <f>IF(ISBLANK(G128),"cash",IF(COUNTIF($D$2:D128,D128)=1,"Nuevo","frecuente"))</f>
        <v>frecuente</v>
      </c>
      <c r="I128" s="8">
        <v>28.9</v>
      </c>
      <c r="J128" t="s">
        <v>28</v>
      </c>
      <c r="K128" t="str">
        <f>Tabla1[[#This Row],[day_of_the_week]]&amp;"-"&amp;Tabla1[[#This Row],[hour]]&amp;"-"&amp;Tabla1[[#This Row],[cash_type]]&amp;"-"&amp;Tabla1[[#This Row],[card]]&amp;"-"&amp;Tabla1[[#This Row],[coffee_name]]</f>
        <v>domingo-12:55-card-ANON-0000-0000-0063-Cortado</v>
      </c>
      <c r="L128" t="str">
        <f>IF(COUNTIF($K$2:K128,K128)=1,"único","repetido")</f>
        <v>único</v>
      </c>
    </row>
    <row r="129" spans="1:12" x14ac:dyDescent="0.3">
      <c r="A129" s="1">
        <v>45369</v>
      </c>
      <c r="B129" s="2">
        <v>45369.47082952546</v>
      </c>
      <c r="C129" s="2" t="str">
        <f>TEXT(Tabla1[[#This Row],[date]],"mmm")</f>
        <v>mar</v>
      </c>
      <c r="D129" s="2" t="str">
        <f>TEXT(Tabla1[[#This Row],[date]],"dddd")</f>
        <v>lunes</v>
      </c>
      <c r="E129" s="2" t="str">
        <f>TEXT(Tabla1[[#This Row],[datetime]],"hh:mm")</f>
        <v>11:18</v>
      </c>
      <c r="F129" t="s">
        <v>3</v>
      </c>
      <c r="G129" t="s">
        <v>78</v>
      </c>
      <c r="H129" t="str">
        <f>IF(ISBLANK(G129),"cash",IF(COUNTIF($D$2:D129,D129)=1,"Nuevo","frecuente"))</f>
        <v>frecuente</v>
      </c>
      <c r="I129" s="8">
        <v>28.9</v>
      </c>
      <c r="J129" t="s">
        <v>28</v>
      </c>
      <c r="K129" t="str">
        <f>Tabla1[[#This Row],[day_of_the_week]]&amp;"-"&amp;Tabla1[[#This Row],[hour]]&amp;"-"&amp;Tabla1[[#This Row],[cash_type]]&amp;"-"&amp;Tabla1[[#This Row],[card]]&amp;"-"&amp;Tabla1[[#This Row],[coffee_name]]</f>
        <v>lunes-11:18-card-ANON-0000-0000-0064-Cortado</v>
      </c>
      <c r="L129" t="str">
        <f>IF(COUNTIF($K$2:K129,K129)=1,"único","repetido")</f>
        <v>único</v>
      </c>
    </row>
    <row r="130" spans="1:12" x14ac:dyDescent="0.3">
      <c r="A130" s="1">
        <v>45369</v>
      </c>
      <c r="B130" s="2">
        <v>45369.64698755787</v>
      </c>
      <c r="C130" s="2" t="str">
        <f>TEXT(Tabla1[[#This Row],[date]],"mmm")</f>
        <v>mar</v>
      </c>
      <c r="D130" s="2" t="str">
        <f>TEXT(Tabla1[[#This Row],[date]],"dddd")</f>
        <v>lunes</v>
      </c>
      <c r="E130" s="2" t="str">
        <f>TEXT(Tabla1[[#This Row],[datetime]],"hh:mm")</f>
        <v>15:31</v>
      </c>
      <c r="F130" t="s">
        <v>3</v>
      </c>
      <c r="G130" t="s">
        <v>10</v>
      </c>
      <c r="H130" t="str">
        <f>IF(ISBLANK(G130),"cash",IF(COUNTIF($D$2:D130,D130)=1,"Nuevo","frecuente"))</f>
        <v>frecuente</v>
      </c>
      <c r="I130" s="8">
        <v>28.9</v>
      </c>
      <c r="J130" t="s">
        <v>11</v>
      </c>
      <c r="K130" t="str">
        <f>Tabla1[[#This Row],[day_of_the_week]]&amp;"-"&amp;Tabla1[[#This Row],[hour]]&amp;"-"&amp;Tabla1[[#This Row],[cash_type]]&amp;"-"&amp;Tabla1[[#This Row],[card]]&amp;"-"&amp;Tabla1[[#This Row],[coffee_name]]</f>
        <v>lunes-15:31-card-ANON-0000-0000-0003-Americano</v>
      </c>
      <c r="L130" t="str">
        <f>IF(COUNTIF($K$2:K130,K130)=1,"único","repetido")</f>
        <v>único</v>
      </c>
    </row>
    <row r="131" spans="1:12" x14ac:dyDescent="0.3">
      <c r="A131" s="1">
        <v>45369</v>
      </c>
      <c r="B131" s="2">
        <v>45369.64766480324</v>
      </c>
      <c r="C131" s="2" t="str">
        <f>TEXT(Tabla1[[#This Row],[date]],"mmm")</f>
        <v>mar</v>
      </c>
      <c r="D131" s="2" t="str">
        <f>TEXT(Tabla1[[#This Row],[date]],"dddd")</f>
        <v>lunes</v>
      </c>
      <c r="E131" s="2" t="str">
        <f>TEXT(Tabla1[[#This Row],[datetime]],"hh:mm")</f>
        <v>15:32</v>
      </c>
      <c r="F131" t="s">
        <v>3</v>
      </c>
      <c r="G131" t="s">
        <v>10</v>
      </c>
      <c r="H131" t="str">
        <f>IF(ISBLANK(G131),"cash",IF(COUNTIF($D$2:D131,D131)=1,"Nuevo","frecuente"))</f>
        <v>frecuente</v>
      </c>
      <c r="I131" s="8">
        <v>28.9</v>
      </c>
      <c r="J131" t="s">
        <v>11</v>
      </c>
      <c r="K131" t="str">
        <f>Tabla1[[#This Row],[day_of_the_week]]&amp;"-"&amp;Tabla1[[#This Row],[hour]]&amp;"-"&amp;Tabla1[[#This Row],[cash_type]]&amp;"-"&amp;Tabla1[[#This Row],[card]]&amp;"-"&amp;Tabla1[[#This Row],[coffee_name]]</f>
        <v>lunes-15:32-card-ANON-0000-0000-0003-Americano</v>
      </c>
      <c r="L131" t="str">
        <f>IF(COUNTIF($K$2:K131,K131)=1,"único","repetido")</f>
        <v>único</v>
      </c>
    </row>
    <row r="132" spans="1:12" x14ac:dyDescent="0.3">
      <c r="A132" s="1">
        <v>45369</v>
      </c>
      <c r="B132" s="2">
        <v>45369.648341527776</v>
      </c>
      <c r="C132" s="2" t="str">
        <f>TEXT(Tabla1[[#This Row],[date]],"mmm")</f>
        <v>mar</v>
      </c>
      <c r="D132" s="2" t="str">
        <f>TEXT(Tabla1[[#This Row],[date]],"dddd")</f>
        <v>lunes</v>
      </c>
      <c r="E132" s="2" t="str">
        <f>TEXT(Tabla1[[#This Row],[datetime]],"hh:mm")</f>
        <v>15:33</v>
      </c>
      <c r="F132" t="s">
        <v>3</v>
      </c>
      <c r="G132" t="s">
        <v>10</v>
      </c>
      <c r="H132" t="str">
        <f>IF(ISBLANK(G132),"cash",IF(COUNTIF($D$2:D132,D132)=1,"Nuevo","frecuente"))</f>
        <v>frecuente</v>
      </c>
      <c r="I132" s="8">
        <v>28.9</v>
      </c>
      <c r="J132" t="s">
        <v>11</v>
      </c>
      <c r="K132" t="str">
        <f>Tabla1[[#This Row],[day_of_the_week]]&amp;"-"&amp;Tabla1[[#This Row],[hour]]&amp;"-"&amp;Tabla1[[#This Row],[cash_type]]&amp;"-"&amp;Tabla1[[#This Row],[card]]&amp;"-"&amp;Tabla1[[#This Row],[coffee_name]]</f>
        <v>lunes-15:33-card-ANON-0000-0000-0003-Americano</v>
      </c>
      <c r="L132" t="str">
        <f>IF(COUNTIF($K$2:K132,K132)=1,"único","repetido")</f>
        <v>único</v>
      </c>
    </row>
    <row r="133" spans="1:12" x14ac:dyDescent="0.3">
      <c r="A133" s="1">
        <v>45370</v>
      </c>
      <c r="B133" s="2">
        <v>45370.430856435189</v>
      </c>
      <c r="C133" s="2" t="str">
        <f>TEXT(Tabla1[[#This Row],[date]],"mmm")</f>
        <v>mar</v>
      </c>
      <c r="D133" s="2" t="str">
        <f>TEXT(Tabla1[[#This Row],[date]],"dddd")</f>
        <v>martes</v>
      </c>
      <c r="E133" s="2" t="str">
        <f>TEXT(Tabla1[[#This Row],[datetime]],"hh:mm")</f>
        <v>10:20</v>
      </c>
      <c r="F133" t="s">
        <v>21</v>
      </c>
      <c r="H133" t="str">
        <f>IF(ISBLANK(G133),"cash",IF(COUNTIF($D$2:D133,D133)=1,"Nuevo","frecuente"))</f>
        <v>cash</v>
      </c>
      <c r="I133" s="8">
        <v>30</v>
      </c>
      <c r="J133" t="s">
        <v>28</v>
      </c>
      <c r="K133" t="str">
        <f>Tabla1[[#This Row],[day_of_the_week]]&amp;"-"&amp;Tabla1[[#This Row],[hour]]&amp;"-"&amp;Tabla1[[#This Row],[cash_type]]&amp;"-"&amp;Tabla1[[#This Row],[card]]&amp;"-"&amp;Tabla1[[#This Row],[coffee_name]]</f>
        <v>martes-10:20-cash--Cortado</v>
      </c>
      <c r="L133" t="str">
        <f>IF(COUNTIF($K$2:K133,K133)=1,"único","repetido")</f>
        <v>único</v>
      </c>
    </row>
    <row r="134" spans="1:12" x14ac:dyDescent="0.3">
      <c r="A134" s="1">
        <v>45370</v>
      </c>
      <c r="B134" s="2">
        <v>45370.584971481483</v>
      </c>
      <c r="C134" s="2" t="str">
        <f>TEXT(Tabla1[[#This Row],[date]],"mmm")</f>
        <v>mar</v>
      </c>
      <c r="D134" s="2" t="str">
        <f>TEXT(Tabla1[[#This Row],[date]],"dddd")</f>
        <v>martes</v>
      </c>
      <c r="E134" s="2" t="str">
        <f>TEXT(Tabla1[[#This Row],[datetime]],"hh:mm")</f>
        <v>14:02</v>
      </c>
      <c r="F134" t="s">
        <v>3</v>
      </c>
      <c r="G134" t="s">
        <v>79</v>
      </c>
      <c r="H134" t="str">
        <f>IF(ISBLANK(G134),"cash",IF(COUNTIF($D$2:D134,D134)=1,"Nuevo","frecuente"))</f>
        <v>frecuente</v>
      </c>
      <c r="I134" s="8">
        <v>38.700000000000003</v>
      </c>
      <c r="J134" t="s">
        <v>7</v>
      </c>
      <c r="K134" t="str">
        <f>Tabla1[[#This Row],[day_of_the_week]]&amp;"-"&amp;Tabla1[[#This Row],[hour]]&amp;"-"&amp;Tabla1[[#This Row],[cash_type]]&amp;"-"&amp;Tabla1[[#This Row],[card]]&amp;"-"&amp;Tabla1[[#This Row],[coffee_name]]</f>
        <v>martes-14:02-card-ANON-0000-0000-0065-Latte</v>
      </c>
      <c r="L134" t="str">
        <f>IF(COUNTIF($K$2:K134,K134)=1,"único","repetido")</f>
        <v>único</v>
      </c>
    </row>
    <row r="135" spans="1:12" x14ac:dyDescent="0.3">
      <c r="A135" s="1">
        <v>45370</v>
      </c>
      <c r="B135" s="2">
        <v>45370.58564542824</v>
      </c>
      <c r="C135" s="2" t="str">
        <f>TEXT(Tabla1[[#This Row],[date]],"mmm")</f>
        <v>mar</v>
      </c>
      <c r="D135" s="2" t="str">
        <f>TEXT(Tabla1[[#This Row],[date]],"dddd")</f>
        <v>martes</v>
      </c>
      <c r="E135" s="2" t="str">
        <f>TEXT(Tabla1[[#This Row],[datetime]],"hh:mm")</f>
        <v>14:03</v>
      </c>
      <c r="F135" t="s">
        <v>3</v>
      </c>
      <c r="G135" t="s">
        <v>79</v>
      </c>
      <c r="H135" t="str">
        <f>IF(ISBLANK(G135),"cash",IF(COUNTIF($D$2:D135,D135)=1,"Nuevo","frecuente"))</f>
        <v>frecuente</v>
      </c>
      <c r="I135" s="8">
        <v>38.700000000000003</v>
      </c>
      <c r="J135" t="s">
        <v>7</v>
      </c>
      <c r="K135" t="str">
        <f>Tabla1[[#This Row],[day_of_the_week]]&amp;"-"&amp;Tabla1[[#This Row],[hour]]&amp;"-"&amp;Tabla1[[#This Row],[cash_type]]&amp;"-"&amp;Tabla1[[#This Row],[card]]&amp;"-"&amp;Tabla1[[#This Row],[coffee_name]]</f>
        <v>martes-14:03-card-ANON-0000-0000-0065-Latte</v>
      </c>
      <c r="L135" t="str">
        <f>IF(COUNTIF($K$2:K135,K135)=1,"único","repetido")</f>
        <v>único</v>
      </c>
    </row>
    <row r="136" spans="1:12" x14ac:dyDescent="0.3">
      <c r="A136" s="1">
        <v>45370</v>
      </c>
      <c r="B136" s="2">
        <v>45370.628198020837</v>
      </c>
      <c r="C136" s="2" t="str">
        <f>TEXT(Tabla1[[#This Row],[date]],"mmm")</f>
        <v>mar</v>
      </c>
      <c r="D136" s="2" t="str">
        <f>TEXT(Tabla1[[#This Row],[date]],"dddd")</f>
        <v>martes</v>
      </c>
      <c r="E136" s="2" t="str">
        <f>TEXT(Tabla1[[#This Row],[datetime]],"hh:mm")</f>
        <v>15:04</v>
      </c>
      <c r="F136" t="s">
        <v>3</v>
      </c>
      <c r="G136" t="s">
        <v>63</v>
      </c>
      <c r="H136" t="str">
        <f>IF(ISBLANK(G136),"cash",IF(COUNTIF($D$2:D136,D136)=1,"Nuevo","frecuente"))</f>
        <v>frecuente</v>
      </c>
      <c r="I136" s="8">
        <v>38.700000000000003</v>
      </c>
      <c r="J136" t="s">
        <v>9</v>
      </c>
      <c r="K136" t="str">
        <f>Tabla1[[#This Row],[day_of_the_week]]&amp;"-"&amp;Tabla1[[#This Row],[hour]]&amp;"-"&amp;Tabla1[[#This Row],[cash_type]]&amp;"-"&amp;Tabla1[[#This Row],[card]]&amp;"-"&amp;Tabla1[[#This Row],[coffee_name]]</f>
        <v>martes-15:04-card-ANON-0000-0000-0049-Hot Chocolate</v>
      </c>
      <c r="L136" t="str">
        <f>IF(COUNTIF($K$2:K136,K136)=1,"único","repetido")</f>
        <v>único</v>
      </c>
    </row>
    <row r="137" spans="1:12" x14ac:dyDescent="0.3">
      <c r="A137" s="1">
        <v>45370</v>
      </c>
      <c r="B137" s="2">
        <v>45370.704035949071</v>
      </c>
      <c r="C137" s="2" t="str">
        <f>TEXT(Tabla1[[#This Row],[date]],"mmm")</f>
        <v>mar</v>
      </c>
      <c r="D137" s="2" t="str">
        <f>TEXT(Tabla1[[#This Row],[date]],"dddd")</f>
        <v>martes</v>
      </c>
      <c r="E137" s="2" t="str">
        <f>TEXT(Tabla1[[#This Row],[datetime]],"hh:mm")</f>
        <v>16:53</v>
      </c>
      <c r="F137" t="s">
        <v>3</v>
      </c>
      <c r="G137" t="s">
        <v>80</v>
      </c>
      <c r="H137" t="str">
        <f>IF(ISBLANK(G137),"cash",IF(COUNTIF($D$2:D137,D137)=1,"Nuevo","frecuente"))</f>
        <v>frecuente</v>
      </c>
      <c r="I137" s="8">
        <v>33.799999999999997</v>
      </c>
      <c r="J137" t="s">
        <v>14</v>
      </c>
      <c r="K137" t="str">
        <f>Tabla1[[#This Row],[day_of_the_week]]&amp;"-"&amp;Tabla1[[#This Row],[hour]]&amp;"-"&amp;Tabla1[[#This Row],[cash_type]]&amp;"-"&amp;Tabla1[[#This Row],[card]]&amp;"-"&amp;Tabla1[[#This Row],[coffee_name]]</f>
        <v>martes-16:53-card-ANON-0000-0000-0066-Americano with Milk</v>
      </c>
      <c r="L137" t="str">
        <f>IF(COUNTIF($K$2:K137,K137)=1,"único","repetido")</f>
        <v>único</v>
      </c>
    </row>
    <row r="138" spans="1:12" x14ac:dyDescent="0.3">
      <c r="A138" s="1">
        <v>45370</v>
      </c>
      <c r="B138" s="2">
        <v>45370.810100428243</v>
      </c>
      <c r="C138" s="2" t="str">
        <f>TEXT(Tabla1[[#This Row],[date]],"mmm")</f>
        <v>mar</v>
      </c>
      <c r="D138" s="2" t="str">
        <f>TEXT(Tabla1[[#This Row],[date]],"dddd")</f>
        <v>martes</v>
      </c>
      <c r="E138" s="2" t="str">
        <f>TEXT(Tabla1[[#This Row],[datetime]],"hh:mm")</f>
        <v>19:26</v>
      </c>
      <c r="F138" t="s">
        <v>21</v>
      </c>
      <c r="H138" t="str">
        <f>IF(ISBLANK(G138),"cash",IF(COUNTIF($D$2:D138,D138)=1,"Nuevo","frecuente"))</f>
        <v>cash</v>
      </c>
      <c r="I138" s="8">
        <v>40</v>
      </c>
      <c r="J138" t="s">
        <v>9</v>
      </c>
      <c r="K138" t="str">
        <f>Tabla1[[#This Row],[day_of_the_week]]&amp;"-"&amp;Tabla1[[#This Row],[hour]]&amp;"-"&amp;Tabla1[[#This Row],[cash_type]]&amp;"-"&amp;Tabla1[[#This Row],[card]]&amp;"-"&amp;Tabla1[[#This Row],[coffee_name]]</f>
        <v>martes-19:26-cash--Hot Chocolate</v>
      </c>
      <c r="L138" t="str">
        <f>IF(COUNTIF($K$2:K138,K138)=1,"único","repetido")</f>
        <v>único</v>
      </c>
    </row>
    <row r="139" spans="1:12" x14ac:dyDescent="0.3">
      <c r="A139" s="1">
        <v>45371</v>
      </c>
      <c r="B139" s="2">
        <v>45371.486995405096</v>
      </c>
      <c r="C139" s="2" t="str">
        <f>TEXT(Tabla1[[#This Row],[date]],"mmm")</f>
        <v>mar</v>
      </c>
      <c r="D139" s="2" t="str">
        <f>TEXT(Tabla1[[#This Row],[date]],"dddd")</f>
        <v>miércoles</v>
      </c>
      <c r="E139" s="2" t="str">
        <f>TEXT(Tabla1[[#This Row],[datetime]],"hh:mm")</f>
        <v>11:41</v>
      </c>
      <c r="F139" t="s">
        <v>3</v>
      </c>
      <c r="G139" t="s">
        <v>23</v>
      </c>
      <c r="H139" t="str">
        <f>IF(ISBLANK(G139),"cash",IF(COUNTIF($D$2:D139,D139)=1,"Nuevo","frecuente"))</f>
        <v>frecuente</v>
      </c>
      <c r="I139" s="8">
        <v>28.9</v>
      </c>
      <c r="J139" t="s">
        <v>28</v>
      </c>
      <c r="K139" t="str">
        <f>Tabla1[[#This Row],[day_of_the_week]]&amp;"-"&amp;Tabla1[[#This Row],[hour]]&amp;"-"&amp;Tabla1[[#This Row],[cash_type]]&amp;"-"&amp;Tabla1[[#This Row],[card]]&amp;"-"&amp;Tabla1[[#This Row],[coffee_name]]</f>
        <v>miércoles-11:41-card-ANON-0000-0000-0012-Cortado</v>
      </c>
      <c r="L139" t="str">
        <f>IF(COUNTIF($K$2:K139,K139)=1,"único","repetido")</f>
        <v>único</v>
      </c>
    </row>
    <row r="140" spans="1:12" x14ac:dyDescent="0.3">
      <c r="A140" s="1">
        <v>45371</v>
      </c>
      <c r="B140" s="2">
        <v>45371.514672777776</v>
      </c>
      <c r="C140" s="2" t="str">
        <f>TEXT(Tabla1[[#This Row],[date]],"mmm")</f>
        <v>mar</v>
      </c>
      <c r="D140" s="2" t="str">
        <f>TEXT(Tabla1[[#This Row],[date]],"dddd")</f>
        <v>miércoles</v>
      </c>
      <c r="E140" s="2" t="str">
        <f>TEXT(Tabla1[[#This Row],[datetime]],"hh:mm")</f>
        <v>12:21</v>
      </c>
      <c r="F140" t="s">
        <v>21</v>
      </c>
      <c r="H140" t="str">
        <f>IF(ISBLANK(G140),"cash",IF(COUNTIF($D$2:D140,D140)=1,"Nuevo","frecuente"))</f>
        <v>cash</v>
      </c>
      <c r="I140" s="8">
        <v>40</v>
      </c>
      <c r="J140" t="s">
        <v>7</v>
      </c>
      <c r="K140" t="str">
        <f>Tabla1[[#This Row],[day_of_the_week]]&amp;"-"&amp;Tabla1[[#This Row],[hour]]&amp;"-"&amp;Tabla1[[#This Row],[cash_type]]&amp;"-"&amp;Tabla1[[#This Row],[card]]&amp;"-"&amp;Tabla1[[#This Row],[coffee_name]]</f>
        <v>miércoles-12:21-cash--Latte</v>
      </c>
      <c r="L140" t="str">
        <f>IF(COUNTIF($K$2:K140,K140)=1,"único","repetido")</f>
        <v>único</v>
      </c>
    </row>
    <row r="141" spans="1:12" x14ac:dyDescent="0.3">
      <c r="A141" s="1">
        <v>45371</v>
      </c>
      <c r="B141" s="2">
        <v>45371.521400092592</v>
      </c>
      <c r="C141" s="2" t="str">
        <f>TEXT(Tabla1[[#This Row],[date]],"mmm")</f>
        <v>mar</v>
      </c>
      <c r="D141" s="2" t="str">
        <f>TEXT(Tabla1[[#This Row],[date]],"dddd")</f>
        <v>miércoles</v>
      </c>
      <c r="E141" s="2" t="str">
        <f>TEXT(Tabla1[[#This Row],[datetime]],"hh:mm")</f>
        <v>12:30</v>
      </c>
      <c r="F141" t="s">
        <v>3</v>
      </c>
      <c r="G141" t="s">
        <v>63</v>
      </c>
      <c r="H141" t="str">
        <f>IF(ISBLANK(G141),"cash",IF(COUNTIF($D$2:D141,D141)=1,"Nuevo","frecuente"))</f>
        <v>frecuente</v>
      </c>
      <c r="I141" s="8">
        <v>28.9</v>
      </c>
      <c r="J141" t="s">
        <v>28</v>
      </c>
      <c r="K141" t="str">
        <f>Tabla1[[#This Row],[day_of_the_week]]&amp;"-"&amp;Tabla1[[#This Row],[hour]]&amp;"-"&amp;Tabla1[[#This Row],[cash_type]]&amp;"-"&amp;Tabla1[[#This Row],[card]]&amp;"-"&amp;Tabla1[[#This Row],[coffee_name]]</f>
        <v>miércoles-12:30-card-ANON-0000-0000-0049-Cortado</v>
      </c>
      <c r="L141" t="str">
        <f>IF(COUNTIF($K$2:K141,K141)=1,"único","repetido")</f>
        <v>único</v>
      </c>
    </row>
    <row r="142" spans="1:12" x14ac:dyDescent="0.3">
      <c r="A142" s="1">
        <v>45371</v>
      </c>
      <c r="B142" s="2">
        <v>45371.553326319445</v>
      </c>
      <c r="C142" s="2" t="str">
        <f>TEXT(Tabla1[[#This Row],[date]],"mmm")</f>
        <v>mar</v>
      </c>
      <c r="D142" s="2" t="str">
        <f>TEXT(Tabla1[[#This Row],[date]],"dddd")</f>
        <v>miércoles</v>
      </c>
      <c r="E142" s="2" t="str">
        <f>TEXT(Tabla1[[#This Row],[datetime]],"hh:mm")</f>
        <v>13:16</v>
      </c>
      <c r="F142" t="s">
        <v>3</v>
      </c>
      <c r="G142" t="s">
        <v>81</v>
      </c>
      <c r="H142" t="str">
        <f>IF(ISBLANK(G142),"cash",IF(COUNTIF($D$2:D142,D142)=1,"Nuevo","frecuente"))</f>
        <v>frecuente</v>
      </c>
      <c r="I142" s="8">
        <v>38.700000000000003</v>
      </c>
      <c r="J142" t="s">
        <v>43</v>
      </c>
      <c r="K142" t="str">
        <f>Tabla1[[#This Row],[day_of_the_week]]&amp;"-"&amp;Tabla1[[#This Row],[hour]]&amp;"-"&amp;Tabla1[[#This Row],[cash_type]]&amp;"-"&amp;Tabla1[[#This Row],[card]]&amp;"-"&amp;Tabla1[[#This Row],[coffee_name]]</f>
        <v>miércoles-13:16-card-ANON-0000-0000-0067-Cappuccino</v>
      </c>
      <c r="L142" t="str">
        <f>IF(COUNTIF($K$2:K142,K142)=1,"único","repetido")</f>
        <v>único</v>
      </c>
    </row>
    <row r="143" spans="1:12" x14ac:dyDescent="0.3">
      <c r="A143" s="1">
        <v>45371</v>
      </c>
      <c r="B143" s="2">
        <v>45371.696274502312</v>
      </c>
      <c r="C143" s="2" t="str">
        <f>TEXT(Tabla1[[#This Row],[date]],"mmm")</f>
        <v>mar</v>
      </c>
      <c r="D143" s="2" t="str">
        <f>TEXT(Tabla1[[#This Row],[date]],"dddd")</f>
        <v>miércoles</v>
      </c>
      <c r="E143" s="2" t="str">
        <f>TEXT(Tabla1[[#This Row],[datetime]],"hh:mm")</f>
        <v>16:42</v>
      </c>
      <c r="F143" t="s">
        <v>3</v>
      </c>
      <c r="G143" t="s">
        <v>64</v>
      </c>
      <c r="H143" t="str">
        <f>IF(ISBLANK(G143),"cash",IF(COUNTIF($D$2:D143,D143)=1,"Nuevo","frecuente"))</f>
        <v>frecuente</v>
      </c>
      <c r="I143" s="8">
        <v>38.700000000000003</v>
      </c>
      <c r="J143" t="s">
        <v>18</v>
      </c>
      <c r="K143" t="str">
        <f>Tabla1[[#This Row],[day_of_the_week]]&amp;"-"&amp;Tabla1[[#This Row],[hour]]&amp;"-"&amp;Tabla1[[#This Row],[cash_type]]&amp;"-"&amp;Tabla1[[#This Row],[card]]&amp;"-"&amp;Tabla1[[#This Row],[coffee_name]]</f>
        <v>miércoles-16:42-card-ANON-0000-0000-0050-Cocoa</v>
      </c>
      <c r="L143" t="str">
        <f>IF(COUNTIF($K$2:K143,K143)=1,"único","repetido")</f>
        <v>único</v>
      </c>
    </row>
    <row r="144" spans="1:12" x14ac:dyDescent="0.3">
      <c r="A144" s="1">
        <v>45371</v>
      </c>
      <c r="B144" s="2">
        <v>45371.743388668983</v>
      </c>
      <c r="C144" s="2" t="str">
        <f>TEXT(Tabla1[[#This Row],[date]],"mmm")</f>
        <v>mar</v>
      </c>
      <c r="D144" s="2" t="str">
        <f>TEXT(Tabla1[[#This Row],[date]],"dddd")</f>
        <v>miércoles</v>
      </c>
      <c r="E144" s="2" t="str">
        <f>TEXT(Tabla1[[#This Row],[datetime]],"hh:mm")</f>
        <v>17:50</v>
      </c>
      <c r="F144" t="s">
        <v>3</v>
      </c>
      <c r="G144" t="s">
        <v>82</v>
      </c>
      <c r="H144" t="str">
        <f>IF(ISBLANK(G144),"cash",IF(COUNTIF($D$2:D144,D144)=1,"Nuevo","frecuente"))</f>
        <v>frecuente</v>
      </c>
      <c r="I144" s="8">
        <v>38.700000000000003</v>
      </c>
      <c r="J144" t="s">
        <v>7</v>
      </c>
      <c r="K144" t="str">
        <f>Tabla1[[#This Row],[day_of_the_week]]&amp;"-"&amp;Tabla1[[#This Row],[hour]]&amp;"-"&amp;Tabla1[[#This Row],[cash_type]]&amp;"-"&amp;Tabla1[[#This Row],[card]]&amp;"-"&amp;Tabla1[[#This Row],[coffee_name]]</f>
        <v>miércoles-17:50-card-ANON-0000-0000-0068-Latte</v>
      </c>
      <c r="L144" t="str">
        <f>IF(COUNTIF($K$2:K144,K144)=1,"único","repetido")</f>
        <v>único</v>
      </c>
    </row>
    <row r="145" spans="1:12" x14ac:dyDescent="0.3">
      <c r="A145" s="1">
        <v>45372</v>
      </c>
      <c r="B145" s="2">
        <v>45372.429826122687</v>
      </c>
      <c r="C145" s="2" t="str">
        <f>TEXT(Tabla1[[#This Row],[date]],"mmm")</f>
        <v>mar</v>
      </c>
      <c r="D145" s="2" t="str">
        <f>TEXT(Tabla1[[#This Row],[date]],"dddd")</f>
        <v>jueves</v>
      </c>
      <c r="E145" s="2" t="str">
        <f>TEXT(Tabla1[[#This Row],[datetime]],"hh:mm")</f>
        <v>10:18</v>
      </c>
      <c r="F145" t="s">
        <v>21</v>
      </c>
      <c r="H145" t="str">
        <f>IF(ISBLANK(G145),"cash",IF(COUNTIF($D$2:D145,D145)=1,"Nuevo","frecuente"))</f>
        <v>cash</v>
      </c>
      <c r="I145" s="8">
        <v>40</v>
      </c>
      <c r="J145" t="s">
        <v>43</v>
      </c>
      <c r="K145" t="str">
        <f>Tabla1[[#This Row],[day_of_the_week]]&amp;"-"&amp;Tabla1[[#This Row],[hour]]&amp;"-"&amp;Tabla1[[#This Row],[cash_type]]&amp;"-"&amp;Tabla1[[#This Row],[card]]&amp;"-"&amp;Tabla1[[#This Row],[coffee_name]]</f>
        <v>jueves-10:18-cash--Cappuccino</v>
      </c>
      <c r="L145" t="str">
        <f>IF(COUNTIF($K$2:K145,K145)=1,"único","repetido")</f>
        <v>único</v>
      </c>
    </row>
    <row r="146" spans="1:12" x14ac:dyDescent="0.3">
      <c r="A146" s="1">
        <v>45372</v>
      </c>
      <c r="B146" s="2">
        <v>45372.517467523146</v>
      </c>
      <c r="C146" s="2" t="str">
        <f>TEXT(Tabla1[[#This Row],[date]],"mmm")</f>
        <v>mar</v>
      </c>
      <c r="D146" s="2" t="str">
        <f>TEXT(Tabla1[[#This Row],[date]],"dddd")</f>
        <v>jueves</v>
      </c>
      <c r="E146" s="2" t="str">
        <f>TEXT(Tabla1[[#This Row],[datetime]],"hh:mm")</f>
        <v>12:25</v>
      </c>
      <c r="F146" t="s">
        <v>3</v>
      </c>
      <c r="G146" t="s">
        <v>23</v>
      </c>
      <c r="H146" t="str">
        <f>IF(ISBLANK(G146),"cash",IF(COUNTIF($D$2:D146,D146)=1,"Nuevo","frecuente"))</f>
        <v>frecuente</v>
      </c>
      <c r="I146" s="8">
        <v>28.9</v>
      </c>
      <c r="J146" t="s">
        <v>28</v>
      </c>
      <c r="K146" t="str">
        <f>Tabla1[[#This Row],[day_of_the_week]]&amp;"-"&amp;Tabla1[[#This Row],[hour]]&amp;"-"&amp;Tabla1[[#This Row],[cash_type]]&amp;"-"&amp;Tabla1[[#This Row],[card]]&amp;"-"&amp;Tabla1[[#This Row],[coffee_name]]</f>
        <v>jueves-12:25-card-ANON-0000-0000-0012-Cortado</v>
      </c>
      <c r="L146" t="str">
        <f>IF(COUNTIF($K$2:K146,K146)=1,"único","repetido")</f>
        <v>único</v>
      </c>
    </row>
    <row r="147" spans="1:12" x14ac:dyDescent="0.3">
      <c r="A147" s="1">
        <v>45372</v>
      </c>
      <c r="B147" s="2">
        <v>45372.518257268515</v>
      </c>
      <c r="C147" s="2" t="str">
        <f>TEXT(Tabla1[[#This Row],[date]],"mmm")</f>
        <v>mar</v>
      </c>
      <c r="D147" s="2" t="str">
        <f>TEXT(Tabla1[[#This Row],[date]],"dddd")</f>
        <v>jueves</v>
      </c>
      <c r="E147" s="2" t="str">
        <f>TEXT(Tabla1[[#This Row],[datetime]],"hh:mm")</f>
        <v>12:26</v>
      </c>
      <c r="F147" t="s">
        <v>3</v>
      </c>
      <c r="G147" t="s">
        <v>23</v>
      </c>
      <c r="H147" t="str">
        <f>IF(ISBLANK(G147),"cash",IF(COUNTIF($D$2:D147,D147)=1,"Nuevo","frecuente"))</f>
        <v>frecuente</v>
      </c>
      <c r="I147" s="8">
        <v>38.700000000000003</v>
      </c>
      <c r="J147" t="s">
        <v>43</v>
      </c>
      <c r="K147" t="str">
        <f>Tabla1[[#This Row],[day_of_the_week]]&amp;"-"&amp;Tabla1[[#This Row],[hour]]&amp;"-"&amp;Tabla1[[#This Row],[cash_type]]&amp;"-"&amp;Tabla1[[#This Row],[card]]&amp;"-"&amp;Tabla1[[#This Row],[coffee_name]]</f>
        <v>jueves-12:26-card-ANON-0000-0000-0012-Cappuccino</v>
      </c>
      <c r="L147" t="str">
        <f>IF(COUNTIF($K$2:K147,K147)=1,"único","repetido")</f>
        <v>único</v>
      </c>
    </row>
    <row r="148" spans="1:12" x14ac:dyDescent="0.3">
      <c r="A148" s="1">
        <v>45372</v>
      </c>
      <c r="B148" s="2">
        <v>45372.722933483798</v>
      </c>
      <c r="C148" s="2" t="str">
        <f>TEXT(Tabla1[[#This Row],[date]],"mmm")</f>
        <v>mar</v>
      </c>
      <c r="D148" s="2" t="str">
        <f>TEXT(Tabla1[[#This Row],[date]],"dddd")</f>
        <v>jueves</v>
      </c>
      <c r="E148" s="2" t="str">
        <f>TEXT(Tabla1[[#This Row],[datetime]],"hh:mm")</f>
        <v>17:21</v>
      </c>
      <c r="F148" t="s">
        <v>21</v>
      </c>
      <c r="H148" t="str">
        <f>IF(ISBLANK(G148),"cash",IF(COUNTIF($D$2:D148,D148)=1,"Nuevo","frecuente"))</f>
        <v>cash</v>
      </c>
      <c r="I148" s="8">
        <v>30</v>
      </c>
      <c r="J148" t="s">
        <v>11</v>
      </c>
      <c r="K148" t="str">
        <f>Tabla1[[#This Row],[day_of_the_week]]&amp;"-"&amp;Tabla1[[#This Row],[hour]]&amp;"-"&amp;Tabla1[[#This Row],[cash_type]]&amp;"-"&amp;Tabla1[[#This Row],[card]]&amp;"-"&amp;Tabla1[[#This Row],[coffee_name]]</f>
        <v>jueves-17:21-cash--Americano</v>
      </c>
      <c r="L148" t="str">
        <f>IF(COUNTIF($K$2:K148,K148)=1,"único","repetido")</f>
        <v>único</v>
      </c>
    </row>
    <row r="149" spans="1:12" x14ac:dyDescent="0.3">
      <c r="A149" s="1">
        <v>45372</v>
      </c>
      <c r="B149" s="2">
        <v>45372.723626770836</v>
      </c>
      <c r="C149" s="2" t="str">
        <f>TEXT(Tabla1[[#This Row],[date]],"mmm")</f>
        <v>mar</v>
      </c>
      <c r="D149" s="2" t="str">
        <f>TEXT(Tabla1[[#This Row],[date]],"dddd")</f>
        <v>jueves</v>
      </c>
      <c r="E149" s="2" t="str">
        <f>TEXT(Tabla1[[#This Row],[datetime]],"hh:mm")</f>
        <v>17:22</v>
      </c>
      <c r="F149" t="s">
        <v>3</v>
      </c>
      <c r="G149" t="s">
        <v>23</v>
      </c>
      <c r="H149" t="str">
        <f>IF(ISBLANK(G149),"cash",IF(COUNTIF($D$2:D149,D149)=1,"Nuevo","frecuente"))</f>
        <v>frecuente</v>
      </c>
      <c r="I149" s="8">
        <v>28.9</v>
      </c>
      <c r="J149" t="s">
        <v>28</v>
      </c>
      <c r="K149" t="str">
        <f>Tabla1[[#This Row],[day_of_the_week]]&amp;"-"&amp;Tabla1[[#This Row],[hour]]&amp;"-"&amp;Tabla1[[#This Row],[cash_type]]&amp;"-"&amp;Tabla1[[#This Row],[card]]&amp;"-"&amp;Tabla1[[#This Row],[coffee_name]]</f>
        <v>jueves-17:22-card-ANON-0000-0000-0012-Cortado</v>
      </c>
      <c r="L149" t="str">
        <f>IF(COUNTIF($K$2:K149,K149)=1,"único","repetido")</f>
        <v>único</v>
      </c>
    </row>
    <row r="150" spans="1:12" x14ac:dyDescent="0.3">
      <c r="A150" s="1">
        <v>45372</v>
      </c>
      <c r="B150" s="2">
        <v>45372.805978101853</v>
      </c>
      <c r="C150" s="2" t="str">
        <f>TEXT(Tabla1[[#This Row],[date]],"mmm")</f>
        <v>mar</v>
      </c>
      <c r="D150" s="2" t="str">
        <f>TEXT(Tabla1[[#This Row],[date]],"dddd")</f>
        <v>jueves</v>
      </c>
      <c r="E150" s="2" t="str">
        <f>TEXT(Tabla1[[#This Row],[datetime]],"hh:mm")</f>
        <v>19:20</v>
      </c>
      <c r="F150" t="s">
        <v>3</v>
      </c>
      <c r="G150" t="s">
        <v>83</v>
      </c>
      <c r="H150" t="str">
        <f>IF(ISBLANK(G150),"cash",IF(COUNTIF($D$2:D150,D150)=1,"Nuevo","frecuente"))</f>
        <v>frecuente</v>
      </c>
      <c r="I150" s="8">
        <v>38.700000000000003</v>
      </c>
      <c r="J150" t="s">
        <v>7</v>
      </c>
      <c r="K150" t="str">
        <f>Tabla1[[#This Row],[day_of_the_week]]&amp;"-"&amp;Tabla1[[#This Row],[hour]]&amp;"-"&amp;Tabla1[[#This Row],[cash_type]]&amp;"-"&amp;Tabla1[[#This Row],[card]]&amp;"-"&amp;Tabla1[[#This Row],[coffee_name]]</f>
        <v>jueves-19:20-card-ANON-0000-0000-0069-Latte</v>
      </c>
      <c r="L150" t="str">
        <f>IF(COUNTIF($K$2:K150,K150)=1,"único","repetido")</f>
        <v>único</v>
      </c>
    </row>
    <row r="151" spans="1:12" x14ac:dyDescent="0.3">
      <c r="A151" s="1">
        <v>45373</v>
      </c>
      <c r="B151" s="2">
        <v>45373.441592812502</v>
      </c>
      <c r="C151" s="2" t="str">
        <f>TEXT(Tabla1[[#This Row],[date]],"mmm")</f>
        <v>mar</v>
      </c>
      <c r="D151" s="2" t="str">
        <f>TEXT(Tabla1[[#This Row],[date]],"dddd")</f>
        <v>viernes</v>
      </c>
      <c r="E151" s="2" t="str">
        <f>TEXT(Tabla1[[#This Row],[datetime]],"hh:mm")</f>
        <v>10:35</v>
      </c>
      <c r="F151" t="s">
        <v>3</v>
      </c>
      <c r="G151" t="s">
        <v>84</v>
      </c>
      <c r="H151" t="str">
        <f>IF(ISBLANK(G151),"cash",IF(COUNTIF($D$2:D151,D151)=1,"Nuevo","frecuente"))</f>
        <v>frecuente</v>
      </c>
      <c r="I151" s="8">
        <v>33.799999999999997</v>
      </c>
      <c r="J151" t="s">
        <v>14</v>
      </c>
      <c r="K151" t="str">
        <f>Tabla1[[#This Row],[day_of_the_week]]&amp;"-"&amp;Tabla1[[#This Row],[hour]]&amp;"-"&amp;Tabla1[[#This Row],[cash_type]]&amp;"-"&amp;Tabla1[[#This Row],[card]]&amp;"-"&amp;Tabla1[[#This Row],[coffee_name]]</f>
        <v>viernes-10:35-card-ANON-0000-0000-0070-Americano with Milk</v>
      </c>
      <c r="L151" t="str">
        <f>IF(COUNTIF($K$2:K151,K151)=1,"único","repetido")</f>
        <v>único</v>
      </c>
    </row>
    <row r="152" spans="1:12" x14ac:dyDescent="0.3">
      <c r="A152" s="1">
        <v>45373</v>
      </c>
      <c r="B152" s="2">
        <v>45373.562041006946</v>
      </c>
      <c r="C152" s="2" t="str">
        <f>TEXT(Tabla1[[#This Row],[date]],"mmm")</f>
        <v>mar</v>
      </c>
      <c r="D152" s="2" t="str">
        <f>TEXT(Tabla1[[#This Row],[date]],"dddd")</f>
        <v>viernes</v>
      </c>
      <c r="E152" s="2" t="str">
        <f>TEXT(Tabla1[[#This Row],[datetime]],"hh:mm")</f>
        <v>13:29</v>
      </c>
      <c r="F152" t="s">
        <v>3</v>
      </c>
      <c r="G152" t="s">
        <v>85</v>
      </c>
      <c r="H152" t="str">
        <f>IF(ISBLANK(G152),"cash",IF(COUNTIF($D$2:D152,D152)=1,"Nuevo","frecuente"))</f>
        <v>frecuente</v>
      </c>
      <c r="I152" s="8">
        <v>33.799999999999997</v>
      </c>
      <c r="J152" t="s">
        <v>14</v>
      </c>
      <c r="K152" t="str">
        <f>Tabla1[[#This Row],[day_of_the_week]]&amp;"-"&amp;Tabla1[[#This Row],[hour]]&amp;"-"&amp;Tabla1[[#This Row],[cash_type]]&amp;"-"&amp;Tabla1[[#This Row],[card]]&amp;"-"&amp;Tabla1[[#This Row],[coffee_name]]</f>
        <v>viernes-13:29-card-ANON-0000-0000-0071-Americano with Milk</v>
      </c>
      <c r="L152" t="str">
        <f>IF(COUNTIF($K$2:K152,K152)=1,"único","repetido")</f>
        <v>único</v>
      </c>
    </row>
    <row r="153" spans="1:12" x14ac:dyDescent="0.3">
      <c r="A153" s="1">
        <v>45373</v>
      </c>
      <c r="B153" s="2">
        <v>45373.677250555556</v>
      </c>
      <c r="C153" s="2" t="str">
        <f>TEXT(Tabla1[[#This Row],[date]],"mmm")</f>
        <v>mar</v>
      </c>
      <c r="D153" s="2" t="str">
        <f>TEXT(Tabla1[[#This Row],[date]],"dddd")</f>
        <v>viernes</v>
      </c>
      <c r="E153" s="2" t="str">
        <f>TEXT(Tabla1[[#This Row],[datetime]],"hh:mm")</f>
        <v>16:15</v>
      </c>
      <c r="F153" t="s">
        <v>21</v>
      </c>
      <c r="H153" t="str">
        <f>IF(ISBLANK(G153),"cash",IF(COUNTIF($D$2:D153,D153)=1,"Nuevo","frecuente"))</f>
        <v>cash</v>
      </c>
      <c r="I153" s="8">
        <v>40</v>
      </c>
      <c r="J153" t="s">
        <v>43</v>
      </c>
      <c r="K153" t="str">
        <f>Tabla1[[#This Row],[day_of_the_week]]&amp;"-"&amp;Tabla1[[#This Row],[hour]]&amp;"-"&amp;Tabla1[[#This Row],[cash_type]]&amp;"-"&amp;Tabla1[[#This Row],[card]]&amp;"-"&amp;Tabla1[[#This Row],[coffee_name]]</f>
        <v>viernes-16:15-cash--Cappuccino</v>
      </c>
      <c r="L153" t="str">
        <f>IF(COUNTIF($K$2:K153,K153)=1,"único","repetido")</f>
        <v>único</v>
      </c>
    </row>
    <row r="154" spans="1:12" x14ac:dyDescent="0.3">
      <c r="A154" s="1">
        <v>45373</v>
      </c>
      <c r="B154" s="2">
        <v>45373.720181990742</v>
      </c>
      <c r="C154" s="2" t="str">
        <f>TEXT(Tabla1[[#This Row],[date]],"mmm")</f>
        <v>mar</v>
      </c>
      <c r="D154" s="2" t="str">
        <f>TEXT(Tabla1[[#This Row],[date]],"dddd")</f>
        <v>viernes</v>
      </c>
      <c r="E154" s="2" t="str">
        <f>TEXT(Tabla1[[#This Row],[datetime]],"hh:mm")</f>
        <v>17:17</v>
      </c>
      <c r="F154" t="s">
        <v>3</v>
      </c>
      <c r="G154" t="s">
        <v>23</v>
      </c>
      <c r="H154" t="str">
        <f>IF(ISBLANK(G154),"cash",IF(COUNTIF($D$2:D154,D154)=1,"Nuevo","frecuente"))</f>
        <v>frecuente</v>
      </c>
      <c r="I154" s="8">
        <v>28.9</v>
      </c>
      <c r="J154" t="s">
        <v>11</v>
      </c>
      <c r="K154" t="str">
        <f>Tabla1[[#This Row],[day_of_the_week]]&amp;"-"&amp;Tabla1[[#This Row],[hour]]&amp;"-"&amp;Tabla1[[#This Row],[cash_type]]&amp;"-"&amp;Tabla1[[#This Row],[card]]&amp;"-"&amp;Tabla1[[#This Row],[coffee_name]]</f>
        <v>viernes-17:17-card-ANON-0000-0000-0012-Americano</v>
      </c>
      <c r="L154" t="str">
        <f>IF(COUNTIF($K$2:K154,K154)=1,"único","repetido")</f>
        <v>único</v>
      </c>
    </row>
    <row r="155" spans="1:12" x14ac:dyDescent="0.3">
      <c r="A155" s="1">
        <v>45373</v>
      </c>
      <c r="B155" s="2">
        <v>45373.720821655093</v>
      </c>
      <c r="C155" s="2" t="str">
        <f>TEXT(Tabla1[[#This Row],[date]],"mmm")</f>
        <v>mar</v>
      </c>
      <c r="D155" s="2" t="str">
        <f>TEXT(Tabla1[[#This Row],[date]],"dddd")</f>
        <v>viernes</v>
      </c>
      <c r="E155" s="2" t="str">
        <f>TEXT(Tabla1[[#This Row],[datetime]],"hh:mm")</f>
        <v>17:17</v>
      </c>
      <c r="F155" t="s">
        <v>3</v>
      </c>
      <c r="G155" t="s">
        <v>23</v>
      </c>
      <c r="H155" t="str">
        <f>IF(ISBLANK(G155),"cash",IF(COUNTIF($D$2:D155,D155)=1,"Nuevo","frecuente"))</f>
        <v>frecuente</v>
      </c>
      <c r="I155" s="8">
        <v>24</v>
      </c>
      <c r="J155" t="s">
        <v>35</v>
      </c>
      <c r="K155" t="str">
        <f>Tabla1[[#This Row],[day_of_the_week]]&amp;"-"&amp;Tabla1[[#This Row],[hour]]&amp;"-"&amp;Tabla1[[#This Row],[cash_type]]&amp;"-"&amp;Tabla1[[#This Row],[card]]&amp;"-"&amp;Tabla1[[#This Row],[coffee_name]]</f>
        <v>viernes-17:17-card-ANON-0000-0000-0012-Espresso</v>
      </c>
      <c r="L155" t="str">
        <f>IF(COUNTIF($K$2:K155,K155)=1,"único","repetido")</f>
        <v>único</v>
      </c>
    </row>
    <row r="156" spans="1:12" x14ac:dyDescent="0.3">
      <c r="A156" s="1">
        <v>45373</v>
      </c>
      <c r="B156" s="2">
        <v>45373.722795023146</v>
      </c>
      <c r="C156" s="2" t="str">
        <f>TEXT(Tabla1[[#This Row],[date]],"mmm")</f>
        <v>mar</v>
      </c>
      <c r="D156" s="2" t="str">
        <f>TEXT(Tabla1[[#This Row],[date]],"dddd")</f>
        <v>viernes</v>
      </c>
      <c r="E156" s="2" t="str">
        <f>TEXT(Tabla1[[#This Row],[datetime]],"hh:mm")</f>
        <v>17:20</v>
      </c>
      <c r="F156" t="s">
        <v>3</v>
      </c>
      <c r="G156" t="s">
        <v>64</v>
      </c>
      <c r="H156" t="str">
        <f>IF(ISBLANK(G156),"cash",IF(COUNTIF($D$2:D156,D156)=1,"Nuevo","frecuente"))</f>
        <v>frecuente</v>
      </c>
      <c r="I156" s="8">
        <v>28.9</v>
      </c>
      <c r="J156" t="s">
        <v>11</v>
      </c>
      <c r="K156" t="str">
        <f>Tabla1[[#This Row],[day_of_the_week]]&amp;"-"&amp;Tabla1[[#This Row],[hour]]&amp;"-"&amp;Tabla1[[#This Row],[cash_type]]&amp;"-"&amp;Tabla1[[#This Row],[card]]&amp;"-"&amp;Tabla1[[#This Row],[coffee_name]]</f>
        <v>viernes-17:20-card-ANON-0000-0000-0050-Americano</v>
      </c>
      <c r="L156" t="str">
        <f>IF(COUNTIF($K$2:K156,K156)=1,"único","repetido")</f>
        <v>único</v>
      </c>
    </row>
    <row r="157" spans="1:12" x14ac:dyDescent="0.3">
      <c r="A157" s="1">
        <v>45374</v>
      </c>
      <c r="B157" s="2">
        <v>45374.447217118053</v>
      </c>
      <c r="C157" s="2" t="str">
        <f>TEXT(Tabla1[[#This Row],[date]],"mmm")</f>
        <v>mar</v>
      </c>
      <c r="D157" s="2" t="str">
        <f>TEXT(Tabla1[[#This Row],[date]],"dddd")</f>
        <v>sábado</v>
      </c>
      <c r="E157" s="2" t="str">
        <f>TEXT(Tabla1[[#This Row],[datetime]],"hh:mm")</f>
        <v>10:44</v>
      </c>
      <c r="F157" t="s">
        <v>3</v>
      </c>
      <c r="G157" t="s">
        <v>86</v>
      </c>
      <c r="H157" t="str">
        <f>IF(ISBLANK(G157),"cash",IF(COUNTIF($D$2:D157,D157)=1,"Nuevo","frecuente"))</f>
        <v>frecuente</v>
      </c>
      <c r="I157" s="8">
        <v>38.700000000000003</v>
      </c>
      <c r="J157" t="s">
        <v>7</v>
      </c>
      <c r="K157" t="str">
        <f>Tabla1[[#This Row],[day_of_the_week]]&amp;"-"&amp;Tabla1[[#This Row],[hour]]&amp;"-"&amp;Tabla1[[#This Row],[cash_type]]&amp;"-"&amp;Tabla1[[#This Row],[card]]&amp;"-"&amp;Tabla1[[#This Row],[coffee_name]]</f>
        <v>sábado-10:44-card-ANON-0000-0000-0072-Latte</v>
      </c>
      <c r="L157" t="str">
        <f>IF(COUNTIF($K$2:K157,K157)=1,"único","repetido")</f>
        <v>único</v>
      </c>
    </row>
    <row r="158" spans="1:12" x14ac:dyDescent="0.3">
      <c r="A158" s="1">
        <v>45374</v>
      </c>
      <c r="B158" s="2">
        <v>45374.447999502314</v>
      </c>
      <c r="C158" s="2" t="str">
        <f>TEXT(Tabla1[[#This Row],[date]],"mmm")</f>
        <v>mar</v>
      </c>
      <c r="D158" s="2" t="str">
        <f>TEXT(Tabla1[[#This Row],[date]],"dddd")</f>
        <v>sábado</v>
      </c>
      <c r="E158" s="2" t="str">
        <f>TEXT(Tabla1[[#This Row],[datetime]],"hh:mm")</f>
        <v>10:45</v>
      </c>
      <c r="F158" t="s">
        <v>3</v>
      </c>
      <c r="G158" t="s">
        <v>87</v>
      </c>
      <c r="H158" t="str">
        <f>IF(ISBLANK(G158),"cash",IF(COUNTIF($D$2:D158,D158)=1,"Nuevo","frecuente"))</f>
        <v>frecuente</v>
      </c>
      <c r="I158" s="8">
        <v>33.799999999999997</v>
      </c>
      <c r="J158" t="s">
        <v>14</v>
      </c>
      <c r="K158" t="str">
        <f>Tabla1[[#This Row],[day_of_the_week]]&amp;"-"&amp;Tabla1[[#This Row],[hour]]&amp;"-"&amp;Tabla1[[#This Row],[cash_type]]&amp;"-"&amp;Tabla1[[#This Row],[card]]&amp;"-"&amp;Tabla1[[#This Row],[coffee_name]]</f>
        <v>sábado-10:45-card-ANON-0000-0000-0073-Americano with Milk</v>
      </c>
      <c r="L158" t="str">
        <f>IF(COUNTIF($K$2:K158,K158)=1,"único","repetido")</f>
        <v>único</v>
      </c>
    </row>
    <row r="159" spans="1:12" x14ac:dyDescent="0.3">
      <c r="A159" s="1">
        <v>45374</v>
      </c>
      <c r="B159" s="2">
        <v>45374.548699780091</v>
      </c>
      <c r="C159" s="2" t="str">
        <f>TEXT(Tabla1[[#This Row],[date]],"mmm")</f>
        <v>mar</v>
      </c>
      <c r="D159" s="2" t="str">
        <f>TEXT(Tabla1[[#This Row],[date]],"dddd")</f>
        <v>sábado</v>
      </c>
      <c r="E159" s="2" t="str">
        <f>TEXT(Tabla1[[#This Row],[datetime]],"hh:mm")</f>
        <v>13:10</v>
      </c>
      <c r="F159" t="s">
        <v>3</v>
      </c>
      <c r="G159" t="s">
        <v>88</v>
      </c>
      <c r="H159" t="str">
        <f>IF(ISBLANK(G159),"cash",IF(COUNTIF($D$2:D159,D159)=1,"Nuevo","frecuente"))</f>
        <v>frecuente</v>
      </c>
      <c r="I159" s="8">
        <v>38.700000000000003</v>
      </c>
      <c r="J159" t="s">
        <v>43</v>
      </c>
      <c r="K159" t="str">
        <f>Tabla1[[#This Row],[day_of_the_week]]&amp;"-"&amp;Tabla1[[#This Row],[hour]]&amp;"-"&amp;Tabla1[[#This Row],[cash_type]]&amp;"-"&amp;Tabla1[[#This Row],[card]]&amp;"-"&amp;Tabla1[[#This Row],[coffee_name]]</f>
        <v>sábado-13:10-card-ANON-0000-0000-0074-Cappuccino</v>
      </c>
      <c r="L159" t="str">
        <f>IF(COUNTIF($K$2:K159,K159)=1,"único","repetido")</f>
        <v>único</v>
      </c>
    </row>
    <row r="160" spans="1:12" x14ac:dyDescent="0.3">
      <c r="A160" s="1">
        <v>45374</v>
      </c>
      <c r="B160" s="2">
        <v>45374.549447106481</v>
      </c>
      <c r="C160" s="2" t="str">
        <f>TEXT(Tabla1[[#This Row],[date]],"mmm")</f>
        <v>mar</v>
      </c>
      <c r="D160" s="2" t="str">
        <f>TEXT(Tabla1[[#This Row],[date]],"dddd")</f>
        <v>sábado</v>
      </c>
      <c r="E160" s="2" t="str">
        <f>TEXT(Tabla1[[#This Row],[datetime]],"hh:mm")</f>
        <v>13:11</v>
      </c>
      <c r="F160" t="s">
        <v>3</v>
      </c>
      <c r="G160" t="s">
        <v>88</v>
      </c>
      <c r="H160" t="str">
        <f>IF(ISBLANK(G160),"cash",IF(COUNTIF($D$2:D160,D160)=1,"Nuevo","frecuente"))</f>
        <v>frecuente</v>
      </c>
      <c r="I160" s="8">
        <v>38.700000000000003</v>
      </c>
      <c r="J160" t="s">
        <v>18</v>
      </c>
      <c r="K160" t="str">
        <f>Tabla1[[#This Row],[day_of_the_week]]&amp;"-"&amp;Tabla1[[#This Row],[hour]]&amp;"-"&amp;Tabla1[[#This Row],[cash_type]]&amp;"-"&amp;Tabla1[[#This Row],[card]]&amp;"-"&amp;Tabla1[[#This Row],[coffee_name]]</f>
        <v>sábado-13:11-card-ANON-0000-0000-0074-Cocoa</v>
      </c>
      <c r="L160" t="str">
        <f>IF(COUNTIF($K$2:K160,K160)=1,"único","repetido")</f>
        <v>único</v>
      </c>
    </row>
    <row r="161" spans="1:12" x14ac:dyDescent="0.3">
      <c r="A161" s="1">
        <v>45374</v>
      </c>
      <c r="B161" s="2">
        <v>45374.614366620372</v>
      </c>
      <c r="C161" s="2" t="str">
        <f>TEXT(Tabla1[[#This Row],[date]],"mmm")</f>
        <v>mar</v>
      </c>
      <c r="D161" s="2" t="str">
        <f>TEXT(Tabla1[[#This Row],[date]],"dddd")</f>
        <v>sábado</v>
      </c>
      <c r="E161" s="2" t="str">
        <f>TEXT(Tabla1[[#This Row],[datetime]],"hh:mm")</f>
        <v>14:44</v>
      </c>
      <c r="F161" t="s">
        <v>3</v>
      </c>
      <c r="G161" t="s">
        <v>89</v>
      </c>
      <c r="H161" t="str">
        <f>IF(ISBLANK(G161),"cash",IF(COUNTIF($D$2:D161,D161)=1,"Nuevo","frecuente"))</f>
        <v>frecuente</v>
      </c>
      <c r="I161" s="8">
        <v>33.799999999999997</v>
      </c>
      <c r="J161" t="s">
        <v>14</v>
      </c>
      <c r="K161" t="str">
        <f>Tabla1[[#This Row],[day_of_the_week]]&amp;"-"&amp;Tabla1[[#This Row],[hour]]&amp;"-"&amp;Tabla1[[#This Row],[cash_type]]&amp;"-"&amp;Tabla1[[#This Row],[card]]&amp;"-"&amp;Tabla1[[#This Row],[coffee_name]]</f>
        <v>sábado-14:44-card-ANON-0000-0000-0075-Americano with Milk</v>
      </c>
      <c r="L161" t="str">
        <f>IF(COUNTIF($K$2:K161,K161)=1,"único","repetido")</f>
        <v>único</v>
      </c>
    </row>
    <row r="162" spans="1:12" x14ac:dyDescent="0.3">
      <c r="A162" s="1">
        <v>45374</v>
      </c>
      <c r="B162" s="2">
        <v>45374.657859513885</v>
      </c>
      <c r="C162" s="2" t="str">
        <f>TEXT(Tabla1[[#This Row],[date]],"mmm")</f>
        <v>mar</v>
      </c>
      <c r="D162" s="2" t="str">
        <f>TEXT(Tabla1[[#This Row],[date]],"dddd")</f>
        <v>sábado</v>
      </c>
      <c r="E162" s="2" t="str">
        <f>TEXT(Tabla1[[#This Row],[datetime]],"hh:mm")</f>
        <v>15:47</v>
      </c>
      <c r="F162" t="s">
        <v>3</v>
      </c>
      <c r="G162" t="s">
        <v>90</v>
      </c>
      <c r="H162" t="str">
        <f>IF(ISBLANK(G162),"cash",IF(COUNTIF($D$2:D162,D162)=1,"Nuevo","frecuente"))</f>
        <v>frecuente</v>
      </c>
      <c r="I162" s="8">
        <v>38.700000000000003</v>
      </c>
      <c r="J162" t="s">
        <v>7</v>
      </c>
      <c r="K162" t="str">
        <f>Tabla1[[#This Row],[day_of_the_week]]&amp;"-"&amp;Tabla1[[#This Row],[hour]]&amp;"-"&amp;Tabla1[[#This Row],[cash_type]]&amp;"-"&amp;Tabla1[[#This Row],[card]]&amp;"-"&amp;Tabla1[[#This Row],[coffee_name]]</f>
        <v>sábado-15:47-card-ANON-0000-0000-0076-Latte</v>
      </c>
      <c r="L162" t="str">
        <f>IF(COUNTIF($K$2:K162,K162)=1,"único","repetido")</f>
        <v>único</v>
      </c>
    </row>
    <row r="163" spans="1:12" x14ac:dyDescent="0.3">
      <c r="A163" s="1">
        <v>45374</v>
      </c>
      <c r="B163" s="2">
        <v>45374.659419131945</v>
      </c>
      <c r="C163" s="2" t="str">
        <f>TEXT(Tabla1[[#This Row],[date]],"mmm")</f>
        <v>mar</v>
      </c>
      <c r="D163" s="2" t="str">
        <f>TEXT(Tabla1[[#This Row],[date]],"dddd")</f>
        <v>sábado</v>
      </c>
      <c r="E163" s="2" t="str">
        <f>TEXT(Tabla1[[#This Row],[datetime]],"hh:mm")</f>
        <v>15:49</v>
      </c>
      <c r="F163" t="s">
        <v>3</v>
      </c>
      <c r="G163" t="s">
        <v>90</v>
      </c>
      <c r="H163" t="str">
        <f>IF(ISBLANK(G163),"cash",IF(COUNTIF($D$2:D163,D163)=1,"Nuevo","frecuente"))</f>
        <v>frecuente</v>
      </c>
      <c r="I163" s="8">
        <v>33.799999999999997</v>
      </c>
      <c r="J163" t="s">
        <v>14</v>
      </c>
      <c r="K163" t="str">
        <f>Tabla1[[#This Row],[day_of_the_week]]&amp;"-"&amp;Tabla1[[#This Row],[hour]]&amp;"-"&amp;Tabla1[[#This Row],[cash_type]]&amp;"-"&amp;Tabla1[[#This Row],[card]]&amp;"-"&amp;Tabla1[[#This Row],[coffee_name]]</f>
        <v>sábado-15:49-card-ANON-0000-0000-0076-Americano with Milk</v>
      </c>
      <c r="L163" t="str">
        <f>IF(COUNTIF($K$2:K163,K163)=1,"único","repetido")</f>
        <v>único</v>
      </c>
    </row>
    <row r="164" spans="1:12" x14ac:dyDescent="0.3">
      <c r="A164" s="1">
        <v>45374</v>
      </c>
      <c r="B164" s="2">
        <v>45374.667342430555</v>
      </c>
      <c r="C164" s="2" t="str">
        <f>TEXT(Tabla1[[#This Row],[date]],"mmm")</f>
        <v>mar</v>
      </c>
      <c r="D164" s="2" t="str">
        <f>TEXT(Tabla1[[#This Row],[date]],"dddd")</f>
        <v>sábado</v>
      </c>
      <c r="E164" s="2" t="str">
        <f>TEXT(Tabla1[[#This Row],[datetime]],"hh:mm")</f>
        <v>16:00</v>
      </c>
      <c r="F164" t="s">
        <v>3</v>
      </c>
      <c r="G164" t="s">
        <v>19</v>
      </c>
      <c r="H164" t="str">
        <f>IF(ISBLANK(G164),"cash",IF(COUNTIF($D$2:D164,D164)=1,"Nuevo","frecuente"))</f>
        <v>frecuente</v>
      </c>
      <c r="I164" s="8">
        <v>28.9</v>
      </c>
      <c r="J164" t="s">
        <v>28</v>
      </c>
      <c r="K164" t="str">
        <f>Tabla1[[#This Row],[day_of_the_week]]&amp;"-"&amp;Tabla1[[#This Row],[hour]]&amp;"-"&amp;Tabla1[[#This Row],[cash_type]]&amp;"-"&amp;Tabla1[[#This Row],[card]]&amp;"-"&amp;Tabla1[[#This Row],[coffee_name]]</f>
        <v>sábado-16:00-card-ANON-0000-0000-0009-Cortado</v>
      </c>
      <c r="L164" t="str">
        <f>IF(COUNTIF($K$2:K164,K164)=1,"único","repetido")</f>
        <v>único</v>
      </c>
    </row>
    <row r="165" spans="1:12" x14ac:dyDescent="0.3">
      <c r="A165" s="1">
        <v>45375</v>
      </c>
      <c r="B165" s="2">
        <v>45375.419398206017</v>
      </c>
      <c r="C165" s="2" t="str">
        <f>TEXT(Tabla1[[#This Row],[date]],"mmm")</f>
        <v>mar</v>
      </c>
      <c r="D165" s="2" t="str">
        <f>TEXT(Tabla1[[#This Row],[date]],"dddd")</f>
        <v>domingo</v>
      </c>
      <c r="E165" s="2" t="str">
        <f>TEXT(Tabla1[[#This Row],[datetime]],"hh:mm")</f>
        <v>10:03</v>
      </c>
      <c r="F165" t="s">
        <v>21</v>
      </c>
      <c r="H165" t="str">
        <f>IF(ISBLANK(G165),"cash",IF(COUNTIF($D$2:D165,D165)=1,"Nuevo","frecuente"))</f>
        <v>cash</v>
      </c>
      <c r="I165" s="8">
        <v>40</v>
      </c>
      <c r="J165" t="s">
        <v>7</v>
      </c>
      <c r="K165" t="str">
        <f>Tabla1[[#This Row],[day_of_the_week]]&amp;"-"&amp;Tabla1[[#This Row],[hour]]&amp;"-"&amp;Tabla1[[#This Row],[cash_type]]&amp;"-"&amp;Tabla1[[#This Row],[card]]&amp;"-"&amp;Tabla1[[#This Row],[coffee_name]]</f>
        <v>domingo-10:03-cash--Latte</v>
      </c>
      <c r="L165" t="str">
        <f>IF(COUNTIF($K$2:K165,K165)=1,"único","repetido")</f>
        <v>único</v>
      </c>
    </row>
    <row r="166" spans="1:12" x14ac:dyDescent="0.3">
      <c r="A166" s="1">
        <v>45375</v>
      </c>
      <c r="B166" s="2">
        <v>45375.781347187498</v>
      </c>
      <c r="C166" s="2" t="str">
        <f>TEXT(Tabla1[[#This Row],[date]],"mmm")</f>
        <v>mar</v>
      </c>
      <c r="D166" s="2" t="str">
        <f>TEXT(Tabla1[[#This Row],[date]],"dddd")</f>
        <v>domingo</v>
      </c>
      <c r="E166" s="2" t="str">
        <f>TEXT(Tabla1[[#This Row],[datetime]],"hh:mm")</f>
        <v>18:45</v>
      </c>
      <c r="F166" t="s">
        <v>3</v>
      </c>
      <c r="G166" t="s">
        <v>91</v>
      </c>
      <c r="H166" t="str">
        <f>IF(ISBLANK(G166),"cash",IF(COUNTIF($D$2:D166,D166)=1,"Nuevo","frecuente"))</f>
        <v>frecuente</v>
      </c>
      <c r="I166" s="8">
        <v>38.700000000000003</v>
      </c>
      <c r="J166" t="s">
        <v>7</v>
      </c>
      <c r="K166" t="str">
        <f>Tabla1[[#This Row],[day_of_the_week]]&amp;"-"&amp;Tabla1[[#This Row],[hour]]&amp;"-"&amp;Tabla1[[#This Row],[cash_type]]&amp;"-"&amp;Tabla1[[#This Row],[card]]&amp;"-"&amp;Tabla1[[#This Row],[coffee_name]]</f>
        <v>domingo-18:45-card-ANON-0000-0000-0077-Latte</v>
      </c>
      <c r="L166" t="str">
        <f>IF(COUNTIF($K$2:K166,K166)=1,"único","repetido")</f>
        <v>único</v>
      </c>
    </row>
    <row r="167" spans="1:12" x14ac:dyDescent="0.3">
      <c r="A167" s="1">
        <v>45376</v>
      </c>
      <c r="B167" s="2">
        <v>45376.438741319442</v>
      </c>
      <c r="C167" s="2" t="str">
        <f>TEXT(Tabla1[[#This Row],[date]],"mmm")</f>
        <v>mar</v>
      </c>
      <c r="D167" s="2" t="str">
        <f>TEXT(Tabla1[[#This Row],[date]],"dddd")</f>
        <v>lunes</v>
      </c>
      <c r="E167" s="2" t="str">
        <f>TEXT(Tabla1[[#This Row],[datetime]],"hh:mm")</f>
        <v>10:31</v>
      </c>
      <c r="F167" t="s">
        <v>3</v>
      </c>
      <c r="G167" t="s">
        <v>19</v>
      </c>
      <c r="H167" t="str">
        <f>IF(ISBLANK(G167),"cash",IF(COUNTIF($D$2:D167,D167)=1,"Nuevo","frecuente"))</f>
        <v>frecuente</v>
      </c>
      <c r="I167" s="8">
        <v>38.700000000000003</v>
      </c>
      <c r="J167" t="s">
        <v>7</v>
      </c>
      <c r="K167" t="str">
        <f>Tabla1[[#This Row],[day_of_the_week]]&amp;"-"&amp;Tabla1[[#This Row],[hour]]&amp;"-"&amp;Tabla1[[#This Row],[cash_type]]&amp;"-"&amp;Tabla1[[#This Row],[card]]&amp;"-"&amp;Tabla1[[#This Row],[coffee_name]]</f>
        <v>lunes-10:31-card-ANON-0000-0000-0009-Latte</v>
      </c>
      <c r="L167" t="str">
        <f>IF(COUNTIF($K$2:K167,K167)=1,"único","repetido")</f>
        <v>único</v>
      </c>
    </row>
    <row r="168" spans="1:12" x14ac:dyDescent="0.3">
      <c r="A168" s="1">
        <v>45376</v>
      </c>
      <c r="B168" s="2">
        <v>45376.469741562498</v>
      </c>
      <c r="C168" s="2" t="str">
        <f>TEXT(Tabla1[[#This Row],[date]],"mmm")</f>
        <v>mar</v>
      </c>
      <c r="D168" s="2" t="str">
        <f>TEXT(Tabla1[[#This Row],[date]],"dddd")</f>
        <v>lunes</v>
      </c>
      <c r="E168" s="2" t="str">
        <f>TEXT(Tabla1[[#This Row],[datetime]],"hh:mm")</f>
        <v>11:16</v>
      </c>
      <c r="F168" t="s">
        <v>21</v>
      </c>
      <c r="H168" t="str">
        <f>IF(ISBLANK(G168),"cash",IF(COUNTIF($D$2:D168,D168)=1,"Nuevo","frecuente"))</f>
        <v>cash</v>
      </c>
      <c r="I168" s="8">
        <v>35</v>
      </c>
      <c r="J168" t="s">
        <v>14</v>
      </c>
      <c r="K168" t="str">
        <f>Tabla1[[#This Row],[day_of_the_week]]&amp;"-"&amp;Tabla1[[#This Row],[hour]]&amp;"-"&amp;Tabla1[[#This Row],[cash_type]]&amp;"-"&amp;Tabla1[[#This Row],[card]]&amp;"-"&amp;Tabla1[[#This Row],[coffee_name]]</f>
        <v>lunes-11:16-cash--Americano with Milk</v>
      </c>
      <c r="L168" t="str">
        <f>IF(COUNTIF($K$2:K168,K168)=1,"único","repetido")</f>
        <v>único</v>
      </c>
    </row>
    <row r="169" spans="1:12" x14ac:dyDescent="0.3">
      <c r="A169" s="1">
        <v>45376</v>
      </c>
      <c r="B169" s="2">
        <v>45376.602189386576</v>
      </c>
      <c r="C169" s="2" t="str">
        <f>TEXT(Tabla1[[#This Row],[date]],"mmm")</f>
        <v>mar</v>
      </c>
      <c r="D169" s="2" t="str">
        <f>TEXT(Tabla1[[#This Row],[date]],"dddd")</f>
        <v>lunes</v>
      </c>
      <c r="E169" s="2" t="str">
        <f>TEXT(Tabla1[[#This Row],[datetime]],"hh:mm")</f>
        <v>14:27</v>
      </c>
      <c r="F169" t="s">
        <v>3</v>
      </c>
      <c r="G169" t="s">
        <v>92</v>
      </c>
      <c r="H169" t="str">
        <f>IF(ISBLANK(G169),"cash",IF(COUNTIF($D$2:D169,D169)=1,"Nuevo","frecuente"))</f>
        <v>frecuente</v>
      </c>
      <c r="I169" s="8">
        <v>38.700000000000003</v>
      </c>
      <c r="J169" t="s">
        <v>7</v>
      </c>
      <c r="K169" t="str">
        <f>Tabla1[[#This Row],[day_of_the_week]]&amp;"-"&amp;Tabla1[[#This Row],[hour]]&amp;"-"&amp;Tabla1[[#This Row],[cash_type]]&amp;"-"&amp;Tabla1[[#This Row],[card]]&amp;"-"&amp;Tabla1[[#This Row],[coffee_name]]</f>
        <v>lunes-14:27-card-ANON-0000-0000-0078-Latte</v>
      </c>
      <c r="L169" t="str">
        <f>IF(COUNTIF($K$2:K169,K169)=1,"único","repetido")</f>
        <v>único</v>
      </c>
    </row>
    <row r="170" spans="1:12" x14ac:dyDescent="0.3">
      <c r="A170" s="1">
        <v>45376</v>
      </c>
      <c r="B170" s="2">
        <v>45376.60376554398</v>
      </c>
      <c r="C170" s="2" t="str">
        <f>TEXT(Tabla1[[#This Row],[date]],"mmm")</f>
        <v>mar</v>
      </c>
      <c r="D170" s="2" t="str">
        <f>TEXT(Tabla1[[#This Row],[date]],"dddd")</f>
        <v>lunes</v>
      </c>
      <c r="E170" s="2" t="str">
        <f>TEXT(Tabla1[[#This Row],[datetime]],"hh:mm")</f>
        <v>14:29</v>
      </c>
      <c r="F170" t="s">
        <v>3</v>
      </c>
      <c r="G170" t="s">
        <v>29</v>
      </c>
      <c r="H170" t="str">
        <f>IF(ISBLANK(G170),"cash",IF(COUNTIF($D$2:D170,D170)=1,"Nuevo","frecuente"))</f>
        <v>frecuente</v>
      </c>
      <c r="I170" s="8">
        <v>38.700000000000003</v>
      </c>
      <c r="J170" t="s">
        <v>7</v>
      </c>
      <c r="K170" t="str">
        <f>Tabla1[[#This Row],[day_of_the_week]]&amp;"-"&amp;Tabla1[[#This Row],[hour]]&amp;"-"&amp;Tabla1[[#This Row],[cash_type]]&amp;"-"&amp;Tabla1[[#This Row],[card]]&amp;"-"&amp;Tabla1[[#This Row],[coffee_name]]</f>
        <v>lunes-14:29-card-ANON-0000-0000-0017-Latte</v>
      </c>
      <c r="L170" t="str">
        <f>IF(COUNTIF($K$2:K170,K170)=1,"único","repetido")</f>
        <v>único</v>
      </c>
    </row>
    <row r="171" spans="1:12" x14ac:dyDescent="0.3">
      <c r="A171" s="1">
        <v>45376</v>
      </c>
      <c r="B171" s="2">
        <v>45376.776049189815</v>
      </c>
      <c r="C171" s="2" t="str">
        <f>TEXT(Tabla1[[#This Row],[date]],"mmm")</f>
        <v>mar</v>
      </c>
      <c r="D171" s="2" t="str">
        <f>TEXT(Tabla1[[#This Row],[date]],"dddd")</f>
        <v>lunes</v>
      </c>
      <c r="E171" s="2" t="str">
        <f>TEXT(Tabla1[[#This Row],[datetime]],"hh:mm")</f>
        <v>18:37</v>
      </c>
      <c r="F171" t="s">
        <v>3</v>
      </c>
      <c r="G171" t="s">
        <v>37</v>
      </c>
      <c r="H171" t="str">
        <f>IF(ISBLANK(G171),"cash",IF(COUNTIF($D$2:D171,D171)=1,"Nuevo","frecuente"))</f>
        <v>frecuente</v>
      </c>
      <c r="I171" s="8">
        <v>33.799999999999997</v>
      </c>
      <c r="J171" t="s">
        <v>14</v>
      </c>
      <c r="K171" t="str">
        <f>Tabla1[[#This Row],[day_of_the_week]]&amp;"-"&amp;Tabla1[[#This Row],[hour]]&amp;"-"&amp;Tabla1[[#This Row],[cash_type]]&amp;"-"&amp;Tabla1[[#This Row],[card]]&amp;"-"&amp;Tabla1[[#This Row],[coffee_name]]</f>
        <v>lunes-18:37-card-ANON-0000-0000-0024-Americano with Milk</v>
      </c>
      <c r="L171" t="str">
        <f>IF(COUNTIF($K$2:K171,K171)=1,"único","repetido")</f>
        <v>único</v>
      </c>
    </row>
    <row r="172" spans="1:12" x14ac:dyDescent="0.3">
      <c r="A172" s="1">
        <v>45376</v>
      </c>
      <c r="B172" s="2">
        <v>45376.815561828706</v>
      </c>
      <c r="C172" s="2" t="str">
        <f>TEXT(Tabla1[[#This Row],[date]],"mmm")</f>
        <v>mar</v>
      </c>
      <c r="D172" s="2" t="str">
        <f>TEXT(Tabla1[[#This Row],[date]],"dddd")</f>
        <v>lunes</v>
      </c>
      <c r="E172" s="2" t="str">
        <f>TEXT(Tabla1[[#This Row],[datetime]],"hh:mm")</f>
        <v>19:34</v>
      </c>
      <c r="F172" t="s">
        <v>3</v>
      </c>
      <c r="G172" t="s">
        <v>93</v>
      </c>
      <c r="H172" t="str">
        <f>IF(ISBLANK(G172),"cash",IF(COUNTIF($D$2:D172,D172)=1,"Nuevo","frecuente"))</f>
        <v>frecuente</v>
      </c>
      <c r="I172" s="8">
        <v>38.700000000000003</v>
      </c>
      <c r="J172" t="s">
        <v>43</v>
      </c>
      <c r="K172" t="str">
        <f>Tabla1[[#This Row],[day_of_the_week]]&amp;"-"&amp;Tabla1[[#This Row],[hour]]&amp;"-"&amp;Tabla1[[#This Row],[cash_type]]&amp;"-"&amp;Tabla1[[#This Row],[card]]&amp;"-"&amp;Tabla1[[#This Row],[coffee_name]]</f>
        <v>lunes-19:34-card-ANON-0000-0000-0079-Cappuccino</v>
      </c>
      <c r="L172" t="str">
        <f>IF(COUNTIF($K$2:K172,K172)=1,"único","repetido")</f>
        <v>único</v>
      </c>
    </row>
    <row r="173" spans="1:12" x14ac:dyDescent="0.3">
      <c r="A173" s="1">
        <v>45377</v>
      </c>
      <c r="B173" s="2">
        <v>45377.441547210648</v>
      </c>
      <c r="C173" s="2" t="str">
        <f>TEXT(Tabla1[[#This Row],[date]],"mmm")</f>
        <v>mar</v>
      </c>
      <c r="D173" s="2" t="str">
        <f>TEXT(Tabla1[[#This Row],[date]],"dddd")</f>
        <v>martes</v>
      </c>
      <c r="E173" s="2" t="str">
        <f>TEXT(Tabla1[[#This Row],[datetime]],"hh:mm")</f>
        <v>10:35</v>
      </c>
      <c r="F173" t="s">
        <v>3</v>
      </c>
      <c r="G173" t="s">
        <v>69</v>
      </c>
      <c r="H173" t="str">
        <f>IF(ISBLANK(G173),"cash",IF(COUNTIF($D$2:D173,D173)=1,"Nuevo","frecuente"))</f>
        <v>frecuente</v>
      </c>
      <c r="I173" s="8">
        <v>38.700000000000003</v>
      </c>
      <c r="J173" t="s">
        <v>18</v>
      </c>
      <c r="K173" t="str">
        <f>Tabla1[[#This Row],[day_of_the_week]]&amp;"-"&amp;Tabla1[[#This Row],[hour]]&amp;"-"&amp;Tabla1[[#This Row],[cash_type]]&amp;"-"&amp;Tabla1[[#This Row],[card]]&amp;"-"&amp;Tabla1[[#This Row],[coffee_name]]</f>
        <v>martes-10:35-card-ANON-0000-0000-0055-Cocoa</v>
      </c>
      <c r="L173" t="str">
        <f>IF(COUNTIF($K$2:K173,K173)=1,"único","repetido")</f>
        <v>único</v>
      </c>
    </row>
    <row r="174" spans="1:12" x14ac:dyDescent="0.3">
      <c r="A174" s="1">
        <v>45377</v>
      </c>
      <c r="B174" s="2">
        <v>45377.44208508102</v>
      </c>
      <c r="C174" s="2" t="str">
        <f>TEXT(Tabla1[[#This Row],[date]],"mmm")</f>
        <v>mar</v>
      </c>
      <c r="D174" s="2" t="str">
        <f>TEXT(Tabla1[[#This Row],[date]],"dddd")</f>
        <v>martes</v>
      </c>
      <c r="E174" s="2" t="str">
        <f>TEXT(Tabla1[[#This Row],[datetime]],"hh:mm")</f>
        <v>10:36</v>
      </c>
      <c r="F174" t="s">
        <v>3</v>
      </c>
      <c r="G174" t="s">
        <v>69</v>
      </c>
      <c r="H174" t="str">
        <f>IF(ISBLANK(G174),"cash",IF(COUNTIF($D$2:D174,D174)=1,"Nuevo","frecuente"))</f>
        <v>frecuente</v>
      </c>
      <c r="I174" s="8">
        <v>38.700000000000003</v>
      </c>
      <c r="J174" t="s">
        <v>7</v>
      </c>
      <c r="K174" t="str">
        <f>Tabla1[[#This Row],[day_of_the_week]]&amp;"-"&amp;Tabla1[[#This Row],[hour]]&amp;"-"&amp;Tabla1[[#This Row],[cash_type]]&amp;"-"&amp;Tabla1[[#This Row],[card]]&amp;"-"&amp;Tabla1[[#This Row],[coffee_name]]</f>
        <v>martes-10:36-card-ANON-0000-0000-0055-Latte</v>
      </c>
      <c r="L174" t="str">
        <f>IF(COUNTIF($K$2:K174,K174)=1,"único","repetido")</f>
        <v>único</v>
      </c>
    </row>
    <row r="175" spans="1:12" x14ac:dyDescent="0.3">
      <c r="A175" s="1">
        <v>45377</v>
      </c>
      <c r="B175" s="2">
        <v>45377.446182523148</v>
      </c>
      <c r="C175" s="2" t="str">
        <f>TEXT(Tabla1[[#This Row],[date]],"mmm")</f>
        <v>mar</v>
      </c>
      <c r="D175" s="2" t="str">
        <f>TEXT(Tabla1[[#This Row],[date]],"dddd")</f>
        <v>martes</v>
      </c>
      <c r="E175" s="2" t="str">
        <f>TEXT(Tabla1[[#This Row],[datetime]],"hh:mm")</f>
        <v>10:42</v>
      </c>
      <c r="F175" t="s">
        <v>3</v>
      </c>
      <c r="G175" t="s">
        <v>94</v>
      </c>
      <c r="H175" t="str">
        <f>IF(ISBLANK(G175),"cash",IF(COUNTIF($D$2:D175,D175)=1,"Nuevo","frecuente"))</f>
        <v>frecuente</v>
      </c>
      <c r="I175" s="8">
        <v>38.700000000000003</v>
      </c>
      <c r="J175" t="s">
        <v>7</v>
      </c>
      <c r="K175" t="str">
        <f>Tabla1[[#This Row],[day_of_the_week]]&amp;"-"&amp;Tabla1[[#This Row],[hour]]&amp;"-"&amp;Tabla1[[#This Row],[cash_type]]&amp;"-"&amp;Tabla1[[#This Row],[card]]&amp;"-"&amp;Tabla1[[#This Row],[coffee_name]]</f>
        <v>martes-10:42-card-ANON-0000-0000-0080-Latte</v>
      </c>
      <c r="L175" t="str">
        <f>IF(COUNTIF($K$2:K175,K175)=1,"único","repetido")</f>
        <v>único</v>
      </c>
    </row>
    <row r="176" spans="1:12" x14ac:dyDescent="0.3">
      <c r="A176" s="1">
        <v>45377</v>
      </c>
      <c r="B176" s="2">
        <v>45377.46652008102</v>
      </c>
      <c r="C176" s="2" t="str">
        <f>TEXT(Tabla1[[#This Row],[date]],"mmm")</f>
        <v>mar</v>
      </c>
      <c r="D176" s="2" t="str">
        <f>TEXT(Tabla1[[#This Row],[date]],"dddd")</f>
        <v>martes</v>
      </c>
      <c r="E176" s="2" t="str">
        <f>TEXT(Tabla1[[#This Row],[datetime]],"hh:mm")</f>
        <v>11:11</v>
      </c>
      <c r="F176" t="s">
        <v>3</v>
      </c>
      <c r="G176" t="s">
        <v>19</v>
      </c>
      <c r="H176" t="str">
        <f>IF(ISBLANK(G176),"cash",IF(COUNTIF($D$2:D176,D176)=1,"Nuevo","frecuente"))</f>
        <v>frecuente</v>
      </c>
      <c r="I176" s="8">
        <v>28.9</v>
      </c>
      <c r="J176" t="s">
        <v>28</v>
      </c>
      <c r="K176" t="str">
        <f>Tabla1[[#This Row],[day_of_the_week]]&amp;"-"&amp;Tabla1[[#This Row],[hour]]&amp;"-"&amp;Tabla1[[#This Row],[cash_type]]&amp;"-"&amp;Tabla1[[#This Row],[card]]&amp;"-"&amp;Tabla1[[#This Row],[coffee_name]]</f>
        <v>martes-11:11-card-ANON-0000-0000-0009-Cortado</v>
      </c>
      <c r="L176" t="str">
        <f>IF(COUNTIF($K$2:K176,K176)=1,"único","repetido")</f>
        <v>único</v>
      </c>
    </row>
    <row r="177" spans="1:12" x14ac:dyDescent="0.3">
      <c r="A177" s="1">
        <v>45377</v>
      </c>
      <c r="B177" s="2">
        <v>45377.566583020831</v>
      </c>
      <c r="C177" s="2" t="str">
        <f>TEXT(Tabla1[[#This Row],[date]],"mmm")</f>
        <v>mar</v>
      </c>
      <c r="D177" s="2" t="str">
        <f>TEXT(Tabla1[[#This Row],[date]],"dddd")</f>
        <v>martes</v>
      </c>
      <c r="E177" s="2" t="str">
        <f>TEXT(Tabla1[[#This Row],[datetime]],"hh:mm")</f>
        <v>13:35</v>
      </c>
      <c r="F177" t="s">
        <v>3</v>
      </c>
      <c r="G177" t="s">
        <v>10</v>
      </c>
      <c r="H177" t="str">
        <f>IF(ISBLANK(G177),"cash",IF(COUNTIF($D$2:D177,D177)=1,"Nuevo","frecuente"))</f>
        <v>frecuente</v>
      </c>
      <c r="I177" s="8">
        <v>28.9</v>
      </c>
      <c r="J177" t="s">
        <v>11</v>
      </c>
      <c r="K177" t="str">
        <f>Tabla1[[#This Row],[day_of_the_week]]&amp;"-"&amp;Tabla1[[#This Row],[hour]]&amp;"-"&amp;Tabla1[[#This Row],[cash_type]]&amp;"-"&amp;Tabla1[[#This Row],[card]]&amp;"-"&amp;Tabla1[[#This Row],[coffee_name]]</f>
        <v>martes-13:35-card-ANON-0000-0000-0003-Americano</v>
      </c>
      <c r="L177" t="str">
        <f>IF(COUNTIF($K$2:K177,K177)=1,"único","repetido")</f>
        <v>único</v>
      </c>
    </row>
    <row r="178" spans="1:12" x14ac:dyDescent="0.3">
      <c r="A178" s="1">
        <v>45377</v>
      </c>
      <c r="B178" s="2">
        <v>45377.567241249999</v>
      </c>
      <c r="C178" s="2" t="str">
        <f>TEXT(Tabla1[[#This Row],[date]],"mmm")</f>
        <v>mar</v>
      </c>
      <c r="D178" s="2" t="str">
        <f>TEXT(Tabla1[[#This Row],[date]],"dddd")</f>
        <v>martes</v>
      </c>
      <c r="E178" s="2" t="str">
        <f>TEXT(Tabla1[[#This Row],[datetime]],"hh:mm")</f>
        <v>13:36</v>
      </c>
      <c r="F178" t="s">
        <v>3</v>
      </c>
      <c r="G178" t="s">
        <v>46</v>
      </c>
      <c r="H178" t="str">
        <f>IF(ISBLANK(G178),"cash",IF(COUNTIF($D$2:D178,D178)=1,"Nuevo","frecuente"))</f>
        <v>frecuente</v>
      </c>
      <c r="I178" s="8">
        <v>28.9</v>
      </c>
      <c r="J178" t="s">
        <v>28</v>
      </c>
      <c r="K178" t="str">
        <f>Tabla1[[#This Row],[day_of_the_week]]&amp;"-"&amp;Tabla1[[#This Row],[hour]]&amp;"-"&amp;Tabla1[[#This Row],[cash_type]]&amp;"-"&amp;Tabla1[[#This Row],[card]]&amp;"-"&amp;Tabla1[[#This Row],[coffee_name]]</f>
        <v>martes-13:36-card-ANON-0000-0000-0032-Cortado</v>
      </c>
      <c r="L178" t="str">
        <f>IF(COUNTIF($K$2:K178,K178)=1,"único","repetido")</f>
        <v>único</v>
      </c>
    </row>
    <row r="179" spans="1:12" x14ac:dyDescent="0.3">
      <c r="A179" s="1">
        <v>45377</v>
      </c>
      <c r="B179" s="2">
        <v>45377.568052349539</v>
      </c>
      <c r="C179" s="2" t="str">
        <f>TEXT(Tabla1[[#This Row],[date]],"mmm")</f>
        <v>mar</v>
      </c>
      <c r="D179" s="2" t="str">
        <f>TEXT(Tabla1[[#This Row],[date]],"dddd")</f>
        <v>martes</v>
      </c>
      <c r="E179" s="2" t="str">
        <f>TEXT(Tabla1[[#This Row],[datetime]],"hh:mm")</f>
        <v>13:38</v>
      </c>
      <c r="F179" t="s">
        <v>3</v>
      </c>
      <c r="G179" t="s">
        <v>73</v>
      </c>
      <c r="H179" t="str">
        <f>IF(ISBLANK(G179),"cash",IF(COUNTIF($D$2:D179,D179)=1,"Nuevo","frecuente"))</f>
        <v>frecuente</v>
      </c>
      <c r="I179" s="8">
        <v>28.9</v>
      </c>
      <c r="J179" t="s">
        <v>28</v>
      </c>
      <c r="K179" t="str">
        <f>Tabla1[[#This Row],[day_of_the_week]]&amp;"-"&amp;Tabla1[[#This Row],[hour]]&amp;"-"&amp;Tabla1[[#This Row],[cash_type]]&amp;"-"&amp;Tabla1[[#This Row],[card]]&amp;"-"&amp;Tabla1[[#This Row],[coffee_name]]</f>
        <v>martes-13:38-card-ANON-0000-0000-0059-Cortado</v>
      </c>
      <c r="L179" t="str">
        <f>IF(COUNTIF($K$2:K179,K179)=1,"único","repetido")</f>
        <v>único</v>
      </c>
    </row>
    <row r="180" spans="1:12" x14ac:dyDescent="0.3">
      <c r="A180" s="1">
        <v>45377</v>
      </c>
      <c r="B180" s="2">
        <v>45377.581871261573</v>
      </c>
      <c r="C180" s="2" t="str">
        <f>TEXT(Tabla1[[#This Row],[date]],"mmm")</f>
        <v>mar</v>
      </c>
      <c r="D180" s="2" t="str">
        <f>TEXT(Tabla1[[#This Row],[date]],"dddd")</f>
        <v>martes</v>
      </c>
      <c r="E180" s="2" t="str">
        <f>TEXT(Tabla1[[#This Row],[datetime]],"hh:mm")</f>
        <v>13:57</v>
      </c>
      <c r="F180" t="s">
        <v>3</v>
      </c>
      <c r="G180" t="s">
        <v>64</v>
      </c>
      <c r="H180" t="str">
        <f>IF(ISBLANK(G180),"cash",IF(COUNTIF($D$2:D180,D180)=1,"Nuevo","frecuente"))</f>
        <v>frecuente</v>
      </c>
      <c r="I180" s="8">
        <v>28.9</v>
      </c>
      <c r="J180" t="s">
        <v>11</v>
      </c>
      <c r="K180" t="str">
        <f>Tabla1[[#This Row],[day_of_the_week]]&amp;"-"&amp;Tabla1[[#This Row],[hour]]&amp;"-"&amp;Tabla1[[#This Row],[cash_type]]&amp;"-"&amp;Tabla1[[#This Row],[card]]&amp;"-"&amp;Tabla1[[#This Row],[coffee_name]]</f>
        <v>martes-13:57-card-ANON-0000-0000-0050-Americano</v>
      </c>
      <c r="L180" t="str">
        <f>IF(COUNTIF($K$2:K180,K180)=1,"único","repetido")</f>
        <v>único</v>
      </c>
    </row>
    <row r="181" spans="1:12" x14ac:dyDescent="0.3">
      <c r="A181" s="1">
        <v>45377</v>
      </c>
      <c r="B181" s="2">
        <v>45377.658359606481</v>
      </c>
      <c r="C181" s="2" t="str">
        <f>TEXT(Tabla1[[#This Row],[date]],"mmm")</f>
        <v>mar</v>
      </c>
      <c r="D181" s="2" t="str">
        <f>TEXT(Tabla1[[#This Row],[date]],"dddd")</f>
        <v>martes</v>
      </c>
      <c r="E181" s="2" t="str">
        <f>TEXT(Tabla1[[#This Row],[datetime]],"hh:mm")</f>
        <v>15:48</v>
      </c>
      <c r="F181" t="s">
        <v>3</v>
      </c>
      <c r="G181" t="s">
        <v>95</v>
      </c>
      <c r="H181" t="str">
        <f>IF(ISBLANK(G181),"cash",IF(COUNTIF($D$2:D181,D181)=1,"Nuevo","frecuente"))</f>
        <v>frecuente</v>
      </c>
      <c r="I181" s="8">
        <v>38.700000000000003</v>
      </c>
      <c r="J181" t="s">
        <v>7</v>
      </c>
      <c r="K181" t="str">
        <f>Tabla1[[#This Row],[day_of_the_week]]&amp;"-"&amp;Tabla1[[#This Row],[hour]]&amp;"-"&amp;Tabla1[[#This Row],[cash_type]]&amp;"-"&amp;Tabla1[[#This Row],[card]]&amp;"-"&amp;Tabla1[[#This Row],[coffee_name]]</f>
        <v>martes-15:48-card-ANON-0000-0000-0081-Latte</v>
      </c>
      <c r="L181" t="str">
        <f>IF(COUNTIF($K$2:K181,K181)=1,"único","repetido")</f>
        <v>único</v>
      </c>
    </row>
    <row r="182" spans="1:12" x14ac:dyDescent="0.3">
      <c r="A182" s="1">
        <v>45377</v>
      </c>
      <c r="B182" s="2">
        <v>45377.773363055552</v>
      </c>
      <c r="C182" s="2" t="str">
        <f>TEXT(Tabla1[[#This Row],[date]],"mmm")</f>
        <v>mar</v>
      </c>
      <c r="D182" s="2" t="str">
        <f>TEXT(Tabla1[[#This Row],[date]],"dddd")</f>
        <v>martes</v>
      </c>
      <c r="E182" s="2" t="str">
        <f>TEXT(Tabla1[[#This Row],[datetime]],"hh:mm")</f>
        <v>18:33</v>
      </c>
      <c r="F182" t="s">
        <v>3</v>
      </c>
      <c r="G182" t="s">
        <v>37</v>
      </c>
      <c r="H182" t="str">
        <f>IF(ISBLANK(G182),"cash",IF(COUNTIF($D$2:D182,D182)=1,"Nuevo","frecuente"))</f>
        <v>frecuente</v>
      </c>
      <c r="I182" s="8">
        <v>38.700000000000003</v>
      </c>
      <c r="J182" t="s">
        <v>7</v>
      </c>
      <c r="K182" t="str">
        <f>Tabla1[[#This Row],[day_of_the_week]]&amp;"-"&amp;Tabla1[[#This Row],[hour]]&amp;"-"&amp;Tabla1[[#This Row],[cash_type]]&amp;"-"&amp;Tabla1[[#This Row],[card]]&amp;"-"&amp;Tabla1[[#This Row],[coffee_name]]</f>
        <v>martes-18:33-card-ANON-0000-0000-0024-Latte</v>
      </c>
      <c r="L182" t="str">
        <f>IF(COUNTIF($K$2:K182,K182)=1,"único","repetido")</f>
        <v>único</v>
      </c>
    </row>
    <row r="183" spans="1:12" x14ac:dyDescent="0.3">
      <c r="A183" s="1">
        <v>45377</v>
      </c>
      <c r="B183" s="2">
        <v>45377.774243611108</v>
      </c>
      <c r="C183" s="2" t="str">
        <f>TEXT(Tabla1[[#This Row],[date]],"mmm")</f>
        <v>mar</v>
      </c>
      <c r="D183" s="2" t="str">
        <f>TEXT(Tabla1[[#This Row],[date]],"dddd")</f>
        <v>martes</v>
      </c>
      <c r="E183" s="2" t="str">
        <f>TEXT(Tabla1[[#This Row],[datetime]],"hh:mm")</f>
        <v>18:34</v>
      </c>
      <c r="F183" t="s">
        <v>3</v>
      </c>
      <c r="G183" t="s">
        <v>19</v>
      </c>
      <c r="H183" t="str">
        <f>IF(ISBLANK(G183),"cash",IF(COUNTIF($D$2:D183,D183)=1,"Nuevo","frecuente"))</f>
        <v>frecuente</v>
      </c>
      <c r="I183" s="8">
        <v>38.700000000000003</v>
      </c>
      <c r="J183" t="s">
        <v>9</v>
      </c>
      <c r="K183" t="str">
        <f>Tabla1[[#This Row],[day_of_the_week]]&amp;"-"&amp;Tabla1[[#This Row],[hour]]&amp;"-"&amp;Tabla1[[#This Row],[cash_type]]&amp;"-"&amp;Tabla1[[#This Row],[card]]&amp;"-"&amp;Tabla1[[#This Row],[coffee_name]]</f>
        <v>martes-18:34-card-ANON-0000-0000-0009-Hot Chocolate</v>
      </c>
      <c r="L183" t="str">
        <f>IF(COUNTIF($K$2:K183,K183)=1,"único","repetido")</f>
        <v>único</v>
      </c>
    </row>
    <row r="184" spans="1:12" x14ac:dyDescent="0.3">
      <c r="A184" s="1">
        <v>45378</v>
      </c>
      <c r="B184" s="2">
        <v>45378.461703402776</v>
      </c>
      <c r="C184" s="2" t="str">
        <f>TEXT(Tabla1[[#This Row],[date]],"mmm")</f>
        <v>mar</v>
      </c>
      <c r="D184" s="2" t="str">
        <f>TEXT(Tabla1[[#This Row],[date]],"dddd")</f>
        <v>miércoles</v>
      </c>
      <c r="E184" s="2" t="str">
        <f>TEXT(Tabla1[[#This Row],[datetime]],"hh:mm")</f>
        <v>11:04</v>
      </c>
      <c r="F184" t="s">
        <v>3</v>
      </c>
      <c r="G184" t="s">
        <v>10</v>
      </c>
      <c r="H184" t="str">
        <f>IF(ISBLANK(G184),"cash",IF(COUNTIF($D$2:D184,D184)=1,"Nuevo","frecuente"))</f>
        <v>frecuente</v>
      </c>
      <c r="I184" s="8">
        <v>28.9</v>
      </c>
      <c r="J184" t="s">
        <v>28</v>
      </c>
      <c r="K184" t="str">
        <f>Tabla1[[#This Row],[day_of_the_week]]&amp;"-"&amp;Tabla1[[#This Row],[hour]]&amp;"-"&amp;Tabla1[[#This Row],[cash_type]]&amp;"-"&amp;Tabla1[[#This Row],[card]]&amp;"-"&amp;Tabla1[[#This Row],[coffee_name]]</f>
        <v>miércoles-11:04-card-ANON-0000-0000-0003-Cortado</v>
      </c>
      <c r="L184" t="str">
        <f>IF(COUNTIF($K$2:K184,K184)=1,"único","repetido")</f>
        <v>único</v>
      </c>
    </row>
    <row r="185" spans="1:12" x14ac:dyDescent="0.3">
      <c r="A185" s="1">
        <v>45378</v>
      </c>
      <c r="B185" s="2">
        <v>45378.462479583337</v>
      </c>
      <c r="C185" s="2" t="str">
        <f>TEXT(Tabla1[[#This Row],[date]],"mmm")</f>
        <v>mar</v>
      </c>
      <c r="D185" s="2" t="str">
        <f>TEXT(Tabla1[[#This Row],[date]],"dddd")</f>
        <v>miércoles</v>
      </c>
      <c r="E185" s="2" t="str">
        <f>TEXT(Tabla1[[#This Row],[datetime]],"hh:mm")</f>
        <v>11:05</v>
      </c>
      <c r="F185" t="s">
        <v>3</v>
      </c>
      <c r="G185" t="s">
        <v>10</v>
      </c>
      <c r="H185" t="str">
        <f>IF(ISBLANK(G185),"cash",IF(COUNTIF($D$2:D185,D185)=1,"Nuevo","frecuente"))</f>
        <v>frecuente</v>
      </c>
      <c r="I185" s="8">
        <v>33.799999999999997</v>
      </c>
      <c r="J185" t="s">
        <v>14</v>
      </c>
      <c r="K185" t="str">
        <f>Tabla1[[#This Row],[day_of_the_week]]&amp;"-"&amp;Tabla1[[#This Row],[hour]]&amp;"-"&amp;Tabla1[[#This Row],[cash_type]]&amp;"-"&amp;Tabla1[[#This Row],[card]]&amp;"-"&amp;Tabla1[[#This Row],[coffee_name]]</f>
        <v>miércoles-11:05-card-ANON-0000-0000-0003-Americano with Milk</v>
      </c>
      <c r="L185" t="str">
        <f>IF(COUNTIF($K$2:K185,K185)=1,"único","repetido")</f>
        <v>único</v>
      </c>
    </row>
    <row r="186" spans="1:12" x14ac:dyDescent="0.3">
      <c r="A186" s="1">
        <v>45378</v>
      </c>
      <c r="B186" s="2">
        <v>45378.539588680556</v>
      </c>
      <c r="C186" s="2" t="str">
        <f>TEXT(Tabla1[[#This Row],[date]],"mmm")</f>
        <v>mar</v>
      </c>
      <c r="D186" s="2" t="str">
        <f>TEXT(Tabla1[[#This Row],[date]],"dddd")</f>
        <v>miércoles</v>
      </c>
      <c r="E186" s="2" t="str">
        <f>TEXT(Tabla1[[#This Row],[datetime]],"hh:mm")</f>
        <v>12:57</v>
      </c>
      <c r="F186" t="s">
        <v>3</v>
      </c>
      <c r="G186" t="s">
        <v>96</v>
      </c>
      <c r="H186" t="str">
        <f>IF(ISBLANK(G186),"cash",IF(COUNTIF($D$2:D186,D186)=1,"Nuevo","frecuente"))</f>
        <v>frecuente</v>
      </c>
      <c r="I186" s="8">
        <v>33.799999999999997</v>
      </c>
      <c r="J186" t="s">
        <v>14</v>
      </c>
      <c r="K186" t="str">
        <f>Tabla1[[#This Row],[day_of_the_week]]&amp;"-"&amp;Tabla1[[#This Row],[hour]]&amp;"-"&amp;Tabla1[[#This Row],[cash_type]]&amp;"-"&amp;Tabla1[[#This Row],[card]]&amp;"-"&amp;Tabla1[[#This Row],[coffee_name]]</f>
        <v>miércoles-12:57-card-ANON-0000-0000-0082-Americano with Milk</v>
      </c>
      <c r="L186" t="str">
        <f>IF(COUNTIF($K$2:K186,K186)=1,"único","repetido")</f>
        <v>único</v>
      </c>
    </row>
    <row r="187" spans="1:12" x14ac:dyDescent="0.3">
      <c r="A187" s="1">
        <v>45378</v>
      </c>
      <c r="B187" s="2">
        <v>45378.56620415509</v>
      </c>
      <c r="C187" s="2" t="str">
        <f>TEXT(Tabla1[[#This Row],[date]],"mmm")</f>
        <v>mar</v>
      </c>
      <c r="D187" s="2" t="str">
        <f>TEXT(Tabla1[[#This Row],[date]],"dddd")</f>
        <v>miércoles</v>
      </c>
      <c r="E187" s="2" t="str">
        <f>TEXT(Tabla1[[#This Row],[datetime]],"hh:mm")</f>
        <v>13:35</v>
      </c>
      <c r="F187" t="s">
        <v>3</v>
      </c>
      <c r="G187" t="s">
        <v>97</v>
      </c>
      <c r="H187" t="str">
        <f>IF(ISBLANK(G187),"cash",IF(COUNTIF($D$2:D187,D187)=1,"Nuevo","frecuente"))</f>
        <v>frecuente</v>
      </c>
      <c r="I187" s="8">
        <v>38.700000000000003</v>
      </c>
      <c r="J187" t="s">
        <v>9</v>
      </c>
      <c r="K187" t="str">
        <f>Tabla1[[#This Row],[day_of_the_week]]&amp;"-"&amp;Tabla1[[#This Row],[hour]]&amp;"-"&amp;Tabla1[[#This Row],[cash_type]]&amp;"-"&amp;Tabla1[[#This Row],[card]]&amp;"-"&amp;Tabla1[[#This Row],[coffee_name]]</f>
        <v>miércoles-13:35-card-ANON-0000-0000-0083-Hot Chocolate</v>
      </c>
      <c r="L187" t="str">
        <f>IF(COUNTIF($K$2:K187,K187)=1,"único","repetido")</f>
        <v>único</v>
      </c>
    </row>
    <row r="188" spans="1:12" x14ac:dyDescent="0.3">
      <c r="A188" s="1">
        <v>45378</v>
      </c>
      <c r="B188" s="2">
        <v>45378.598977569447</v>
      </c>
      <c r="C188" s="2" t="str">
        <f>TEXT(Tabla1[[#This Row],[date]],"mmm")</f>
        <v>mar</v>
      </c>
      <c r="D188" s="2" t="str">
        <f>TEXT(Tabla1[[#This Row],[date]],"dddd")</f>
        <v>miércoles</v>
      </c>
      <c r="E188" s="2" t="str">
        <f>TEXT(Tabla1[[#This Row],[datetime]],"hh:mm")</f>
        <v>14:22</v>
      </c>
      <c r="F188" t="s">
        <v>3</v>
      </c>
      <c r="G188" t="s">
        <v>23</v>
      </c>
      <c r="H188" t="str">
        <f>IF(ISBLANK(G188),"cash",IF(COUNTIF($D$2:D188,D188)=1,"Nuevo","frecuente"))</f>
        <v>frecuente</v>
      </c>
      <c r="I188" s="8">
        <v>38.700000000000003</v>
      </c>
      <c r="J188" t="s">
        <v>43</v>
      </c>
      <c r="K188" t="str">
        <f>Tabla1[[#This Row],[day_of_the_week]]&amp;"-"&amp;Tabla1[[#This Row],[hour]]&amp;"-"&amp;Tabla1[[#This Row],[cash_type]]&amp;"-"&amp;Tabla1[[#This Row],[card]]&amp;"-"&amp;Tabla1[[#This Row],[coffee_name]]</f>
        <v>miércoles-14:22-card-ANON-0000-0000-0012-Cappuccino</v>
      </c>
      <c r="L188" t="str">
        <f>IF(COUNTIF($K$2:K188,K188)=1,"único","repetido")</f>
        <v>único</v>
      </c>
    </row>
    <row r="189" spans="1:12" x14ac:dyDescent="0.3">
      <c r="A189" s="1">
        <v>45378</v>
      </c>
      <c r="B189" s="2">
        <v>45378.599715046294</v>
      </c>
      <c r="C189" s="2" t="str">
        <f>TEXT(Tabla1[[#This Row],[date]],"mmm")</f>
        <v>mar</v>
      </c>
      <c r="D189" s="2" t="str">
        <f>TEXT(Tabla1[[#This Row],[date]],"dddd")</f>
        <v>miércoles</v>
      </c>
      <c r="E189" s="2" t="str">
        <f>TEXT(Tabla1[[#This Row],[datetime]],"hh:mm")</f>
        <v>14:23</v>
      </c>
      <c r="F189" t="s">
        <v>3</v>
      </c>
      <c r="G189" t="s">
        <v>23</v>
      </c>
      <c r="H189" t="str">
        <f>IF(ISBLANK(G189),"cash",IF(COUNTIF($D$2:D189,D189)=1,"Nuevo","frecuente"))</f>
        <v>frecuente</v>
      </c>
      <c r="I189" s="8">
        <v>28.9</v>
      </c>
      <c r="J189" t="s">
        <v>11</v>
      </c>
      <c r="K189" t="str">
        <f>Tabla1[[#This Row],[day_of_the_week]]&amp;"-"&amp;Tabla1[[#This Row],[hour]]&amp;"-"&amp;Tabla1[[#This Row],[cash_type]]&amp;"-"&amp;Tabla1[[#This Row],[card]]&amp;"-"&amp;Tabla1[[#This Row],[coffee_name]]</f>
        <v>miércoles-14:23-card-ANON-0000-0000-0012-Americano</v>
      </c>
      <c r="L189" t="str">
        <f>IF(COUNTIF($K$2:K189,K189)=1,"único","repetido")</f>
        <v>único</v>
      </c>
    </row>
    <row r="190" spans="1:12" x14ac:dyDescent="0.3">
      <c r="A190" s="1">
        <v>45378</v>
      </c>
      <c r="B190" s="2">
        <v>45378.770970289355</v>
      </c>
      <c r="C190" s="2" t="str">
        <f>TEXT(Tabla1[[#This Row],[date]],"mmm")</f>
        <v>mar</v>
      </c>
      <c r="D190" s="2" t="str">
        <f>TEXT(Tabla1[[#This Row],[date]],"dddd")</f>
        <v>miércoles</v>
      </c>
      <c r="E190" s="2" t="str">
        <f>TEXT(Tabla1[[#This Row],[datetime]],"hh:mm")</f>
        <v>18:30</v>
      </c>
      <c r="F190" t="s">
        <v>3</v>
      </c>
      <c r="G190" t="s">
        <v>98</v>
      </c>
      <c r="H190" t="str">
        <f>IF(ISBLANK(G190),"cash",IF(COUNTIF($D$2:D190,D190)=1,"Nuevo","frecuente"))</f>
        <v>frecuente</v>
      </c>
      <c r="I190" s="8">
        <v>28.9</v>
      </c>
      <c r="J190" t="s">
        <v>28</v>
      </c>
      <c r="K190" t="str">
        <f>Tabla1[[#This Row],[day_of_the_week]]&amp;"-"&amp;Tabla1[[#This Row],[hour]]&amp;"-"&amp;Tabla1[[#This Row],[cash_type]]&amp;"-"&amp;Tabla1[[#This Row],[card]]&amp;"-"&amp;Tabla1[[#This Row],[coffee_name]]</f>
        <v>miércoles-18:30-card-ANON-0000-0000-0084-Cortado</v>
      </c>
      <c r="L190" t="str">
        <f>IF(COUNTIF($K$2:K190,K190)=1,"único","repetido")</f>
        <v>único</v>
      </c>
    </row>
    <row r="191" spans="1:12" x14ac:dyDescent="0.3">
      <c r="A191" s="1">
        <v>45378</v>
      </c>
      <c r="B191" s="2">
        <v>45378.813338449072</v>
      </c>
      <c r="C191" s="2" t="str">
        <f>TEXT(Tabla1[[#This Row],[date]],"mmm")</f>
        <v>mar</v>
      </c>
      <c r="D191" s="2" t="str">
        <f>TEXT(Tabla1[[#This Row],[date]],"dddd")</f>
        <v>miércoles</v>
      </c>
      <c r="E191" s="2" t="str">
        <f>TEXT(Tabla1[[#This Row],[datetime]],"hh:mm")</f>
        <v>19:31</v>
      </c>
      <c r="F191" t="s">
        <v>21</v>
      </c>
      <c r="H191" t="str">
        <f>IF(ISBLANK(G191),"cash",IF(COUNTIF($D$2:D191,D191)=1,"Nuevo","frecuente"))</f>
        <v>cash</v>
      </c>
      <c r="I191" s="8">
        <v>40</v>
      </c>
      <c r="J191" t="s">
        <v>7</v>
      </c>
      <c r="K191" t="str">
        <f>Tabla1[[#This Row],[day_of_the_week]]&amp;"-"&amp;Tabla1[[#This Row],[hour]]&amp;"-"&amp;Tabla1[[#This Row],[cash_type]]&amp;"-"&amp;Tabla1[[#This Row],[card]]&amp;"-"&amp;Tabla1[[#This Row],[coffee_name]]</f>
        <v>miércoles-19:31-cash--Latte</v>
      </c>
      <c r="L191" t="str">
        <f>IF(COUNTIF($K$2:K191,K191)=1,"único","repetido")</f>
        <v>único</v>
      </c>
    </row>
    <row r="192" spans="1:12" x14ac:dyDescent="0.3">
      <c r="A192" s="1">
        <v>45379</v>
      </c>
      <c r="B192" s="2">
        <v>45379.600545046298</v>
      </c>
      <c r="C192" s="2" t="str">
        <f>TEXT(Tabla1[[#This Row],[date]],"mmm")</f>
        <v>mar</v>
      </c>
      <c r="D192" s="2" t="str">
        <f>TEXT(Tabla1[[#This Row],[date]],"dddd")</f>
        <v>jueves</v>
      </c>
      <c r="E192" s="2" t="str">
        <f>TEXT(Tabla1[[#This Row],[datetime]],"hh:mm")</f>
        <v>14:24</v>
      </c>
      <c r="F192" t="s">
        <v>3</v>
      </c>
      <c r="G192" t="s">
        <v>99</v>
      </c>
      <c r="H192" t="str">
        <f>IF(ISBLANK(G192),"cash",IF(COUNTIF($D$2:D192,D192)=1,"Nuevo","frecuente"))</f>
        <v>frecuente</v>
      </c>
      <c r="I192" s="8">
        <v>28.9</v>
      </c>
      <c r="J192" t="s">
        <v>28</v>
      </c>
      <c r="K192" t="str">
        <f>Tabla1[[#This Row],[day_of_the_week]]&amp;"-"&amp;Tabla1[[#This Row],[hour]]&amp;"-"&amp;Tabla1[[#This Row],[cash_type]]&amp;"-"&amp;Tabla1[[#This Row],[card]]&amp;"-"&amp;Tabla1[[#This Row],[coffee_name]]</f>
        <v>jueves-14:24-card-ANON-0000-0000-0085-Cortado</v>
      </c>
      <c r="L192" t="str">
        <f>IF(COUNTIF($K$2:K192,K192)=1,"único","repetido")</f>
        <v>único</v>
      </c>
    </row>
    <row r="193" spans="1:12" x14ac:dyDescent="0.3">
      <c r="A193" s="1">
        <v>45379</v>
      </c>
      <c r="B193" s="2">
        <v>45379.725535231482</v>
      </c>
      <c r="C193" s="2" t="str">
        <f>TEXT(Tabla1[[#This Row],[date]],"mmm")</f>
        <v>mar</v>
      </c>
      <c r="D193" s="2" t="str">
        <f>TEXT(Tabla1[[#This Row],[date]],"dddd")</f>
        <v>jueves</v>
      </c>
      <c r="E193" s="2" t="str">
        <f>TEXT(Tabla1[[#This Row],[datetime]],"hh:mm")</f>
        <v>17:24</v>
      </c>
      <c r="F193" t="s">
        <v>3</v>
      </c>
      <c r="G193" t="s">
        <v>23</v>
      </c>
      <c r="H193" t="str">
        <f>IF(ISBLANK(G193),"cash",IF(COUNTIF($D$2:D193,D193)=1,"Nuevo","frecuente"))</f>
        <v>frecuente</v>
      </c>
      <c r="I193" s="8">
        <v>28.9</v>
      </c>
      <c r="J193" t="s">
        <v>28</v>
      </c>
      <c r="K193" t="str">
        <f>Tabla1[[#This Row],[day_of_the_week]]&amp;"-"&amp;Tabla1[[#This Row],[hour]]&amp;"-"&amp;Tabla1[[#This Row],[cash_type]]&amp;"-"&amp;Tabla1[[#This Row],[card]]&amp;"-"&amp;Tabla1[[#This Row],[coffee_name]]</f>
        <v>jueves-17:24-card-ANON-0000-0000-0012-Cortado</v>
      </c>
      <c r="L193" t="str">
        <f>IF(COUNTIF($K$2:K193,K193)=1,"único","repetido")</f>
        <v>único</v>
      </c>
    </row>
    <row r="194" spans="1:12" x14ac:dyDescent="0.3">
      <c r="A194" s="1">
        <v>45379</v>
      </c>
      <c r="B194" s="2">
        <v>45379.727144722223</v>
      </c>
      <c r="C194" s="2" t="str">
        <f>TEXT(Tabla1[[#This Row],[date]],"mmm")</f>
        <v>mar</v>
      </c>
      <c r="D194" s="2" t="str">
        <f>TEXT(Tabla1[[#This Row],[date]],"dddd")</f>
        <v>jueves</v>
      </c>
      <c r="E194" s="2" t="str">
        <f>TEXT(Tabla1[[#This Row],[datetime]],"hh:mm")</f>
        <v>17:27</v>
      </c>
      <c r="F194" t="s">
        <v>3</v>
      </c>
      <c r="G194" t="s">
        <v>23</v>
      </c>
      <c r="H194" t="str">
        <f>IF(ISBLANK(G194),"cash",IF(COUNTIF($D$2:D194,D194)=1,"Nuevo","frecuente"))</f>
        <v>frecuente</v>
      </c>
      <c r="I194" s="8">
        <v>28.9</v>
      </c>
      <c r="J194" t="s">
        <v>11</v>
      </c>
      <c r="K194" t="str">
        <f>Tabla1[[#This Row],[day_of_the_week]]&amp;"-"&amp;Tabla1[[#This Row],[hour]]&amp;"-"&amp;Tabla1[[#This Row],[cash_type]]&amp;"-"&amp;Tabla1[[#This Row],[card]]&amp;"-"&amp;Tabla1[[#This Row],[coffee_name]]</f>
        <v>jueves-17:27-card-ANON-0000-0000-0012-Americano</v>
      </c>
      <c r="L194" t="str">
        <f>IF(COUNTIF($K$2:K194,K194)=1,"único","repetido")</f>
        <v>único</v>
      </c>
    </row>
    <row r="195" spans="1:12" x14ac:dyDescent="0.3">
      <c r="A195" s="1">
        <v>45379</v>
      </c>
      <c r="B195" s="2">
        <v>45379.731072361108</v>
      </c>
      <c r="C195" s="2" t="str">
        <f>TEXT(Tabla1[[#This Row],[date]],"mmm")</f>
        <v>mar</v>
      </c>
      <c r="D195" s="2" t="str">
        <f>TEXT(Tabla1[[#This Row],[date]],"dddd")</f>
        <v>jueves</v>
      </c>
      <c r="E195" s="2" t="str">
        <f>TEXT(Tabla1[[#This Row],[datetime]],"hh:mm")</f>
        <v>17:32</v>
      </c>
      <c r="F195" t="s">
        <v>3</v>
      </c>
      <c r="G195" t="s">
        <v>100</v>
      </c>
      <c r="H195" t="str">
        <f>IF(ISBLANK(G195),"cash",IF(COUNTIF($D$2:D195,D195)=1,"Nuevo","frecuente"))</f>
        <v>frecuente</v>
      </c>
      <c r="I195" s="8">
        <v>38.700000000000003</v>
      </c>
      <c r="J195" t="s">
        <v>7</v>
      </c>
      <c r="K195" t="str">
        <f>Tabla1[[#This Row],[day_of_the_week]]&amp;"-"&amp;Tabla1[[#This Row],[hour]]&amp;"-"&amp;Tabla1[[#This Row],[cash_type]]&amp;"-"&amp;Tabla1[[#This Row],[card]]&amp;"-"&amp;Tabla1[[#This Row],[coffee_name]]</f>
        <v>jueves-17:32-card-ANON-0000-0000-0086-Latte</v>
      </c>
      <c r="L195" t="str">
        <f>IF(COUNTIF($K$2:K195,K195)=1,"único","repetido")</f>
        <v>único</v>
      </c>
    </row>
    <row r="196" spans="1:12" x14ac:dyDescent="0.3">
      <c r="A196" s="1">
        <v>45380</v>
      </c>
      <c r="B196" s="2">
        <v>45380.455781192133</v>
      </c>
      <c r="C196" s="2" t="str">
        <f>TEXT(Tabla1[[#This Row],[date]],"mmm")</f>
        <v>mar</v>
      </c>
      <c r="D196" s="2" t="str">
        <f>TEXT(Tabla1[[#This Row],[date]],"dddd")</f>
        <v>viernes</v>
      </c>
      <c r="E196" s="2" t="str">
        <f>TEXT(Tabla1[[#This Row],[datetime]],"hh:mm")</f>
        <v>10:56</v>
      </c>
      <c r="F196" t="s">
        <v>3</v>
      </c>
      <c r="G196" t="s">
        <v>101</v>
      </c>
      <c r="H196" t="str">
        <f>IF(ISBLANK(G196),"cash",IF(COUNTIF($D$2:D196,D196)=1,"Nuevo","frecuente"))</f>
        <v>frecuente</v>
      </c>
      <c r="I196" s="8">
        <v>38.700000000000003</v>
      </c>
      <c r="J196" t="s">
        <v>7</v>
      </c>
      <c r="K196" t="str">
        <f>Tabla1[[#This Row],[day_of_the_week]]&amp;"-"&amp;Tabla1[[#This Row],[hour]]&amp;"-"&amp;Tabla1[[#This Row],[cash_type]]&amp;"-"&amp;Tabla1[[#This Row],[card]]&amp;"-"&amp;Tabla1[[#This Row],[coffee_name]]</f>
        <v>viernes-10:56-card-ANON-0000-0000-0087-Latte</v>
      </c>
      <c r="L196" t="str">
        <f>IF(COUNTIF($K$2:K196,K196)=1,"único","repetido")</f>
        <v>único</v>
      </c>
    </row>
    <row r="197" spans="1:12" x14ac:dyDescent="0.3">
      <c r="A197" s="1">
        <v>45380</v>
      </c>
      <c r="B197" s="2">
        <v>45380.52381230324</v>
      </c>
      <c r="C197" s="2" t="str">
        <f>TEXT(Tabla1[[#This Row],[date]],"mmm")</f>
        <v>mar</v>
      </c>
      <c r="D197" s="2" t="str">
        <f>TEXT(Tabla1[[#This Row],[date]],"dddd")</f>
        <v>viernes</v>
      </c>
      <c r="E197" s="2" t="str">
        <f>TEXT(Tabla1[[#This Row],[datetime]],"hh:mm")</f>
        <v>12:34</v>
      </c>
      <c r="F197" t="s">
        <v>3</v>
      </c>
      <c r="G197" t="s">
        <v>102</v>
      </c>
      <c r="H197" t="str">
        <f>IF(ISBLANK(G197),"cash",IF(COUNTIF($D$2:D197,D197)=1,"Nuevo","frecuente"))</f>
        <v>frecuente</v>
      </c>
      <c r="I197" s="8">
        <v>38.700000000000003</v>
      </c>
      <c r="J197" t="s">
        <v>43</v>
      </c>
      <c r="K197" t="str">
        <f>Tabla1[[#This Row],[day_of_the_week]]&amp;"-"&amp;Tabla1[[#This Row],[hour]]&amp;"-"&amp;Tabla1[[#This Row],[cash_type]]&amp;"-"&amp;Tabla1[[#This Row],[card]]&amp;"-"&amp;Tabla1[[#This Row],[coffee_name]]</f>
        <v>viernes-12:34-card-ANON-0000-0000-0088-Cappuccino</v>
      </c>
      <c r="L197" t="str">
        <f>IF(COUNTIF($K$2:K197,K197)=1,"único","repetido")</f>
        <v>único</v>
      </c>
    </row>
    <row r="198" spans="1:12" x14ac:dyDescent="0.3">
      <c r="A198" s="1">
        <v>45380</v>
      </c>
      <c r="B198" s="2">
        <v>45380.528844039349</v>
      </c>
      <c r="C198" s="2" t="str">
        <f>TEXT(Tabla1[[#This Row],[date]],"mmm")</f>
        <v>mar</v>
      </c>
      <c r="D198" s="2" t="str">
        <f>TEXT(Tabla1[[#This Row],[date]],"dddd")</f>
        <v>viernes</v>
      </c>
      <c r="E198" s="2" t="str">
        <f>TEXT(Tabla1[[#This Row],[datetime]],"hh:mm")</f>
        <v>12:41</v>
      </c>
      <c r="F198" t="s">
        <v>3</v>
      </c>
      <c r="G198" t="s">
        <v>102</v>
      </c>
      <c r="H198" t="str">
        <f>IF(ISBLANK(G198),"cash",IF(COUNTIF($D$2:D198,D198)=1,"Nuevo","frecuente"))</f>
        <v>frecuente</v>
      </c>
      <c r="I198" s="8">
        <v>38.700000000000003</v>
      </c>
      <c r="J198" t="s">
        <v>43</v>
      </c>
      <c r="K198" t="str">
        <f>Tabla1[[#This Row],[day_of_the_week]]&amp;"-"&amp;Tabla1[[#This Row],[hour]]&amp;"-"&amp;Tabla1[[#This Row],[cash_type]]&amp;"-"&amp;Tabla1[[#This Row],[card]]&amp;"-"&amp;Tabla1[[#This Row],[coffee_name]]</f>
        <v>viernes-12:41-card-ANON-0000-0000-0088-Cappuccino</v>
      </c>
      <c r="L198" t="str">
        <f>IF(COUNTIF($K$2:K198,K198)=1,"único","repetido")</f>
        <v>único</v>
      </c>
    </row>
    <row r="199" spans="1:12" x14ac:dyDescent="0.3">
      <c r="A199" s="1">
        <v>45380</v>
      </c>
      <c r="B199" s="2">
        <v>45380.557460856478</v>
      </c>
      <c r="C199" s="2" t="str">
        <f>TEXT(Tabla1[[#This Row],[date]],"mmm")</f>
        <v>mar</v>
      </c>
      <c r="D199" s="2" t="str">
        <f>TEXT(Tabla1[[#This Row],[date]],"dddd")</f>
        <v>viernes</v>
      </c>
      <c r="E199" s="2" t="str">
        <f>TEXT(Tabla1[[#This Row],[datetime]],"hh:mm")</f>
        <v>13:22</v>
      </c>
      <c r="F199" t="s">
        <v>21</v>
      </c>
      <c r="H199" t="str">
        <f>IF(ISBLANK(G199),"cash",IF(COUNTIF($D$2:D199,D199)=1,"Nuevo","frecuente"))</f>
        <v>cash</v>
      </c>
      <c r="I199" s="8">
        <v>40</v>
      </c>
      <c r="J199" t="s">
        <v>43</v>
      </c>
      <c r="K199" t="str">
        <f>Tabla1[[#This Row],[day_of_the_week]]&amp;"-"&amp;Tabla1[[#This Row],[hour]]&amp;"-"&amp;Tabla1[[#This Row],[cash_type]]&amp;"-"&amp;Tabla1[[#This Row],[card]]&amp;"-"&amp;Tabla1[[#This Row],[coffee_name]]</f>
        <v>viernes-13:22-cash--Cappuccino</v>
      </c>
      <c r="L199" t="str">
        <f>IF(COUNTIF($K$2:K199,K199)=1,"único","repetido")</f>
        <v>único</v>
      </c>
    </row>
    <row r="200" spans="1:12" x14ac:dyDescent="0.3">
      <c r="A200" s="1">
        <v>45381</v>
      </c>
      <c r="B200" s="2">
        <v>45381.499535347219</v>
      </c>
      <c r="C200" s="2" t="str">
        <f>TEXT(Tabla1[[#This Row],[date]],"mmm")</f>
        <v>mar</v>
      </c>
      <c r="D200" s="2" t="str">
        <f>TEXT(Tabla1[[#This Row],[date]],"dddd")</f>
        <v>sábado</v>
      </c>
      <c r="E200" s="2" t="str">
        <f>TEXT(Tabla1[[#This Row],[datetime]],"hh:mm")</f>
        <v>11:59</v>
      </c>
      <c r="F200" t="s">
        <v>3</v>
      </c>
      <c r="G200" t="s">
        <v>83</v>
      </c>
      <c r="H200" t="str">
        <f>IF(ISBLANK(G200),"cash",IF(COUNTIF($D$2:D200,D200)=1,"Nuevo","frecuente"))</f>
        <v>frecuente</v>
      </c>
      <c r="I200" s="8">
        <v>38.700000000000003</v>
      </c>
      <c r="J200" t="s">
        <v>7</v>
      </c>
      <c r="K200" t="str">
        <f>Tabla1[[#This Row],[day_of_the_week]]&amp;"-"&amp;Tabla1[[#This Row],[hour]]&amp;"-"&amp;Tabla1[[#This Row],[cash_type]]&amp;"-"&amp;Tabla1[[#This Row],[card]]&amp;"-"&amp;Tabla1[[#This Row],[coffee_name]]</f>
        <v>sábado-11:59-card-ANON-0000-0000-0069-Latte</v>
      </c>
      <c r="L200" t="str">
        <f>IF(COUNTIF($K$2:K200,K200)=1,"único","repetido")</f>
        <v>único</v>
      </c>
    </row>
    <row r="201" spans="1:12" x14ac:dyDescent="0.3">
      <c r="A201" s="1">
        <v>45381</v>
      </c>
      <c r="B201" s="2">
        <v>45381.575993229169</v>
      </c>
      <c r="C201" s="2" t="str">
        <f>TEXT(Tabla1[[#This Row],[date]],"mmm")</f>
        <v>mar</v>
      </c>
      <c r="D201" s="2" t="str">
        <f>TEXT(Tabla1[[#This Row],[date]],"dddd")</f>
        <v>sábado</v>
      </c>
      <c r="E201" s="2" t="str">
        <f>TEXT(Tabla1[[#This Row],[datetime]],"hh:mm")</f>
        <v>13:49</v>
      </c>
      <c r="F201" t="s">
        <v>21</v>
      </c>
      <c r="H201" t="str">
        <f>IF(ISBLANK(G201),"cash",IF(COUNTIF($D$2:D201,D201)=1,"Nuevo","frecuente"))</f>
        <v>cash</v>
      </c>
      <c r="I201" s="8">
        <v>40</v>
      </c>
      <c r="J201" t="s">
        <v>43</v>
      </c>
      <c r="K201" t="str">
        <f>Tabla1[[#This Row],[day_of_the_week]]&amp;"-"&amp;Tabla1[[#This Row],[hour]]&amp;"-"&amp;Tabla1[[#This Row],[cash_type]]&amp;"-"&amp;Tabla1[[#This Row],[card]]&amp;"-"&amp;Tabla1[[#This Row],[coffee_name]]</f>
        <v>sábado-13:49-cash--Cappuccino</v>
      </c>
      <c r="L201" t="str">
        <f>IF(COUNTIF($K$2:K201,K201)=1,"único","repetido")</f>
        <v>único</v>
      </c>
    </row>
    <row r="202" spans="1:12" x14ac:dyDescent="0.3">
      <c r="A202" s="1">
        <v>45381</v>
      </c>
      <c r="B202" s="2">
        <v>45381.67536789352</v>
      </c>
      <c r="C202" s="2" t="str">
        <f>TEXT(Tabla1[[#This Row],[date]],"mmm")</f>
        <v>mar</v>
      </c>
      <c r="D202" s="2" t="str">
        <f>TEXT(Tabla1[[#This Row],[date]],"dddd")</f>
        <v>sábado</v>
      </c>
      <c r="E202" s="2" t="str">
        <f>TEXT(Tabla1[[#This Row],[datetime]],"hh:mm")</f>
        <v>16:12</v>
      </c>
      <c r="F202" t="s">
        <v>3</v>
      </c>
      <c r="G202" t="s">
        <v>29</v>
      </c>
      <c r="H202" t="str">
        <f>IF(ISBLANK(G202),"cash",IF(COUNTIF($D$2:D202,D202)=1,"Nuevo","frecuente"))</f>
        <v>frecuente</v>
      </c>
      <c r="I202" s="8">
        <v>38.700000000000003</v>
      </c>
      <c r="J202" t="s">
        <v>7</v>
      </c>
      <c r="K202" t="str">
        <f>Tabla1[[#This Row],[day_of_the_week]]&amp;"-"&amp;Tabla1[[#This Row],[hour]]&amp;"-"&amp;Tabla1[[#This Row],[cash_type]]&amp;"-"&amp;Tabla1[[#This Row],[card]]&amp;"-"&amp;Tabla1[[#This Row],[coffee_name]]</f>
        <v>sábado-16:12-card-ANON-0000-0000-0017-Latte</v>
      </c>
      <c r="L202" t="str">
        <f>IF(COUNTIF($K$2:K202,K202)=1,"único","repetido")</f>
        <v>único</v>
      </c>
    </row>
    <row r="203" spans="1:12" x14ac:dyDescent="0.3">
      <c r="A203" s="1">
        <v>45381</v>
      </c>
      <c r="B203" s="2">
        <v>45381.692135567129</v>
      </c>
      <c r="C203" s="2" t="str">
        <f>TEXT(Tabla1[[#This Row],[date]],"mmm")</f>
        <v>mar</v>
      </c>
      <c r="D203" s="2" t="str">
        <f>TEXT(Tabla1[[#This Row],[date]],"dddd")</f>
        <v>sábado</v>
      </c>
      <c r="E203" s="2" t="str">
        <f>TEXT(Tabla1[[#This Row],[datetime]],"hh:mm")</f>
        <v>16:36</v>
      </c>
      <c r="F203" t="s">
        <v>3</v>
      </c>
      <c r="G203" t="s">
        <v>19</v>
      </c>
      <c r="H203" t="str">
        <f>IF(ISBLANK(G203),"cash",IF(COUNTIF($D$2:D203,D203)=1,"Nuevo","frecuente"))</f>
        <v>frecuente</v>
      </c>
      <c r="I203" s="8">
        <v>38.700000000000003</v>
      </c>
      <c r="J203" t="s">
        <v>7</v>
      </c>
      <c r="K203" t="str">
        <f>Tabla1[[#This Row],[day_of_the_week]]&amp;"-"&amp;Tabla1[[#This Row],[hour]]&amp;"-"&amp;Tabla1[[#This Row],[cash_type]]&amp;"-"&amp;Tabla1[[#This Row],[card]]&amp;"-"&amp;Tabla1[[#This Row],[coffee_name]]</f>
        <v>sábado-16:36-card-ANON-0000-0000-0009-Latte</v>
      </c>
      <c r="L203" t="str">
        <f>IF(COUNTIF($K$2:K203,K203)=1,"único","repetido")</f>
        <v>único</v>
      </c>
    </row>
    <row r="204" spans="1:12" x14ac:dyDescent="0.3">
      <c r="A204" s="1">
        <v>45381</v>
      </c>
      <c r="B204" s="2">
        <v>45381.6930272338</v>
      </c>
      <c r="C204" s="2" t="str">
        <f>TEXT(Tabla1[[#This Row],[date]],"mmm")</f>
        <v>mar</v>
      </c>
      <c r="D204" s="2" t="str">
        <f>TEXT(Tabla1[[#This Row],[date]],"dddd")</f>
        <v>sábado</v>
      </c>
      <c r="E204" s="2" t="str">
        <f>TEXT(Tabla1[[#This Row],[datetime]],"hh:mm")</f>
        <v>16:37</v>
      </c>
      <c r="F204" t="s">
        <v>3</v>
      </c>
      <c r="G204" t="s">
        <v>19</v>
      </c>
      <c r="H204" t="str">
        <f>IF(ISBLANK(G204),"cash",IF(COUNTIF($D$2:D204,D204)=1,"Nuevo","frecuente"))</f>
        <v>frecuente</v>
      </c>
      <c r="I204" s="8">
        <v>33.799999999999997</v>
      </c>
      <c r="J204" t="s">
        <v>14</v>
      </c>
      <c r="K204" t="str">
        <f>Tabla1[[#This Row],[day_of_the_week]]&amp;"-"&amp;Tabla1[[#This Row],[hour]]&amp;"-"&amp;Tabla1[[#This Row],[cash_type]]&amp;"-"&amp;Tabla1[[#This Row],[card]]&amp;"-"&amp;Tabla1[[#This Row],[coffee_name]]</f>
        <v>sábado-16:37-card-ANON-0000-0000-0009-Americano with Milk</v>
      </c>
      <c r="L204" t="str">
        <f>IF(COUNTIF($K$2:K204,K204)=1,"único","repetido")</f>
        <v>único</v>
      </c>
    </row>
    <row r="205" spans="1:12" x14ac:dyDescent="0.3">
      <c r="A205" s="1">
        <v>45382</v>
      </c>
      <c r="B205" s="2">
        <v>45382.444496793978</v>
      </c>
      <c r="C205" s="2" t="str">
        <f>TEXT(Tabla1[[#This Row],[date]],"mmm")</f>
        <v>mar</v>
      </c>
      <c r="D205" s="2" t="str">
        <f>TEXT(Tabla1[[#This Row],[date]],"dddd")</f>
        <v>domingo</v>
      </c>
      <c r="E205" s="2" t="str">
        <f>TEXT(Tabla1[[#This Row],[datetime]],"hh:mm")</f>
        <v>10:40</v>
      </c>
      <c r="F205" t="s">
        <v>3</v>
      </c>
      <c r="G205" t="s">
        <v>103</v>
      </c>
      <c r="H205" t="str">
        <f>IF(ISBLANK(G205),"cash",IF(COUNTIF($D$2:D205,D205)=1,"Nuevo","frecuente"))</f>
        <v>frecuente</v>
      </c>
      <c r="I205" s="8">
        <v>38.700000000000003</v>
      </c>
      <c r="J205" t="s">
        <v>43</v>
      </c>
      <c r="K205" t="str">
        <f>Tabla1[[#This Row],[day_of_the_week]]&amp;"-"&amp;Tabla1[[#This Row],[hour]]&amp;"-"&amp;Tabla1[[#This Row],[cash_type]]&amp;"-"&amp;Tabla1[[#This Row],[card]]&amp;"-"&amp;Tabla1[[#This Row],[coffee_name]]</f>
        <v>domingo-10:40-card-ANON-0000-0000-0089-Cappuccino</v>
      </c>
      <c r="L205" t="str">
        <f>IF(COUNTIF($K$2:K205,K205)=1,"único","repetido")</f>
        <v>único</v>
      </c>
    </row>
    <row r="206" spans="1:12" x14ac:dyDescent="0.3">
      <c r="A206" s="1">
        <v>45382</v>
      </c>
      <c r="B206" s="2">
        <v>45382.817187499997</v>
      </c>
      <c r="C206" s="2" t="str">
        <f>TEXT(Tabla1[[#This Row],[date]],"mmm")</f>
        <v>mar</v>
      </c>
      <c r="D206" s="2" t="str">
        <f>TEXT(Tabla1[[#This Row],[date]],"dddd")</f>
        <v>domingo</v>
      </c>
      <c r="E206" s="2" t="str">
        <f>TEXT(Tabla1[[#This Row],[datetime]],"hh:mm")</f>
        <v>19:36</v>
      </c>
      <c r="F206" t="s">
        <v>21</v>
      </c>
      <c r="H206" t="str">
        <f>IF(ISBLANK(G206),"cash",IF(COUNTIF($D$2:D206,D206)=1,"Nuevo","frecuente"))</f>
        <v>cash</v>
      </c>
      <c r="I206" s="8">
        <v>30</v>
      </c>
      <c r="J206" t="s">
        <v>11</v>
      </c>
      <c r="K206" t="str">
        <f>Tabla1[[#This Row],[day_of_the_week]]&amp;"-"&amp;Tabla1[[#This Row],[hour]]&amp;"-"&amp;Tabla1[[#This Row],[cash_type]]&amp;"-"&amp;Tabla1[[#This Row],[card]]&amp;"-"&amp;Tabla1[[#This Row],[coffee_name]]</f>
        <v>domingo-19:36-cash--Americano</v>
      </c>
      <c r="L206" t="str">
        <f>IF(COUNTIF($K$2:K206,K206)=1,"único","repetido")</f>
        <v>único</v>
      </c>
    </row>
    <row r="207" spans="1:12" x14ac:dyDescent="0.3">
      <c r="A207" s="1">
        <v>45383</v>
      </c>
      <c r="B207" s="2">
        <v>45383.436662048611</v>
      </c>
      <c r="C207" s="2" t="str">
        <f>TEXT(Tabla1[[#This Row],[date]],"mmm")</f>
        <v>abr</v>
      </c>
      <c r="D207" s="2" t="str">
        <f>TEXT(Tabla1[[#This Row],[date]],"dddd")</f>
        <v>lunes</v>
      </c>
      <c r="E207" s="2" t="str">
        <f>TEXT(Tabla1[[#This Row],[datetime]],"hh:mm")</f>
        <v>10:28</v>
      </c>
      <c r="F207" t="s">
        <v>3</v>
      </c>
      <c r="G207" t="s">
        <v>12</v>
      </c>
      <c r="H207" t="str">
        <f>IF(ISBLANK(G207),"cash",IF(COUNTIF($D$2:D207,D207)=1,"Nuevo","frecuente"))</f>
        <v>frecuente</v>
      </c>
      <c r="I207" s="8">
        <v>28.9</v>
      </c>
      <c r="J207" t="s">
        <v>11</v>
      </c>
      <c r="K207" t="str">
        <f>Tabla1[[#This Row],[day_of_the_week]]&amp;"-"&amp;Tabla1[[#This Row],[hour]]&amp;"-"&amp;Tabla1[[#This Row],[cash_type]]&amp;"-"&amp;Tabla1[[#This Row],[card]]&amp;"-"&amp;Tabla1[[#This Row],[coffee_name]]</f>
        <v>lunes-10:28-card-ANON-0000-0000-0004-Americano</v>
      </c>
      <c r="L207" t="str">
        <f>IF(COUNTIF($K$2:K207,K207)=1,"único","repetido")</f>
        <v>único</v>
      </c>
    </row>
    <row r="208" spans="1:12" x14ac:dyDescent="0.3">
      <c r="A208" s="1">
        <v>45383</v>
      </c>
      <c r="B208" s="2">
        <v>45383.437295347219</v>
      </c>
      <c r="C208" s="2" t="str">
        <f>TEXT(Tabla1[[#This Row],[date]],"mmm")</f>
        <v>abr</v>
      </c>
      <c r="D208" s="2" t="str">
        <f>TEXT(Tabla1[[#This Row],[date]],"dddd")</f>
        <v>lunes</v>
      </c>
      <c r="E208" s="2" t="str">
        <f>TEXT(Tabla1[[#This Row],[datetime]],"hh:mm")</f>
        <v>10:29</v>
      </c>
      <c r="F208" t="s">
        <v>3</v>
      </c>
      <c r="G208" t="s">
        <v>12</v>
      </c>
      <c r="H208" t="str">
        <f>IF(ISBLANK(G208),"cash",IF(COUNTIF($D$2:D208,D208)=1,"Nuevo","frecuente"))</f>
        <v>frecuente</v>
      </c>
      <c r="I208" s="8">
        <v>33.799999999999997</v>
      </c>
      <c r="J208" t="s">
        <v>14</v>
      </c>
      <c r="K208" t="str">
        <f>Tabla1[[#This Row],[day_of_the_week]]&amp;"-"&amp;Tabla1[[#This Row],[hour]]&amp;"-"&amp;Tabla1[[#This Row],[cash_type]]&amp;"-"&amp;Tabla1[[#This Row],[card]]&amp;"-"&amp;Tabla1[[#This Row],[coffee_name]]</f>
        <v>lunes-10:29-card-ANON-0000-0000-0004-Americano with Milk</v>
      </c>
      <c r="L208" t="str">
        <f>IF(COUNTIF($K$2:K208,K208)=1,"único","repetido")</f>
        <v>único</v>
      </c>
    </row>
    <row r="209" spans="1:12" x14ac:dyDescent="0.3">
      <c r="A209" s="1">
        <v>45383</v>
      </c>
      <c r="B209" s="2">
        <v>45383.438006192133</v>
      </c>
      <c r="C209" s="2" t="str">
        <f>TEXT(Tabla1[[#This Row],[date]],"mmm")</f>
        <v>abr</v>
      </c>
      <c r="D209" s="2" t="str">
        <f>TEXT(Tabla1[[#This Row],[date]],"dddd")</f>
        <v>lunes</v>
      </c>
      <c r="E209" s="2" t="str">
        <f>TEXT(Tabla1[[#This Row],[datetime]],"hh:mm")</f>
        <v>10:30</v>
      </c>
      <c r="F209" t="s">
        <v>3</v>
      </c>
      <c r="G209" t="s">
        <v>12</v>
      </c>
      <c r="H209" t="str">
        <f>IF(ISBLANK(G209),"cash",IF(COUNTIF($D$2:D209,D209)=1,"Nuevo","frecuente"))</f>
        <v>frecuente</v>
      </c>
      <c r="I209" s="8">
        <v>33.799999999999997</v>
      </c>
      <c r="J209" t="s">
        <v>14</v>
      </c>
      <c r="K209" t="str">
        <f>Tabla1[[#This Row],[day_of_the_week]]&amp;"-"&amp;Tabla1[[#This Row],[hour]]&amp;"-"&amp;Tabla1[[#This Row],[cash_type]]&amp;"-"&amp;Tabla1[[#This Row],[card]]&amp;"-"&amp;Tabla1[[#This Row],[coffee_name]]</f>
        <v>lunes-10:30-card-ANON-0000-0000-0004-Americano with Milk</v>
      </c>
      <c r="L209" t="str">
        <f>IF(COUNTIF($K$2:K209,K209)=1,"único","repetido")</f>
        <v>único</v>
      </c>
    </row>
    <row r="210" spans="1:12" x14ac:dyDescent="0.3">
      <c r="A210" s="1">
        <v>45383</v>
      </c>
      <c r="B210" s="2">
        <v>45383.46925736111</v>
      </c>
      <c r="C210" s="2" t="str">
        <f>TEXT(Tabla1[[#This Row],[date]],"mmm")</f>
        <v>abr</v>
      </c>
      <c r="D210" s="2" t="str">
        <f>TEXT(Tabla1[[#This Row],[date]],"dddd")</f>
        <v>lunes</v>
      </c>
      <c r="E210" s="2" t="str">
        <f>TEXT(Tabla1[[#This Row],[datetime]],"hh:mm")</f>
        <v>11:15</v>
      </c>
      <c r="F210" t="s">
        <v>3</v>
      </c>
      <c r="G210" t="s">
        <v>19</v>
      </c>
      <c r="H210" t="str">
        <f>IF(ISBLANK(G210),"cash",IF(COUNTIF($D$2:D210,D210)=1,"Nuevo","frecuente"))</f>
        <v>frecuente</v>
      </c>
      <c r="I210" s="8">
        <v>33.799999999999997</v>
      </c>
      <c r="J210" t="s">
        <v>14</v>
      </c>
      <c r="K210" t="str">
        <f>Tabla1[[#This Row],[day_of_the_week]]&amp;"-"&amp;Tabla1[[#This Row],[hour]]&amp;"-"&amp;Tabla1[[#This Row],[cash_type]]&amp;"-"&amp;Tabla1[[#This Row],[card]]&amp;"-"&amp;Tabla1[[#This Row],[coffee_name]]</f>
        <v>lunes-11:15-card-ANON-0000-0000-0009-Americano with Milk</v>
      </c>
      <c r="L210" t="str">
        <f>IF(COUNTIF($K$2:K210,K210)=1,"único","repetido")</f>
        <v>único</v>
      </c>
    </row>
    <row r="211" spans="1:12" x14ac:dyDescent="0.3">
      <c r="A211" s="1">
        <v>45383</v>
      </c>
      <c r="B211" s="2">
        <v>45383.709524583333</v>
      </c>
      <c r="C211" s="2" t="str">
        <f>TEXT(Tabla1[[#This Row],[date]],"mmm")</f>
        <v>abr</v>
      </c>
      <c r="D211" s="2" t="str">
        <f>TEXT(Tabla1[[#This Row],[date]],"dddd")</f>
        <v>lunes</v>
      </c>
      <c r="E211" s="2" t="str">
        <f>TEXT(Tabla1[[#This Row],[datetime]],"hh:mm")</f>
        <v>17:01</v>
      </c>
      <c r="F211" t="s">
        <v>21</v>
      </c>
      <c r="H211" t="str">
        <f>IF(ISBLANK(G211),"cash",IF(COUNTIF($D$2:D211,D211)=1,"Nuevo","frecuente"))</f>
        <v>cash</v>
      </c>
      <c r="I211" s="8">
        <v>40</v>
      </c>
      <c r="J211" t="s">
        <v>43</v>
      </c>
      <c r="K211" t="str">
        <f>Tabla1[[#This Row],[day_of_the_week]]&amp;"-"&amp;Tabla1[[#This Row],[hour]]&amp;"-"&amp;Tabla1[[#This Row],[cash_type]]&amp;"-"&amp;Tabla1[[#This Row],[card]]&amp;"-"&amp;Tabla1[[#This Row],[coffee_name]]</f>
        <v>lunes-17:01-cash--Cappuccino</v>
      </c>
      <c r="L211" t="str">
        <f>IF(COUNTIF($K$2:K211,K211)=1,"único","repetido")</f>
        <v>único</v>
      </c>
    </row>
    <row r="212" spans="1:12" x14ac:dyDescent="0.3">
      <c r="A212" s="1">
        <v>45383</v>
      </c>
      <c r="B212" s="2">
        <v>45383.762990416668</v>
      </c>
      <c r="C212" s="2" t="str">
        <f>TEXT(Tabla1[[#This Row],[date]],"mmm")</f>
        <v>abr</v>
      </c>
      <c r="D212" s="2" t="str">
        <f>TEXT(Tabla1[[#This Row],[date]],"dddd")</f>
        <v>lunes</v>
      </c>
      <c r="E212" s="2" t="str">
        <f>TEXT(Tabla1[[#This Row],[datetime]],"hh:mm")</f>
        <v>18:18</v>
      </c>
      <c r="F212" t="s">
        <v>3</v>
      </c>
      <c r="G212" t="s">
        <v>37</v>
      </c>
      <c r="H212" t="str">
        <f>IF(ISBLANK(G212),"cash",IF(COUNTIF($D$2:D212,D212)=1,"Nuevo","frecuente"))</f>
        <v>frecuente</v>
      </c>
      <c r="I212" s="8">
        <v>33.799999999999997</v>
      </c>
      <c r="J212" t="s">
        <v>14</v>
      </c>
      <c r="K212" t="str">
        <f>Tabla1[[#This Row],[day_of_the_week]]&amp;"-"&amp;Tabla1[[#This Row],[hour]]&amp;"-"&amp;Tabla1[[#This Row],[cash_type]]&amp;"-"&amp;Tabla1[[#This Row],[card]]&amp;"-"&amp;Tabla1[[#This Row],[coffee_name]]</f>
        <v>lunes-18:18-card-ANON-0000-0000-0024-Americano with Milk</v>
      </c>
      <c r="L212" t="str">
        <f>IF(COUNTIF($K$2:K212,K212)=1,"único","repetido")</f>
        <v>único</v>
      </c>
    </row>
    <row r="213" spans="1:12" x14ac:dyDescent="0.3">
      <c r="A213" s="1">
        <v>45383</v>
      </c>
      <c r="B213" s="2">
        <v>45383.781567546299</v>
      </c>
      <c r="C213" s="2" t="str">
        <f>TEXT(Tabla1[[#This Row],[date]],"mmm")</f>
        <v>abr</v>
      </c>
      <c r="D213" s="2" t="str">
        <f>TEXT(Tabla1[[#This Row],[date]],"dddd")</f>
        <v>lunes</v>
      </c>
      <c r="E213" s="2" t="str">
        <f>TEXT(Tabla1[[#This Row],[datetime]],"hh:mm")</f>
        <v>18:45</v>
      </c>
      <c r="F213" t="s">
        <v>3</v>
      </c>
      <c r="G213" t="s">
        <v>104</v>
      </c>
      <c r="H213" t="str">
        <f>IF(ISBLANK(G213),"cash",IF(COUNTIF($D$2:D213,D213)=1,"Nuevo","frecuente"))</f>
        <v>frecuente</v>
      </c>
      <c r="I213" s="8">
        <v>38.700000000000003</v>
      </c>
      <c r="J213" t="s">
        <v>9</v>
      </c>
      <c r="K213" t="str">
        <f>Tabla1[[#This Row],[day_of_the_week]]&amp;"-"&amp;Tabla1[[#This Row],[hour]]&amp;"-"&amp;Tabla1[[#This Row],[cash_type]]&amp;"-"&amp;Tabla1[[#This Row],[card]]&amp;"-"&amp;Tabla1[[#This Row],[coffee_name]]</f>
        <v>lunes-18:45-card-ANON-0000-0000-0090-Hot Chocolate</v>
      </c>
      <c r="L213" t="str">
        <f>IF(COUNTIF($K$2:K213,K213)=1,"único","repetido")</f>
        <v>único</v>
      </c>
    </row>
    <row r="214" spans="1:12" x14ac:dyDescent="0.3">
      <c r="A214" s="1">
        <v>45384</v>
      </c>
      <c r="B214" s="2">
        <v>45384.417523402779</v>
      </c>
      <c r="C214" s="2" t="str">
        <f>TEXT(Tabla1[[#This Row],[date]],"mmm")</f>
        <v>abr</v>
      </c>
      <c r="D214" s="2" t="str">
        <f>TEXT(Tabla1[[#This Row],[date]],"dddd")</f>
        <v>martes</v>
      </c>
      <c r="E214" s="2" t="str">
        <f>TEXT(Tabla1[[#This Row],[datetime]],"hh:mm")</f>
        <v>10:01</v>
      </c>
      <c r="F214" t="s">
        <v>3</v>
      </c>
      <c r="G214" t="s">
        <v>6</v>
      </c>
      <c r="H214" t="str">
        <f>IF(ISBLANK(G214),"cash",IF(COUNTIF($D$2:D214,D214)=1,"Nuevo","frecuente"))</f>
        <v>frecuente</v>
      </c>
      <c r="I214" s="8">
        <v>38.700000000000003</v>
      </c>
      <c r="J214" t="s">
        <v>7</v>
      </c>
      <c r="K214" t="str">
        <f>Tabla1[[#This Row],[day_of_the_week]]&amp;"-"&amp;Tabla1[[#This Row],[hour]]&amp;"-"&amp;Tabla1[[#This Row],[cash_type]]&amp;"-"&amp;Tabla1[[#This Row],[card]]&amp;"-"&amp;Tabla1[[#This Row],[coffee_name]]</f>
        <v>martes-10:01-card-ANON-0000-0000-0001-Latte</v>
      </c>
      <c r="L214" t="str">
        <f>IF(COUNTIF($K$2:K214,K214)=1,"único","repetido")</f>
        <v>único</v>
      </c>
    </row>
    <row r="215" spans="1:12" x14ac:dyDescent="0.3">
      <c r="A215" s="1">
        <v>45384</v>
      </c>
      <c r="B215" s="2">
        <v>45384.679562141202</v>
      </c>
      <c r="C215" s="2" t="str">
        <f>TEXT(Tabla1[[#This Row],[date]],"mmm")</f>
        <v>abr</v>
      </c>
      <c r="D215" s="2" t="str">
        <f>TEXT(Tabla1[[#This Row],[date]],"dddd")</f>
        <v>martes</v>
      </c>
      <c r="E215" s="2" t="str">
        <f>TEXT(Tabla1[[#This Row],[datetime]],"hh:mm")</f>
        <v>16:18</v>
      </c>
      <c r="F215" t="s">
        <v>3</v>
      </c>
      <c r="G215" t="s">
        <v>10</v>
      </c>
      <c r="H215" t="str">
        <f>IF(ISBLANK(G215),"cash",IF(COUNTIF($D$2:D215,D215)=1,"Nuevo","frecuente"))</f>
        <v>frecuente</v>
      </c>
      <c r="I215" s="8">
        <v>28.9</v>
      </c>
      <c r="J215" t="s">
        <v>11</v>
      </c>
      <c r="K215" t="str">
        <f>Tabla1[[#This Row],[day_of_the_week]]&amp;"-"&amp;Tabla1[[#This Row],[hour]]&amp;"-"&amp;Tabla1[[#This Row],[cash_type]]&amp;"-"&amp;Tabla1[[#This Row],[card]]&amp;"-"&amp;Tabla1[[#This Row],[coffee_name]]</f>
        <v>martes-16:18-card-ANON-0000-0000-0003-Americano</v>
      </c>
      <c r="L215" t="str">
        <f>IF(COUNTIF($K$2:K215,K215)=1,"único","repetido")</f>
        <v>único</v>
      </c>
    </row>
    <row r="216" spans="1:12" x14ac:dyDescent="0.3">
      <c r="A216" s="1">
        <v>45384</v>
      </c>
      <c r="B216" s="2">
        <v>45384.680190509258</v>
      </c>
      <c r="C216" s="2" t="str">
        <f>TEXT(Tabla1[[#This Row],[date]],"mmm")</f>
        <v>abr</v>
      </c>
      <c r="D216" s="2" t="str">
        <f>TEXT(Tabla1[[#This Row],[date]],"dddd")</f>
        <v>martes</v>
      </c>
      <c r="E216" s="2" t="str">
        <f>TEXT(Tabla1[[#This Row],[datetime]],"hh:mm")</f>
        <v>16:19</v>
      </c>
      <c r="F216" t="s">
        <v>3</v>
      </c>
      <c r="G216" t="s">
        <v>10</v>
      </c>
      <c r="H216" t="str">
        <f>IF(ISBLANK(G216),"cash",IF(COUNTIF($D$2:D216,D216)=1,"Nuevo","frecuente"))</f>
        <v>frecuente</v>
      </c>
      <c r="I216" s="8">
        <v>28.9</v>
      </c>
      <c r="J216" t="s">
        <v>28</v>
      </c>
      <c r="K216" t="str">
        <f>Tabla1[[#This Row],[day_of_the_week]]&amp;"-"&amp;Tabla1[[#This Row],[hour]]&amp;"-"&amp;Tabla1[[#This Row],[cash_type]]&amp;"-"&amp;Tabla1[[#This Row],[card]]&amp;"-"&amp;Tabla1[[#This Row],[coffee_name]]</f>
        <v>martes-16:19-card-ANON-0000-0000-0003-Cortado</v>
      </c>
      <c r="L216" t="str">
        <f>IF(COUNTIF($K$2:K216,K216)=1,"único","repetido")</f>
        <v>único</v>
      </c>
    </row>
    <row r="217" spans="1:12" x14ac:dyDescent="0.3">
      <c r="A217" s="1">
        <v>45384</v>
      </c>
      <c r="B217" s="2">
        <v>45384.833008587964</v>
      </c>
      <c r="C217" s="2" t="str">
        <f>TEXT(Tabla1[[#This Row],[date]],"mmm")</f>
        <v>abr</v>
      </c>
      <c r="D217" s="2" t="str">
        <f>TEXT(Tabla1[[#This Row],[date]],"dddd")</f>
        <v>martes</v>
      </c>
      <c r="E217" s="2" t="str">
        <f>TEXT(Tabla1[[#This Row],[datetime]],"hh:mm")</f>
        <v>19:59</v>
      </c>
      <c r="F217" t="s">
        <v>21</v>
      </c>
      <c r="H217" t="str">
        <f>IF(ISBLANK(G217),"cash",IF(COUNTIF($D$2:D217,D217)=1,"Nuevo","frecuente"))</f>
        <v>cash</v>
      </c>
      <c r="I217" s="8">
        <v>40</v>
      </c>
      <c r="J217" t="s">
        <v>43</v>
      </c>
      <c r="K217" t="str">
        <f>Tabla1[[#This Row],[day_of_the_week]]&amp;"-"&amp;Tabla1[[#This Row],[hour]]&amp;"-"&amp;Tabla1[[#This Row],[cash_type]]&amp;"-"&amp;Tabla1[[#This Row],[card]]&amp;"-"&amp;Tabla1[[#This Row],[coffee_name]]</f>
        <v>martes-19:59-cash--Cappuccino</v>
      </c>
      <c r="L217" t="str">
        <f>IF(COUNTIF($K$2:K217,K217)=1,"único","repetido")</f>
        <v>único</v>
      </c>
    </row>
    <row r="218" spans="1:12" x14ac:dyDescent="0.3">
      <c r="A218" s="1">
        <v>45385</v>
      </c>
      <c r="B218" s="2">
        <v>45385.430019027779</v>
      </c>
      <c r="C218" s="2" t="str">
        <f>TEXT(Tabla1[[#This Row],[date]],"mmm")</f>
        <v>abr</v>
      </c>
      <c r="D218" s="2" t="str">
        <f>TEXT(Tabla1[[#This Row],[date]],"dddd")</f>
        <v>miércoles</v>
      </c>
      <c r="E218" s="2" t="str">
        <f>TEXT(Tabla1[[#This Row],[datetime]],"hh:mm")</f>
        <v>10:19</v>
      </c>
      <c r="F218" t="s">
        <v>3</v>
      </c>
      <c r="G218" t="s">
        <v>10</v>
      </c>
      <c r="H218" t="str">
        <f>IF(ISBLANK(G218),"cash",IF(COUNTIF($D$2:D218,D218)=1,"Nuevo","frecuente"))</f>
        <v>frecuente</v>
      </c>
      <c r="I218" s="8">
        <v>28.9</v>
      </c>
      <c r="J218" t="s">
        <v>28</v>
      </c>
      <c r="K218" t="str">
        <f>Tabla1[[#This Row],[day_of_the_week]]&amp;"-"&amp;Tabla1[[#This Row],[hour]]&amp;"-"&amp;Tabla1[[#This Row],[cash_type]]&amp;"-"&amp;Tabla1[[#This Row],[card]]&amp;"-"&amp;Tabla1[[#This Row],[coffee_name]]</f>
        <v>miércoles-10:19-card-ANON-0000-0000-0003-Cortado</v>
      </c>
      <c r="L218" t="str">
        <f>IF(COUNTIF($K$2:K218,K218)=1,"único","repetido")</f>
        <v>único</v>
      </c>
    </row>
    <row r="219" spans="1:12" x14ac:dyDescent="0.3">
      <c r="A219" s="1">
        <v>45385</v>
      </c>
      <c r="B219" s="2">
        <v>45385.430644155094</v>
      </c>
      <c r="C219" s="2" t="str">
        <f>TEXT(Tabla1[[#This Row],[date]],"mmm")</f>
        <v>abr</v>
      </c>
      <c r="D219" s="2" t="str">
        <f>TEXT(Tabla1[[#This Row],[date]],"dddd")</f>
        <v>miércoles</v>
      </c>
      <c r="E219" s="2" t="str">
        <f>TEXT(Tabla1[[#This Row],[datetime]],"hh:mm")</f>
        <v>10:20</v>
      </c>
      <c r="F219" t="s">
        <v>3</v>
      </c>
      <c r="G219" t="s">
        <v>10</v>
      </c>
      <c r="H219" t="str">
        <f>IF(ISBLANK(G219),"cash",IF(COUNTIF($D$2:D219,D219)=1,"Nuevo","frecuente"))</f>
        <v>frecuente</v>
      </c>
      <c r="I219" s="8">
        <v>28.9</v>
      </c>
      <c r="J219" t="s">
        <v>11</v>
      </c>
      <c r="K219" t="str">
        <f>Tabla1[[#This Row],[day_of_the_week]]&amp;"-"&amp;Tabla1[[#This Row],[hour]]&amp;"-"&amp;Tabla1[[#This Row],[cash_type]]&amp;"-"&amp;Tabla1[[#This Row],[card]]&amp;"-"&amp;Tabla1[[#This Row],[coffee_name]]</f>
        <v>miércoles-10:20-card-ANON-0000-0000-0003-Americano</v>
      </c>
      <c r="L219" t="str">
        <f>IF(COUNTIF($K$2:K219,K219)=1,"único","repetido")</f>
        <v>único</v>
      </c>
    </row>
    <row r="220" spans="1:12" x14ac:dyDescent="0.3">
      <c r="A220" s="1">
        <v>45385</v>
      </c>
      <c r="B220" s="2">
        <v>45385.550062118054</v>
      </c>
      <c r="C220" s="2" t="str">
        <f>TEXT(Tabla1[[#This Row],[date]],"mmm")</f>
        <v>abr</v>
      </c>
      <c r="D220" s="2" t="str">
        <f>TEXT(Tabla1[[#This Row],[date]],"dddd")</f>
        <v>miércoles</v>
      </c>
      <c r="E220" s="2" t="str">
        <f>TEXT(Tabla1[[#This Row],[datetime]],"hh:mm")</f>
        <v>13:12</v>
      </c>
      <c r="F220" t="s">
        <v>3</v>
      </c>
      <c r="G220" t="s">
        <v>23</v>
      </c>
      <c r="H220" t="str">
        <f>IF(ISBLANK(G220),"cash",IF(COUNTIF($D$2:D220,D220)=1,"Nuevo","frecuente"))</f>
        <v>frecuente</v>
      </c>
      <c r="I220" s="8">
        <v>38.700000000000003</v>
      </c>
      <c r="J220" t="s">
        <v>43</v>
      </c>
      <c r="K220" t="str">
        <f>Tabla1[[#This Row],[day_of_the_week]]&amp;"-"&amp;Tabla1[[#This Row],[hour]]&amp;"-"&amp;Tabla1[[#This Row],[cash_type]]&amp;"-"&amp;Tabla1[[#This Row],[card]]&amp;"-"&amp;Tabla1[[#This Row],[coffee_name]]</f>
        <v>miércoles-13:12-card-ANON-0000-0000-0012-Cappuccino</v>
      </c>
      <c r="L220" t="str">
        <f>IF(COUNTIF($K$2:K220,K220)=1,"único","repetido")</f>
        <v>único</v>
      </c>
    </row>
    <row r="221" spans="1:12" x14ac:dyDescent="0.3">
      <c r="A221" s="1">
        <v>45385</v>
      </c>
      <c r="B221" s="2">
        <v>45385.650135821757</v>
      </c>
      <c r="C221" s="2" t="str">
        <f>TEXT(Tabla1[[#This Row],[date]],"mmm")</f>
        <v>abr</v>
      </c>
      <c r="D221" s="2" t="str">
        <f>TEXT(Tabla1[[#This Row],[date]],"dddd")</f>
        <v>miércoles</v>
      </c>
      <c r="E221" s="2" t="str">
        <f>TEXT(Tabla1[[#This Row],[datetime]],"hh:mm")</f>
        <v>15:36</v>
      </c>
      <c r="F221" t="s">
        <v>21</v>
      </c>
      <c r="H221" t="str">
        <f>IF(ISBLANK(G221),"cash",IF(COUNTIF($D$2:D221,D221)=1,"Nuevo","frecuente"))</f>
        <v>cash</v>
      </c>
      <c r="I221" s="8">
        <v>30</v>
      </c>
      <c r="J221" t="s">
        <v>28</v>
      </c>
      <c r="K221" t="str">
        <f>Tabla1[[#This Row],[day_of_the_week]]&amp;"-"&amp;Tabla1[[#This Row],[hour]]&amp;"-"&amp;Tabla1[[#This Row],[cash_type]]&amp;"-"&amp;Tabla1[[#This Row],[card]]&amp;"-"&amp;Tabla1[[#This Row],[coffee_name]]</f>
        <v>miércoles-15:36-cash--Cortado</v>
      </c>
      <c r="L221" t="str">
        <f>IF(COUNTIF($K$2:K221,K221)=1,"único","repetido")</f>
        <v>único</v>
      </c>
    </row>
    <row r="222" spans="1:12" x14ac:dyDescent="0.3">
      <c r="A222" s="1">
        <v>45386</v>
      </c>
      <c r="B222" s="2">
        <v>45386.447870231481</v>
      </c>
      <c r="C222" s="2" t="str">
        <f>TEXT(Tabla1[[#This Row],[date]],"mmm")</f>
        <v>abr</v>
      </c>
      <c r="D222" s="2" t="str">
        <f>TEXT(Tabla1[[#This Row],[date]],"dddd")</f>
        <v>jueves</v>
      </c>
      <c r="E222" s="2" t="str">
        <f>TEXT(Tabla1[[#This Row],[datetime]],"hh:mm")</f>
        <v>10:44</v>
      </c>
      <c r="F222" t="s">
        <v>3</v>
      </c>
      <c r="G222" t="s">
        <v>105</v>
      </c>
      <c r="H222" t="str">
        <f>IF(ISBLANK(G222),"cash",IF(COUNTIF($D$2:D222,D222)=1,"Nuevo","frecuente"))</f>
        <v>frecuente</v>
      </c>
      <c r="I222" s="8">
        <v>38.700000000000003</v>
      </c>
      <c r="J222" t="s">
        <v>7</v>
      </c>
      <c r="K222" t="str">
        <f>Tabla1[[#This Row],[day_of_the_week]]&amp;"-"&amp;Tabla1[[#This Row],[hour]]&amp;"-"&amp;Tabla1[[#This Row],[cash_type]]&amp;"-"&amp;Tabla1[[#This Row],[card]]&amp;"-"&amp;Tabla1[[#This Row],[coffee_name]]</f>
        <v>jueves-10:44-card-ANON-0000-0000-0091-Latte</v>
      </c>
      <c r="L222" t="str">
        <f>IF(COUNTIF($K$2:K222,K222)=1,"único","repetido")</f>
        <v>único</v>
      </c>
    </row>
    <row r="223" spans="1:12" x14ac:dyDescent="0.3">
      <c r="A223" s="1">
        <v>45386</v>
      </c>
      <c r="B223" s="2">
        <v>45386.476829687497</v>
      </c>
      <c r="C223" s="2" t="str">
        <f>TEXT(Tabla1[[#This Row],[date]],"mmm")</f>
        <v>abr</v>
      </c>
      <c r="D223" s="2" t="str">
        <f>TEXT(Tabla1[[#This Row],[date]],"dddd")</f>
        <v>jueves</v>
      </c>
      <c r="E223" s="2" t="str">
        <f>TEXT(Tabla1[[#This Row],[datetime]],"hh:mm")</f>
        <v>11:26</v>
      </c>
      <c r="F223" t="s">
        <v>3</v>
      </c>
      <c r="G223" t="s">
        <v>106</v>
      </c>
      <c r="H223" t="str">
        <f>IF(ISBLANK(G223),"cash",IF(COUNTIF($D$2:D223,D223)=1,"Nuevo","frecuente"))</f>
        <v>frecuente</v>
      </c>
      <c r="I223" s="8">
        <v>38.700000000000003</v>
      </c>
      <c r="J223" t="s">
        <v>7</v>
      </c>
      <c r="K223" t="str">
        <f>Tabla1[[#This Row],[day_of_the_week]]&amp;"-"&amp;Tabla1[[#This Row],[hour]]&amp;"-"&amp;Tabla1[[#This Row],[cash_type]]&amp;"-"&amp;Tabla1[[#This Row],[card]]&amp;"-"&amp;Tabla1[[#This Row],[coffee_name]]</f>
        <v>jueves-11:26-card-ANON-0000-0000-0092-Latte</v>
      </c>
      <c r="L223" t="str">
        <f>IF(COUNTIF($K$2:K223,K223)=1,"único","repetido")</f>
        <v>único</v>
      </c>
    </row>
    <row r="224" spans="1:12" x14ac:dyDescent="0.3">
      <c r="A224" s="1">
        <v>45386</v>
      </c>
      <c r="B224" s="2">
        <v>45386.477643645834</v>
      </c>
      <c r="C224" s="2" t="str">
        <f>TEXT(Tabla1[[#This Row],[date]],"mmm")</f>
        <v>abr</v>
      </c>
      <c r="D224" s="2" t="str">
        <f>TEXT(Tabla1[[#This Row],[date]],"dddd")</f>
        <v>jueves</v>
      </c>
      <c r="E224" s="2" t="str">
        <f>TEXT(Tabla1[[#This Row],[datetime]],"hh:mm")</f>
        <v>11:27</v>
      </c>
      <c r="F224" t="s">
        <v>3</v>
      </c>
      <c r="G224" t="s">
        <v>107</v>
      </c>
      <c r="H224" t="str">
        <f>IF(ISBLANK(G224),"cash",IF(COUNTIF($D$2:D224,D224)=1,"Nuevo","frecuente"))</f>
        <v>frecuente</v>
      </c>
      <c r="I224" s="8">
        <v>38.700000000000003</v>
      </c>
      <c r="J224" t="s">
        <v>43</v>
      </c>
      <c r="K224" t="str">
        <f>Tabla1[[#This Row],[day_of_the_week]]&amp;"-"&amp;Tabla1[[#This Row],[hour]]&amp;"-"&amp;Tabla1[[#This Row],[cash_type]]&amp;"-"&amp;Tabla1[[#This Row],[card]]&amp;"-"&amp;Tabla1[[#This Row],[coffee_name]]</f>
        <v>jueves-11:27-card-ANON-0000-0000-0093-Cappuccino</v>
      </c>
      <c r="L224" t="str">
        <f>IF(COUNTIF($K$2:K224,K224)=1,"único","repetido")</f>
        <v>único</v>
      </c>
    </row>
    <row r="225" spans="1:12" x14ac:dyDescent="0.3">
      <c r="A225" s="1">
        <v>45386</v>
      </c>
      <c r="B225" s="2">
        <v>45386.515997870367</v>
      </c>
      <c r="C225" s="2" t="str">
        <f>TEXT(Tabla1[[#This Row],[date]],"mmm")</f>
        <v>abr</v>
      </c>
      <c r="D225" s="2" t="str">
        <f>TEXT(Tabla1[[#This Row],[date]],"dddd")</f>
        <v>jueves</v>
      </c>
      <c r="E225" s="2" t="str">
        <f>TEXT(Tabla1[[#This Row],[datetime]],"hh:mm")</f>
        <v>12:23</v>
      </c>
      <c r="F225" t="s">
        <v>3</v>
      </c>
      <c r="G225" t="s">
        <v>108</v>
      </c>
      <c r="H225" t="str">
        <f>IF(ISBLANK(G225),"cash",IF(COUNTIF($D$2:D225,D225)=1,"Nuevo","frecuente"))</f>
        <v>frecuente</v>
      </c>
      <c r="I225" s="8">
        <v>28.9</v>
      </c>
      <c r="J225" t="s">
        <v>28</v>
      </c>
      <c r="K225" t="str">
        <f>Tabla1[[#This Row],[day_of_the_week]]&amp;"-"&amp;Tabla1[[#This Row],[hour]]&amp;"-"&amp;Tabla1[[#This Row],[cash_type]]&amp;"-"&amp;Tabla1[[#This Row],[card]]&amp;"-"&amp;Tabla1[[#This Row],[coffee_name]]</f>
        <v>jueves-12:23-card-ANON-0000-0000-0094-Cortado</v>
      </c>
      <c r="L225" t="str">
        <f>IF(COUNTIF($K$2:K225,K225)=1,"único","repetido")</f>
        <v>único</v>
      </c>
    </row>
    <row r="226" spans="1:12" x14ac:dyDescent="0.3">
      <c r="A226" s="1">
        <v>45386</v>
      </c>
      <c r="B226" s="2">
        <v>45386.820922916668</v>
      </c>
      <c r="C226" s="2" t="str">
        <f>TEXT(Tabla1[[#This Row],[date]],"mmm")</f>
        <v>abr</v>
      </c>
      <c r="D226" s="2" t="str">
        <f>TEXT(Tabla1[[#This Row],[date]],"dddd")</f>
        <v>jueves</v>
      </c>
      <c r="E226" s="2" t="str">
        <f>TEXT(Tabla1[[#This Row],[datetime]],"hh:mm")</f>
        <v>19:42</v>
      </c>
      <c r="F226" t="s">
        <v>21</v>
      </c>
      <c r="H226" t="str">
        <f>IF(ISBLANK(G226),"cash",IF(COUNTIF($D$2:D226,D226)=1,"Nuevo","frecuente"))</f>
        <v>cash</v>
      </c>
      <c r="I226" s="8">
        <v>40</v>
      </c>
      <c r="J226" t="s">
        <v>7</v>
      </c>
      <c r="K226" t="str">
        <f>Tabla1[[#This Row],[day_of_the_week]]&amp;"-"&amp;Tabla1[[#This Row],[hour]]&amp;"-"&amp;Tabla1[[#This Row],[cash_type]]&amp;"-"&amp;Tabla1[[#This Row],[card]]&amp;"-"&amp;Tabla1[[#This Row],[coffee_name]]</f>
        <v>jueves-19:42-cash--Latte</v>
      </c>
      <c r="L226" t="str">
        <f>IF(COUNTIF($K$2:K226,K226)=1,"único","repetido")</f>
        <v>único</v>
      </c>
    </row>
    <row r="227" spans="1:12" x14ac:dyDescent="0.3">
      <c r="A227" s="1">
        <v>45387</v>
      </c>
      <c r="B227" s="2">
        <v>45387.444938981484</v>
      </c>
      <c r="C227" s="2" t="str">
        <f>TEXT(Tabla1[[#This Row],[date]],"mmm")</f>
        <v>abr</v>
      </c>
      <c r="D227" s="2" t="str">
        <f>TEXT(Tabla1[[#This Row],[date]],"dddd")</f>
        <v>viernes</v>
      </c>
      <c r="E227" s="2" t="str">
        <f>TEXT(Tabla1[[#This Row],[datetime]],"hh:mm")</f>
        <v>10:40</v>
      </c>
      <c r="F227" t="s">
        <v>3</v>
      </c>
      <c r="G227" t="s">
        <v>109</v>
      </c>
      <c r="H227" t="str">
        <f>IF(ISBLANK(G227),"cash",IF(COUNTIF($D$2:D227,D227)=1,"Nuevo","frecuente"))</f>
        <v>frecuente</v>
      </c>
      <c r="I227" s="8">
        <v>28.9</v>
      </c>
      <c r="J227" t="s">
        <v>11</v>
      </c>
      <c r="K227" t="str">
        <f>Tabla1[[#This Row],[day_of_the_week]]&amp;"-"&amp;Tabla1[[#This Row],[hour]]&amp;"-"&amp;Tabla1[[#This Row],[cash_type]]&amp;"-"&amp;Tabla1[[#This Row],[card]]&amp;"-"&amp;Tabla1[[#This Row],[coffee_name]]</f>
        <v>viernes-10:40-card-ANON-0000-0000-0095-Americano</v>
      </c>
      <c r="L227" t="str">
        <f>IF(COUNTIF($K$2:K227,K227)=1,"único","repetido")</f>
        <v>único</v>
      </c>
    </row>
    <row r="228" spans="1:12" x14ac:dyDescent="0.3">
      <c r="A228" s="1">
        <v>45387</v>
      </c>
      <c r="B228" s="2">
        <v>45387.445905138891</v>
      </c>
      <c r="C228" s="2" t="str">
        <f>TEXT(Tabla1[[#This Row],[date]],"mmm")</f>
        <v>abr</v>
      </c>
      <c r="D228" s="2" t="str">
        <f>TEXT(Tabla1[[#This Row],[date]],"dddd")</f>
        <v>viernes</v>
      </c>
      <c r="E228" s="2" t="str">
        <f>TEXT(Tabla1[[#This Row],[datetime]],"hh:mm")</f>
        <v>10:42</v>
      </c>
      <c r="F228" t="s">
        <v>3</v>
      </c>
      <c r="G228" t="s">
        <v>23</v>
      </c>
      <c r="H228" t="str">
        <f>IF(ISBLANK(G228),"cash",IF(COUNTIF($D$2:D228,D228)=1,"Nuevo","frecuente"))</f>
        <v>frecuente</v>
      </c>
      <c r="I228" s="8">
        <v>28.9</v>
      </c>
      <c r="J228" t="s">
        <v>11</v>
      </c>
      <c r="K228" t="str">
        <f>Tabla1[[#This Row],[day_of_the_week]]&amp;"-"&amp;Tabla1[[#This Row],[hour]]&amp;"-"&amp;Tabla1[[#This Row],[cash_type]]&amp;"-"&amp;Tabla1[[#This Row],[card]]&amp;"-"&amp;Tabla1[[#This Row],[coffee_name]]</f>
        <v>viernes-10:42-card-ANON-0000-0000-0012-Americano</v>
      </c>
      <c r="L228" t="str">
        <f>IF(COUNTIF($K$2:K228,K228)=1,"único","repetido")</f>
        <v>único</v>
      </c>
    </row>
    <row r="229" spans="1:12" x14ac:dyDescent="0.3">
      <c r="A229" s="1">
        <v>45387</v>
      </c>
      <c r="B229" s="2">
        <v>45387.462669479166</v>
      </c>
      <c r="C229" s="2" t="str">
        <f>TEXT(Tabla1[[#This Row],[date]],"mmm")</f>
        <v>abr</v>
      </c>
      <c r="D229" s="2" t="str">
        <f>TEXT(Tabla1[[#This Row],[date]],"dddd")</f>
        <v>viernes</v>
      </c>
      <c r="E229" s="2" t="str">
        <f>TEXT(Tabla1[[#This Row],[datetime]],"hh:mm")</f>
        <v>11:06</v>
      </c>
      <c r="F229" t="s">
        <v>3</v>
      </c>
      <c r="G229" t="s">
        <v>110</v>
      </c>
      <c r="H229" t="str">
        <f>IF(ISBLANK(G229),"cash",IF(COUNTIF($D$2:D229,D229)=1,"Nuevo","frecuente"))</f>
        <v>frecuente</v>
      </c>
      <c r="I229" s="8">
        <v>28.9</v>
      </c>
      <c r="J229" t="s">
        <v>28</v>
      </c>
      <c r="K229" t="str">
        <f>Tabla1[[#This Row],[day_of_the_week]]&amp;"-"&amp;Tabla1[[#This Row],[hour]]&amp;"-"&amp;Tabla1[[#This Row],[cash_type]]&amp;"-"&amp;Tabla1[[#This Row],[card]]&amp;"-"&amp;Tabla1[[#This Row],[coffee_name]]</f>
        <v>viernes-11:06-card-ANON-0000-0000-0096-Cortado</v>
      </c>
      <c r="L229" t="str">
        <f>IF(COUNTIF($K$2:K229,K229)=1,"único","repetido")</f>
        <v>único</v>
      </c>
    </row>
    <row r="230" spans="1:12" x14ac:dyDescent="0.3">
      <c r="A230" s="1">
        <v>45387</v>
      </c>
      <c r="B230" s="2">
        <v>45387.510046006944</v>
      </c>
      <c r="C230" s="2" t="str">
        <f>TEXT(Tabla1[[#This Row],[date]],"mmm")</f>
        <v>abr</v>
      </c>
      <c r="D230" s="2" t="str">
        <f>TEXT(Tabla1[[#This Row],[date]],"dddd")</f>
        <v>viernes</v>
      </c>
      <c r="E230" s="2" t="str">
        <f>TEXT(Tabla1[[#This Row],[datetime]],"hh:mm")</f>
        <v>12:14</v>
      </c>
      <c r="F230" t="s">
        <v>3</v>
      </c>
      <c r="G230" t="s">
        <v>111</v>
      </c>
      <c r="H230" t="str">
        <f>IF(ISBLANK(G230),"cash",IF(COUNTIF($D$2:D230,D230)=1,"Nuevo","frecuente"))</f>
        <v>frecuente</v>
      </c>
      <c r="I230" s="8">
        <v>33.799999999999997</v>
      </c>
      <c r="J230" t="s">
        <v>14</v>
      </c>
      <c r="K230" t="str">
        <f>Tabla1[[#This Row],[day_of_the_week]]&amp;"-"&amp;Tabla1[[#This Row],[hour]]&amp;"-"&amp;Tabla1[[#This Row],[cash_type]]&amp;"-"&amp;Tabla1[[#This Row],[card]]&amp;"-"&amp;Tabla1[[#This Row],[coffee_name]]</f>
        <v>viernes-12:14-card-ANON-0000-0000-0097-Americano with Milk</v>
      </c>
      <c r="L230" t="str">
        <f>IF(COUNTIF($K$2:K230,K230)=1,"único","repetido")</f>
        <v>único</v>
      </c>
    </row>
    <row r="231" spans="1:12" x14ac:dyDescent="0.3">
      <c r="A231" s="1">
        <v>45387</v>
      </c>
      <c r="B231" s="2">
        <v>45387.599772997688</v>
      </c>
      <c r="C231" s="2" t="str">
        <f>TEXT(Tabla1[[#This Row],[date]],"mmm")</f>
        <v>abr</v>
      </c>
      <c r="D231" s="2" t="str">
        <f>TEXT(Tabla1[[#This Row],[date]],"dddd")</f>
        <v>viernes</v>
      </c>
      <c r="E231" s="2" t="str">
        <f>TEXT(Tabla1[[#This Row],[datetime]],"hh:mm")</f>
        <v>14:23</v>
      </c>
      <c r="F231" t="s">
        <v>3</v>
      </c>
      <c r="G231" t="s">
        <v>112</v>
      </c>
      <c r="H231" t="str">
        <f>IF(ISBLANK(G231),"cash",IF(COUNTIF($D$2:D231,D231)=1,"Nuevo","frecuente"))</f>
        <v>frecuente</v>
      </c>
      <c r="I231" s="8">
        <v>38.700000000000003</v>
      </c>
      <c r="J231" t="s">
        <v>7</v>
      </c>
      <c r="K231" t="str">
        <f>Tabla1[[#This Row],[day_of_the_week]]&amp;"-"&amp;Tabla1[[#This Row],[hour]]&amp;"-"&amp;Tabla1[[#This Row],[cash_type]]&amp;"-"&amp;Tabla1[[#This Row],[card]]&amp;"-"&amp;Tabla1[[#This Row],[coffee_name]]</f>
        <v>viernes-14:23-card-ANON-0000-0000-0098-Latte</v>
      </c>
      <c r="L231" t="str">
        <f>IF(COUNTIF($K$2:K231,K231)=1,"único","repetido")</f>
        <v>único</v>
      </c>
    </row>
    <row r="232" spans="1:12" x14ac:dyDescent="0.3">
      <c r="A232" s="1">
        <v>45387</v>
      </c>
      <c r="B232" s="2">
        <v>45387.600583530089</v>
      </c>
      <c r="C232" s="2" t="str">
        <f>TEXT(Tabla1[[#This Row],[date]],"mmm")</f>
        <v>abr</v>
      </c>
      <c r="D232" s="2" t="str">
        <f>TEXT(Tabla1[[#This Row],[date]],"dddd")</f>
        <v>viernes</v>
      </c>
      <c r="E232" s="2" t="str">
        <f>TEXT(Tabla1[[#This Row],[datetime]],"hh:mm")</f>
        <v>14:24</v>
      </c>
      <c r="F232" t="s">
        <v>3</v>
      </c>
      <c r="G232" t="s">
        <v>112</v>
      </c>
      <c r="H232" t="str">
        <f>IF(ISBLANK(G232),"cash",IF(COUNTIF($D$2:D232,D232)=1,"Nuevo","frecuente"))</f>
        <v>frecuente</v>
      </c>
      <c r="I232" s="8">
        <v>28.9</v>
      </c>
      <c r="J232" t="s">
        <v>28</v>
      </c>
      <c r="K232" t="str">
        <f>Tabla1[[#This Row],[day_of_the_week]]&amp;"-"&amp;Tabla1[[#This Row],[hour]]&amp;"-"&amp;Tabla1[[#This Row],[cash_type]]&amp;"-"&amp;Tabla1[[#This Row],[card]]&amp;"-"&amp;Tabla1[[#This Row],[coffee_name]]</f>
        <v>viernes-14:24-card-ANON-0000-0000-0098-Cortado</v>
      </c>
      <c r="L232" t="str">
        <f>IF(COUNTIF($K$2:K232,K232)=1,"único","repetido")</f>
        <v>único</v>
      </c>
    </row>
    <row r="233" spans="1:12" x14ac:dyDescent="0.3">
      <c r="A233" s="1">
        <v>45387</v>
      </c>
      <c r="B233" s="2">
        <v>45387.646416469906</v>
      </c>
      <c r="C233" s="2" t="str">
        <f>TEXT(Tabla1[[#This Row],[date]],"mmm")</f>
        <v>abr</v>
      </c>
      <c r="D233" s="2" t="str">
        <f>TEXT(Tabla1[[#This Row],[date]],"dddd")</f>
        <v>viernes</v>
      </c>
      <c r="E233" s="2" t="str">
        <f>TEXT(Tabla1[[#This Row],[datetime]],"hh:mm")</f>
        <v>15:30</v>
      </c>
      <c r="F233" t="s">
        <v>21</v>
      </c>
      <c r="H233" t="str">
        <f>IF(ISBLANK(G233),"cash",IF(COUNTIF($D$2:D233,D233)=1,"Nuevo","frecuente"))</f>
        <v>cash</v>
      </c>
      <c r="I233" s="8">
        <v>40</v>
      </c>
      <c r="J233" t="s">
        <v>7</v>
      </c>
      <c r="K233" t="str">
        <f>Tabla1[[#This Row],[day_of_the_week]]&amp;"-"&amp;Tabla1[[#This Row],[hour]]&amp;"-"&amp;Tabla1[[#This Row],[cash_type]]&amp;"-"&amp;Tabla1[[#This Row],[card]]&amp;"-"&amp;Tabla1[[#This Row],[coffee_name]]</f>
        <v>viernes-15:30-cash--Latte</v>
      </c>
      <c r="L233" t="str">
        <f>IF(COUNTIF($K$2:K233,K233)=1,"único","repetido")</f>
        <v>único</v>
      </c>
    </row>
    <row r="234" spans="1:12" x14ac:dyDescent="0.3">
      <c r="A234" s="1">
        <v>45387</v>
      </c>
      <c r="B234" s="2">
        <v>45387.662682499998</v>
      </c>
      <c r="C234" s="2" t="str">
        <f>TEXT(Tabla1[[#This Row],[date]],"mmm")</f>
        <v>abr</v>
      </c>
      <c r="D234" s="2" t="str">
        <f>TEXT(Tabla1[[#This Row],[date]],"dddd")</f>
        <v>viernes</v>
      </c>
      <c r="E234" s="2" t="str">
        <f>TEXT(Tabla1[[#This Row],[datetime]],"hh:mm")</f>
        <v>15:54</v>
      </c>
      <c r="F234" t="s">
        <v>21</v>
      </c>
      <c r="H234" t="str">
        <f>IF(ISBLANK(G234),"cash",IF(COUNTIF($D$2:D234,D234)=1,"Nuevo","frecuente"))</f>
        <v>cash</v>
      </c>
      <c r="I234" s="8">
        <v>40</v>
      </c>
      <c r="J234" t="s">
        <v>43</v>
      </c>
      <c r="K234" t="str">
        <f>Tabla1[[#This Row],[day_of_the_week]]&amp;"-"&amp;Tabla1[[#This Row],[hour]]&amp;"-"&amp;Tabla1[[#This Row],[cash_type]]&amp;"-"&amp;Tabla1[[#This Row],[card]]&amp;"-"&amp;Tabla1[[#This Row],[coffee_name]]</f>
        <v>viernes-15:54-cash--Cappuccino</v>
      </c>
      <c r="L234" t="str">
        <f>IF(COUNTIF($K$2:K234,K234)=1,"único","repetido")</f>
        <v>único</v>
      </c>
    </row>
    <row r="235" spans="1:12" x14ac:dyDescent="0.3">
      <c r="A235" s="1">
        <v>45387</v>
      </c>
      <c r="B235" s="2">
        <v>45387.663552627317</v>
      </c>
      <c r="C235" s="2" t="str">
        <f>TEXT(Tabla1[[#This Row],[date]],"mmm")</f>
        <v>abr</v>
      </c>
      <c r="D235" s="2" t="str">
        <f>TEXT(Tabla1[[#This Row],[date]],"dddd")</f>
        <v>viernes</v>
      </c>
      <c r="E235" s="2" t="str">
        <f>TEXT(Tabla1[[#This Row],[datetime]],"hh:mm")</f>
        <v>15:55</v>
      </c>
      <c r="F235" t="s">
        <v>21</v>
      </c>
      <c r="H235" t="str">
        <f>IF(ISBLANK(G235),"cash",IF(COUNTIF($D$2:D235,D235)=1,"Nuevo","frecuente"))</f>
        <v>cash</v>
      </c>
      <c r="I235" s="8">
        <v>30</v>
      </c>
      <c r="J235" t="s">
        <v>11</v>
      </c>
      <c r="K235" t="str">
        <f>Tabla1[[#This Row],[day_of_the_week]]&amp;"-"&amp;Tabla1[[#This Row],[hour]]&amp;"-"&amp;Tabla1[[#This Row],[cash_type]]&amp;"-"&amp;Tabla1[[#This Row],[card]]&amp;"-"&amp;Tabla1[[#This Row],[coffee_name]]</f>
        <v>viernes-15:55-cash--Americano</v>
      </c>
      <c r="L235" t="str">
        <f>IF(COUNTIF($K$2:K235,K235)=1,"único","repetido")</f>
        <v>único</v>
      </c>
    </row>
    <row r="236" spans="1:12" x14ac:dyDescent="0.3">
      <c r="A236" s="1">
        <v>45387</v>
      </c>
      <c r="B236" s="2">
        <v>45387.678981192126</v>
      </c>
      <c r="C236" s="2" t="str">
        <f>TEXT(Tabla1[[#This Row],[date]],"mmm")</f>
        <v>abr</v>
      </c>
      <c r="D236" s="2" t="str">
        <f>TEXT(Tabla1[[#This Row],[date]],"dddd")</f>
        <v>viernes</v>
      </c>
      <c r="E236" s="2" t="str">
        <f>TEXT(Tabla1[[#This Row],[datetime]],"hh:mm")</f>
        <v>16:17</v>
      </c>
      <c r="F236" t="s">
        <v>21</v>
      </c>
      <c r="H236" t="str">
        <f>IF(ISBLANK(G236),"cash",IF(COUNTIF($D$2:D236,D236)=1,"Nuevo","frecuente"))</f>
        <v>cash</v>
      </c>
      <c r="I236" s="8">
        <v>40</v>
      </c>
      <c r="J236" t="s">
        <v>18</v>
      </c>
      <c r="K236" t="str">
        <f>Tabla1[[#This Row],[day_of_the_week]]&amp;"-"&amp;Tabla1[[#This Row],[hour]]&amp;"-"&amp;Tabla1[[#This Row],[cash_type]]&amp;"-"&amp;Tabla1[[#This Row],[card]]&amp;"-"&amp;Tabla1[[#This Row],[coffee_name]]</f>
        <v>viernes-16:17-cash--Cocoa</v>
      </c>
      <c r="L236" t="str">
        <f>IF(COUNTIF($K$2:K236,K236)=1,"único","repetido")</f>
        <v>único</v>
      </c>
    </row>
    <row r="237" spans="1:12" x14ac:dyDescent="0.3">
      <c r="A237" s="1">
        <v>45387</v>
      </c>
      <c r="B237" s="2">
        <v>45387.679439328705</v>
      </c>
      <c r="C237" s="2" t="str">
        <f>TEXT(Tabla1[[#This Row],[date]],"mmm")</f>
        <v>abr</v>
      </c>
      <c r="D237" s="2" t="str">
        <f>TEXT(Tabla1[[#This Row],[date]],"dddd")</f>
        <v>viernes</v>
      </c>
      <c r="E237" s="2" t="str">
        <f>TEXT(Tabla1[[#This Row],[datetime]],"hh:mm")</f>
        <v>16:18</v>
      </c>
      <c r="F237" t="s">
        <v>3</v>
      </c>
      <c r="G237" t="s">
        <v>10</v>
      </c>
      <c r="H237" t="str">
        <f>IF(ISBLANK(G237),"cash",IF(COUNTIF($D$2:D237,D237)=1,"Nuevo","frecuente"))</f>
        <v>frecuente</v>
      </c>
      <c r="I237" s="8">
        <v>24</v>
      </c>
      <c r="J237" t="s">
        <v>35</v>
      </c>
      <c r="K237" t="str">
        <f>Tabla1[[#This Row],[day_of_the_week]]&amp;"-"&amp;Tabla1[[#This Row],[hour]]&amp;"-"&amp;Tabla1[[#This Row],[cash_type]]&amp;"-"&amp;Tabla1[[#This Row],[card]]&amp;"-"&amp;Tabla1[[#This Row],[coffee_name]]</f>
        <v>viernes-16:18-card-ANON-0000-0000-0003-Espresso</v>
      </c>
      <c r="L237" t="str">
        <f>IF(COUNTIF($K$2:K237,K237)=1,"único","repetido")</f>
        <v>único</v>
      </c>
    </row>
    <row r="238" spans="1:12" x14ac:dyDescent="0.3">
      <c r="A238" s="1">
        <v>45388</v>
      </c>
      <c r="B238" s="2">
        <v>45388.522585625004</v>
      </c>
      <c r="C238" s="2" t="str">
        <f>TEXT(Tabla1[[#This Row],[date]],"mmm")</f>
        <v>abr</v>
      </c>
      <c r="D238" s="2" t="str">
        <f>TEXT(Tabla1[[#This Row],[date]],"dddd")</f>
        <v>sábado</v>
      </c>
      <c r="E238" s="2" t="str">
        <f>TEXT(Tabla1[[#This Row],[datetime]],"hh:mm")</f>
        <v>12:32</v>
      </c>
      <c r="F238" t="s">
        <v>3</v>
      </c>
      <c r="G238" t="s">
        <v>113</v>
      </c>
      <c r="H238" t="str">
        <f>IF(ISBLANK(G238),"cash",IF(COUNTIF($D$2:D238,D238)=1,"Nuevo","frecuente"))</f>
        <v>frecuente</v>
      </c>
      <c r="I238" s="8">
        <v>33.799999999999997</v>
      </c>
      <c r="J238" t="s">
        <v>14</v>
      </c>
      <c r="K238" t="str">
        <f>Tabla1[[#This Row],[day_of_the_week]]&amp;"-"&amp;Tabla1[[#This Row],[hour]]&amp;"-"&amp;Tabla1[[#This Row],[cash_type]]&amp;"-"&amp;Tabla1[[#This Row],[card]]&amp;"-"&amp;Tabla1[[#This Row],[coffee_name]]</f>
        <v>sábado-12:32-card-ANON-0000-0000-0099-Americano with Milk</v>
      </c>
      <c r="L238" t="str">
        <f>IF(COUNTIF($K$2:K238,K238)=1,"único","repetido")</f>
        <v>único</v>
      </c>
    </row>
    <row r="239" spans="1:12" x14ac:dyDescent="0.3">
      <c r="A239" s="1">
        <v>45388</v>
      </c>
      <c r="B239" s="2">
        <v>45388.592577928241</v>
      </c>
      <c r="C239" s="2" t="str">
        <f>TEXT(Tabla1[[#This Row],[date]],"mmm")</f>
        <v>abr</v>
      </c>
      <c r="D239" s="2" t="str">
        <f>TEXT(Tabla1[[#This Row],[date]],"dddd")</f>
        <v>sábado</v>
      </c>
      <c r="E239" s="2" t="str">
        <f>TEXT(Tabla1[[#This Row],[datetime]],"hh:mm")</f>
        <v>14:13</v>
      </c>
      <c r="F239" t="s">
        <v>3</v>
      </c>
      <c r="G239" t="s">
        <v>54</v>
      </c>
      <c r="H239" t="str">
        <f>IF(ISBLANK(G239),"cash",IF(COUNTIF($D$2:D239,D239)=1,"Nuevo","frecuente"))</f>
        <v>frecuente</v>
      </c>
      <c r="I239" s="8">
        <v>38.700000000000003</v>
      </c>
      <c r="J239" t="s">
        <v>43</v>
      </c>
      <c r="K239" t="str">
        <f>Tabla1[[#This Row],[day_of_the_week]]&amp;"-"&amp;Tabla1[[#This Row],[hour]]&amp;"-"&amp;Tabla1[[#This Row],[cash_type]]&amp;"-"&amp;Tabla1[[#This Row],[card]]&amp;"-"&amp;Tabla1[[#This Row],[coffee_name]]</f>
        <v>sábado-14:13-card-ANON-0000-0000-0040-Cappuccino</v>
      </c>
      <c r="L239" t="str">
        <f>IF(COUNTIF($K$2:K239,K239)=1,"único","repetido")</f>
        <v>único</v>
      </c>
    </row>
    <row r="240" spans="1:12" x14ac:dyDescent="0.3">
      <c r="A240" s="1">
        <v>45388</v>
      </c>
      <c r="B240" s="2">
        <v>45388.593368391201</v>
      </c>
      <c r="C240" s="2" t="str">
        <f>TEXT(Tabla1[[#This Row],[date]],"mmm")</f>
        <v>abr</v>
      </c>
      <c r="D240" s="2" t="str">
        <f>TEXT(Tabla1[[#This Row],[date]],"dddd")</f>
        <v>sábado</v>
      </c>
      <c r="E240" s="2" t="str">
        <f>TEXT(Tabla1[[#This Row],[datetime]],"hh:mm")</f>
        <v>14:14</v>
      </c>
      <c r="F240" t="s">
        <v>3</v>
      </c>
      <c r="G240" t="s">
        <v>54</v>
      </c>
      <c r="H240" t="str">
        <f>IF(ISBLANK(G240),"cash",IF(COUNTIF($D$2:D240,D240)=1,"Nuevo","frecuente"))</f>
        <v>frecuente</v>
      </c>
      <c r="I240" s="8">
        <v>28.9</v>
      </c>
      <c r="J240" t="s">
        <v>11</v>
      </c>
      <c r="K240" t="str">
        <f>Tabla1[[#This Row],[day_of_the_week]]&amp;"-"&amp;Tabla1[[#This Row],[hour]]&amp;"-"&amp;Tabla1[[#This Row],[cash_type]]&amp;"-"&amp;Tabla1[[#This Row],[card]]&amp;"-"&amp;Tabla1[[#This Row],[coffee_name]]</f>
        <v>sábado-14:14-card-ANON-0000-0000-0040-Americano</v>
      </c>
      <c r="L240" t="str">
        <f>IF(COUNTIF($K$2:K240,K240)=1,"único","repetido")</f>
        <v>único</v>
      </c>
    </row>
    <row r="241" spans="1:12" x14ac:dyDescent="0.3">
      <c r="A241" s="1">
        <v>45388</v>
      </c>
      <c r="B241" s="2">
        <v>45388.617941932869</v>
      </c>
      <c r="C241" s="2" t="str">
        <f>TEXT(Tabla1[[#This Row],[date]],"mmm")</f>
        <v>abr</v>
      </c>
      <c r="D241" s="2" t="str">
        <f>TEXT(Tabla1[[#This Row],[date]],"dddd")</f>
        <v>sábado</v>
      </c>
      <c r="E241" s="2" t="str">
        <f>TEXT(Tabla1[[#This Row],[datetime]],"hh:mm")</f>
        <v>14:49</v>
      </c>
      <c r="F241" t="s">
        <v>3</v>
      </c>
      <c r="G241" t="s">
        <v>19</v>
      </c>
      <c r="H241" t="str">
        <f>IF(ISBLANK(G241),"cash",IF(COUNTIF($D$2:D241,D241)=1,"Nuevo","frecuente"))</f>
        <v>frecuente</v>
      </c>
      <c r="I241" s="8">
        <v>38.700000000000003</v>
      </c>
      <c r="J241" t="s">
        <v>7</v>
      </c>
      <c r="K241" t="str">
        <f>Tabla1[[#This Row],[day_of_the_week]]&amp;"-"&amp;Tabla1[[#This Row],[hour]]&amp;"-"&amp;Tabla1[[#This Row],[cash_type]]&amp;"-"&amp;Tabla1[[#This Row],[card]]&amp;"-"&amp;Tabla1[[#This Row],[coffee_name]]</f>
        <v>sábado-14:49-card-ANON-0000-0000-0009-Latte</v>
      </c>
      <c r="L241" t="str">
        <f>IF(COUNTIF($K$2:K241,K241)=1,"único","repetido")</f>
        <v>único</v>
      </c>
    </row>
    <row r="242" spans="1:12" x14ac:dyDescent="0.3">
      <c r="A242" s="1">
        <v>45389</v>
      </c>
      <c r="B242" s="2">
        <v>45389.42561578704</v>
      </c>
      <c r="C242" s="2" t="str">
        <f>TEXT(Tabla1[[#This Row],[date]],"mmm")</f>
        <v>abr</v>
      </c>
      <c r="D242" s="2" t="str">
        <f>TEXT(Tabla1[[#This Row],[date]],"dddd")</f>
        <v>domingo</v>
      </c>
      <c r="E242" s="2" t="str">
        <f>TEXT(Tabla1[[#This Row],[datetime]],"hh:mm")</f>
        <v>10:12</v>
      </c>
      <c r="F242" t="s">
        <v>3</v>
      </c>
      <c r="G242" t="s">
        <v>105</v>
      </c>
      <c r="H242" t="str">
        <f>IF(ISBLANK(G242),"cash",IF(COUNTIF($D$2:D242,D242)=1,"Nuevo","frecuente"))</f>
        <v>frecuente</v>
      </c>
      <c r="I242" s="8">
        <v>38.700000000000003</v>
      </c>
      <c r="J242" t="s">
        <v>7</v>
      </c>
      <c r="K242" t="str">
        <f>Tabla1[[#This Row],[day_of_the_week]]&amp;"-"&amp;Tabla1[[#This Row],[hour]]&amp;"-"&amp;Tabla1[[#This Row],[cash_type]]&amp;"-"&amp;Tabla1[[#This Row],[card]]&amp;"-"&amp;Tabla1[[#This Row],[coffee_name]]</f>
        <v>domingo-10:12-card-ANON-0000-0000-0091-Latte</v>
      </c>
      <c r="L242" t="str">
        <f>IF(COUNTIF($K$2:K242,K242)=1,"único","repetido")</f>
        <v>único</v>
      </c>
    </row>
    <row r="243" spans="1:12" x14ac:dyDescent="0.3">
      <c r="A243" s="1">
        <v>45389</v>
      </c>
      <c r="B243" s="2">
        <v>45389.530925185187</v>
      </c>
      <c r="C243" s="2" t="str">
        <f>TEXT(Tabla1[[#This Row],[date]],"mmm")</f>
        <v>abr</v>
      </c>
      <c r="D243" s="2" t="str">
        <f>TEXT(Tabla1[[#This Row],[date]],"dddd")</f>
        <v>domingo</v>
      </c>
      <c r="E243" s="2" t="str">
        <f>TEXT(Tabla1[[#This Row],[datetime]],"hh:mm")</f>
        <v>12:44</v>
      </c>
      <c r="F243" t="s">
        <v>3</v>
      </c>
      <c r="G243" t="s">
        <v>54</v>
      </c>
      <c r="H243" t="str">
        <f>IF(ISBLANK(G243),"cash",IF(COUNTIF($D$2:D243,D243)=1,"Nuevo","frecuente"))</f>
        <v>frecuente</v>
      </c>
      <c r="I243" s="8">
        <v>38.700000000000003</v>
      </c>
      <c r="J243" t="s">
        <v>43</v>
      </c>
      <c r="K243" t="str">
        <f>Tabla1[[#This Row],[day_of_the_week]]&amp;"-"&amp;Tabla1[[#This Row],[hour]]&amp;"-"&amp;Tabla1[[#This Row],[cash_type]]&amp;"-"&amp;Tabla1[[#This Row],[card]]&amp;"-"&amp;Tabla1[[#This Row],[coffee_name]]</f>
        <v>domingo-12:44-card-ANON-0000-0000-0040-Cappuccino</v>
      </c>
      <c r="L243" t="str">
        <f>IF(COUNTIF($K$2:K243,K243)=1,"único","repetido")</f>
        <v>único</v>
      </c>
    </row>
    <row r="244" spans="1:12" x14ac:dyDescent="0.3">
      <c r="A244" s="1">
        <v>45389</v>
      </c>
      <c r="B244" s="2">
        <v>45389.532003680557</v>
      </c>
      <c r="C244" s="2" t="str">
        <f>TEXT(Tabla1[[#This Row],[date]],"mmm")</f>
        <v>abr</v>
      </c>
      <c r="D244" s="2" t="str">
        <f>TEXT(Tabla1[[#This Row],[date]],"dddd")</f>
        <v>domingo</v>
      </c>
      <c r="E244" s="2" t="str">
        <f>TEXT(Tabla1[[#This Row],[datetime]],"hh:mm")</f>
        <v>12:46</v>
      </c>
      <c r="F244" t="s">
        <v>3</v>
      </c>
      <c r="G244" t="s">
        <v>54</v>
      </c>
      <c r="H244" t="str">
        <f>IF(ISBLANK(G244),"cash",IF(COUNTIF($D$2:D244,D244)=1,"Nuevo","frecuente"))</f>
        <v>frecuente</v>
      </c>
      <c r="I244" s="8">
        <v>38.700000000000003</v>
      </c>
      <c r="J244" t="s">
        <v>43</v>
      </c>
      <c r="K244" t="str">
        <f>Tabla1[[#This Row],[day_of_the_week]]&amp;"-"&amp;Tabla1[[#This Row],[hour]]&amp;"-"&amp;Tabla1[[#This Row],[cash_type]]&amp;"-"&amp;Tabla1[[#This Row],[card]]&amp;"-"&amp;Tabla1[[#This Row],[coffee_name]]</f>
        <v>domingo-12:46-card-ANON-0000-0000-0040-Cappuccino</v>
      </c>
      <c r="L244" t="str">
        <f>IF(COUNTIF($K$2:K244,K244)=1,"único","repetido")</f>
        <v>único</v>
      </c>
    </row>
    <row r="245" spans="1:12" x14ac:dyDescent="0.3">
      <c r="A245" s="1">
        <v>45389</v>
      </c>
      <c r="B245" s="2">
        <v>45389.594733206017</v>
      </c>
      <c r="C245" s="2" t="str">
        <f>TEXT(Tabla1[[#This Row],[date]],"mmm")</f>
        <v>abr</v>
      </c>
      <c r="D245" s="2" t="str">
        <f>TEXT(Tabla1[[#This Row],[date]],"dddd")</f>
        <v>domingo</v>
      </c>
      <c r="E245" s="2" t="str">
        <f>TEXT(Tabla1[[#This Row],[datetime]],"hh:mm")</f>
        <v>14:16</v>
      </c>
      <c r="F245" t="s">
        <v>3</v>
      </c>
      <c r="G245" t="s">
        <v>114</v>
      </c>
      <c r="H245" t="str">
        <f>IF(ISBLANK(G245),"cash",IF(COUNTIF($D$2:D245,D245)=1,"Nuevo","frecuente"))</f>
        <v>frecuente</v>
      </c>
      <c r="I245" s="8">
        <v>28.9</v>
      </c>
      <c r="J245" t="s">
        <v>28</v>
      </c>
      <c r="K245" t="str">
        <f>Tabla1[[#This Row],[day_of_the_week]]&amp;"-"&amp;Tabla1[[#This Row],[hour]]&amp;"-"&amp;Tabla1[[#This Row],[cash_type]]&amp;"-"&amp;Tabla1[[#This Row],[card]]&amp;"-"&amp;Tabla1[[#This Row],[coffee_name]]</f>
        <v>domingo-14:16-card-ANON-0000-0000-0100-Cortado</v>
      </c>
      <c r="L245" t="str">
        <f>IF(COUNTIF($K$2:K245,K245)=1,"único","repetido")</f>
        <v>único</v>
      </c>
    </row>
    <row r="246" spans="1:12" x14ac:dyDescent="0.3">
      <c r="A246" s="1">
        <v>45389</v>
      </c>
      <c r="B246" s="2">
        <v>45389.595493379631</v>
      </c>
      <c r="C246" s="2" t="str">
        <f>TEXT(Tabla1[[#This Row],[date]],"mmm")</f>
        <v>abr</v>
      </c>
      <c r="D246" s="2" t="str">
        <f>TEXT(Tabla1[[#This Row],[date]],"dddd")</f>
        <v>domingo</v>
      </c>
      <c r="E246" s="2" t="str">
        <f>TEXT(Tabla1[[#This Row],[datetime]],"hh:mm")</f>
        <v>14:17</v>
      </c>
      <c r="F246" t="s">
        <v>3</v>
      </c>
      <c r="G246" t="s">
        <v>114</v>
      </c>
      <c r="H246" t="str">
        <f>IF(ISBLANK(G246),"cash",IF(COUNTIF($D$2:D246,D246)=1,"Nuevo","frecuente"))</f>
        <v>frecuente</v>
      </c>
      <c r="I246" s="8">
        <v>24</v>
      </c>
      <c r="J246" t="s">
        <v>35</v>
      </c>
      <c r="K246" t="str">
        <f>Tabla1[[#This Row],[day_of_the_week]]&amp;"-"&amp;Tabla1[[#This Row],[hour]]&amp;"-"&amp;Tabla1[[#This Row],[cash_type]]&amp;"-"&amp;Tabla1[[#This Row],[card]]&amp;"-"&amp;Tabla1[[#This Row],[coffee_name]]</f>
        <v>domingo-14:17-card-ANON-0000-0000-0100-Espresso</v>
      </c>
      <c r="L246" t="str">
        <f>IF(COUNTIF($K$2:K246,K246)=1,"único","repetido")</f>
        <v>único</v>
      </c>
    </row>
    <row r="247" spans="1:12" x14ac:dyDescent="0.3">
      <c r="A247" s="1">
        <v>45389</v>
      </c>
      <c r="B247" s="2">
        <v>45389.750886666669</v>
      </c>
      <c r="C247" s="2" t="str">
        <f>TEXT(Tabla1[[#This Row],[date]],"mmm")</f>
        <v>abr</v>
      </c>
      <c r="D247" s="2" t="str">
        <f>TEXT(Tabla1[[#This Row],[date]],"dddd")</f>
        <v>domingo</v>
      </c>
      <c r="E247" s="2" t="str">
        <f>TEXT(Tabla1[[#This Row],[datetime]],"hh:mm")</f>
        <v>18:01</v>
      </c>
      <c r="F247" t="s">
        <v>3</v>
      </c>
      <c r="G247" t="s">
        <v>115</v>
      </c>
      <c r="H247" t="str">
        <f>IF(ISBLANK(G247),"cash",IF(COUNTIF($D$2:D247,D247)=1,"Nuevo","frecuente"))</f>
        <v>frecuente</v>
      </c>
      <c r="I247" s="8">
        <v>38.700000000000003</v>
      </c>
      <c r="J247" t="s">
        <v>9</v>
      </c>
      <c r="K247" t="str">
        <f>Tabla1[[#This Row],[day_of_the_week]]&amp;"-"&amp;Tabla1[[#This Row],[hour]]&amp;"-"&amp;Tabla1[[#This Row],[cash_type]]&amp;"-"&amp;Tabla1[[#This Row],[card]]&amp;"-"&amp;Tabla1[[#This Row],[coffee_name]]</f>
        <v>domingo-18:01-card-ANON-0000-0000-0101-Hot Chocolate</v>
      </c>
      <c r="L247" t="str">
        <f>IF(COUNTIF($K$2:K247,K247)=1,"único","repetido")</f>
        <v>único</v>
      </c>
    </row>
    <row r="248" spans="1:12" x14ac:dyDescent="0.3">
      <c r="A248" s="1">
        <v>45389</v>
      </c>
      <c r="B248" s="2">
        <v>45389.751433773148</v>
      </c>
      <c r="C248" s="2" t="str">
        <f>TEXT(Tabla1[[#This Row],[date]],"mmm")</f>
        <v>abr</v>
      </c>
      <c r="D248" s="2" t="str">
        <f>TEXT(Tabla1[[#This Row],[date]],"dddd")</f>
        <v>domingo</v>
      </c>
      <c r="E248" s="2" t="str">
        <f>TEXT(Tabla1[[#This Row],[datetime]],"hh:mm")</f>
        <v>18:02</v>
      </c>
      <c r="F248" t="s">
        <v>3</v>
      </c>
      <c r="G248" t="s">
        <v>115</v>
      </c>
      <c r="H248" t="str">
        <f>IF(ISBLANK(G248),"cash",IF(COUNTIF($D$2:D248,D248)=1,"Nuevo","frecuente"))</f>
        <v>frecuente</v>
      </c>
      <c r="I248" s="8">
        <v>33.799999999999997</v>
      </c>
      <c r="J248" t="s">
        <v>14</v>
      </c>
      <c r="K248" t="str">
        <f>Tabla1[[#This Row],[day_of_the_week]]&amp;"-"&amp;Tabla1[[#This Row],[hour]]&amp;"-"&amp;Tabla1[[#This Row],[cash_type]]&amp;"-"&amp;Tabla1[[#This Row],[card]]&amp;"-"&amp;Tabla1[[#This Row],[coffee_name]]</f>
        <v>domingo-18:02-card-ANON-0000-0000-0101-Americano with Milk</v>
      </c>
      <c r="L248" t="str">
        <f>IF(COUNTIF($K$2:K248,K248)=1,"único","repetido")</f>
        <v>único</v>
      </c>
    </row>
    <row r="249" spans="1:12" x14ac:dyDescent="0.3">
      <c r="A249" s="1">
        <v>45390</v>
      </c>
      <c r="B249" s="2">
        <v>45390.457188726854</v>
      </c>
      <c r="C249" s="2" t="str">
        <f>TEXT(Tabla1[[#This Row],[date]],"mmm")</f>
        <v>abr</v>
      </c>
      <c r="D249" s="2" t="str">
        <f>TEXT(Tabla1[[#This Row],[date]],"dddd")</f>
        <v>lunes</v>
      </c>
      <c r="E249" s="2" t="str">
        <f>TEXT(Tabla1[[#This Row],[datetime]],"hh:mm")</f>
        <v>10:58</v>
      </c>
      <c r="F249" t="s">
        <v>3</v>
      </c>
      <c r="G249" t="s">
        <v>116</v>
      </c>
      <c r="H249" t="str">
        <f>IF(ISBLANK(G249),"cash",IF(COUNTIF($D$2:D249,D249)=1,"Nuevo","frecuente"))</f>
        <v>frecuente</v>
      </c>
      <c r="I249" s="8">
        <v>33.799999999999997</v>
      </c>
      <c r="J249" t="s">
        <v>14</v>
      </c>
      <c r="K249" t="str">
        <f>Tabla1[[#This Row],[day_of_the_week]]&amp;"-"&amp;Tabla1[[#This Row],[hour]]&amp;"-"&amp;Tabla1[[#This Row],[cash_type]]&amp;"-"&amp;Tabla1[[#This Row],[card]]&amp;"-"&amp;Tabla1[[#This Row],[coffee_name]]</f>
        <v>lunes-10:58-card-ANON-0000-0000-0102-Americano with Milk</v>
      </c>
      <c r="L249" t="str">
        <f>IF(COUNTIF($K$2:K249,K249)=1,"único","repetido")</f>
        <v>único</v>
      </c>
    </row>
    <row r="250" spans="1:12" x14ac:dyDescent="0.3">
      <c r="A250" s="1">
        <v>45390</v>
      </c>
      <c r="B250" s="2">
        <v>45390.457957847226</v>
      </c>
      <c r="C250" s="2" t="str">
        <f>TEXT(Tabla1[[#This Row],[date]],"mmm")</f>
        <v>abr</v>
      </c>
      <c r="D250" s="2" t="str">
        <f>TEXT(Tabla1[[#This Row],[date]],"dddd")</f>
        <v>lunes</v>
      </c>
      <c r="E250" s="2" t="str">
        <f>TEXT(Tabla1[[#This Row],[datetime]],"hh:mm")</f>
        <v>10:59</v>
      </c>
      <c r="F250" t="s">
        <v>3</v>
      </c>
      <c r="G250" t="s">
        <v>117</v>
      </c>
      <c r="H250" t="str">
        <f>IF(ISBLANK(G250),"cash",IF(COUNTIF($D$2:D250,D250)=1,"Nuevo","frecuente"))</f>
        <v>frecuente</v>
      </c>
      <c r="I250" s="8">
        <v>38.700000000000003</v>
      </c>
      <c r="J250" t="s">
        <v>43</v>
      </c>
      <c r="K250" t="str">
        <f>Tabla1[[#This Row],[day_of_the_week]]&amp;"-"&amp;Tabla1[[#This Row],[hour]]&amp;"-"&amp;Tabla1[[#This Row],[cash_type]]&amp;"-"&amp;Tabla1[[#This Row],[card]]&amp;"-"&amp;Tabla1[[#This Row],[coffee_name]]</f>
        <v>lunes-10:59-card-ANON-0000-0000-0103-Cappuccino</v>
      </c>
      <c r="L250" t="str">
        <f>IF(COUNTIF($K$2:K250,K250)=1,"único","repetido")</f>
        <v>único</v>
      </c>
    </row>
    <row r="251" spans="1:12" x14ac:dyDescent="0.3">
      <c r="A251" s="1">
        <v>45390</v>
      </c>
      <c r="B251" s="2">
        <v>45390.45926462963</v>
      </c>
      <c r="C251" s="2" t="str">
        <f>TEXT(Tabla1[[#This Row],[date]],"mmm")</f>
        <v>abr</v>
      </c>
      <c r="D251" s="2" t="str">
        <f>TEXT(Tabla1[[#This Row],[date]],"dddd")</f>
        <v>lunes</v>
      </c>
      <c r="E251" s="2" t="str">
        <f>TEXT(Tabla1[[#This Row],[datetime]],"hh:mm")</f>
        <v>11:01</v>
      </c>
      <c r="F251" t="s">
        <v>3</v>
      </c>
      <c r="G251" t="s">
        <v>23</v>
      </c>
      <c r="H251" t="str">
        <f>IF(ISBLANK(G251),"cash",IF(COUNTIF($D$2:D251,D251)=1,"Nuevo","frecuente"))</f>
        <v>frecuente</v>
      </c>
      <c r="I251" s="8">
        <v>28.9</v>
      </c>
      <c r="J251" t="s">
        <v>11</v>
      </c>
      <c r="K251" t="str">
        <f>Tabla1[[#This Row],[day_of_the_week]]&amp;"-"&amp;Tabla1[[#This Row],[hour]]&amp;"-"&amp;Tabla1[[#This Row],[cash_type]]&amp;"-"&amp;Tabla1[[#This Row],[card]]&amp;"-"&amp;Tabla1[[#This Row],[coffee_name]]</f>
        <v>lunes-11:01-card-ANON-0000-0000-0012-Americano</v>
      </c>
      <c r="L251" t="str">
        <f>IF(COUNTIF($K$2:K251,K251)=1,"único","repetido")</f>
        <v>único</v>
      </c>
    </row>
    <row r="252" spans="1:12" x14ac:dyDescent="0.3">
      <c r="A252" s="1">
        <v>45390</v>
      </c>
      <c r="B252" s="2">
        <v>45390.461655439816</v>
      </c>
      <c r="C252" s="2" t="str">
        <f>TEXT(Tabla1[[#This Row],[date]],"mmm")</f>
        <v>abr</v>
      </c>
      <c r="D252" s="2" t="str">
        <f>TEXT(Tabla1[[#This Row],[date]],"dddd")</f>
        <v>lunes</v>
      </c>
      <c r="E252" s="2" t="str">
        <f>TEXT(Tabla1[[#This Row],[datetime]],"hh:mm")</f>
        <v>11:04</v>
      </c>
      <c r="F252" t="s">
        <v>3</v>
      </c>
      <c r="G252" t="s">
        <v>118</v>
      </c>
      <c r="H252" t="str">
        <f>IF(ISBLANK(G252),"cash",IF(COUNTIF($D$2:D252,D252)=1,"Nuevo","frecuente"))</f>
        <v>frecuente</v>
      </c>
      <c r="I252" s="8">
        <v>38.700000000000003</v>
      </c>
      <c r="J252" t="s">
        <v>43</v>
      </c>
      <c r="K252" t="str">
        <f>Tabla1[[#This Row],[day_of_the_week]]&amp;"-"&amp;Tabla1[[#This Row],[hour]]&amp;"-"&amp;Tabla1[[#This Row],[cash_type]]&amp;"-"&amp;Tabla1[[#This Row],[card]]&amp;"-"&amp;Tabla1[[#This Row],[coffee_name]]</f>
        <v>lunes-11:04-card-ANON-0000-0000-0104-Cappuccino</v>
      </c>
      <c r="L252" t="str">
        <f>IF(COUNTIF($K$2:K252,K252)=1,"único","repetido")</f>
        <v>único</v>
      </c>
    </row>
    <row r="253" spans="1:12" x14ac:dyDescent="0.3">
      <c r="A253" s="1">
        <v>45390</v>
      </c>
      <c r="B253" s="2">
        <v>45390.537799733793</v>
      </c>
      <c r="C253" s="2" t="str">
        <f>TEXT(Tabla1[[#This Row],[date]],"mmm")</f>
        <v>abr</v>
      </c>
      <c r="D253" s="2" t="str">
        <f>TEXT(Tabla1[[#This Row],[date]],"dddd")</f>
        <v>lunes</v>
      </c>
      <c r="E253" s="2" t="str">
        <f>TEXT(Tabla1[[#This Row],[datetime]],"hh:mm")</f>
        <v>12:54</v>
      </c>
      <c r="F253" t="s">
        <v>21</v>
      </c>
      <c r="H253" t="str">
        <f>IF(ISBLANK(G253),"cash",IF(COUNTIF($D$2:D253,D253)=1,"Nuevo","frecuente"))</f>
        <v>cash</v>
      </c>
      <c r="I253" s="8">
        <v>25</v>
      </c>
      <c r="J253" t="s">
        <v>35</v>
      </c>
      <c r="K253" t="str">
        <f>Tabla1[[#This Row],[day_of_the_week]]&amp;"-"&amp;Tabla1[[#This Row],[hour]]&amp;"-"&amp;Tabla1[[#This Row],[cash_type]]&amp;"-"&amp;Tabla1[[#This Row],[card]]&amp;"-"&amp;Tabla1[[#This Row],[coffee_name]]</f>
        <v>lunes-12:54-cash--Espresso</v>
      </c>
      <c r="L253" t="str">
        <f>IF(COUNTIF($K$2:K253,K253)=1,"único","repetido")</f>
        <v>único</v>
      </c>
    </row>
    <row r="254" spans="1:12" x14ac:dyDescent="0.3">
      <c r="A254" s="1">
        <v>45390</v>
      </c>
      <c r="B254" s="2">
        <v>45390.655287974536</v>
      </c>
      <c r="C254" s="2" t="str">
        <f>TEXT(Tabla1[[#This Row],[date]],"mmm")</f>
        <v>abr</v>
      </c>
      <c r="D254" s="2" t="str">
        <f>TEXT(Tabla1[[#This Row],[date]],"dddd")</f>
        <v>lunes</v>
      </c>
      <c r="E254" s="2" t="str">
        <f>TEXT(Tabla1[[#This Row],[datetime]],"hh:mm")</f>
        <v>15:43</v>
      </c>
      <c r="F254" t="s">
        <v>21</v>
      </c>
      <c r="H254" t="str">
        <f>IF(ISBLANK(G254),"cash",IF(COUNTIF($D$2:D254,D254)=1,"Nuevo","frecuente"))</f>
        <v>cash</v>
      </c>
      <c r="I254" s="8">
        <v>35</v>
      </c>
      <c r="J254" t="s">
        <v>14</v>
      </c>
      <c r="K254" t="str">
        <f>Tabla1[[#This Row],[day_of_the_week]]&amp;"-"&amp;Tabla1[[#This Row],[hour]]&amp;"-"&amp;Tabla1[[#This Row],[cash_type]]&amp;"-"&amp;Tabla1[[#This Row],[card]]&amp;"-"&amp;Tabla1[[#This Row],[coffee_name]]</f>
        <v>lunes-15:43-cash--Americano with Milk</v>
      </c>
      <c r="L254" t="str">
        <f>IF(COUNTIF($K$2:K254,K254)=1,"único","repetido")</f>
        <v>único</v>
      </c>
    </row>
    <row r="255" spans="1:12" x14ac:dyDescent="0.3">
      <c r="A255" s="1">
        <v>45390</v>
      </c>
      <c r="B255" s="2">
        <v>45390.695576458333</v>
      </c>
      <c r="C255" s="2" t="str">
        <f>TEXT(Tabla1[[#This Row],[date]],"mmm")</f>
        <v>abr</v>
      </c>
      <c r="D255" s="2" t="str">
        <f>TEXT(Tabla1[[#This Row],[date]],"dddd")</f>
        <v>lunes</v>
      </c>
      <c r="E255" s="2" t="str">
        <f>TEXT(Tabla1[[#This Row],[datetime]],"hh:mm")</f>
        <v>16:41</v>
      </c>
      <c r="F255" t="s">
        <v>3</v>
      </c>
      <c r="G255" t="s">
        <v>29</v>
      </c>
      <c r="H255" t="str">
        <f>IF(ISBLANK(G255),"cash",IF(COUNTIF($D$2:D255,D255)=1,"Nuevo","frecuente"))</f>
        <v>frecuente</v>
      </c>
      <c r="I255" s="8">
        <v>38.700000000000003</v>
      </c>
      <c r="J255" t="s">
        <v>7</v>
      </c>
      <c r="K255" t="str">
        <f>Tabla1[[#This Row],[day_of_the_week]]&amp;"-"&amp;Tabla1[[#This Row],[hour]]&amp;"-"&amp;Tabla1[[#This Row],[cash_type]]&amp;"-"&amp;Tabla1[[#This Row],[card]]&amp;"-"&amp;Tabla1[[#This Row],[coffee_name]]</f>
        <v>lunes-16:41-card-ANON-0000-0000-0017-Latte</v>
      </c>
      <c r="L255" t="str">
        <f>IF(COUNTIF($K$2:K255,K255)=1,"único","repetido")</f>
        <v>único</v>
      </c>
    </row>
    <row r="256" spans="1:12" x14ac:dyDescent="0.3">
      <c r="A256" s="1">
        <v>45390</v>
      </c>
      <c r="B256" s="2">
        <v>45390.762612418985</v>
      </c>
      <c r="C256" s="2" t="str">
        <f>TEXT(Tabla1[[#This Row],[date]],"mmm")</f>
        <v>abr</v>
      </c>
      <c r="D256" s="2" t="str">
        <f>TEXT(Tabla1[[#This Row],[date]],"dddd")</f>
        <v>lunes</v>
      </c>
      <c r="E256" s="2" t="str">
        <f>TEXT(Tabla1[[#This Row],[datetime]],"hh:mm")</f>
        <v>18:18</v>
      </c>
      <c r="F256" t="s">
        <v>3</v>
      </c>
      <c r="G256" t="s">
        <v>119</v>
      </c>
      <c r="H256" t="str">
        <f>IF(ISBLANK(G256),"cash",IF(COUNTIF($D$2:D256,D256)=1,"Nuevo","frecuente"))</f>
        <v>frecuente</v>
      </c>
      <c r="I256" s="8">
        <v>28.9</v>
      </c>
      <c r="J256" t="s">
        <v>11</v>
      </c>
      <c r="K256" t="str">
        <f>Tabla1[[#This Row],[day_of_the_week]]&amp;"-"&amp;Tabla1[[#This Row],[hour]]&amp;"-"&amp;Tabla1[[#This Row],[cash_type]]&amp;"-"&amp;Tabla1[[#This Row],[card]]&amp;"-"&amp;Tabla1[[#This Row],[coffee_name]]</f>
        <v>lunes-18:18-card-ANON-0000-0000-0105-Americano</v>
      </c>
      <c r="L256" t="str">
        <f>IF(COUNTIF($K$2:K256,K256)=1,"único","repetido")</f>
        <v>único</v>
      </c>
    </row>
    <row r="257" spans="1:12" x14ac:dyDescent="0.3">
      <c r="A257" s="1">
        <v>45390</v>
      </c>
      <c r="B257" s="2">
        <v>45390.807262465278</v>
      </c>
      <c r="C257" s="2" t="str">
        <f>TEXT(Tabla1[[#This Row],[date]],"mmm")</f>
        <v>abr</v>
      </c>
      <c r="D257" s="2" t="str">
        <f>TEXT(Tabla1[[#This Row],[date]],"dddd")</f>
        <v>lunes</v>
      </c>
      <c r="E257" s="2" t="str">
        <f>TEXT(Tabla1[[#This Row],[datetime]],"hh:mm")</f>
        <v>19:22</v>
      </c>
      <c r="F257" t="s">
        <v>3</v>
      </c>
      <c r="G257" t="s">
        <v>37</v>
      </c>
      <c r="H257" t="str">
        <f>IF(ISBLANK(G257),"cash",IF(COUNTIF($D$2:D257,D257)=1,"Nuevo","frecuente"))</f>
        <v>frecuente</v>
      </c>
      <c r="I257" s="8">
        <v>33.799999999999997</v>
      </c>
      <c r="J257" t="s">
        <v>14</v>
      </c>
      <c r="K257" t="str">
        <f>Tabla1[[#This Row],[day_of_the_week]]&amp;"-"&amp;Tabla1[[#This Row],[hour]]&amp;"-"&amp;Tabla1[[#This Row],[cash_type]]&amp;"-"&amp;Tabla1[[#This Row],[card]]&amp;"-"&amp;Tabla1[[#This Row],[coffee_name]]</f>
        <v>lunes-19:22-card-ANON-0000-0000-0024-Americano with Milk</v>
      </c>
      <c r="L257" t="str">
        <f>IF(COUNTIF($K$2:K257,K257)=1,"único","repetido")</f>
        <v>único</v>
      </c>
    </row>
    <row r="258" spans="1:12" x14ac:dyDescent="0.3">
      <c r="A258" s="1">
        <v>45390</v>
      </c>
      <c r="B258" s="2">
        <v>45390.808324861115</v>
      </c>
      <c r="C258" s="2" t="str">
        <f>TEXT(Tabla1[[#This Row],[date]],"mmm")</f>
        <v>abr</v>
      </c>
      <c r="D258" s="2" t="str">
        <f>TEXT(Tabla1[[#This Row],[date]],"dddd")</f>
        <v>lunes</v>
      </c>
      <c r="E258" s="2" t="str">
        <f>TEXT(Tabla1[[#This Row],[datetime]],"hh:mm")</f>
        <v>19:23</v>
      </c>
      <c r="F258" t="s">
        <v>3</v>
      </c>
      <c r="G258" t="s">
        <v>120</v>
      </c>
      <c r="H258" t="str">
        <f>IF(ISBLANK(G258),"cash",IF(COUNTIF($D$2:D258,D258)=1,"Nuevo","frecuente"))</f>
        <v>frecuente</v>
      </c>
      <c r="I258" s="8">
        <v>38.700000000000003</v>
      </c>
      <c r="J258" t="s">
        <v>43</v>
      </c>
      <c r="K258" t="str">
        <f>Tabla1[[#This Row],[day_of_the_week]]&amp;"-"&amp;Tabla1[[#This Row],[hour]]&amp;"-"&amp;Tabla1[[#This Row],[cash_type]]&amp;"-"&amp;Tabla1[[#This Row],[card]]&amp;"-"&amp;Tabla1[[#This Row],[coffee_name]]</f>
        <v>lunes-19:23-card-ANON-0000-0000-0106-Cappuccino</v>
      </c>
      <c r="L258" t="str">
        <f>IF(COUNTIF($K$2:K258,K258)=1,"único","repetido")</f>
        <v>único</v>
      </c>
    </row>
    <row r="259" spans="1:12" x14ac:dyDescent="0.3">
      <c r="A259" s="1">
        <v>45391</v>
      </c>
      <c r="B259" s="2">
        <v>45391.432261099537</v>
      </c>
      <c r="C259" s="2" t="str">
        <f>TEXT(Tabla1[[#This Row],[date]],"mmm")</f>
        <v>abr</v>
      </c>
      <c r="D259" s="2" t="str">
        <f>TEXT(Tabla1[[#This Row],[date]],"dddd")</f>
        <v>martes</v>
      </c>
      <c r="E259" s="2" t="str">
        <f>TEXT(Tabla1[[#This Row],[datetime]],"hh:mm")</f>
        <v>10:22</v>
      </c>
      <c r="F259" t="s">
        <v>21</v>
      </c>
      <c r="H259" t="str">
        <f>IF(ISBLANK(G259),"cash",IF(COUNTIF($D$2:D259,D259)=1,"Nuevo","frecuente"))</f>
        <v>cash</v>
      </c>
      <c r="I259" s="8">
        <v>40</v>
      </c>
      <c r="J259" t="s">
        <v>43</v>
      </c>
      <c r="K259" t="str">
        <f>Tabla1[[#This Row],[day_of_the_week]]&amp;"-"&amp;Tabla1[[#This Row],[hour]]&amp;"-"&amp;Tabla1[[#This Row],[cash_type]]&amp;"-"&amp;Tabla1[[#This Row],[card]]&amp;"-"&amp;Tabla1[[#This Row],[coffee_name]]</f>
        <v>martes-10:22-cash--Cappuccino</v>
      </c>
      <c r="L259" t="str">
        <f>IF(COUNTIF($K$2:K259,K259)=1,"único","repetido")</f>
        <v>único</v>
      </c>
    </row>
    <row r="260" spans="1:12" x14ac:dyDescent="0.3">
      <c r="A260" s="1">
        <v>45391</v>
      </c>
      <c r="B260" s="2">
        <v>45391.433450266202</v>
      </c>
      <c r="C260" s="2" t="str">
        <f>TEXT(Tabla1[[#This Row],[date]],"mmm")</f>
        <v>abr</v>
      </c>
      <c r="D260" s="2" t="str">
        <f>TEXT(Tabla1[[#This Row],[date]],"dddd")</f>
        <v>martes</v>
      </c>
      <c r="E260" s="2" t="str">
        <f>TEXT(Tabla1[[#This Row],[datetime]],"hh:mm")</f>
        <v>10:24</v>
      </c>
      <c r="F260" t="s">
        <v>21</v>
      </c>
      <c r="H260" t="str">
        <f>IF(ISBLANK(G260),"cash",IF(COUNTIF($D$2:D260,D260)=1,"Nuevo","frecuente"))</f>
        <v>cash</v>
      </c>
      <c r="I260" s="8">
        <v>30</v>
      </c>
      <c r="J260" t="s">
        <v>11</v>
      </c>
      <c r="K260" t="str">
        <f>Tabla1[[#This Row],[day_of_the_week]]&amp;"-"&amp;Tabla1[[#This Row],[hour]]&amp;"-"&amp;Tabla1[[#This Row],[cash_type]]&amp;"-"&amp;Tabla1[[#This Row],[card]]&amp;"-"&amp;Tabla1[[#This Row],[coffee_name]]</f>
        <v>martes-10:24-cash--Americano</v>
      </c>
      <c r="L260" t="str">
        <f>IF(COUNTIF($K$2:K260,K260)=1,"único","repetido")</f>
        <v>único</v>
      </c>
    </row>
    <row r="261" spans="1:12" x14ac:dyDescent="0.3">
      <c r="A261" s="1">
        <v>45391</v>
      </c>
      <c r="B261" s="2">
        <v>45391.487829490739</v>
      </c>
      <c r="C261" s="2" t="str">
        <f>TEXT(Tabla1[[#This Row],[date]],"mmm")</f>
        <v>abr</v>
      </c>
      <c r="D261" s="2" t="str">
        <f>TEXT(Tabla1[[#This Row],[date]],"dddd")</f>
        <v>martes</v>
      </c>
      <c r="E261" s="2" t="str">
        <f>TEXT(Tabla1[[#This Row],[datetime]],"hh:mm")</f>
        <v>11:42</v>
      </c>
      <c r="F261" t="s">
        <v>3</v>
      </c>
      <c r="G261" t="s">
        <v>105</v>
      </c>
      <c r="H261" t="str">
        <f>IF(ISBLANK(G261),"cash",IF(COUNTIF($D$2:D261,D261)=1,"Nuevo","frecuente"))</f>
        <v>frecuente</v>
      </c>
      <c r="I261" s="8">
        <v>38.700000000000003</v>
      </c>
      <c r="J261" t="s">
        <v>7</v>
      </c>
      <c r="K261" t="str">
        <f>Tabla1[[#This Row],[day_of_the_week]]&amp;"-"&amp;Tabla1[[#This Row],[hour]]&amp;"-"&amp;Tabla1[[#This Row],[cash_type]]&amp;"-"&amp;Tabla1[[#This Row],[card]]&amp;"-"&amp;Tabla1[[#This Row],[coffee_name]]</f>
        <v>martes-11:42-card-ANON-0000-0000-0091-Latte</v>
      </c>
      <c r="L261" t="str">
        <f>IF(COUNTIF($K$2:K261,K261)=1,"único","repetido")</f>
        <v>único</v>
      </c>
    </row>
    <row r="262" spans="1:12" x14ac:dyDescent="0.3">
      <c r="A262" s="1">
        <v>45391</v>
      </c>
      <c r="B262" s="2">
        <v>45391.633202777775</v>
      </c>
      <c r="C262" s="2" t="str">
        <f>TEXT(Tabla1[[#This Row],[date]],"mmm")</f>
        <v>abr</v>
      </c>
      <c r="D262" s="2" t="str">
        <f>TEXT(Tabla1[[#This Row],[date]],"dddd")</f>
        <v>martes</v>
      </c>
      <c r="E262" s="2" t="str">
        <f>TEXT(Tabla1[[#This Row],[datetime]],"hh:mm")</f>
        <v>15:11</v>
      </c>
      <c r="F262" t="s">
        <v>3</v>
      </c>
      <c r="G262" t="s">
        <v>121</v>
      </c>
      <c r="H262" t="str">
        <f>IF(ISBLANK(G262),"cash",IF(COUNTIF($D$2:D262,D262)=1,"Nuevo","frecuente"))</f>
        <v>frecuente</v>
      </c>
      <c r="I262" s="8">
        <v>38.700000000000003</v>
      </c>
      <c r="J262" t="s">
        <v>9</v>
      </c>
      <c r="K262" t="str">
        <f>Tabla1[[#This Row],[day_of_the_week]]&amp;"-"&amp;Tabla1[[#This Row],[hour]]&amp;"-"&amp;Tabla1[[#This Row],[cash_type]]&amp;"-"&amp;Tabla1[[#This Row],[card]]&amp;"-"&amp;Tabla1[[#This Row],[coffee_name]]</f>
        <v>martes-15:11-card-ANON-0000-0000-0107-Hot Chocolate</v>
      </c>
      <c r="L262" t="str">
        <f>IF(COUNTIF($K$2:K262,K262)=1,"único","repetido")</f>
        <v>único</v>
      </c>
    </row>
    <row r="263" spans="1:12" x14ac:dyDescent="0.3">
      <c r="A263" s="1">
        <v>45391</v>
      </c>
      <c r="B263" s="2">
        <v>45391.725971481479</v>
      </c>
      <c r="C263" s="2" t="str">
        <f>TEXT(Tabla1[[#This Row],[date]],"mmm")</f>
        <v>abr</v>
      </c>
      <c r="D263" s="2" t="str">
        <f>TEXT(Tabla1[[#This Row],[date]],"dddd")</f>
        <v>martes</v>
      </c>
      <c r="E263" s="2" t="str">
        <f>TEXT(Tabla1[[#This Row],[datetime]],"hh:mm")</f>
        <v>17:25</v>
      </c>
      <c r="F263" t="s">
        <v>3</v>
      </c>
      <c r="G263" t="s">
        <v>63</v>
      </c>
      <c r="H263" t="str">
        <f>IF(ISBLANK(G263),"cash",IF(COUNTIF($D$2:D263,D263)=1,"Nuevo","frecuente"))</f>
        <v>frecuente</v>
      </c>
      <c r="I263" s="8">
        <v>38.700000000000003</v>
      </c>
      <c r="J263" t="s">
        <v>9</v>
      </c>
      <c r="K263" t="str">
        <f>Tabla1[[#This Row],[day_of_the_week]]&amp;"-"&amp;Tabla1[[#This Row],[hour]]&amp;"-"&amp;Tabla1[[#This Row],[cash_type]]&amp;"-"&amp;Tabla1[[#This Row],[card]]&amp;"-"&amp;Tabla1[[#This Row],[coffee_name]]</f>
        <v>martes-17:25-card-ANON-0000-0000-0049-Hot Chocolate</v>
      </c>
      <c r="L263" t="str">
        <f>IF(COUNTIF($K$2:K263,K263)=1,"único","repetido")</f>
        <v>único</v>
      </c>
    </row>
    <row r="264" spans="1:12" x14ac:dyDescent="0.3">
      <c r="A264" s="1">
        <v>45392</v>
      </c>
      <c r="B264" s="2">
        <v>45392.431552951391</v>
      </c>
      <c r="C264" s="2" t="str">
        <f>TEXT(Tabla1[[#This Row],[date]],"mmm")</f>
        <v>abr</v>
      </c>
      <c r="D264" s="2" t="str">
        <f>TEXT(Tabla1[[#This Row],[date]],"dddd")</f>
        <v>miércoles</v>
      </c>
      <c r="E264" s="2" t="str">
        <f>TEXT(Tabla1[[#This Row],[datetime]],"hh:mm")</f>
        <v>10:21</v>
      </c>
      <c r="F264" t="s">
        <v>21</v>
      </c>
      <c r="H264" t="str">
        <f>IF(ISBLANK(G264),"cash",IF(COUNTIF($D$2:D264,D264)=1,"Nuevo","frecuente"))</f>
        <v>cash</v>
      </c>
      <c r="I264" s="8">
        <v>25</v>
      </c>
      <c r="J264" t="s">
        <v>35</v>
      </c>
      <c r="K264" t="str">
        <f>Tabla1[[#This Row],[day_of_the_week]]&amp;"-"&amp;Tabla1[[#This Row],[hour]]&amp;"-"&amp;Tabla1[[#This Row],[cash_type]]&amp;"-"&amp;Tabla1[[#This Row],[card]]&amp;"-"&amp;Tabla1[[#This Row],[coffee_name]]</f>
        <v>miércoles-10:21-cash--Espresso</v>
      </c>
      <c r="L264" t="str">
        <f>IF(COUNTIF($K$2:K264,K264)=1,"único","repetido")</f>
        <v>único</v>
      </c>
    </row>
    <row r="265" spans="1:12" x14ac:dyDescent="0.3">
      <c r="A265" s="1">
        <v>45392</v>
      </c>
      <c r="B265" s="2">
        <v>45392.746609004629</v>
      </c>
      <c r="C265" s="2" t="str">
        <f>TEXT(Tabla1[[#This Row],[date]],"mmm")</f>
        <v>abr</v>
      </c>
      <c r="D265" s="2" t="str">
        <f>TEXT(Tabla1[[#This Row],[date]],"dddd")</f>
        <v>miércoles</v>
      </c>
      <c r="E265" s="2" t="str">
        <f>TEXT(Tabla1[[#This Row],[datetime]],"hh:mm")</f>
        <v>17:55</v>
      </c>
      <c r="F265" t="s">
        <v>21</v>
      </c>
      <c r="H265" t="str">
        <f>IF(ISBLANK(G265),"cash",IF(COUNTIF($D$2:D265,D265)=1,"Nuevo","frecuente"))</f>
        <v>cash</v>
      </c>
      <c r="I265" s="8">
        <v>40</v>
      </c>
      <c r="J265" t="s">
        <v>9</v>
      </c>
      <c r="K265" t="str">
        <f>Tabla1[[#This Row],[day_of_the_week]]&amp;"-"&amp;Tabla1[[#This Row],[hour]]&amp;"-"&amp;Tabla1[[#This Row],[cash_type]]&amp;"-"&amp;Tabla1[[#This Row],[card]]&amp;"-"&amp;Tabla1[[#This Row],[coffee_name]]</f>
        <v>miércoles-17:55-cash--Hot Chocolate</v>
      </c>
      <c r="L265" t="str">
        <f>IF(COUNTIF($K$2:K265,K265)=1,"único","repetido")</f>
        <v>único</v>
      </c>
    </row>
    <row r="266" spans="1:12" x14ac:dyDescent="0.3">
      <c r="A266" s="1">
        <v>45392</v>
      </c>
      <c r="B266" s="2">
        <v>45392.74688939815</v>
      </c>
      <c r="C266" s="2" t="str">
        <f>TEXT(Tabla1[[#This Row],[date]],"mmm")</f>
        <v>abr</v>
      </c>
      <c r="D266" s="2" t="str">
        <f>TEXT(Tabla1[[#This Row],[date]],"dddd")</f>
        <v>miércoles</v>
      </c>
      <c r="E266" s="2" t="str">
        <f>TEXT(Tabla1[[#This Row],[datetime]],"hh:mm")</f>
        <v>17:55</v>
      </c>
      <c r="F266" t="s">
        <v>3</v>
      </c>
      <c r="G266" t="s">
        <v>122</v>
      </c>
      <c r="H266" t="str">
        <f>IF(ISBLANK(G266),"cash",IF(COUNTIF($D$2:D266,D266)=1,"Nuevo","frecuente"))</f>
        <v>frecuente</v>
      </c>
      <c r="I266" s="8">
        <v>24</v>
      </c>
      <c r="J266" t="s">
        <v>35</v>
      </c>
      <c r="K266" t="str">
        <f>Tabla1[[#This Row],[day_of_the_week]]&amp;"-"&amp;Tabla1[[#This Row],[hour]]&amp;"-"&amp;Tabla1[[#This Row],[cash_type]]&amp;"-"&amp;Tabla1[[#This Row],[card]]&amp;"-"&amp;Tabla1[[#This Row],[coffee_name]]</f>
        <v>miércoles-17:55-card-ANON-0000-0000-0108-Espresso</v>
      </c>
      <c r="L266" t="str">
        <f>IF(COUNTIF($K$2:K266,K266)=1,"único","repetido")</f>
        <v>único</v>
      </c>
    </row>
    <row r="267" spans="1:12" x14ac:dyDescent="0.3">
      <c r="A267" s="1">
        <v>45392</v>
      </c>
      <c r="B267" s="2">
        <v>45392.767352893519</v>
      </c>
      <c r="C267" s="2" t="str">
        <f>TEXT(Tabla1[[#This Row],[date]],"mmm")</f>
        <v>abr</v>
      </c>
      <c r="D267" s="2" t="str">
        <f>TEXT(Tabla1[[#This Row],[date]],"dddd")</f>
        <v>miércoles</v>
      </c>
      <c r="E267" s="2" t="str">
        <f>TEXT(Tabla1[[#This Row],[datetime]],"hh:mm")</f>
        <v>18:24</v>
      </c>
      <c r="F267" t="s">
        <v>3</v>
      </c>
      <c r="G267" t="s">
        <v>19</v>
      </c>
      <c r="H267" t="str">
        <f>IF(ISBLANK(G267),"cash",IF(COUNTIF($D$2:D267,D267)=1,"Nuevo","frecuente"))</f>
        <v>frecuente</v>
      </c>
      <c r="I267" s="8">
        <v>38.700000000000003</v>
      </c>
      <c r="J267" t="s">
        <v>43</v>
      </c>
      <c r="K267" t="str">
        <f>Tabla1[[#This Row],[day_of_the_week]]&amp;"-"&amp;Tabla1[[#This Row],[hour]]&amp;"-"&amp;Tabla1[[#This Row],[cash_type]]&amp;"-"&amp;Tabla1[[#This Row],[card]]&amp;"-"&amp;Tabla1[[#This Row],[coffee_name]]</f>
        <v>miércoles-18:24-card-ANON-0000-0000-0009-Cappuccino</v>
      </c>
      <c r="L267" t="str">
        <f>IF(COUNTIF($K$2:K267,K267)=1,"único","repetido")</f>
        <v>único</v>
      </c>
    </row>
    <row r="268" spans="1:12" x14ac:dyDescent="0.3">
      <c r="A268" s="1">
        <v>45392</v>
      </c>
      <c r="B268" s="2">
        <v>45392.836173449075</v>
      </c>
      <c r="C268" s="2" t="str">
        <f>TEXT(Tabla1[[#This Row],[date]],"mmm")</f>
        <v>abr</v>
      </c>
      <c r="D268" s="2" t="str">
        <f>TEXT(Tabla1[[#This Row],[date]],"dddd")</f>
        <v>miércoles</v>
      </c>
      <c r="E268" s="2" t="str">
        <f>TEXT(Tabla1[[#This Row],[datetime]],"hh:mm")</f>
        <v>20:04</v>
      </c>
      <c r="F268" t="s">
        <v>3</v>
      </c>
      <c r="G268" t="s">
        <v>123</v>
      </c>
      <c r="H268" t="str">
        <f>IF(ISBLANK(G268),"cash",IF(COUNTIF($D$2:D268,D268)=1,"Nuevo","frecuente"))</f>
        <v>frecuente</v>
      </c>
      <c r="I268" s="8">
        <v>38.700000000000003</v>
      </c>
      <c r="J268" t="s">
        <v>7</v>
      </c>
      <c r="K268" t="str">
        <f>Tabla1[[#This Row],[day_of_the_week]]&amp;"-"&amp;Tabla1[[#This Row],[hour]]&amp;"-"&amp;Tabla1[[#This Row],[cash_type]]&amp;"-"&amp;Tabla1[[#This Row],[card]]&amp;"-"&amp;Tabla1[[#This Row],[coffee_name]]</f>
        <v>miércoles-20:04-card-ANON-0000-0000-0109-Latte</v>
      </c>
      <c r="L268" t="str">
        <f>IF(COUNTIF($K$2:K268,K268)=1,"único","repetido")</f>
        <v>único</v>
      </c>
    </row>
    <row r="269" spans="1:12" x14ac:dyDescent="0.3">
      <c r="A269" s="1">
        <v>45393</v>
      </c>
      <c r="B269" s="2">
        <v>45393.445406886574</v>
      </c>
      <c r="C269" s="2" t="str">
        <f>TEXT(Tabla1[[#This Row],[date]],"mmm")</f>
        <v>abr</v>
      </c>
      <c r="D269" s="2" t="str">
        <f>TEXT(Tabla1[[#This Row],[date]],"dddd")</f>
        <v>jueves</v>
      </c>
      <c r="E269" s="2" t="str">
        <f>TEXT(Tabla1[[#This Row],[datetime]],"hh:mm")</f>
        <v>10:41</v>
      </c>
      <c r="F269" t="s">
        <v>3</v>
      </c>
      <c r="G269" t="s">
        <v>124</v>
      </c>
      <c r="H269" t="str">
        <f>IF(ISBLANK(G269),"cash",IF(COUNTIF($D$2:D269,D269)=1,"Nuevo","frecuente"))</f>
        <v>frecuente</v>
      </c>
      <c r="I269" s="8">
        <v>28.9</v>
      </c>
      <c r="J269" t="s">
        <v>11</v>
      </c>
      <c r="K269" t="str">
        <f>Tabla1[[#This Row],[day_of_the_week]]&amp;"-"&amp;Tabla1[[#This Row],[hour]]&amp;"-"&amp;Tabla1[[#This Row],[cash_type]]&amp;"-"&amp;Tabla1[[#This Row],[card]]&amp;"-"&amp;Tabla1[[#This Row],[coffee_name]]</f>
        <v>jueves-10:41-card-ANON-0000-0000-0110-Americano</v>
      </c>
      <c r="L269" t="str">
        <f>IF(COUNTIF($K$2:K269,K269)=1,"único","repetido")</f>
        <v>único</v>
      </c>
    </row>
    <row r="270" spans="1:12" x14ac:dyDescent="0.3">
      <c r="A270" s="1">
        <v>45393</v>
      </c>
      <c r="B270" s="2">
        <v>45393.446520428239</v>
      </c>
      <c r="C270" s="2" t="str">
        <f>TEXT(Tabla1[[#This Row],[date]],"mmm")</f>
        <v>abr</v>
      </c>
      <c r="D270" s="2" t="str">
        <f>TEXT(Tabla1[[#This Row],[date]],"dddd")</f>
        <v>jueves</v>
      </c>
      <c r="E270" s="2" t="str">
        <f>TEXT(Tabla1[[#This Row],[datetime]],"hh:mm")</f>
        <v>10:42</v>
      </c>
      <c r="F270" t="s">
        <v>3</v>
      </c>
      <c r="G270" t="s">
        <v>124</v>
      </c>
      <c r="H270" t="str">
        <f>IF(ISBLANK(G270),"cash",IF(COUNTIF($D$2:D270,D270)=1,"Nuevo","frecuente"))</f>
        <v>frecuente</v>
      </c>
      <c r="I270" s="8">
        <v>28.9</v>
      </c>
      <c r="J270" t="s">
        <v>11</v>
      </c>
      <c r="K270" t="str">
        <f>Tabla1[[#This Row],[day_of_the_week]]&amp;"-"&amp;Tabla1[[#This Row],[hour]]&amp;"-"&amp;Tabla1[[#This Row],[cash_type]]&amp;"-"&amp;Tabla1[[#This Row],[card]]&amp;"-"&amp;Tabla1[[#This Row],[coffee_name]]</f>
        <v>jueves-10:42-card-ANON-0000-0000-0110-Americano</v>
      </c>
      <c r="L270" t="str">
        <f>IF(COUNTIF($K$2:K270,K270)=1,"único","repetido")</f>
        <v>único</v>
      </c>
    </row>
    <row r="271" spans="1:12" x14ac:dyDescent="0.3">
      <c r="A271" s="1">
        <v>45393</v>
      </c>
      <c r="B271" s="2">
        <v>45393.691239224536</v>
      </c>
      <c r="C271" s="2" t="str">
        <f>TEXT(Tabla1[[#This Row],[date]],"mmm")</f>
        <v>abr</v>
      </c>
      <c r="D271" s="2" t="str">
        <f>TEXT(Tabla1[[#This Row],[date]],"dddd")</f>
        <v>jueves</v>
      </c>
      <c r="E271" s="2" t="str">
        <f>TEXT(Tabla1[[#This Row],[datetime]],"hh:mm")</f>
        <v>16:35</v>
      </c>
      <c r="F271" t="s">
        <v>3</v>
      </c>
      <c r="G271" t="s">
        <v>29</v>
      </c>
      <c r="H271" t="str">
        <f>IF(ISBLANK(G271),"cash",IF(COUNTIF($D$2:D271,D271)=1,"Nuevo","frecuente"))</f>
        <v>frecuente</v>
      </c>
      <c r="I271" s="8">
        <v>38.700000000000003</v>
      </c>
      <c r="J271" t="s">
        <v>7</v>
      </c>
      <c r="K271" t="str">
        <f>Tabla1[[#This Row],[day_of_the_week]]&amp;"-"&amp;Tabla1[[#This Row],[hour]]&amp;"-"&amp;Tabla1[[#This Row],[cash_type]]&amp;"-"&amp;Tabla1[[#This Row],[card]]&amp;"-"&amp;Tabla1[[#This Row],[coffee_name]]</f>
        <v>jueves-16:35-card-ANON-0000-0000-0017-Latte</v>
      </c>
      <c r="L271" t="str">
        <f>IF(COUNTIF($K$2:K271,K271)=1,"único","repetido")</f>
        <v>único</v>
      </c>
    </row>
    <row r="272" spans="1:12" x14ac:dyDescent="0.3">
      <c r="A272" s="1">
        <v>45393</v>
      </c>
      <c r="B272" s="2">
        <v>45393.803432731482</v>
      </c>
      <c r="C272" s="2" t="str">
        <f>TEXT(Tabla1[[#This Row],[date]],"mmm")</f>
        <v>abr</v>
      </c>
      <c r="D272" s="2" t="str">
        <f>TEXT(Tabla1[[#This Row],[date]],"dddd")</f>
        <v>jueves</v>
      </c>
      <c r="E272" s="2" t="str">
        <f>TEXT(Tabla1[[#This Row],[datetime]],"hh:mm")</f>
        <v>19:16</v>
      </c>
      <c r="F272" t="s">
        <v>3</v>
      </c>
      <c r="G272" t="s">
        <v>120</v>
      </c>
      <c r="H272" t="str">
        <f>IF(ISBLANK(G272),"cash",IF(COUNTIF($D$2:D272,D272)=1,"Nuevo","frecuente"))</f>
        <v>frecuente</v>
      </c>
      <c r="I272" s="8">
        <v>38.700000000000003</v>
      </c>
      <c r="J272" t="s">
        <v>43</v>
      </c>
      <c r="K272" t="str">
        <f>Tabla1[[#This Row],[day_of_the_week]]&amp;"-"&amp;Tabla1[[#This Row],[hour]]&amp;"-"&amp;Tabla1[[#This Row],[cash_type]]&amp;"-"&amp;Tabla1[[#This Row],[card]]&amp;"-"&amp;Tabla1[[#This Row],[coffee_name]]</f>
        <v>jueves-19:16-card-ANON-0000-0000-0106-Cappuccino</v>
      </c>
      <c r="L272" t="str">
        <f>IF(COUNTIF($K$2:K272,K272)=1,"único","repetido")</f>
        <v>único</v>
      </c>
    </row>
    <row r="273" spans="1:12" x14ac:dyDescent="0.3">
      <c r="A273" s="1">
        <v>45393</v>
      </c>
      <c r="B273" s="2">
        <v>45393.804590497683</v>
      </c>
      <c r="C273" s="2" t="str">
        <f>TEXT(Tabla1[[#This Row],[date]],"mmm")</f>
        <v>abr</v>
      </c>
      <c r="D273" s="2" t="str">
        <f>TEXT(Tabla1[[#This Row],[date]],"dddd")</f>
        <v>jueves</v>
      </c>
      <c r="E273" s="2" t="str">
        <f>TEXT(Tabla1[[#This Row],[datetime]],"hh:mm")</f>
        <v>19:18</v>
      </c>
      <c r="F273" t="s">
        <v>3</v>
      </c>
      <c r="G273" t="s">
        <v>37</v>
      </c>
      <c r="H273" t="str">
        <f>IF(ISBLANK(G273),"cash",IF(COUNTIF($D$2:D273,D273)=1,"Nuevo","frecuente"))</f>
        <v>frecuente</v>
      </c>
      <c r="I273" s="8">
        <v>33.799999999999997</v>
      </c>
      <c r="J273" t="s">
        <v>14</v>
      </c>
      <c r="K273" t="str">
        <f>Tabla1[[#This Row],[day_of_the_week]]&amp;"-"&amp;Tabla1[[#This Row],[hour]]&amp;"-"&amp;Tabla1[[#This Row],[cash_type]]&amp;"-"&amp;Tabla1[[#This Row],[card]]&amp;"-"&amp;Tabla1[[#This Row],[coffee_name]]</f>
        <v>jueves-19:18-card-ANON-0000-0000-0024-Americano with Milk</v>
      </c>
      <c r="L273" t="str">
        <f>IF(COUNTIF($K$2:K273,K273)=1,"único","repetido")</f>
        <v>único</v>
      </c>
    </row>
    <row r="274" spans="1:12" x14ac:dyDescent="0.3">
      <c r="A274" s="1">
        <v>45394</v>
      </c>
      <c r="B274" s="2">
        <v>45394.794252349537</v>
      </c>
      <c r="C274" s="2" t="str">
        <f>TEXT(Tabla1[[#This Row],[date]],"mmm")</f>
        <v>abr</v>
      </c>
      <c r="D274" s="2" t="str">
        <f>TEXT(Tabla1[[#This Row],[date]],"dddd")</f>
        <v>viernes</v>
      </c>
      <c r="E274" s="2" t="str">
        <f>TEXT(Tabla1[[#This Row],[datetime]],"hh:mm")</f>
        <v>19:03</v>
      </c>
      <c r="F274" t="s">
        <v>3</v>
      </c>
      <c r="G274" t="s">
        <v>31</v>
      </c>
      <c r="H274" t="str">
        <f>IF(ISBLANK(G274),"cash",IF(COUNTIF($D$2:D274,D274)=1,"Nuevo","frecuente"))</f>
        <v>frecuente</v>
      </c>
      <c r="I274" s="8">
        <v>38.700000000000003</v>
      </c>
      <c r="J274" t="s">
        <v>9</v>
      </c>
      <c r="K274" t="str">
        <f>Tabla1[[#This Row],[day_of_the_week]]&amp;"-"&amp;Tabla1[[#This Row],[hour]]&amp;"-"&amp;Tabla1[[#This Row],[cash_type]]&amp;"-"&amp;Tabla1[[#This Row],[card]]&amp;"-"&amp;Tabla1[[#This Row],[coffee_name]]</f>
        <v>viernes-19:03-card-ANON-0000-0000-0019-Hot Chocolate</v>
      </c>
      <c r="L274" t="str">
        <f>IF(COUNTIF($K$2:K274,K274)=1,"único","repetido")</f>
        <v>único</v>
      </c>
    </row>
    <row r="275" spans="1:12" x14ac:dyDescent="0.3">
      <c r="A275" s="1">
        <v>45394</v>
      </c>
      <c r="B275" s="2">
        <v>45394.818323946762</v>
      </c>
      <c r="C275" s="2" t="str">
        <f>TEXT(Tabla1[[#This Row],[date]],"mmm")</f>
        <v>abr</v>
      </c>
      <c r="D275" s="2" t="str">
        <f>TEXT(Tabla1[[#This Row],[date]],"dddd")</f>
        <v>viernes</v>
      </c>
      <c r="E275" s="2" t="str">
        <f>TEXT(Tabla1[[#This Row],[datetime]],"hh:mm")</f>
        <v>19:38</v>
      </c>
      <c r="F275" t="s">
        <v>3</v>
      </c>
      <c r="G275" t="s">
        <v>19</v>
      </c>
      <c r="H275" t="str">
        <f>IF(ISBLANK(G275),"cash",IF(COUNTIF($D$2:D275,D275)=1,"Nuevo","frecuente"))</f>
        <v>frecuente</v>
      </c>
      <c r="I275" s="8">
        <v>28.9</v>
      </c>
      <c r="J275" t="s">
        <v>28</v>
      </c>
      <c r="K275" t="str">
        <f>Tabla1[[#This Row],[day_of_the_week]]&amp;"-"&amp;Tabla1[[#This Row],[hour]]&amp;"-"&amp;Tabla1[[#This Row],[cash_type]]&amp;"-"&amp;Tabla1[[#This Row],[card]]&amp;"-"&amp;Tabla1[[#This Row],[coffee_name]]</f>
        <v>viernes-19:38-card-ANON-0000-0000-0009-Cortado</v>
      </c>
      <c r="L275" t="str">
        <f>IF(COUNTIF($K$2:K275,K275)=1,"único","repetido")</f>
        <v>único</v>
      </c>
    </row>
    <row r="276" spans="1:12" x14ac:dyDescent="0.3">
      <c r="A276" s="1">
        <v>45395</v>
      </c>
      <c r="B276" s="2">
        <v>45395.520368321762</v>
      </c>
      <c r="C276" s="2" t="str">
        <f>TEXT(Tabla1[[#This Row],[date]],"mmm")</f>
        <v>abr</v>
      </c>
      <c r="D276" s="2" t="str">
        <f>TEXT(Tabla1[[#This Row],[date]],"dddd")</f>
        <v>sábado</v>
      </c>
      <c r="E276" s="2" t="str">
        <f>TEXT(Tabla1[[#This Row],[datetime]],"hh:mm")</f>
        <v>12:29</v>
      </c>
      <c r="F276" t="s">
        <v>3</v>
      </c>
      <c r="G276" t="s">
        <v>19</v>
      </c>
      <c r="H276" t="str">
        <f>IF(ISBLANK(G276),"cash",IF(COUNTIF($D$2:D276,D276)=1,"Nuevo","frecuente"))</f>
        <v>frecuente</v>
      </c>
      <c r="I276" s="8">
        <v>38.700000000000003</v>
      </c>
      <c r="J276" t="s">
        <v>7</v>
      </c>
      <c r="K276" t="str">
        <f>Tabla1[[#This Row],[day_of_the_week]]&amp;"-"&amp;Tabla1[[#This Row],[hour]]&amp;"-"&amp;Tabla1[[#This Row],[cash_type]]&amp;"-"&amp;Tabla1[[#This Row],[card]]&amp;"-"&amp;Tabla1[[#This Row],[coffee_name]]</f>
        <v>sábado-12:29-card-ANON-0000-0000-0009-Latte</v>
      </c>
      <c r="L276" t="str">
        <f>IF(COUNTIF($K$2:K276,K276)=1,"único","repetido")</f>
        <v>único</v>
      </c>
    </row>
    <row r="277" spans="1:12" x14ac:dyDescent="0.3">
      <c r="A277" s="1">
        <v>45395</v>
      </c>
      <c r="B277" s="2">
        <v>45395.529888761572</v>
      </c>
      <c r="C277" s="2" t="str">
        <f>TEXT(Tabla1[[#This Row],[date]],"mmm")</f>
        <v>abr</v>
      </c>
      <c r="D277" s="2" t="str">
        <f>TEXT(Tabla1[[#This Row],[date]],"dddd")</f>
        <v>sábado</v>
      </c>
      <c r="E277" s="2" t="str">
        <f>TEXT(Tabla1[[#This Row],[datetime]],"hh:mm")</f>
        <v>12:43</v>
      </c>
      <c r="F277" t="s">
        <v>3</v>
      </c>
      <c r="G277" t="s">
        <v>23</v>
      </c>
      <c r="H277" t="str">
        <f>IF(ISBLANK(G277),"cash",IF(COUNTIF($D$2:D277,D277)=1,"Nuevo","frecuente"))</f>
        <v>frecuente</v>
      </c>
      <c r="I277" s="8">
        <v>28.9</v>
      </c>
      <c r="J277" t="s">
        <v>11</v>
      </c>
      <c r="K277" t="str">
        <f>Tabla1[[#This Row],[day_of_the_week]]&amp;"-"&amp;Tabla1[[#This Row],[hour]]&amp;"-"&amp;Tabla1[[#This Row],[cash_type]]&amp;"-"&amp;Tabla1[[#This Row],[card]]&amp;"-"&amp;Tabla1[[#This Row],[coffee_name]]</f>
        <v>sábado-12:43-card-ANON-0000-0000-0012-Americano</v>
      </c>
      <c r="L277" t="str">
        <f>IF(COUNTIF($K$2:K277,K277)=1,"único","repetido")</f>
        <v>único</v>
      </c>
    </row>
    <row r="278" spans="1:12" x14ac:dyDescent="0.3">
      <c r="A278" s="1">
        <v>45395</v>
      </c>
      <c r="B278" s="2">
        <v>45395.629771898151</v>
      </c>
      <c r="C278" s="2" t="str">
        <f>TEXT(Tabla1[[#This Row],[date]],"mmm")</f>
        <v>abr</v>
      </c>
      <c r="D278" s="2" t="str">
        <f>TEXT(Tabla1[[#This Row],[date]],"dddd")</f>
        <v>sábado</v>
      </c>
      <c r="E278" s="2" t="str">
        <f>TEXT(Tabla1[[#This Row],[datetime]],"hh:mm")</f>
        <v>15:06</v>
      </c>
      <c r="F278" t="s">
        <v>21</v>
      </c>
      <c r="H278" t="str">
        <f>IF(ISBLANK(G278),"cash",IF(COUNTIF($D$2:D278,D278)=1,"Nuevo","frecuente"))</f>
        <v>cash</v>
      </c>
      <c r="I278" s="8">
        <v>40</v>
      </c>
      <c r="J278" t="s">
        <v>9</v>
      </c>
      <c r="K278" t="str">
        <f>Tabla1[[#This Row],[day_of_the_week]]&amp;"-"&amp;Tabla1[[#This Row],[hour]]&amp;"-"&amp;Tabla1[[#This Row],[cash_type]]&amp;"-"&amp;Tabla1[[#This Row],[card]]&amp;"-"&amp;Tabla1[[#This Row],[coffee_name]]</f>
        <v>sábado-15:06-cash--Hot Chocolate</v>
      </c>
      <c r="L278" t="str">
        <f>IF(COUNTIF($K$2:K278,K278)=1,"único","repetido")</f>
        <v>único</v>
      </c>
    </row>
    <row r="279" spans="1:12" x14ac:dyDescent="0.3">
      <c r="A279" s="1">
        <v>45395</v>
      </c>
      <c r="B279" s="2">
        <v>45395.630508865739</v>
      </c>
      <c r="C279" s="2" t="str">
        <f>TEXT(Tabla1[[#This Row],[date]],"mmm")</f>
        <v>abr</v>
      </c>
      <c r="D279" s="2" t="str">
        <f>TEXT(Tabla1[[#This Row],[date]],"dddd")</f>
        <v>sábado</v>
      </c>
      <c r="E279" s="2" t="str">
        <f>TEXT(Tabla1[[#This Row],[datetime]],"hh:mm")</f>
        <v>15:07</v>
      </c>
      <c r="F279" t="s">
        <v>21</v>
      </c>
      <c r="H279" t="str">
        <f>IF(ISBLANK(G279),"cash",IF(COUNTIF($D$2:D279,D279)=1,"Nuevo","frecuente"))</f>
        <v>cash</v>
      </c>
      <c r="I279" s="8">
        <v>40</v>
      </c>
      <c r="J279" t="s">
        <v>9</v>
      </c>
      <c r="K279" t="str">
        <f>Tabla1[[#This Row],[day_of_the_week]]&amp;"-"&amp;Tabla1[[#This Row],[hour]]&amp;"-"&amp;Tabla1[[#This Row],[cash_type]]&amp;"-"&amp;Tabla1[[#This Row],[card]]&amp;"-"&amp;Tabla1[[#This Row],[coffee_name]]</f>
        <v>sábado-15:07-cash--Hot Chocolate</v>
      </c>
      <c r="L279" t="str">
        <f>IF(COUNTIF($K$2:K279,K279)=1,"único","repetido")</f>
        <v>único</v>
      </c>
    </row>
    <row r="280" spans="1:12" x14ac:dyDescent="0.3">
      <c r="A280" s="1">
        <v>45395</v>
      </c>
      <c r="B280" s="2">
        <v>45395.67921224537</v>
      </c>
      <c r="C280" s="2" t="str">
        <f>TEXT(Tabla1[[#This Row],[date]],"mmm")</f>
        <v>abr</v>
      </c>
      <c r="D280" s="2" t="str">
        <f>TEXT(Tabla1[[#This Row],[date]],"dddd")</f>
        <v>sábado</v>
      </c>
      <c r="E280" s="2" t="str">
        <f>TEXT(Tabla1[[#This Row],[datetime]],"hh:mm")</f>
        <v>16:18</v>
      </c>
      <c r="F280" t="s">
        <v>3</v>
      </c>
      <c r="G280" t="s">
        <v>125</v>
      </c>
      <c r="H280" t="str">
        <f>IF(ISBLANK(G280),"cash",IF(COUNTIF($D$2:D280,D280)=1,"Nuevo","frecuente"))</f>
        <v>frecuente</v>
      </c>
      <c r="I280" s="8">
        <v>38.700000000000003</v>
      </c>
      <c r="J280" t="s">
        <v>43</v>
      </c>
      <c r="K280" t="str">
        <f>Tabla1[[#This Row],[day_of_the_week]]&amp;"-"&amp;Tabla1[[#This Row],[hour]]&amp;"-"&amp;Tabla1[[#This Row],[cash_type]]&amp;"-"&amp;Tabla1[[#This Row],[card]]&amp;"-"&amp;Tabla1[[#This Row],[coffee_name]]</f>
        <v>sábado-16:18-card-ANON-0000-0000-0111-Cappuccino</v>
      </c>
      <c r="L280" t="str">
        <f>IF(COUNTIF($K$2:K280,K280)=1,"único","repetido")</f>
        <v>único</v>
      </c>
    </row>
    <row r="281" spans="1:12" x14ac:dyDescent="0.3">
      <c r="A281" s="1">
        <v>45395</v>
      </c>
      <c r="B281" s="2">
        <v>45395.680321747685</v>
      </c>
      <c r="C281" s="2" t="str">
        <f>TEXT(Tabla1[[#This Row],[date]],"mmm")</f>
        <v>abr</v>
      </c>
      <c r="D281" s="2" t="str">
        <f>TEXT(Tabla1[[#This Row],[date]],"dddd")</f>
        <v>sábado</v>
      </c>
      <c r="E281" s="2" t="str">
        <f>TEXT(Tabla1[[#This Row],[datetime]],"hh:mm")</f>
        <v>16:19</v>
      </c>
      <c r="F281" t="s">
        <v>3</v>
      </c>
      <c r="G281" t="s">
        <v>125</v>
      </c>
      <c r="H281" t="str">
        <f>IF(ISBLANK(G281),"cash",IF(COUNTIF($D$2:D281,D281)=1,"Nuevo","frecuente"))</f>
        <v>frecuente</v>
      </c>
      <c r="I281" s="8">
        <v>38.700000000000003</v>
      </c>
      <c r="J281" t="s">
        <v>7</v>
      </c>
      <c r="K281" t="str">
        <f>Tabla1[[#This Row],[day_of_the_week]]&amp;"-"&amp;Tabla1[[#This Row],[hour]]&amp;"-"&amp;Tabla1[[#This Row],[cash_type]]&amp;"-"&amp;Tabla1[[#This Row],[card]]&amp;"-"&amp;Tabla1[[#This Row],[coffee_name]]</f>
        <v>sábado-16:19-card-ANON-0000-0000-0111-Latte</v>
      </c>
      <c r="L281" t="str">
        <f>IF(COUNTIF($K$2:K281,K281)=1,"único","repetido")</f>
        <v>único</v>
      </c>
    </row>
    <row r="282" spans="1:12" x14ac:dyDescent="0.3">
      <c r="A282" s="1">
        <v>45395</v>
      </c>
      <c r="B282" s="2">
        <v>45395.744051226851</v>
      </c>
      <c r="C282" s="2" t="str">
        <f>TEXT(Tabla1[[#This Row],[date]],"mmm")</f>
        <v>abr</v>
      </c>
      <c r="D282" s="2" t="str">
        <f>TEXT(Tabla1[[#This Row],[date]],"dddd")</f>
        <v>sábado</v>
      </c>
      <c r="E282" s="2" t="str">
        <f>TEXT(Tabla1[[#This Row],[datetime]],"hh:mm")</f>
        <v>17:51</v>
      </c>
      <c r="F282" t="s">
        <v>3</v>
      </c>
      <c r="G282" t="s">
        <v>126</v>
      </c>
      <c r="H282" t="str">
        <f>IF(ISBLANK(G282),"cash",IF(COUNTIF($D$2:D282,D282)=1,"Nuevo","frecuente"))</f>
        <v>frecuente</v>
      </c>
      <c r="I282" s="8">
        <v>38.700000000000003</v>
      </c>
      <c r="J282" t="s">
        <v>43</v>
      </c>
      <c r="K282" t="str">
        <f>Tabla1[[#This Row],[day_of_the_week]]&amp;"-"&amp;Tabla1[[#This Row],[hour]]&amp;"-"&amp;Tabla1[[#This Row],[cash_type]]&amp;"-"&amp;Tabla1[[#This Row],[card]]&amp;"-"&amp;Tabla1[[#This Row],[coffee_name]]</f>
        <v>sábado-17:51-card-ANON-0000-0000-0112-Cappuccino</v>
      </c>
      <c r="L282" t="str">
        <f>IF(COUNTIF($K$2:K282,K282)=1,"único","repetido")</f>
        <v>único</v>
      </c>
    </row>
    <row r="283" spans="1:12" x14ac:dyDescent="0.3">
      <c r="A283" s="1">
        <v>45395</v>
      </c>
      <c r="B283" s="2">
        <v>45395.745361539353</v>
      </c>
      <c r="C283" s="2" t="str">
        <f>TEXT(Tabla1[[#This Row],[date]],"mmm")</f>
        <v>abr</v>
      </c>
      <c r="D283" s="2" t="str">
        <f>TEXT(Tabla1[[#This Row],[date]],"dddd")</f>
        <v>sábado</v>
      </c>
      <c r="E283" s="2" t="str">
        <f>TEXT(Tabla1[[#This Row],[datetime]],"hh:mm")</f>
        <v>17:53</v>
      </c>
      <c r="F283" t="s">
        <v>3</v>
      </c>
      <c r="G283" t="s">
        <v>23</v>
      </c>
      <c r="H283" t="str">
        <f>IF(ISBLANK(G283),"cash",IF(COUNTIF($D$2:D283,D283)=1,"Nuevo","frecuente"))</f>
        <v>frecuente</v>
      </c>
      <c r="I283" s="8">
        <v>38.700000000000003</v>
      </c>
      <c r="J283" t="s">
        <v>43</v>
      </c>
      <c r="K283" t="str">
        <f>Tabla1[[#This Row],[day_of_the_week]]&amp;"-"&amp;Tabla1[[#This Row],[hour]]&amp;"-"&amp;Tabla1[[#This Row],[cash_type]]&amp;"-"&amp;Tabla1[[#This Row],[card]]&amp;"-"&amp;Tabla1[[#This Row],[coffee_name]]</f>
        <v>sábado-17:53-card-ANON-0000-0000-0012-Cappuccino</v>
      </c>
      <c r="L283" t="str">
        <f>IF(COUNTIF($K$2:K283,K283)=1,"único","repetido")</f>
        <v>único</v>
      </c>
    </row>
    <row r="284" spans="1:12" x14ac:dyDescent="0.3">
      <c r="A284" s="1">
        <v>45396</v>
      </c>
      <c r="B284" s="2">
        <v>45396.455178310185</v>
      </c>
      <c r="C284" s="2" t="str">
        <f>TEXT(Tabla1[[#This Row],[date]],"mmm")</f>
        <v>abr</v>
      </c>
      <c r="D284" s="2" t="str">
        <f>TEXT(Tabla1[[#This Row],[date]],"dddd")</f>
        <v>domingo</v>
      </c>
      <c r="E284" s="2" t="str">
        <f>TEXT(Tabla1[[#This Row],[datetime]],"hh:mm")</f>
        <v>10:55</v>
      </c>
      <c r="F284" t="s">
        <v>21</v>
      </c>
      <c r="H284" t="str">
        <f>IF(ISBLANK(G284),"cash",IF(COUNTIF($D$2:D284,D284)=1,"Nuevo","frecuente"))</f>
        <v>cash</v>
      </c>
      <c r="I284" s="8">
        <v>40</v>
      </c>
      <c r="J284" t="s">
        <v>7</v>
      </c>
      <c r="K284" t="str">
        <f>Tabla1[[#This Row],[day_of_the_week]]&amp;"-"&amp;Tabla1[[#This Row],[hour]]&amp;"-"&amp;Tabla1[[#This Row],[cash_type]]&amp;"-"&amp;Tabla1[[#This Row],[card]]&amp;"-"&amp;Tabla1[[#This Row],[coffee_name]]</f>
        <v>domingo-10:55-cash--Latte</v>
      </c>
      <c r="L284" t="str">
        <f>IF(COUNTIF($K$2:K284,K284)=1,"único","repetido")</f>
        <v>único</v>
      </c>
    </row>
    <row r="285" spans="1:12" x14ac:dyDescent="0.3">
      <c r="A285" s="1">
        <v>45396</v>
      </c>
      <c r="B285" s="2">
        <v>45396.517118379626</v>
      </c>
      <c r="C285" s="2" t="str">
        <f>TEXT(Tabla1[[#This Row],[date]],"mmm")</f>
        <v>abr</v>
      </c>
      <c r="D285" s="2" t="str">
        <f>TEXT(Tabla1[[#This Row],[date]],"dddd")</f>
        <v>domingo</v>
      </c>
      <c r="E285" s="2" t="str">
        <f>TEXT(Tabla1[[#This Row],[datetime]],"hh:mm")</f>
        <v>12:24</v>
      </c>
      <c r="F285" t="s">
        <v>3</v>
      </c>
      <c r="G285" t="s">
        <v>127</v>
      </c>
      <c r="H285" t="str">
        <f>IF(ISBLANK(G285),"cash",IF(COUNTIF($D$2:D285,D285)=1,"Nuevo","frecuente"))</f>
        <v>frecuente</v>
      </c>
      <c r="I285" s="8">
        <v>38.700000000000003</v>
      </c>
      <c r="J285" t="s">
        <v>43</v>
      </c>
      <c r="K285" t="str">
        <f>Tabla1[[#This Row],[day_of_the_week]]&amp;"-"&amp;Tabla1[[#This Row],[hour]]&amp;"-"&amp;Tabla1[[#This Row],[cash_type]]&amp;"-"&amp;Tabla1[[#This Row],[card]]&amp;"-"&amp;Tabla1[[#This Row],[coffee_name]]</f>
        <v>domingo-12:24-card-ANON-0000-0000-0113-Cappuccino</v>
      </c>
      <c r="L285" t="str">
        <f>IF(COUNTIF($K$2:K285,K285)=1,"único","repetido")</f>
        <v>único</v>
      </c>
    </row>
    <row r="286" spans="1:12" x14ac:dyDescent="0.3">
      <c r="A286" s="1">
        <v>45396</v>
      </c>
      <c r="B286" s="2">
        <v>45396.51885359954</v>
      </c>
      <c r="C286" s="2" t="str">
        <f>TEXT(Tabla1[[#This Row],[date]],"mmm")</f>
        <v>abr</v>
      </c>
      <c r="D286" s="2" t="str">
        <f>TEXT(Tabla1[[#This Row],[date]],"dddd")</f>
        <v>domingo</v>
      </c>
      <c r="E286" s="2" t="str">
        <f>TEXT(Tabla1[[#This Row],[datetime]],"hh:mm")</f>
        <v>12:27</v>
      </c>
      <c r="F286" t="s">
        <v>21</v>
      </c>
      <c r="H286" t="str">
        <f>IF(ISBLANK(G286),"cash",IF(COUNTIF($D$2:D286,D286)=1,"Nuevo","frecuente"))</f>
        <v>cash</v>
      </c>
      <c r="I286" s="8">
        <v>30</v>
      </c>
      <c r="J286" t="s">
        <v>28</v>
      </c>
      <c r="K286" t="str">
        <f>Tabla1[[#This Row],[day_of_the_week]]&amp;"-"&amp;Tabla1[[#This Row],[hour]]&amp;"-"&amp;Tabla1[[#This Row],[cash_type]]&amp;"-"&amp;Tabla1[[#This Row],[card]]&amp;"-"&amp;Tabla1[[#This Row],[coffee_name]]</f>
        <v>domingo-12:27-cash--Cortado</v>
      </c>
      <c r="L286" t="str">
        <f>IF(COUNTIF($K$2:K286,K286)=1,"único","repetido")</f>
        <v>único</v>
      </c>
    </row>
    <row r="287" spans="1:12" x14ac:dyDescent="0.3">
      <c r="A287" s="1">
        <v>45396</v>
      </c>
      <c r="B287" s="2">
        <v>45396.520218483798</v>
      </c>
      <c r="C287" s="2" t="str">
        <f>TEXT(Tabla1[[#This Row],[date]],"mmm")</f>
        <v>abr</v>
      </c>
      <c r="D287" s="2" t="str">
        <f>TEXT(Tabla1[[#This Row],[date]],"dddd")</f>
        <v>domingo</v>
      </c>
      <c r="E287" s="2" t="str">
        <f>TEXT(Tabla1[[#This Row],[datetime]],"hh:mm")</f>
        <v>12:29</v>
      </c>
      <c r="F287" t="s">
        <v>21</v>
      </c>
      <c r="H287" t="str">
        <f>IF(ISBLANK(G287),"cash",IF(COUNTIF($D$2:D287,D287)=1,"Nuevo","frecuente"))</f>
        <v>cash</v>
      </c>
      <c r="I287" s="8">
        <v>30</v>
      </c>
      <c r="J287" t="s">
        <v>28</v>
      </c>
      <c r="K287" t="str">
        <f>Tabla1[[#This Row],[day_of_the_week]]&amp;"-"&amp;Tabla1[[#This Row],[hour]]&amp;"-"&amp;Tabla1[[#This Row],[cash_type]]&amp;"-"&amp;Tabla1[[#This Row],[card]]&amp;"-"&amp;Tabla1[[#This Row],[coffee_name]]</f>
        <v>domingo-12:29-cash--Cortado</v>
      </c>
      <c r="L287" t="str">
        <f>IF(COUNTIF($K$2:K287,K287)=1,"único","repetido")</f>
        <v>único</v>
      </c>
    </row>
    <row r="288" spans="1:12" x14ac:dyDescent="0.3">
      <c r="A288" s="1">
        <v>45396</v>
      </c>
      <c r="B288" s="2">
        <v>45396.52194486111</v>
      </c>
      <c r="C288" s="2" t="str">
        <f>TEXT(Tabla1[[#This Row],[date]],"mmm")</f>
        <v>abr</v>
      </c>
      <c r="D288" s="2" t="str">
        <f>TEXT(Tabla1[[#This Row],[date]],"dddd")</f>
        <v>domingo</v>
      </c>
      <c r="E288" s="2" t="str">
        <f>TEXT(Tabla1[[#This Row],[datetime]],"hh:mm")</f>
        <v>12:31</v>
      </c>
      <c r="F288" t="s">
        <v>21</v>
      </c>
      <c r="H288" t="str">
        <f>IF(ISBLANK(G288),"cash",IF(COUNTIF($D$2:D288,D288)=1,"Nuevo","frecuente"))</f>
        <v>cash</v>
      </c>
      <c r="I288" s="8">
        <v>35</v>
      </c>
      <c r="J288" t="s">
        <v>14</v>
      </c>
      <c r="K288" t="str">
        <f>Tabla1[[#This Row],[day_of_the_week]]&amp;"-"&amp;Tabla1[[#This Row],[hour]]&amp;"-"&amp;Tabla1[[#This Row],[cash_type]]&amp;"-"&amp;Tabla1[[#This Row],[card]]&amp;"-"&amp;Tabla1[[#This Row],[coffee_name]]</f>
        <v>domingo-12:31-cash--Americano with Milk</v>
      </c>
      <c r="L288" t="str">
        <f>IF(COUNTIF($K$2:K288,K288)=1,"único","repetido")</f>
        <v>único</v>
      </c>
    </row>
    <row r="289" spans="1:12" x14ac:dyDescent="0.3">
      <c r="A289" s="1">
        <v>45396</v>
      </c>
      <c r="B289" s="2">
        <v>45396.556826481479</v>
      </c>
      <c r="C289" s="2" t="str">
        <f>TEXT(Tabla1[[#This Row],[date]],"mmm")</f>
        <v>abr</v>
      </c>
      <c r="D289" s="2" t="str">
        <f>TEXT(Tabla1[[#This Row],[date]],"dddd")</f>
        <v>domingo</v>
      </c>
      <c r="E289" s="2" t="str">
        <f>TEXT(Tabla1[[#This Row],[datetime]],"hh:mm")</f>
        <v>13:21</v>
      </c>
      <c r="F289" t="s">
        <v>3</v>
      </c>
      <c r="G289" t="s">
        <v>128</v>
      </c>
      <c r="H289" t="str">
        <f>IF(ISBLANK(G289),"cash",IF(COUNTIF($D$2:D289,D289)=1,"Nuevo","frecuente"))</f>
        <v>frecuente</v>
      </c>
      <c r="I289" s="8">
        <v>28.9</v>
      </c>
      <c r="J289" t="s">
        <v>28</v>
      </c>
      <c r="K289" t="str">
        <f>Tabla1[[#This Row],[day_of_the_week]]&amp;"-"&amp;Tabla1[[#This Row],[hour]]&amp;"-"&amp;Tabla1[[#This Row],[cash_type]]&amp;"-"&amp;Tabla1[[#This Row],[card]]&amp;"-"&amp;Tabla1[[#This Row],[coffee_name]]</f>
        <v>domingo-13:21-card-ANON-0000-0000-0114-Cortado</v>
      </c>
      <c r="L289" t="str">
        <f>IF(COUNTIF($K$2:K289,K289)=1,"único","repetido")</f>
        <v>único</v>
      </c>
    </row>
    <row r="290" spans="1:12" x14ac:dyDescent="0.3">
      <c r="A290" s="1">
        <v>45396</v>
      </c>
      <c r="B290" s="2">
        <v>45396.599671655094</v>
      </c>
      <c r="C290" s="2" t="str">
        <f>TEXT(Tabla1[[#This Row],[date]],"mmm")</f>
        <v>abr</v>
      </c>
      <c r="D290" s="2" t="str">
        <f>TEXT(Tabla1[[#This Row],[date]],"dddd")</f>
        <v>domingo</v>
      </c>
      <c r="E290" s="2" t="str">
        <f>TEXT(Tabla1[[#This Row],[datetime]],"hh:mm")</f>
        <v>14:23</v>
      </c>
      <c r="F290" t="s">
        <v>3</v>
      </c>
      <c r="G290" t="s">
        <v>23</v>
      </c>
      <c r="H290" t="str">
        <f>IF(ISBLANK(G290),"cash",IF(COUNTIF($D$2:D290,D290)=1,"Nuevo","frecuente"))</f>
        <v>frecuente</v>
      </c>
      <c r="I290" s="8">
        <v>28.9</v>
      </c>
      <c r="J290" t="s">
        <v>11</v>
      </c>
      <c r="K290" t="str">
        <f>Tabla1[[#This Row],[day_of_the_week]]&amp;"-"&amp;Tabla1[[#This Row],[hour]]&amp;"-"&amp;Tabla1[[#This Row],[cash_type]]&amp;"-"&amp;Tabla1[[#This Row],[card]]&amp;"-"&amp;Tabla1[[#This Row],[coffee_name]]</f>
        <v>domingo-14:23-card-ANON-0000-0000-0012-Americano</v>
      </c>
      <c r="L290" t="str">
        <f>IF(COUNTIF($K$2:K290,K290)=1,"único","repetido")</f>
        <v>único</v>
      </c>
    </row>
    <row r="291" spans="1:12" x14ac:dyDescent="0.3">
      <c r="A291" s="1">
        <v>45396</v>
      </c>
      <c r="B291" s="2">
        <v>45396.600311689814</v>
      </c>
      <c r="C291" s="2" t="str">
        <f>TEXT(Tabla1[[#This Row],[date]],"mmm")</f>
        <v>abr</v>
      </c>
      <c r="D291" s="2" t="str">
        <f>TEXT(Tabla1[[#This Row],[date]],"dddd")</f>
        <v>domingo</v>
      </c>
      <c r="E291" s="2" t="str">
        <f>TEXT(Tabla1[[#This Row],[datetime]],"hh:mm")</f>
        <v>14:24</v>
      </c>
      <c r="F291" t="s">
        <v>3</v>
      </c>
      <c r="G291" t="s">
        <v>23</v>
      </c>
      <c r="H291" t="str">
        <f>IF(ISBLANK(G291),"cash",IF(COUNTIF($D$2:D291,D291)=1,"Nuevo","frecuente"))</f>
        <v>frecuente</v>
      </c>
      <c r="I291" s="8">
        <v>28.9</v>
      </c>
      <c r="J291" t="s">
        <v>11</v>
      </c>
      <c r="K291" t="str">
        <f>Tabla1[[#This Row],[day_of_the_week]]&amp;"-"&amp;Tabla1[[#This Row],[hour]]&amp;"-"&amp;Tabla1[[#This Row],[cash_type]]&amp;"-"&amp;Tabla1[[#This Row],[card]]&amp;"-"&amp;Tabla1[[#This Row],[coffee_name]]</f>
        <v>domingo-14:24-card-ANON-0000-0000-0012-Americano</v>
      </c>
      <c r="L291" t="str">
        <f>IF(COUNTIF($K$2:K291,K291)=1,"único","repetido")</f>
        <v>único</v>
      </c>
    </row>
    <row r="292" spans="1:12" x14ac:dyDescent="0.3">
      <c r="A292" s="1">
        <v>45396</v>
      </c>
      <c r="B292" s="2">
        <v>45396.600904189814</v>
      </c>
      <c r="C292" s="2" t="str">
        <f>TEXT(Tabla1[[#This Row],[date]],"mmm")</f>
        <v>abr</v>
      </c>
      <c r="D292" s="2" t="str">
        <f>TEXT(Tabla1[[#This Row],[date]],"dddd")</f>
        <v>domingo</v>
      </c>
      <c r="E292" s="2" t="str">
        <f>TEXT(Tabla1[[#This Row],[datetime]],"hh:mm")</f>
        <v>14:25</v>
      </c>
      <c r="F292" t="s">
        <v>3</v>
      </c>
      <c r="G292" t="s">
        <v>23</v>
      </c>
      <c r="H292" t="str">
        <f>IF(ISBLANK(G292),"cash",IF(COUNTIF($D$2:D292,D292)=1,"Nuevo","frecuente"))</f>
        <v>frecuente</v>
      </c>
      <c r="I292" s="8">
        <v>28.9</v>
      </c>
      <c r="J292" t="s">
        <v>11</v>
      </c>
      <c r="K292" t="str">
        <f>Tabla1[[#This Row],[day_of_the_week]]&amp;"-"&amp;Tabla1[[#This Row],[hour]]&amp;"-"&amp;Tabla1[[#This Row],[cash_type]]&amp;"-"&amp;Tabla1[[#This Row],[card]]&amp;"-"&amp;Tabla1[[#This Row],[coffee_name]]</f>
        <v>domingo-14:25-card-ANON-0000-0000-0012-Americano</v>
      </c>
      <c r="L292" t="str">
        <f>IF(COUNTIF($K$2:K292,K292)=1,"único","repetido")</f>
        <v>único</v>
      </c>
    </row>
    <row r="293" spans="1:12" x14ac:dyDescent="0.3">
      <c r="A293" s="1">
        <v>45396</v>
      </c>
      <c r="B293" s="2">
        <v>45396.657265428243</v>
      </c>
      <c r="C293" s="2" t="str">
        <f>TEXT(Tabla1[[#This Row],[date]],"mmm")</f>
        <v>abr</v>
      </c>
      <c r="D293" s="2" t="str">
        <f>TEXT(Tabla1[[#This Row],[date]],"dddd")</f>
        <v>domingo</v>
      </c>
      <c r="E293" s="2" t="str">
        <f>TEXT(Tabla1[[#This Row],[datetime]],"hh:mm")</f>
        <v>15:46</v>
      </c>
      <c r="F293" t="s">
        <v>3</v>
      </c>
      <c r="G293" t="s">
        <v>29</v>
      </c>
      <c r="H293" t="str">
        <f>IF(ISBLANK(G293),"cash",IF(COUNTIF($D$2:D293,D293)=1,"Nuevo","frecuente"))</f>
        <v>frecuente</v>
      </c>
      <c r="I293" s="8">
        <v>38.700000000000003</v>
      </c>
      <c r="J293" t="s">
        <v>43</v>
      </c>
      <c r="K293" t="str">
        <f>Tabla1[[#This Row],[day_of_the_week]]&amp;"-"&amp;Tabla1[[#This Row],[hour]]&amp;"-"&amp;Tabla1[[#This Row],[cash_type]]&amp;"-"&amp;Tabla1[[#This Row],[card]]&amp;"-"&amp;Tabla1[[#This Row],[coffee_name]]</f>
        <v>domingo-15:46-card-ANON-0000-0000-0017-Cappuccino</v>
      </c>
      <c r="L293" t="str">
        <f>IF(COUNTIF($K$2:K293,K293)=1,"único","repetido")</f>
        <v>único</v>
      </c>
    </row>
    <row r="294" spans="1:12" x14ac:dyDescent="0.3">
      <c r="A294" s="1">
        <v>45396</v>
      </c>
      <c r="B294" s="2">
        <v>45396.708273414355</v>
      </c>
      <c r="C294" s="2" t="str">
        <f>TEXT(Tabla1[[#This Row],[date]],"mmm")</f>
        <v>abr</v>
      </c>
      <c r="D294" s="2" t="str">
        <f>TEXT(Tabla1[[#This Row],[date]],"dddd")</f>
        <v>domingo</v>
      </c>
      <c r="E294" s="2" t="str">
        <f>TEXT(Tabla1[[#This Row],[datetime]],"hh:mm")</f>
        <v>16:59</v>
      </c>
      <c r="F294" t="s">
        <v>3</v>
      </c>
      <c r="G294" t="s">
        <v>23</v>
      </c>
      <c r="H294" t="str">
        <f>IF(ISBLANK(G294),"cash",IF(COUNTIF($D$2:D294,D294)=1,"Nuevo","frecuente"))</f>
        <v>frecuente</v>
      </c>
      <c r="I294" s="8">
        <v>28.9</v>
      </c>
      <c r="J294" t="s">
        <v>28</v>
      </c>
      <c r="K294" t="str">
        <f>Tabla1[[#This Row],[day_of_the_week]]&amp;"-"&amp;Tabla1[[#This Row],[hour]]&amp;"-"&amp;Tabla1[[#This Row],[cash_type]]&amp;"-"&amp;Tabla1[[#This Row],[card]]&amp;"-"&amp;Tabla1[[#This Row],[coffee_name]]</f>
        <v>domingo-16:59-card-ANON-0000-0000-0012-Cortado</v>
      </c>
      <c r="L294" t="str">
        <f>IF(COUNTIF($K$2:K294,K294)=1,"único","repetido")</f>
        <v>único</v>
      </c>
    </row>
    <row r="295" spans="1:12" x14ac:dyDescent="0.3">
      <c r="A295" s="1">
        <v>45396</v>
      </c>
      <c r="B295" s="2">
        <v>45396.708858645834</v>
      </c>
      <c r="C295" s="2" t="str">
        <f>TEXT(Tabla1[[#This Row],[date]],"mmm")</f>
        <v>abr</v>
      </c>
      <c r="D295" s="2" t="str">
        <f>TEXT(Tabla1[[#This Row],[date]],"dddd")</f>
        <v>domingo</v>
      </c>
      <c r="E295" s="2" t="str">
        <f>TEXT(Tabla1[[#This Row],[datetime]],"hh:mm")</f>
        <v>17:00</v>
      </c>
      <c r="F295" t="s">
        <v>3</v>
      </c>
      <c r="G295" t="s">
        <v>31</v>
      </c>
      <c r="H295" t="str">
        <f>IF(ISBLANK(G295),"cash",IF(COUNTIF($D$2:D295,D295)=1,"Nuevo","frecuente"))</f>
        <v>frecuente</v>
      </c>
      <c r="I295" s="8">
        <v>38.700000000000003</v>
      </c>
      <c r="J295" t="s">
        <v>7</v>
      </c>
      <c r="K295" t="str">
        <f>Tabla1[[#This Row],[day_of_the_week]]&amp;"-"&amp;Tabla1[[#This Row],[hour]]&amp;"-"&amp;Tabla1[[#This Row],[cash_type]]&amp;"-"&amp;Tabla1[[#This Row],[card]]&amp;"-"&amp;Tabla1[[#This Row],[coffee_name]]</f>
        <v>domingo-17:00-card-ANON-0000-0000-0019-Latte</v>
      </c>
      <c r="L295" t="str">
        <f>IF(COUNTIF($K$2:K295,K295)=1,"único","repetido")</f>
        <v>único</v>
      </c>
    </row>
    <row r="296" spans="1:12" x14ac:dyDescent="0.3">
      <c r="A296" s="1">
        <v>45396</v>
      </c>
      <c r="B296" s="2">
        <v>45396.77661630787</v>
      </c>
      <c r="C296" s="2" t="str">
        <f>TEXT(Tabla1[[#This Row],[date]],"mmm")</f>
        <v>abr</v>
      </c>
      <c r="D296" s="2" t="str">
        <f>TEXT(Tabla1[[#This Row],[date]],"dddd")</f>
        <v>domingo</v>
      </c>
      <c r="E296" s="2" t="str">
        <f>TEXT(Tabla1[[#This Row],[datetime]],"hh:mm")</f>
        <v>18:38</v>
      </c>
      <c r="F296" t="s">
        <v>3</v>
      </c>
      <c r="G296" t="s">
        <v>129</v>
      </c>
      <c r="H296" t="str">
        <f>IF(ISBLANK(G296),"cash",IF(COUNTIF($D$2:D296,D296)=1,"Nuevo","frecuente"))</f>
        <v>frecuente</v>
      </c>
      <c r="I296" s="8">
        <v>38.700000000000003</v>
      </c>
      <c r="J296" t="s">
        <v>43</v>
      </c>
      <c r="K296" t="str">
        <f>Tabla1[[#This Row],[day_of_the_week]]&amp;"-"&amp;Tabla1[[#This Row],[hour]]&amp;"-"&amp;Tabla1[[#This Row],[cash_type]]&amp;"-"&amp;Tabla1[[#This Row],[card]]&amp;"-"&amp;Tabla1[[#This Row],[coffee_name]]</f>
        <v>domingo-18:38-card-ANON-0000-0000-0115-Cappuccino</v>
      </c>
      <c r="L296" t="str">
        <f>IF(COUNTIF($K$2:K296,K296)=1,"único","repetido")</f>
        <v>único</v>
      </c>
    </row>
    <row r="297" spans="1:12" x14ac:dyDescent="0.3">
      <c r="A297" s="1">
        <v>45397</v>
      </c>
      <c r="B297" s="2">
        <v>45397.489868275465</v>
      </c>
      <c r="C297" s="2" t="str">
        <f>TEXT(Tabla1[[#This Row],[date]],"mmm")</f>
        <v>abr</v>
      </c>
      <c r="D297" s="2" t="str">
        <f>TEXT(Tabla1[[#This Row],[date]],"dddd")</f>
        <v>lunes</v>
      </c>
      <c r="E297" s="2" t="str">
        <f>TEXT(Tabla1[[#This Row],[datetime]],"hh:mm")</f>
        <v>11:45</v>
      </c>
      <c r="F297" t="s">
        <v>3</v>
      </c>
      <c r="G297" t="s">
        <v>78</v>
      </c>
      <c r="H297" t="str">
        <f>IF(ISBLANK(G297),"cash",IF(COUNTIF($D$2:D297,D297)=1,"Nuevo","frecuente"))</f>
        <v>frecuente</v>
      </c>
      <c r="I297" s="8">
        <v>28.9</v>
      </c>
      <c r="J297" t="s">
        <v>11</v>
      </c>
      <c r="K297" t="str">
        <f>Tabla1[[#This Row],[day_of_the_week]]&amp;"-"&amp;Tabla1[[#This Row],[hour]]&amp;"-"&amp;Tabla1[[#This Row],[cash_type]]&amp;"-"&amp;Tabla1[[#This Row],[card]]&amp;"-"&amp;Tabla1[[#This Row],[coffee_name]]</f>
        <v>lunes-11:45-card-ANON-0000-0000-0064-Americano</v>
      </c>
      <c r="L297" t="str">
        <f>IF(COUNTIF($K$2:K297,K297)=1,"único","repetido")</f>
        <v>único</v>
      </c>
    </row>
    <row r="298" spans="1:12" x14ac:dyDescent="0.3">
      <c r="A298" s="1">
        <v>45397</v>
      </c>
      <c r="B298" s="2">
        <v>45397.709564340279</v>
      </c>
      <c r="C298" s="2" t="str">
        <f>TEXT(Tabla1[[#This Row],[date]],"mmm")</f>
        <v>abr</v>
      </c>
      <c r="D298" s="2" t="str">
        <f>TEXT(Tabla1[[#This Row],[date]],"dddd")</f>
        <v>lunes</v>
      </c>
      <c r="E298" s="2" t="str">
        <f>TEXT(Tabla1[[#This Row],[datetime]],"hh:mm")</f>
        <v>17:01</v>
      </c>
      <c r="F298" t="s">
        <v>3</v>
      </c>
      <c r="G298" t="s">
        <v>10</v>
      </c>
      <c r="H298" t="str">
        <f>IF(ISBLANK(G298),"cash",IF(COUNTIF($D$2:D298,D298)=1,"Nuevo","frecuente"))</f>
        <v>frecuente</v>
      </c>
      <c r="I298" s="8">
        <v>28.9</v>
      </c>
      <c r="J298" t="s">
        <v>11</v>
      </c>
      <c r="K298" t="str">
        <f>Tabla1[[#This Row],[day_of_the_week]]&amp;"-"&amp;Tabla1[[#This Row],[hour]]&amp;"-"&amp;Tabla1[[#This Row],[cash_type]]&amp;"-"&amp;Tabla1[[#This Row],[card]]&amp;"-"&amp;Tabla1[[#This Row],[coffee_name]]</f>
        <v>lunes-17:01-card-ANON-0000-0000-0003-Americano</v>
      </c>
      <c r="L298" t="str">
        <f>IF(COUNTIF($K$2:K298,K298)=1,"único","repetido")</f>
        <v>único</v>
      </c>
    </row>
    <row r="299" spans="1:12" x14ac:dyDescent="0.3">
      <c r="A299" s="1">
        <v>45397</v>
      </c>
      <c r="B299" s="2">
        <v>45397.71029800926</v>
      </c>
      <c r="C299" s="2" t="str">
        <f>TEXT(Tabla1[[#This Row],[date]],"mmm")</f>
        <v>abr</v>
      </c>
      <c r="D299" s="2" t="str">
        <f>TEXT(Tabla1[[#This Row],[date]],"dddd")</f>
        <v>lunes</v>
      </c>
      <c r="E299" s="2" t="str">
        <f>TEXT(Tabla1[[#This Row],[datetime]],"hh:mm")</f>
        <v>17:02</v>
      </c>
      <c r="F299" t="s">
        <v>3</v>
      </c>
      <c r="G299" t="s">
        <v>12</v>
      </c>
      <c r="H299" t="str">
        <f>IF(ISBLANK(G299),"cash",IF(COUNTIF($D$2:D299,D299)=1,"Nuevo","frecuente"))</f>
        <v>frecuente</v>
      </c>
      <c r="I299" s="8">
        <v>33.799999999999997</v>
      </c>
      <c r="J299" t="s">
        <v>14</v>
      </c>
      <c r="K299" t="str">
        <f>Tabla1[[#This Row],[day_of_the_week]]&amp;"-"&amp;Tabla1[[#This Row],[hour]]&amp;"-"&amp;Tabla1[[#This Row],[cash_type]]&amp;"-"&amp;Tabla1[[#This Row],[card]]&amp;"-"&amp;Tabla1[[#This Row],[coffee_name]]</f>
        <v>lunes-17:02-card-ANON-0000-0000-0004-Americano with Milk</v>
      </c>
      <c r="L299" t="str">
        <f>IF(COUNTIF($K$2:K299,K299)=1,"único","repetido")</f>
        <v>único</v>
      </c>
    </row>
    <row r="300" spans="1:12" x14ac:dyDescent="0.3">
      <c r="A300" s="1">
        <v>45397</v>
      </c>
      <c r="B300" s="2">
        <v>45397.814618472221</v>
      </c>
      <c r="C300" s="2" t="str">
        <f>TEXT(Tabla1[[#This Row],[date]],"mmm")</f>
        <v>abr</v>
      </c>
      <c r="D300" s="2" t="str">
        <f>TEXT(Tabla1[[#This Row],[date]],"dddd")</f>
        <v>lunes</v>
      </c>
      <c r="E300" s="2" t="str">
        <f>TEXT(Tabla1[[#This Row],[datetime]],"hh:mm")</f>
        <v>19:33</v>
      </c>
      <c r="F300" t="s">
        <v>3</v>
      </c>
      <c r="G300" t="s">
        <v>19</v>
      </c>
      <c r="H300" t="str">
        <f>IF(ISBLANK(G300),"cash",IF(COUNTIF($D$2:D300,D300)=1,"Nuevo","frecuente"))</f>
        <v>frecuente</v>
      </c>
      <c r="I300" s="8">
        <v>33.799999999999997</v>
      </c>
      <c r="J300" t="s">
        <v>14</v>
      </c>
      <c r="K300" t="str">
        <f>Tabla1[[#This Row],[day_of_the_week]]&amp;"-"&amp;Tabla1[[#This Row],[hour]]&amp;"-"&amp;Tabla1[[#This Row],[cash_type]]&amp;"-"&amp;Tabla1[[#This Row],[card]]&amp;"-"&amp;Tabla1[[#This Row],[coffee_name]]</f>
        <v>lunes-19:33-card-ANON-0000-0000-0009-Americano with Milk</v>
      </c>
      <c r="L300" t="str">
        <f>IF(COUNTIF($K$2:K300,K300)=1,"único","repetido")</f>
        <v>único</v>
      </c>
    </row>
    <row r="301" spans="1:12" x14ac:dyDescent="0.3">
      <c r="A301" s="1">
        <v>45397</v>
      </c>
      <c r="B301" s="2">
        <v>45397.820811481484</v>
      </c>
      <c r="C301" s="2" t="str">
        <f>TEXT(Tabla1[[#This Row],[date]],"mmm")</f>
        <v>abr</v>
      </c>
      <c r="D301" s="2" t="str">
        <f>TEXT(Tabla1[[#This Row],[date]],"dddd")</f>
        <v>lunes</v>
      </c>
      <c r="E301" s="2" t="str">
        <f>TEXT(Tabla1[[#This Row],[datetime]],"hh:mm")</f>
        <v>19:41</v>
      </c>
      <c r="F301" t="s">
        <v>21</v>
      </c>
      <c r="H301" t="str">
        <f>IF(ISBLANK(G301),"cash",IF(COUNTIF($D$2:D301,D301)=1,"Nuevo","frecuente"))</f>
        <v>cash</v>
      </c>
      <c r="I301" s="8">
        <v>25</v>
      </c>
      <c r="J301" t="s">
        <v>35</v>
      </c>
      <c r="K301" t="str">
        <f>Tabla1[[#This Row],[day_of_the_week]]&amp;"-"&amp;Tabla1[[#This Row],[hour]]&amp;"-"&amp;Tabla1[[#This Row],[cash_type]]&amp;"-"&amp;Tabla1[[#This Row],[card]]&amp;"-"&amp;Tabla1[[#This Row],[coffee_name]]</f>
        <v>lunes-19:41-cash--Espresso</v>
      </c>
      <c r="L301" t="str">
        <f>IF(COUNTIF($K$2:K301,K301)=1,"único","repetido")</f>
        <v>único</v>
      </c>
    </row>
    <row r="302" spans="1:12" x14ac:dyDescent="0.3">
      <c r="A302" s="1">
        <v>45398</v>
      </c>
      <c r="B302" s="2">
        <v>45398.447105405095</v>
      </c>
      <c r="C302" s="2" t="str">
        <f>TEXT(Tabla1[[#This Row],[date]],"mmm")</f>
        <v>abr</v>
      </c>
      <c r="D302" s="2" t="str">
        <f>TEXT(Tabla1[[#This Row],[date]],"dddd")</f>
        <v>martes</v>
      </c>
      <c r="E302" s="2" t="str">
        <f>TEXT(Tabla1[[#This Row],[datetime]],"hh:mm")</f>
        <v>10:43</v>
      </c>
      <c r="F302" t="s">
        <v>21</v>
      </c>
      <c r="H302" t="str">
        <f>IF(ISBLANK(G302),"cash",IF(COUNTIF($D$2:D302,D302)=1,"Nuevo","frecuente"))</f>
        <v>cash</v>
      </c>
      <c r="I302" s="8">
        <v>35</v>
      </c>
      <c r="J302" t="s">
        <v>14</v>
      </c>
      <c r="K302" t="str">
        <f>Tabla1[[#This Row],[day_of_the_week]]&amp;"-"&amp;Tabla1[[#This Row],[hour]]&amp;"-"&amp;Tabla1[[#This Row],[cash_type]]&amp;"-"&amp;Tabla1[[#This Row],[card]]&amp;"-"&amp;Tabla1[[#This Row],[coffee_name]]</f>
        <v>martes-10:43-cash--Americano with Milk</v>
      </c>
      <c r="L302" t="str">
        <f>IF(COUNTIF($K$2:K302,K302)=1,"único","repetido")</f>
        <v>único</v>
      </c>
    </row>
    <row r="303" spans="1:12" x14ac:dyDescent="0.3">
      <c r="A303" s="1">
        <v>45398</v>
      </c>
      <c r="B303" s="2">
        <v>45398.448908634258</v>
      </c>
      <c r="C303" s="2" t="str">
        <f>TEXT(Tabla1[[#This Row],[date]],"mmm")</f>
        <v>abr</v>
      </c>
      <c r="D303" s="2" t="str">
        <f>TEXT(Tabla1[[#This Row],[date]],"dddd")</f>
        <v>martes</v>
      </c>
      <c r="E303" s="2" t="str">
        <f>TEXT(Tabla1[[#This Row],[datetime]],"hh:mm")</f>
        <v>10:46</v>
      </c>
      <c r="F303" t="s">
        <v>3</v>
      </c>
      <c r="G303" t="s">
        <v>130</v>
      </c>
      <c r="H303" t="str">
        <f>IF(ISBLANK(G303),"cash",IF(COUNTIF($D$2:D303,D303)=1,"Nuevo","frecuente"))</f>
        <v>frecuente</v>
      </c>
      <c r="I303" s="8">
        <v>33.799999999999997</v>
      </c>
      <c r="J303" t="s">
        <v>14</v>
      </c>
      <c r="K303" t="str">
        <f>Tabla1[[#This Row],[day_of_the_week]]&amp;"-"&amp;Tabla1[[#This Row],[hour]]&amp;"-"&amp;Tabla1[[#This Row],[cash_type]]&amp;"-"&amp;Tabla1[[#This Row],[card]]&amp;"-"&amp;Tabla1[[#This Row],[coffee_name]]</f>
        <v>martes-10:46-card-ANON-0000-0000-0116-Americano with Milk</v>
      </c>
      <c r="L303" t="str">
        <f>IF(COUNTIF($K$2:K303,K303)=1,"único","repetido")</f>
        <v>único</v>
      </c>
    </row>
    <row r="304" spans="1:12" x14ac:dyDescent="0.3">
      <c r="A304" s="1">
        <v>45398</v>
      </c>
      <c r="B304" s="2">
        <v>45398.52832957176</v>
      </c>
      <c r="C304" s="2" t="str">
        <f>TEXT(Tabla1[[#This Row],[date]],"mmm")</f>
        <v>abr</v>
      </c>
      <c r="D304" s="2" t="str">
        <f>TEXT(Tabla1[[#This Row],[date]],"dddd")</f>
        <v>martes</v>
      </c>
      <c r="E304" s="2" t="str">
        <f>TEXT(Tabla1[[#This Row],[datetime]],"hh:mm")</f>
        <v>12:40</v>
      </c>
      <c r="F304" t="s">
        <v>3</v>
      </c>
      <c r="G304" t="s">
        <v>131</v>
      </c>
      <c r="H304" t="str">
        <f>IF(ISBLANK(G304),"cash",IF(COUNTIF($D$2:D304,D304)=1,"Nuevo","frecuente"))</f>
        <v>frecuente</v>
      </c>
      <c r="I304" s="8">
        <v>38.700000000000003</v>
      </c>
      <c r="J304" t="s">
        <v>18</v>
      </c>
      <c r="K304" t="str">
        <f>Tabla1[[#This Row],[day_of_the_week]]&amp;"-"&amp;Tabla1[[#This Row],[hour]]&amp;"-"&amp;Tabla1[[#This Row],[cash_type]]&amp;"-"&amp;Tabla1[[#This Row],[card]]&amp;"-"&amp;Tabla1[[#This Row],[coffee_name]]</f>
        <v>martes-12:40-card-ANON-0000-0000-0117-Cocoa</v>
      </c>
      <c r="L304" t="str">
        <f>IF(COUNTIF($K$2:K304,K304)=1,"único","repetido")</f>
        <v>único</v>
      </c>
    </row>
    <row r="305" spans="1:12" x14ac:dyDescent="0.3">
      <c r="A305" s="1">
        <v>45398</v>
      </c>
      <c r="B305" s="2">
        <v>45398.536200810187</v>
      </c>
      <c r="C305" s="2" t="str">
        <f>TEXT(Tabla1[[#This Row],[date]],"mmm")</f>
        <v>abr</v>
      </c>
      <c r="D305" s="2" t="str">
        <f>TEXT(Tabla1[[#This Row],[date]],"dddd")</f>
        <v>martes</v>
      </c>
      <c r="E305" s="2" t="str">
        <f>TEXT(Tabla1[[#This Row],[datetime]],"hh:mm")</f>
        <v>12:52</v>
      </c>
      <c r="F305" t="s">
        <v>3</v>
      </c>
      <c r="G305" t="s">
        <v>78</v>
      </c>
      <c r="H305" t="str">
        <f>IF(ISBLANK(G305),"cash",IF(COUNTIF($D$2:D305,D305)=1,"Nuevo","frecuente"))</f>
        <v>frecuente</v>
      </c>
      <c r="I305" s="8">
        <v>28.9</v>
      </c>
      <c r="J305" t="s">
        <v>28</v>
      </c>
      <c r="K305" t="str">
        <f>Tabla1[[#This Row],[day_of_the_week]]&amp;"-"&amp;Tabla1[[#This Row],[hour]]&amp;"-"&amp;Tabla1[[#This Row],[cash_type]]&amp;"-"&amp;Tabla1[[#This Row],[card]]&amp;"-"&amp;Tabla1[[#This Row],[coffee_name]]</f>
        <v>martes-12:52-card-ANON-0000-0000-0064-Cortado</v>
      </c>
      <c r="L305" t="str">
        <f>IF(COUNTIF($K$2:K305,K305)=1,"único","repetido")</f>
        <v>único</v>
      </c>
    </row>
    <row r="306" spans="1:12" x14ac:dyDescent="0.3">
      <c r="A306" s="1">
        <v>45398</v>
      </c>
      <c r="B306" s="2">
        <v>45398.627278807871</v>
      </c>
      <c r="C306" s="2" t="str">
        <f>TEXT(Tabla1[[#This Row],[date]],"mmm")</f>
        <v>abr</v>
      </c>
      <c r="D306" s="2" t="str">
        <f>TEXT(Tabla1[[#This Row],[date]],"dddd")</f>
        <v>martes</v>
      </c>
      <c r="E306" s="2" t="str">
        <f>TEXT(Tabla1[[#This Row],[datetime]],"hh:mm")</f>
        <v>15:03</v>
      </c>
      <c r="F306" t="s">
        <v>3</v>
      </c>
      <c r="G306" t="s">
        <v>132</v>
      </c>
      <c r="H306" t="str">
        <f>IF(ISBLANK(G306),"cash",IF(COUNTIF($D$2:D306,D306)=1,"Nuevo","frecuente"))</f>
        <v>frecuente</v>
      </c>
      <c r="I306" s="8">
        <v>28.9</v>
      </c>
      <c r="J306" t="s">
        <v>11</v>
      </c>
      <c r="K306" t="str">
        <f>Tabla1[[#This Row],[day_of_the_week]]&amp;"-"&amp;Tabla1[[#This Row],[hour]]&amp;"-"&amp;Tabla1[[#This Row],[cash_type]]&amp;"-"&amp;Tabla1[[#This Row],[card]]&amp;"-"&amp;Tabla1[[#This Row],[coffee_name]]</f>
        <v>martes-15:03-card-ANON-0000-0000-0118-Americano</v>
      </c>
      <c r="L306" t="str">
        <f>IF(COUNTIF($K$2:K306,K306)=1,"único","repetido")</f>
        <v>único</v>
      </c>
    </row>
    <row r="307" spans="1:12" x14ac:dyDescent="0.3">
      <c r="A307" s="1">
        <v>45398</v>
      </c>
      <c r="B307" s="2">
        <v>45398.737548703706</v>
      </c>
      <c r="C307" s="2" t="str">
        <f>TEXT(Tabla1[[#This Row],[date]],"mmm")</f>
        <v>abr</v>
      </c>
      <c r="D307" s="2" t="str">
        <f>TEXT(Tabla1[[#This Row],[date]],"dddd")</f>
        <v>martes</v>
      </c>
      <c r="E307" s="2" t="str">
        <f>TEXT(Tabla1[[#This Row],[datetime]],"hh:mm")</f>
        <v>17:42</v>
      </c>
      <c r="F307" t="s">
        <v>3</v>
      </c>
      <c r="G307" t="s">
        <v>37</v>
      </c>
      <c r="H307" t="str">
        <f>IF(ISBLANK(G307),"cash",IF(COUNTIF($D$2:D307,D307)=1,"Nuevo","frecuente"))</f>
        <v>frecuente</v>
      </c>
      <c r="I307" s="8">
        <v>33.799999999999997</v>
      </c>
      <c r="J307" t="s">
        <v>14</v>
      </c>
      <c r="K307" t="str">
        <f>Tabla1[[#This Row],[day_of_the_week]]&amp;"-"&amp;Tabla1[[#This Row],[hour]]&amp;"-"&amp;Tabla1[[#This Row],[cash_type]]&amp;"-"&amp;Tabla1[[#This Row],[card]]&amp;"-"&amp;Tabla1[[#This Row],[coffee_name]]</f>
        <v>martes-17:42-card-ANON-0000-0000-0024-Americano with Milk</v>
      </c>
      <c r="L307" t="str">
        <f>IF(COUNTIF($K$2:K307,K307)=1,"único","repetido")</f>
        <v>único</v>
      </c>
    </row>
    <row r="308" spans="1:12" x14ac:dyDescent="0.3">
      <c r="A308" s="1">
        <v>45398</v>
      </c>
      <c r="B308" s="2">
        <v>45398.738460185188</v>
      </c>
      <c r="C308" s="2" t="str">
        <f>TEXT(Tabla1[[#This Row],[date]],"mmm")</f>
        <v>abr</v>
      </c>
      <c r="D308" s="2" t="str">
        <f>TEXT(Tabla1[[#This Row],[date]],"dddd")</f>
        <v>martes</v>
      </c>
      <c r="E308" s="2" t="str">
        <f>TEXT(Tabla1[[#This Row],[datetime]],"hh:mm")</f>
        <v>17:43</v>
      </c>
      <c r="F308" t="s">
        <v>3</v>
      </c>
      <c r="G308" t="s">
        <v>19</v>
      </c>
      <c r="H308" t="str">
        <f>IF(ISBLANK(G308),"cash",IF(COUNTIF($D$2:D308,D308)=1,"Nuevo","frecuente"))</f>
        <v>frecuente</v>
      </c>
      <c r="I308" s="8">
        <v>38.700000000000003</v>
      </c>
      <c r="J308" t="s">
        <v>43</v>
      </c>
      <c r="K308" t="str">
        <f>Tabla1[[#This Row],[day_of_the_week]]&amp;"-"&amp;Tabla1[[#This Row],[hour]]&amp;"-"&amp;Tabla1[[#This Row],[cash_type]]&amp;"-"&amp;Tabla1[[#This Row],[card]]&amp;"-"&amp;Tabla1[[#This Row],[coffee_name]]</f>
        <v>martes-17:43-card-ANON-0000-0000-0009-Cappuccino</v>
      </c>
      <c r="L308" t="str">
        <f>IF(COUNTIF($K$2:K308,K308)=1,"único","repetido")</f>
        <v>único</v>
      </c>
    </row>
    <row r="309" spans="1:12" x14ac:dyDescent="0.3">
      <c r="A309" s="1">
        <v>45398</v>
      </c>
      <c r="B309" s="2">
        <v>45398.756311030091</v>
      </c>
      <c r="C309" s="2" t="str">
        <f>TEXT(Tabla1[[#This Row],[date]],"mmm")</f>
        <v>abr</v>
      </c>
      <c r="D309" s="2" t="str">
        <f>TEXT(Tabla1[[#This Row],[date]],"dddd")</f>
        <v>martes</v>
      </c>
      <c r="E309" s="2" t="str">
        <f>TEXT(Tabla1[[#This Row],[datetime]],"hh:mm")</f>
        <v>18:09</v>
      </c>
      <c r="F309" t="s">
        <v>3</v>
      </c>
      <c r="G309" t="s">
        <v>64</v>
      </c>
      <c r="H309" t="str">
        <f>IF(ISBLANK(G309),"cash",IF(COUNTIF($D$2:D309,D309)=1,"Nuevo","frecuente"))</f>
        <v>frecuente</v>
      </c>
      <c r="I309" s="8">
        <v>38.700000000000003</v>
      </c>
      <c r="J309" t="s">
        <v>18</v>
      </c>
      <c r="K309" t="str">
        <f>Tabla1[[#This Row],[day_of_the_week]]&amp;"-"&amp;Tabla1[[#This Row],[hour]]&amp;"-"&amp;Tabla1[[#This Row],[cash_type]]&amp;"-"&amp;Tabla1[[#This Row],[card]]&amp;"-"&amp;Tabla1[[#This Row],[coffee_name]]</f>
        <v>martes-18:09-card-ANON-0000-0000-0050-Cocoa</v>
      </c>
      <c r="L309" t="str">
        <f>IF(COUNTIF($K$2:K309,K309)=1,"único","repetido")</f>
        <v>único</v>
      </c>
    </row>
    <row r="310" spans="1:12" x14ac:dyDescent="0.3">
      <c r="A310" s="1">
        <v>45399</v>
      </c>
      <c r="B310" s="2">
        <v>45399.564580925929</v>
      </c>
      <c r="C310" s="2" t="str">
        <f>TEXT(Tabla1[[#This Row],[date]],"mmm")</f>
        <v>abr</v>
      </c>
      <c r="D310" s="2" t="str">
        <f>TEXT(Tabla1[[#This Row],[date]],"dddd")</f>
        <v>miércoles</v>
      </c>
      <c r="E310" s="2" t="str">
        <f>TEXT(Tabla1[[#This Row],[datetime]],"hh:mm")</f>
        <v>13:33</v>
      </c>
      <c r="F310" t="s">
        <v>3</v>
      </c>
      <c r="G310" t="s">
        <v>23</v>
      </c>
      <c r="H310" t="str">
        <f>IF(ISBLANK(G310),"cash",IF(COUNTIF($D$2:D310,D310)=1,"Nuevo","frecuente"))</f>
        <v>frecuente</v>
      </c>
      <c r="I310" s="8">
        <v>28.9</v>
      </c>
      <c r="J310" t="s">
        <v>11</v>
      </c>
      <c r="K310" t="str">
        <f>Tabla1[[#This Row],[day_of_the_week]]&amp;"-"&amp;Tabla1[[#This Row],[hour]]&amp;"-"&amp;Tabla1[[#This Row],[cash_type]]&amp;"-"&amp;Tabla1[[#This Row],[card]]&amp;"-"&amp;Tabla1[[#This Row],[coffee_name]]</f>
        <v>miércoles-13:33-card-ANON-0000-0000-0012-Americano</v>
      </c>
      <c r="L310" t="str">
        <f>IF(COUNTIF($K$2:K310,K310)=1,"único","repetido")</f>
        <v>único</v>
      </c>
    </row>
    <row r="311" spans="1:12" x14ac:dyDescent="0.3">
      <c r="A311" s="1">
        <v>45399</v>
      </c>
      <c r="B311" s="2">
        <v>45399.572224317133</v>
      </c>
      <c r="C311" s="2" t="str">
        <f>TEXT(Tabla1[[#This Row],[date]],"mmm")</f>
        <v>abr</v>
      </c>
      <c r="D311" s="2" t="str">
        <f>TEXT(Tabla1[[#This Row],[date]],"dddd")</f>
        <v>miércoles</v>
      </c>
      <c r="E311" s="2" t="str">
        <f>TEXT(Tabla1[[#This Row],[datetime]],"hh:mm")</f>
        <v>13:44</v>
      </c>
      <c r="F311" t="s">
        <v>3</v>
      </c>
      <c r="G311" t="s">
        <v>133</v>
      </c>
      <c r="H311" t="str">
        <f>IF(ISBLANK(G311),"cash",IF(COUNTIF($D$2:D311,D311)=1,"Nuevo","frecuente"))</f>
        <v>frecuente</v>
      </c>
      <c r="I311" s="8">
        <v>24</v>
      </c>
      <c r="J311" t="s">
        <v>35</v>
      </c>
      <c r="K311" t="str">
        <f>Tabla1[[#This Row],[day_of_the_week]]&amp;"-"&amp;Tabla1[[#This Row],[hour]]&amp;"-"&amp;Tabla1[[#This Row],[cash_type]]&amp;"-"&amp;Tabla1[[#This Row],[card]]&amp;"-"&amp;Tabla1[[#This Row],[coffee_name]]</f>
        <v>miércoles-13:44-card-ANON-0000-0000-0119-Espresso</v>
      </c>
      <c r="L311" t="str">
        <f>IF(COUNTIF($K$2:K311,K311)=1,"único","repetido")</f>
        <v>único</v>
      </c>
    </row>
    <row r="312" spans="1:12" x14ac:dyDescent="0.3">
      <c r="A312" s="1">
        <v>45399</v>
      </c>
      <c r="B312" s="2">
        <v>45399.675975810183</v>
      </c>
      <c r="C312" s="2" t="str">
        <f>TEXT(Tabla1[[#This Row],[date]],"mmm")</f>
        <v>abr</v>
      </c>
      <c r="D312" s="2" t="str">
        <f>TEXT(Tabla1[[#This Row],[date]],"dddd")</f>
        <v>miércoles</v>
      </c>
      <c r="E312" s="2" t="str">
        <f>TEXT(Tabla1[[#This Row],[datetime]],"hh:mm")</f>
        <v>16:13</v>
      </c>
      <c r="F312" t="s">
        <v>21</v>
      </c>
      <c r="H312" t="str">
        <f>IF(ISBLANK(G312),"cash",IF(COUNTIF($D$2:D312,D312)=1,"Nuevo","frecuente"))</f>
        <v>cash</v>
      </c>
      <c r="I312" s="8">
        <v>40</v>
      </c>
      <c r="J312" t="s">
        <v>43</v>
      </c>
      <c r="K312" t="str">
        <f>Tabla1[[#This Row],[day_of_the_week]]&amp;"-"&amp;Tabla1[[#This Row],[hour]]&amp;"-"&amp;Tabla1[[#This Row],[cash_type]]&amp;"-"&amp;Tabla1[[#This Row],[card]]&amp;"-"&amp;Tabla1[[#This Row],[coffee_name]]</f>
        <v>miércoles-16:13-cash--Cappuccino</v>
      </c>
      <c r="L312" t="str">
        <f>IF(COUNTIF($K$2:K312,K312)=1,"único","repetido")</f>
        <v>único</v>
      </c>
    </row>
    <row r="313" spans="1:12" x14ac:dyDescent="0.3">
      <c r="A313" s="1">
        <v>45399</v>
      </c>
      <c r="B313" s="2">
        <v>45399.709434594908</v>
      </c>
      <c r="C313" s="2" t="str">
        <f>TEXT(Tabla1[[#This Row],[date]],"mmm")</f>
        <v>abr</v>
      </c>
      <c r="D313" s="2" t="str">
        <f>TEXT(Tabla1[[#This Row],[date]],"dddd")</f>
        <v>miércoles</v>
      </c>
      <c r="E313" s="2" t="str">
        <f>TEXT(Tabla1[[#This Row],[datetime]],"hh:mm")</f>
        <v>17:01</v>
      </c>
      <c r="F313" t="s">
        <v>3</v>
      </c>
      <c r="G313" t="s">
        <v>134</v>
      </c>
      <c r="H313" t="str">
        <f>IF(ISBLANK(G313),"cash",IF(COUNTIF($D$2:D313,D313)=1,"Nuevo","frecuente"))</f>
        <v>frecuente</v>
      </c>
      <c r="I313" s="8">
        <v>38.700000000000003</v>
      </c>
      <c r="J313" t="s">
        <v>43</v>
      </c>
      <c r="K313" t="str">
        <f>Tabla1[[#This Row],[day_of_the_week]]&amp;"-"&amp;Tabla1[[#This Row],[hour]]&amp;"-"&amp;Tabla1[[#This Row],[cash_type]]&amp;"-"&amp;Tabla1[[#This Row],[card]]&amp;"-"&amp;Tabla1[[#This Row],[coffee_name]]</f>
        <v>miércoles-17:01-card-ANON-0000-0000-0120-Cappuccino</v>
      </c>
      <c r="L313" t="str">
        <f>IF(COUNTIF($K$2:K313,K313)=1,"único","repetido")</f>
        <v>único</v>
      </c>
    </row>
    <row r="314" spans="1:12" x14ac:dyDescent="0.3">
      <c r="A314" s="1">
        <v>45399</v>
      </c>
      <c r="B314" s="2">
        <v>45399.710193136576</v>
      </c>
      <c r="C314" s="2" t="str">
        <f>TEXT(Tabla1[[#This Row],[date]],"mmm")</f>
        <v>abr</v>
      </c>
      <c r="D314" s="2" t="str">
        <f>TEXT(Tabla1[[#This Row],[date]],"dddd")</f>
        <v>miércoles</v>
      </c>
      <c r="E314" s="2" t="str">
        <f>TEXT(Tabla1[[#This Row],[datetime]],"hh:mm")</f>
        <v>17:02</v>
      </c>
      <c r="F314" t="s">
        <v>3</v>
      </c>
      <c r="G314" t="s">
        <v>134</v>
      </c>
      <c r="H314" t="str">
        <f>IF(ISBLANK(G314),"cash",IF(COUNTIF($D$2:D314,D314)=1,"Nuevo","frecuente"))</f>
        <v>frecuente</v>
      </c>
      <c r="I314" s="8">
        <v>38.700000000000003</v>
      </c>
      <c r="J314" t="s">
        <v>43</v>
      </c>
      <c r="K314" t="str">
        <f>Tabla1[[#This Row],[day_of_the_week]]&amp;"-"&amp;Tabla1[[#This Row],[hour]]&amp;"-"&amp;Tabla1[[#This Row],[cash_type]]&amp;"-"&amp;Tabla1[[#This Row],[card]]&amp;"-"&amp;Tabla1[[#This Row],[coffee_name]]</f>
        <v>miércoles-17:02-card-ANON-0000-0000-0120-Cappuccino</v>
      </c>
      <c r="L314" t="str">
        <f>IF(COUNTIF($K$2:K314,K314)=1,"único","repetido")</f>
        <v>único</v>
      </c>
    </row>
    <row r="315" spans="1:12" x14ac:dyDescent="0.3">
      <c r="A315" s="1">
        <v>45399</v>
      </c>
      <c r="B315" s="2">
        <v>45399.759759594905</v>
      </c>
      <c r="C315" s="2" t="str">
        <f>TEXT(Tabla1[[#This Row],[date]],"mmm")</f>
        <v>abr</v>
      </c>
      <c r="D315" s="2" t="str">
        <f>TEXT(Tabla1[[#This Row],[date]],"dddd")</f>
        <v>miércoles</v>
      </c>
      <c r="E315" s="2" t="str">
        <f>TEXT(Tabla1[[#This Row],[datetime]],"hh:mm")</f>
        <v>18:14</v>
      </c>
      <c r="F315" t="s">
        <v>3</v>
      </c>
      <c r="G315" t="s">
        <v>135</v>
      </c>
      <c r="H315" t="str">
        <f>IF(ISBLANK(G315),"cash",IF(COUNTIF($D$2:D315,D315)=1,"Nuevo","frecuente"))</f>
        <v>frecuente</v>
      </c>
      <c r="I315" s="8">
        <v>28.9</v>
      </c>
      <c r="J315" t="s">
        <v>28</v>
      </c>
      <c r="K315" t="str">
        <f>Tabla1[[#This Row],[day_of_the_week]]&amp;"-"&amp;Tabla1[[#This Row],[hour]]&amp;"-"&amp;Tabla1[[#This Row],[cash_type]]&amp;"-"&amp;Tabla1[[#This Row],[card]]&amp;"-"&amp;Tabla1[[#This Row],[coffee_name]]</f>
        <v>miércoles-18:14-card-ANON-0000-0000-0121-Cortado</v>
      </c>
      <c r="L315" t="str">
        <f>IF(COUNTIF($K$2:K315,K315)=1,"único","repetido")</f>
        <v>único</v>
      </c>
    </row>
    <row r="316" spans="1:12" x14ac:dyDescent="0.3">
      <c r="A316" s="1">
        <v>45400</v>
      </c>
      <c r="B316" s="2">
        <v>45400.471547372683</v>
      </c>
      <c r="C316" s="2" t="str">
        <f>TEXT(Tabla1[[#This Row],[date]],"mmm")</f>
        <v>abr</v>
      </c>
      <c r="D316" s="2" t="str">
        <f>TEXT(Tabla1[[#This Row],[date]],"dddd")</f>
        <v>jueves</v>
      </c>
      <c r="E316" s="2" t="str">
        <f>TEXT(Tabla1[[#This Row],[datetime]],"hh:mm")</f>
        <v>11:19</v>
      </c>
      <c r="F316" t="s">
        <v>3</v>
      </c>
      <c r="G316" t="s">
        <v>10</v>
      </c>
      <c r="H316" t="str">
        <f>IF(ISBLANK(G316),"cash",IF(COUNTIF($D$2:D316,D316)=1,"Nuevo","frecuente"))</f>
        <v>frecuente</v>
      </c>
      <c r="I316" s="8">
        <v>28.9</v>
      </c>
      <c r="J316" t="s">
        <v>11</v>
      </c>
      <c r="K316" t="str">
        <f>Tabla1[[#This Row],[day_of_the_week]]&amp;"-"&amp;Tabla1[[#This Row],[hour]]&amp;"-"&amp;Tabla1[[#This Row],[cash_type]]&amp;"-"&amp;Tabla1[[#This Row],[card]]&amp;"-"&amp;Tabla1[[#This Row],[coffee_name]]</f>
        <v>jueves-11:19-card-ANON-0000-0000-0003-Americano</v>
      </c>
      <c r="L316" t="str">
        <f>IF(COUNTIF($K$2:K316,K316)=1,"único","repetido")</f>
        <v>único</v>
      </c>
    </row>
    <row r="317" spans="1:12" x14ac:dyDescent="0.3">
      <c r="A317" s="1">
        <v>45400</v>
      </c>
      <c r="B317" s="2">
        <v>45400.47228814815</v>
      </c>
      <c r="C317" s="2" t="str">
        <f>TEXT(Tabla1[[#This Row],[date]],"mmm")</f>
        <v>abr</v>
      </c>
      <c r="D317" s="2" t="str">
        <f>TEXT(Tabla1[[#This Row],[date]],"dddd")</f>
        <v>jueves</v>
      </c>
      <c r="E317" s="2" t="str">
        <f>TEXT(Tabla1[[#This Row],[datetime]],"hh:mm")</f>
        <v>11:20</v>
      </c>
      <c r="F317" t="s">
        <v>3</v>
      </c>
      <c r="G317" t="s">
        <v>10</v>
      </c>
      <c r="H317" t="str">
        <f>IF(ISBLANK(G317),"cash",IF(COUNTIF($D$2:D317,D317)=1,"Nuevo","frecuente"))</f>
        <v>frecuente</v>
      </c>
      <c r="I317" s="8">
        <v>28.9</v>
      </c>
      <c r="J317" t="s">
        <v>11</v>
      </c>
      <c r="K317" t="str">
        <f>Tabla1[[#This Row],[day_of_the_week]]&amp;"-"&amp;Tabla1[[#This Row],[hour]]&amp;"-"&amp;Tabla1[[#This Row],[cash_type]]&amp;"-"&amp;Tabla1[[#This Row],[card]]&amp;"-"&amp;Tabla1[[#This Row],[coffee_name]]</f>
        <v>jueves-11:20-card-ANON-0000-0000-0003-Americano</v>
      </c>
      <c r="L317" t="str">
        <f>IF(COUNTIF($K$2:K317,K317)=1,"único","repetido")</f>
        <v>único</v>
      </c>
    </row>
    <row r="318" spans="1:12" x14ac:dyDescent="0.3">
      <c r="A318" s="1">
        <v>45400</v>
      </c>
      <c r="B318" s="2">
        <v>45400.575841666665</v>
      </c>
      <c r="C318" s="2" t="str">
        <f>TEXT(Tabla1[[#This Row],[date]],"mmm")</f>
        <v>abr</v>
      </c>
      <c r="D318" s="2" t="str">
        <f>TEXT(Tabla1[[#This Row],[date]],"dddd")</f>
        <v>jueves</v>
      </c>
      <c r="E318" s="2" t="str">
        <f>TEXT(Tabla1[[#This Row],[datetime]],"hh:mm")</f>
        <v>13:49</v>
      </c>
      <c r="F318" t="s">
        <v>3</v>
      </c>
      <c r="G318" t="s">
        <v>136</v>
      </c>
      <c r="H318" t="str">
        <f>IF(ISBLANK(G318),"cash",IF(COUNTIF($D$2:D318,D318)=1,"Nuevo","frecuente"))</f>
        <v>frecuente</v>
      </c>
      <c r="I318" s="8">
        <v>33.799999999999997</v>
      </c>
      <c r="J318" t="s">
        <v>14</v>
      </c>
      <c r="K318" t="str">
        <f>Tabla1[[#This Row],[day_of_the_week]]&amp;"-"&amp;Tabla1[[#This Row],[hour]]&amp;"-"&amp;Tabla1[[#This Row],[cash_type]]&amp;"-"&amp;Tabla1[[#This Row],[card]]&amp;"-"&amp;Tabla1[[#This Row],[coffee_name]]</f>
        <v>jueves-13:49-card-ANON-0000-0000-0122-Americano with Milk</v>
      </c>
      <c r="L318" t="str">
        <f>IF(COUNTIF($K$2:K318,K318)=1,"único","repetido")</f>
        <v>único</v>
      </c>
    </row>
    <row r="319" spans="1:12" x14ac:dyDescent="0.3">
      <c r="A319" s="1">
        <v>45400</v>
      </c>
      <c r="B319" s="2">
        <v>45400.576588946758</v>
      </c>
      <c r="C319" s="2" t="str">
        <f>TEXT(Tabla1[[#This Row],[date]],"mmm")</f>
        <v>abr</v>
      </c>
      <c r="D319" s="2" t="str">
        <f>TEXT(Tabla1[[#This Row],[date]],"dddd")</f>
        <v>jueves</v>
      </c>
      <c r="E319" s="2" t="str">
        <f>TEXT(Tabla1[[#This Row],[datetime]],"hh:mm")</f>
        <v>13:50</v>
      </c>
      <c r="F319" t="s">
        <v>3</v>
      </c>
      <c r="G319" t="s">
        <v>136</v>
      </c>
      <c r="H319" t="str">
        <f>IF(ISBLANK(G319),"cash",IF(COUNTIF($D$2:D319,D319)=1,"Nuevo","frecuente"))</f>
        <v>frecuente</v>
      </c>
      <c r="I319" s="8">
        <v>28.9</v>
      </c>
      <c r="J319" t="s">
        <v>28</v>
      </c>
      <c r="K319" t="str">
        <f>Tabla1[[#This Row],[day_of_the_week]]&amp;"-"&amp;Tabla1[[#This Row],[hour]]&amp;"-"&amp;Tabla1[[#This Row],[cash_type]]&amp;"-"&amp;Tabla1[[#This Row],[card]]&amp;"-"&amp;Tabla1[[#This Row],[coffee_name]]</f>
        <v>jueves-13:50-card-ANON-0000-0000-0122-Cortado</v>
      </c>
      <c r="L319" t="str">
        <f>IF(COUNTIF($K$2:K319,K319)=1,"único","repetido")</f>
        <v>único</v>
      </c>
    </row>
    <row r="320" spans="1:12" x14ac:dyDescent="0.3">
      <c r="A320" s="1">
        <v>45400</v>
      </c>
      <c r="B320" s="2">
        <v>45400.607173819444</v>
      </c>
      <c r="C320" s="2" t="str">
        <f>TEXT(Tabla1[[#This Row],[date]],"mmm")</f>
        <v>abr</v>
      </c>
      <c r="D320" s="2" t="str">
        <f>TEXT(Tabla1[[#This Row],[date]],"dddd")</f>
        <v>jueves</v>
      </c>
      <c r="E320" s="2" t="str">
        <f>TEXT(Tabla1[[#This Row],[datetime]],"hh:mm")</f>
        <v>14:34</v>
      </c>
      <c r="F320" t="s">
        <v>3</v>
      </c>
      <c r="G320" t="s">
        <v>137</v>
      </c>
      <c r="H320" t="str">
        <f>IF(ISBLANK(G320),"cash",IF(COUNTIF($D$2:D320,D320)=1,"Nuevo","frecuente"))</f>
        <v>frecuente</v>
      </c>
      <c r="I320" s="8">
        <v>38.700000000000003</v>
      </c>
      <c r="J320" t="s">
        <v>43</v>
      </c>
      <c r="K320" t="str">
        <f>Tabla1[[#This Row],[day_of_the_week]]&amp;"-"&amp;Tabla1[[#This Row],[hour]]&amp;"-"&amp;Tabla1[[#This Row],[cash_type]]&amp;"-"&amp;Tabla1[[#This Row],[card]]&amp;"-"&amp;Tabla1[[#This Row],[coffee_name]]</f>
        <v>jueves-14:34-card-ANON-0000-0000-0123-Cappuccino</v>
      </c>
      <c r="L320" t="str">
        <f>IF(COUNTIF($K$2:K320,K320)=1,"único","repetido")</f>
        <v>único</v>
      </c>
    </row>
    <row r="321" spans="1:12" x14ac:dyDescent="0.3">
      <c r="A321" s="1">
        <v>45400</v>
      </c>
      <c r="B321" s="2">
        <v>45400.608210115737</v>
      </c>
      <c r="C321" s="2" t="str">
        <f>TEXT(Tabla1[[#This Row],[date]],"mmm")</f>
        <v>abr</v>
      </c>
      <c r="D321" s="2" t="str">
        <f>TEXT(Tabla1[[#This Row],[date]],"dddd")</f>
        <v>jueves</v>
      </c>
      <c r="E321" s="2" t="str">
        <f>TEXT(Tabla1[[#This Row],[datetime]],"hh:mm")</f>
        <v>14:35</v>
      </c>
      <c r="F321" t="s">
        <v>3</v>
      </c>
      <c r="G321" t="s">
        <v>137</v>
      </c>
      <c r="H321" t="str">
        <f>IF(ISBLANK(G321),"cash",IF(COUNTIF($D$2:D321,D321)=1,"Nuevo","frecuente"))</f>
        <v>frecuente</v>
      </c>
      <c r="I321" s="8">
        <v>38.700000000000003</v>
      </c>
      <c r="J321" t="s">
        <v>7</v>
      </c>
      <c r="K321" t="str">
        <f>Tabla1[[#This Row],[day_of_the_week]]&amp;"-"&amp;Tabla1[[#This Row],[hour]]&amp;"-"&amp;Tabla1[[#This Row],[cash_type]]&amp;"-"&amp;Tabla1[[#This Row],[card]]&amp;"-"&amp;Tabla1[[#This Row],[coffee_name]]</f>
        <v>jueves-14:35-card-ANON-0000-0000-0123-Latte</v>
      </c>
      <c r="L321" t="str">
        <f>IF(COUNTIF($K$2:K321,K321)=1,"único","repetido")</f>
        <v>único</v>
      </c>
    </row>
    <row r="322" spans="1:12" x14ac:dyDescent="0.3">
      <c r="A322" s="1">
        <v>45400</v>
      </c>
      <c r="B322" s="2">
        <v>45400.739071655094</v>
      </c>
      <c r="C322" s="2" t="str">
        <f>TEXT(Tabla1[[#This Row],[date]],"mmm")</f>
        <v>abr</v>
      </c>
      <c r="D322" s="2" t="str">
        <f>TEXT(Tabla1[[#This Row],[date]],"dddd")</f>
        <v>jueves</v>
      </c>
      <c r="E322" s="2" t="str">
        <f>TEXT(Tabla1[[#This Row],[datetime]],"hh:mm")</f>
        <v>17:44</v>
      </c>
      <c r="F322" t="s">
        <v>3</v>
      </c>
      <c r="G322" t="s">
        <v>83</v>
      </c>
      <c r="H322" t="str">
        <f>IF(ISBLANK(G322),"cash",IF(COUNTIF($D$2:D322,D322)=1,"Nuevo","frecuente"))</f>
        <v>frecuente</v>
      </c>
      <c r="I322" s="8">
        <v>38.700000000000003</v>
      </c>
      <c r="J322" t="s">
        <v>7</v>
      </c>
      <c r="K322" t="str">
        <f>Tabla1[[#This Row],[day_of_the_week]]&amp;"-"&amp;Tabla1[[#This Row],[hour]]&amp;"-"&amp;Tabla1[[#This Row],[cash_type]]&amp;"-"&amp;Tabla1[[#This Row],[card]]&amp;"-"&amp;Tabla1[[#This Row],[coffee_name]]</f>
        <v>jueves-17:44-card-ANON-0000-0000-0069-Latte</v>
      </c>
      <c r="L322" t="str">
        <f>IF(COUNTIF($K$2:K322,K322)=1,"único","repetido")</f>
        <v>único</v>
      </c>
    </row>
    <row r="323" spans="1:12" x14ac:dyDescent="0.3">
      <c r="A323" s="1">
        <v>45400</v>
      </c>
      <c r="B323" s="2">
        <v>45400.764652141203</v>
      </c>
      <c r="C323" s="2" t="str">
        <f>TEXT(Tabla1[[#This Row],[date]],"mmm")</f>
        <v>abr</v>
      </c>
      <c r="D323" s="2" t="str">
        <f>TEXT(Tabla1[[#This Row],[date]],"dddd")</f>
        <v>jueves</v>
      </c>
      <c r="E323" s="2" t="str">
        <f>TEXT(Tabla1[[#This Row],[datetime]],"hh:mm")</f>
        <v>18:21</v>
      </c>
      <c r="F323" t="s">
        <v>3</v>
      </c>
      <c r="G323" t="s">
        <v>99</v>
      </c>
      <c r="H323" t="str">
        <f>IF(ISBLANK(G323),"cash",IF(COUNTIF($D$2:D323,D323)=1,"Nuevo","frecuente"))</f>
        <v>frecuente</v>
      </c>
      <c r="I323" s="8">
        <v>38.700000000000003</v>
      </c>
      <c r="J323" t="s">
        <v>43</v>
      </c>
      <c r="K323" t="str">
        <f>Tabla1[[#This Row],[day_of_the_week]]&amp;"-"&amp;Tabla1[[#This Row],[hour]]&amp;"-"&amp;Tabla1[[#This Row],[cash_type]]&amp;"-"&amp;Tabla1[[#This Row],[card]]&amp;"-"&amp;Tabla1[[#This Row],[coffee_name]]</f>
        <v>jueves-18:21-card-ANON-0000-0000-0085-Cappuccino</v>
      </c>
      <c r="L323" t="str">
        <f>IF(COUNTIF($K$2:K323,K323)=1,"único","repetido")</f>
        <v>único</v>
      </c>
    </row>
    <row r="324" spans="1:12" x14ac:dyDescent="0.3">
      <c r="A324" s="1">
        <v>45400</v>
      </c>
      <c r="B324" s="2">
        <v>45400.819342511575</v>
      </c>
      <c r="C324" s="2" t="str">
        <f>TEXT(Tabla1[[#This Row],[date]],"mmm")</f>
        <v>abr</v>
      </c>
      <c r="D324" s="2" t="str">
        <f>TEXT(Tabla1[[#This Row],[date]],"dddd")</f>
        <v>jueves</v>
      </c>
      <c r="E324" s="2" t="str">
        <f>TEXT(Tabla1[[#This Row],[datetime]],"hh:mm")</f>
        <v>19:39</v>
      </c>
      <c r="F324" t="s">
        <v>3</v>
      </c>
      <c r="G324" t="s">
        <v>37</v>
      </c>
      <c r="H324" t="str">
        <f>IF(ISBLANK(G324),"cash",IF(COUNTIF($D$2:D324,D324)=1,"Nuevo","frecuente"))</f>
        <v>frecuente</v>
      </c>
      <c r="I324" s="8">
        <v>38.700000000000003</v>
      </c>
      <c r="J324" t="s">
        <v>9</v>
      </c>
      <c r="K324" t="str">
        <f>Tabla1[[#This Row],[day_of_the_week]]&amp;"-"&amp;Tabla1[[#This Row],[hour]]&amp;"-"&amp;Tabla1[[#This Row],[cash_type]]&amp;"-"&amp;Tabla1[[#This Row],[card]]&amp;"-"&amp;Tabla1[[#This Row],[coffee_name]]</f>
        <v>jueves-19:39-card-ANON-0000-0000-0024-Hot Chocolate</v>
      </c>
      <c r="L324" t="str">
        <f>IF(COUNTIF($K$2:K324,K324)=1,"único","repetido")</f>
        <v>único</v>
      </c>
    </row>
    <row r="325" spans="1:12" x14ac:dyDescent="0.3">
      <c r="A325" s="1">
        <v>45400</v>
      </c>
      <c r="B325" s="2">
        <v>45400.820011041666</v>
      </c>
      <c r="C325" s="2" t="str">
        <f>TEXT(Tabla1[[#This Row],[date]],"mmm")</f>
        <v>abr</v>
      </c>
      <c r="D325" s="2" t="str">
        <f>TEXT(Tabla1[[#This Row],[date]],"dddd")</f>
        <v>jueves</v>
      </c>
      <c r="E325" s="2" t="str">
        <f>TEXT(Tabla1[[#This Row],[datetime]],"hh:mm")</f>
        <v>19:40</v>
      </c>
      <c r="F325" t="s">
        <v>3</v>
      </c>
      <c r="G325" t="s">
        <v>19</v>
      </c>
      <c r="H325" t="str">
        <f>IF(ISBLANK(G325),"cash",IF(COUNTIF($D$2:D325,D325)=1,"Nuevo","frecuente"))</f>
        <v>frecuente</v>
      </c>
      <c r="I325" s="8">
        <v>38.700000000000003</v>
      </c>
      <c r="J325" t="s">
        <v>9</v>
      </c>
      <c r="K325" t="str">
        <f>Tabla1[[#This Row],[day_of_the_week]]&amp;"-"&amp;Tabla1[[#This Row],[hour]]&amp;"-"&amp;Tabla1[[#This Row],[cash_type]]&amp;"-"&amp;Tabla1[[#This Row],[card]]&amp;"-"&amp;Tabla1[[#This Row],[coffee_name]]</f>
        <v>jueves-19:40-card-ANON-0000-0000-0009-Hot Chocolate</v>
      </c>
      <c r="L325" t="str">
        <f>IF(COUNTIF($K$2:K325,K325)=1,"único","repetido")</f>
        <v>único</v>
      </c>
    </row>
    <row r="326" spans="1:12" x14ac:dyDescent="0.3">
      <c r="A326" s="1">
        <v>45401</v>
      </c>
      <c r="B326" s="2">
        <v>45401.424030717593</v>
      </c>
      <c r="C326" s="2" t="str">
        <f>TEXT(Tabla1[[#This Row],[date]],"mmm")</f>
        <v>abr</v>
      </c>
      <c r="D326" s="2" t="str">
        <f>TEXT(Tabla1[[#This Row],[date]],"dddd")</f>
        <v>viernes</v>
      </c>
      <c r="E326" s="2" t="str">
        <f>TEXT(Tabla1[[#This Row],[datetime]],"hh:mm")</f>
        <v>10:10</v>
      </c>
      <c r="F326" t="s">
        <v>3</v>
      </c>
      <c r="G326" t="s">
        <v>6</v>
      </c>
      <c r="H326" t="str">
        <f>IF(ISBLANK(G326),"cash",IF(COUNTIF($D$2:D326,D326)=1,"Nuevo","frecuente"))</f>
        <v>frecuente</v>
      </c>
      <c r="I326" s="8">
        <v>38.700000000000003</v>
      </c>
      <c r="J326" t="s">
        <v>7</v>
      </c>
      <c r="K326" t="str">
        <f>Tabla1[[#This Row],[day_of_the_week]]&amp;"-"&amp;Tabla1[[#This Row],[hour]]&amp;"-"&amp;Tabla1[[#This Row],[cash_type]]&amp;"-"&amp;Tabla1[[#This Row],[card]]&amp;"-"&amp;Tabla1[[#This Row],[coffee_name]]</f>
        <v>viernes-10:10-card-ANON-0000-0000-0001-Latte</v>
      </c>
      <c r="L326" t="str">
        <f>IF(COUNTIF($K$2:K326,K326)=1,"único","repetido")</f>
        <v>único</v>
      </c>
    </row>
    <row r="327" spans="1:12" x14ac:dyDescent="0.3">
      <c r="A327" s="1">
        <v>45401</v>
      </c>
      <c r="B327" s="2">
        <v>45401.54985935185</v>
      </c>
      <c r="C327" s="2" t="str">
        <f>TEXT(Tabla1[[#This Row],[date]],"mmm")</f>
        <v>abr</v>
      </c>
      <c r="D327" s="2" t="str">
        <f>TEXT(Tabla1[[#This Row],[date]],"dddd")</f>
        <v>viernes</v>
      </c>
      <c r="E327" s="2" t="str">
        <f>TEXT(Tabla1[[#This Row],[datetime]],"hh:mm")</f>
        <v>13:11</v>
      </c>
      <c r="F327" t="s">
        <v>3</v>
      </c>
      <c r="G327" t="s">
        <v>54</v>
      </c>
      <c r="H327" t="str">
        <f>IF(ISBLANK(G327),"cash",IF(COUNTIF($D$2:D327,D327)=1,"Nuevo","frecuente"))</f>
        <v>frecuente</v>
      </c>
      <c r="I327" s="8">
        <v>33.799999999999997</v>
      </c>
      <c r="J327" t="s">
        <v>14</v>
      </c>
      <c r="K327" t="str">
        <f>Tabla1[[#This Row],[day_of_the_week]]&amp;"-"&amp;Tabla1[[#This Row],[hour]]&amp;"-"&amp;Tabla1[[#This Row],[cash_type]]&amp;"-"&amp;Tabla1[[#This Row],[card]]&amp;"-"&amp;Tabla1[[#This Row],[coffee_name]]</f>
        <v>viernes-13:11-card-ANON-0000-0000-0040-Americano with Milk</v>
      </c>
      <c r="L327" t="str">
        <f>IF(COUNTIF($K$2:K327,K327)=1,"único","repetido")</f>
        <v>único</v>
      </c>
    </row>
    <row r="328" spans="1:12" x14ac:dyDescent="0.3">
      <c r="A328" s="1">
        <v>45401</v>
      </c>
      <c r="B328" s="2">
        <v>45401.550936064814</v>
      </c>
      <c r="C328" s="2" t="str">
        <f>TEXT(Tabla1[[#This Row],[date]],"mmm")</f>
        <v>abr</v>
      </c>
      <c r="D328" s="2" t="str">
        <f>TEXT(Tabla1[[#This Row],[date]],"dddd")</f>
        <v>viernes</v>
      </c>
      <c r="E328" s="2" t="str">
        <f>TEXT(Tabla1[[#This Row],[datetime]],"hh:mm")</f>
        <v>13:13</v>
      </c>
      <c r="F328" t="s">
        <v>3</v>
      </c>
      <c r="G328" t="s">
        <v>54</v>
      </c>
      <c r="H328" t="str">
        <f>IF(ISBLANK(G328),"cash",IF(COUNTIF($D$2:D328,D328)=1,"Nuevo","frecuente"))</f>
        <v>frecuente</v>
      </c>
      <c r="I328" s="8">
        <v>38.700000000000003</v>
      </c>
      <c r="J328" t="s">
        <v>43</v>
      </c>
      <c r="K328" t="str">
        <f>Tabla1[[#This Row],[day_of_the_week]]&amp;"-"&amp;Tabla1[[#This Row],[hour]]&amp;"-"&amp;Tabla1[[#This Row],[cash_type]]&amp;"-"&amp;Tabla1[[#This Row],[card]]&amp;"-"&amp;Tabla1[[#This Row],[coffee_name]]</f>
        <v>viernes-13:13-card-ANON-0000-0000-0040-Cappuccino</v>
      </c>
      <c r="L328" t="str">
        <f>IF(COUNTIF($K$2:K328,K328)=1,"único","repetido")</f>
        <v>único</v>
      </c>
    </row>
    <row r="329" spans="1:12" x14ac:dyDescent="0.3">
      <c r="A329" s="1">
        <v>45401</v>
      </c>
      <c r="B329" s="2">
        <v>45401.582570185186</v>
      </c>
      <c r="C329" s="2" t="str">
        <f>TEXT(Tabla1[[#This Row],[date]],"mmm")</f>
        <v>abr</v>
      </c>
      <c r="D329" s="2" t="str">
        <f>TEXT(Tabla1[[#This Row],[date]],"dddd")</f>
        <v>viernes</v>
      </c>
      <c r="E329" s="2" t="str">
        <f>TEXT(Tabla1[[#This Row],[datetime]],"hh:mm")</f>
        <v>13:58</v>
      </c>
      <c r="F329" t="s">
        <v>3</v>
      </c>
      <c r="G329" t="s">
        <v>138</v>
      </c>
      <c r="H329" t="str">
        <f>IF(ISBLANK(G329),"cash",IF(COUNTIF($D$2:D329,D329)=1,"Nuevo","frecuente"))</f>
        <v>frecuente</v>
      </c>
      <c r="I329" s="8">
        <v>38.700000000000003</v>
      </c>
      <c r="J329" t="s">
        <v>9</v>
      </c>
      <c r="K329" t="str">
        <f>Tabla1[[#This Row],[day_of_the_week]]&amp;"-"&amp;Tabla1[[#This Row],[hour]]&amp;"-"&amp;Tabla1[[#This Row],[cash_type]]&amp;"-"&amp;Tabla1[[#This Row],[card]]&amp;"-"&amp;Tabla1[[#This Row],[coffee_name]]</f>
        <v>viernes-13:58-card-ANON-0000-0000-0124-Hot Chocolate</v>
      </c>
      <c r="L329" t="str">
        <f>IF(COUNTIF($K$2:K329,K329)=1,"único","repetido")</f>
        <v>único</v>
      </c>
    </row>
    <row r="330" spans="1:12" x14ac:dyDescent="0.3">
      <c r="A330" s="1">
        <v>45401</v>
      </c>
      <c r="B330" s="2">
        <v>45401.583214004633</v>
      </c>
      <c r="C330" s="2" t="str">
        <f>TEXT(Tabla1[[#This Row],[date]],"mmm")</f>
        <v>abr</v>
      </c>
      <c r="D330" s="2" t="str">
        <f>TEXT(Tabla1[[#This Row],[date]],"dddd")</f>
        <v>viernes</v>
      </c>
      <c r="E330" s="2" t="str">
        <f>TEXT(Tabla1[[#This Row],[datetime]],"hh:mm")</f>
        <v>13:59</v>
      </c>
      <c r="F330" t="s">
        <v>3</v>
      </c>
      <c r="G330" t="s">
        <v>138</v>
      </c>
      <c r="H330" t="str">
        <f>IF(ISBLANK(G330),"cash",IF(COUNTIF($D$2:D330,D330)=1,"Nuevo","frecuente"))</f>
        <v>frecuente</v>
      </c>
      <c r="I330" s="8">
        <v>38.700000000000003</v>
      </c>
      <c r="J330" t="s">
        <v>43</v>
      </c>
      <c r="K330" t="str">
        <f>Tabla1[[#This Row],[day_of_the_week]]&amp;"-"&amp;Tabla1[[#This Row],[hour]]&amp;"-"&amp;Tabla1[[#This Row],[cash_type]]&amp;"-"&amp;Tabla1[[#This Row],[card]]&amp;"-"&amp;Tabla1[[#This Row],[coffee_name]]</f>
        <v>viernes-13:59-card-ANON-0000-0000-0124-Cappuccino</v>
      </c>
      <c r="L330" t="str">
        <f>IF(COUNTIF($K$2:K330,K330)=1,"único","repetido")</f>
        <v>único</v>
      </c>
    </row>
    <row r="331" spans="1:12" x14ac:dyDescent="0.3">
      <c r="A331" s="1">
        <v>45401</v>
      </c>
      <c r="B331" s="2">
        <v>45401.766195729164</v>
      </c>
      <c r="C331" s="2" t="str">
        <f>TEXT(Tabla1[[#This Row],[date]],"mmm")</f>
        <v>abr</v>
      </c>
      <c r="D331" s="2" t="str">
        <f>TEXT(Tabla1[[#This Row],[date]],"dddd")</f>
        <v>viernes</v>
      </c>
      <c r="E331" s="2" t="str">
        <f>TEXT(Tabla1[[#This Row],[datetime]],"hh:mm")</f>
        <v>18:23</v>
      </c>
      <c r="F331" t="s">
        <v>3</v>
      </c>
      <c r="G331" t="s">
        <v>37</v>
      </c>
      <c r="H331" t="str">
        <f>IF(ISBLANK(G331),"cash",IF(COUNTIF($D$2:D331,D331)=1,"Nuevo","frecuente"))</f>
        <v>frecuente</v>
      </c>
      <c r="I331" s="8">
        <v>38.700000000000003</v>
      </c>
      <c r="J331" t="s">
        <v>18</v>
      </c>
      <c r="K331" t="str">
        <f>Tabla1[[#This Row],[day_of_the_week]]&amp;"-"&amp;Tabla1[[#This Row],[hour]]&amp;"-"&amp;Tabla1[[#This Row],[cash_type]]&amp;"-"&amp;Tabla1[[#This Row],[card]]&amp;"-"&amp;Tabla1[[#This Row],[coffee_name]]</f>
        <v>viernes-18:23-card-ANON-0000-0000-0024-Cocoa</v>
      </c>
      <c r="L331" t="str">
        <f>IF(COUNTIF($K$2:K331,K331)=1,"único","repetido")</f>
        <v>único</v>
      </c>
    </row>
    <row r="332" spans="1:12" x14ac:dyDescent="0.3">
      <c r="A332" s="1">
        <v>45401</v>
      </c>
      <c r="B332" s="2">
        <v>45401.767748148151</v>
      </c>
      <c r="C332" s="2" t="str">
        <f>TEXT(Tabla1[[#This Row],[date]],"mmm")</f>
        <v>abr</v>
      </c>
      <c r="D332" s="2" t="str">
        <f>TEXT(Tabla1[[#This Row],[date]],"dddd")</f>
        <v>viernes</v>
      </c>
      <c r="E332" s="2" t="str">
        <f>TEXT(Tabla1[[#This Row],[datetime]],"hh:mm")</f>
        <v>18:25</v>
      </c>
      <c r="F332" t="s">
        <v>3</v>
      </c>
      <c r="G332" t="s">
        <v>19</v>
      </c>
      <c r="H332" t="str">
        <f>IF(ISBLANK(G332),"cash",IF(COUNTIF($D$2:D332,D332)=1,"Nuevo","frecuente"))</f>
        <v>frecuente</v>
      </c>
      <c r="I332" s="8">
        <v>33.799999999999997</v>
      </c>
      <c r="J332" t="s">
        <v>14</v>
      </c>
      <c r="K332" t="str">
        <f>Tabla1[[#This Row],[day_of_the_week]]&amp;"-"&amp;Tabla1[[#This Row],[hour]]&amp;"-"&amp;Tabla1[[#This Row],[cash_type]]&amp;"-"&amp;Tabla1[[#This Row],[card]]&amp;"-"&amp;Tabla1[[#This Row],[coffee_name]]</f>
        <v>viernes-18:25-card-ANON-0000-0000-0009-Americano with Milk</v>
      </c>
      <c r="L332" t="str">
        <f>IF(COUNTIF($K$2:K332,K332)=1,"único","repetido")</f>
        <v>único</v>
      </c>
    </row>
    <row r="333" spans="1:12" x14ac:dyDescent="0.3">
      <c r="A333" s="1">
        <v>45402</v>
      </c>
      <c r="B333" s="2">
        <v>45402.475493993057</v>
      </c>
      <c r="C333" s="2" t="str">
        <f>TEXT(Tabla1[[#This Row],[date]],"mmm")</f>
        <v>abr</v>
      </c>
      <c r="D333" s="2" t="str">
        <f>TEXT(Tabla1[[#This Row],[date]],"dddd")</f>
        <v>sábado</v>
      </c>
      <c r="E333" s="2" t="str">
        <f>TEXT(Tabla1[[#This Row],[datetime]],"hh:mm")</f>
        <v>11:24</v>
      </c>
      <c r="F333" t="s">
        <v>21</v>
      </c>
      <c r="H333" t="str">
        <f>IF(ISBLANK(G333),"cash",IF(COUNTIF($D$2:D333,D333)=1,"Nuevo","frecuente"))</f>
        <v>cash</v>
      </c>
      <c r="I333" s="8">
        <v>35</v>
      </c>
      <c r="J333" t="s">
        <v>14</v>
      </c>
      <c r="K333" t="str">
        <f>Tabla1[[#This Row],[day_of_the_week]]&amp;"-"&amp;Tabla1[[#This Row],[hour]]&amp;"-"&amp;Tabla1[[#This Row],[cash_type]]&amp;"-"&amp;Tabla1[[#This Row],[card]]&amp;"-"&amp;Tabla1[[#This Row],[coffee_name]]</f>
        <v>sábado-11:24-cash--Americano with Milk</v>
      </c>
      <c r="L333" t="str">
        <f>IF(COUNTIF($K$2:K333,K333)=1,"único","repetido")</f>
        <v>único</v>
      </c>
    </row>
    <row r="334" spans="1:12" x14ac:dyDescent="0.3">
      <c r="A334" s="1">
        <v>45402</v>
      </c>
      <c r="B334" s="2">
        <v>45402.505968761572</v>
      </c>
      <c r="C334" s="2" t="str">
        <f>TEXT(Tabla1[[#This Row],[date]],"mmm")</f>
        <v>abr</v>
      </c>
      <c r="D334" s="2" t="str">
        <f>TEXT(Tabla1[[#This Row],[date]],"dddd")</f>
        <v>sábado</v>
      </c>
      <c r="E334" s="2" t="str">
        <f>TEXT(Tabla1[[#This Row],[datetime]],"hh:mm")</f>
        <v>12:08</v>
      </c>
      <c r="F334" t="s">
        <v>3</v>
      </c>
      <c r="G334" t="s">
        <v>139</v>
      </c>
      <c r="H334" t="str">
        <f>IF(ISBLANK(G334),"cash",IF(COUNTIF($D$2:D334,D334)=1,"Nuevo","frecuente"))</f>
        <v>frecuente</v>
      </c>
      <c r="I334" s="8">
        <v>33.799999999999997</v>
      </c>
      <c r="J334" t="s">
        <v>14</v>
      </c>
      <c r="K334" t="str">
        <f>Tabla1[[#This Row],[day_of_the_week]]&amp;"-"&amp;Tabla1[[#This Row],[hour]]&amp;"-"&amp;Tabla1[[#This Row],[cash_type]]&amp;"-"&amp;Tabla1[[#This Row],[card]]&amp;"-"&amp;Tabla1[[#This Row],[coffee_name]]</f>
        <v>sábado-12:08-card-ANON-0000-0000-0125-Americano with Milk</v>
      </c>
      <c r="L334" t="str">
        <f>IF(COUNTIF($K$2:K334,K334)=1,"único","repetido")</f>
        <v>único</v>
      </c>
    </row>
    <row r="335" spans="1:12" x14ac:dyDescent="0.3">
      <c r="A335" s="1">
        <v>45402</v>
      </c>
      <c r="B335" s="2">
        <v>45402.506743796293</v>
      </c>
      <c r="C335" s="2" t="str">
        <f>TEXT(Tabla1[[#This Row],[date]],"mmm")</f>
        <v>abr</v>
      </c>
      <c r="D335" s="2" t="str">
        <f>TEXT(Tabla1[[#This Row],[date]],"dddd")</f>
        <v>sábado</v>
      </c>
      <c r="E335" s="2" t="str">
        <f>TEXT(Tabla1[[#This Row],[datetime]],"hh:mm")</f>
        <v>12:09</v>
      </c>
      <c r="F335" t="s">
        <v>3</v>
      </c>
      <c r="G335" t="s">
        <v>139</v>
      </c>
      <c r="H335" t="str">
        <f>IF(ISBLANK(G335),"cash",IF(COUNTIF($D$2:D335,D335)=1,"Nuevo","frecuente"))</f>
        <v>frecuente</v>
      </c>
      <c r="I335" s="8">
        <v>33.799999999999997</v>
      </c>
      <c r="J335" t="s">
        <v>14</v>
      </c>
      <c r="K335" t="str">
        <f>Tabla1[[#This Row],[day_of_the_week]]&amp;"-"&amp;Tabla1[[#This Row],[hour]]&amp;"-"&amp;Tabla1[[#This Row],[cash_type]]&amp;"-"&amp;Tabla1[[#This Row],[card]]&amp;"-"&amp;Tabla1[[#This Row],[coffee_name]]</f>
        <v>sábado-12:09-card-ANON-0000-0000-0125-Americano with Milk</v>
      </c>
      <c r="L335" t="str">
        <f>IF(COUNTIF($K$2:K335,K335)=1,"único","repetido")</f>
        <v>único</v>
      </c>
    </row>
    <row r="336" spans="1:12" x14ac:dyDescent="0.3">
      <c r="A336" s="1">
        <v>45402</v>
      </c>
      <c r="B336" s="2">
        <v>45402.547654837967</v>
      </c>
      <c r="C336" s="2" t="str">
        <f>TEXT(Tabla1[[#This Row],[date]],"mmm")</f>
        <v>abr</v>
      </c>
      <c r="D336" s="2" t="str">
        <f>TEXT(Tabla1[[#This Row],[date]],"dddd")</f>
        <v>sábado</v>
      </c>
      <c r="E336" s="2" t="str">
        <f>TEXT(Tabla1[[#This Row],[datetime]],"hh:mm")</f>
        <v>13:08</v>
      </c>
      <c r="F336" t="s">
        <v>3</v>
      </c>
      <c r="G336" t="s">
        <v>132</v>
      </c>
      <c r="H336" t="str">
        <f>IF(ISBLANK(G336),"cash",IF(COUNTIF($D$2:D336,D336)=1,"Nuevo","frecuente"))</f>
        <v>frecuente</v>
      </c>
      <c r="I336" s="8">
        <v>28.9</v>
      </c>
      <c r="J336" t="s">
        <v>11</v>
      </c>
      <c r="K336" t="str">
        <f>Tabla1[[#This Row],[day_of_the_week]]&amp;"-"&amp;Tabla1[[#This Row],[hour]]&amp;"-"&amp;Tabla1[[#This Row],[cash_type]]&amp;"-"&amp;Tabla1[[#This Row],[card]]&amp;"-"&amp;Tabla1[[#This Row],[coffee_name]]</f>
        <v>sábado-13:08-card-ANON-0000-0000-0118-Americano</v>
      </c>
      <c r="L336" t="str">
        <f>IF(COUNTIF($K$2:K336,K336)=1,"único","repetido")</f>
        <v>único</v>
      </c>
    </row>
    <row r="337" spans="1:12" x14ac:dyDescent="0.3">
      <c r="A337" s="1">
        <v>45402</v>
      </c>
      <c r="B337" s="2">
        <v>45402.548471122682</v>
      </c>
      <c r="C337" s="2" t="str">
        <f>TEXT(Tabla1[[#This Row],[date]],"mmm")</f>
        <v>abr</v>
      </c>
      <c r="D337" s="2" t="str">
        <f>TEXT(Tabla1[[#This Row],[date]],"dddd")</f>
        <v>sábado</v>
      </c>
      <c r="E337" s="2" t="str">
        <f>TEXT(Tabla1[[#This Row],[datetime]],"hh:mm")</f>
        <v>13:09</v>
      </c>
      <c r="F337" t="s">
        <v>3</v>
      </c>
      <c r="G337" t="s">
        <v>132</v>
      </c>
      <c r="H337" t="str">
        <f>IF(ISBLANK(G337),"cash",IF(COUNTIF($D$2:D337,D337)=1,"Nuevo","frecuente"))</f>
        <v>frecuente</v>
      </c>
      <c r="I337" s="8">
        <v>33.799999999999997</v>
      </c>
      <c r="J337" t="s">
        <v>14</v>
      </c>
      <c r="K337" t="str">
        <f>Tabla1[[#This Row],[day_of_the_week]]&amp;"-"&amp;Tabla1[[#This Row],[hour]]&amp;"-"&amp;Tabla1[[#This Row],[cash_type]]&amp;"-"&amp;Tabla1[[#This Row],[card]]&amp;"-"&amp;Tabla1[[#This Row],[coffee_name]]</f>
        <v>sábado-13:09-card-ANON-0000-0000-0118-Americano with Milk</v>
      </c>
      <c r="L337" t="str">
        <f>IF(COUNTIF($K$2:K337,K337)=1,"único","repetido")</f>
        <v>único</v>
      </c>
    </row>
    <row r="338" spans="1:12" x14ac:dyDescent="0.3">
      <c r="A338" s="1">
        <v>45402</v>
      </c>
      <c r="B338" s="2">
        <v>45402.549249432872</v>
      </c>
      <c r="C338" s="2" t="str">
        <f>TEXT(Tabla1[[#This Row],[date]],"mmm")</f>
        <v>abr</v>
      </c>
      <c r="D338" s="2" t="str">
        <f>TEXT(Tabla1[[#This Row],[date]],"dddd")</f>
        <v>sábado</v>
      </c>
      <c r="E338" s="2" t="str">
        <f>TEXT(Tabla1[[#This Row],[datetime]],"hh:mm")</f>
        <v>13:10</v>
      </c>
      <c r="F338" t="s">
        <v>3</v>
      </c>
      <c r="G338" t="s">
        <v>132</v>
      </c>
      <c r="H338" t="str">
        <f>IF(ISBLANK(G338),"cash",IF(COUNTIF($D$2:D338,D338)=1,"Nuevo","frecuente"))</f>
        <v>frecuente</v>
      </c>
      <c r="I338" s="8">
        <v>38.700000000000003</v>
      </c>
      <c r="J338" t="s">
        <v>9</v>
      </c>
      <c r="K338" t="str">
        <f>Tabla1[[#This Row],[day_of_the_week]]&amp;"-"&amp;Tabla1[[#This Row],[hour]]&amp;"-"&amp;Tabla1[[#This Row],[cash_type]]&amp;"-"&amp;Tabla1[[#This Row],[card]]&amp;"-"&amp;Tabla1[[#This Row],[coffee_name]]</f>
        <v>sábado-13:10-card-ANON-0000-0000-0118-Hot Chocolate</v>
      </c>
      <c r="L338" t="str">
        <f>IF(COUNTIF($K$2:K338,K338)=1,"único","repetido")</f>
        <v>único</v>
      </c>
    </row>
    <row r="339" spans="1:12" x14ac:dyDescent="0.3">
      <c r="A339" s="1">
        <v>45402</v>
      </c>
      <c r="B339" s="2">
        <v>45402.614098587961</v>
      </c>
      <c r="C339" s="2" t="str">
        <f>TEXT(Tabla1[[#This Row],[date]],"mmm")</f>
        <v>abr</v>
      </c>
      <c r="D339" s="2" t="str">
        <f>TEXT(Tabla1[[#This Row],[date]],"dddd")</f>
        <v>sábado</v>
      </c>
      <c r="E339" s="2" t="str">
        <f>TEXT(Tabla1[[#This Row],[datetime]],"hh:mm")</f>
        <v>14:44</v>
      </c>
      <c r="F339" t="s">
        <v>3</v>
      </c>
      <c r="G339" t="s">
        <v>54</v>
      </c>
      <c r="H339" t="str">
        <f>IF(ISBLANK(G339),"cash",IF(COUNTIF($D$2:D339,D339)=1,"Nuevo","frecuente"))</f>
        <v>frecuente</v>
      </c>
      <c r="I339" s="8">
        <v>38.700000000000003</v>
      </c>
      <c r="J339" t="s">
        <v>43</v>
      </c>
      <c r="K339" t="str">
        <f>Tabla1[[#This Row],[day_of_the_week]]&amp;"-"&amp;Tabla1[[#This Row],[hour]]&amp;"-"&amp;Tabla1[[#This Row],[cash_type]]&amp;"-"&amp;Tabla1[[#This Row],[card]]&amp;"-"&amp;Tabla1[[#This Row],[coffee_name]]</f>
        <v>sábado-14:44-card-ANON-0000-0000-0040-Cappuccino</v>
      </c>
      <c r="L339" t="str">
        <f>IF(COUNTIF($K$2:K339,K339)=1,"único","repetido")</f>
        <v>único</v>
      </c>
    </row>
    <row r="340" spans="1:12" x14ac:dyDescent="0.3">
      <c r="A340" s="1">
        <v>45402</v>
      </c>
      <c r="B340" s="2">
        <v>45402.632642708333</v>
      </c>
      <c r="C340" s="2" t="str">
        <f>TEXT(Tabla1[[#This Row],[date]],"mmm")</f>
        <v>abr</v>
      </c>
      <c r="D340" s="2" t="str">
        <f>TEXT(Tabla1[[#This Row],[date]],"dddd")</f>
        <v>sábado</v>
      </c>
      <c r="E340" s="2" t="str">
        <f>TEXT(Tabla1[[#This Row],[datetime]],"hh:mm")</f>
        <v>15:11</v>
      </c>
      <c r="F340" t="s">
        <v>3</v>
      </c>
      <c r="G340" t="s">
        <v>19</v>
      </c>
      <c r="H340" t="str">
        <f>IF(ISBLANK(G340),"cash",IF(COUNTIF($D$2:D340,D340)=1,"Nuevo","frecuente"))</f>
        <v>frecuente</v>
      </c>
      <c r="I340" s="8">
        <v>33.799999999999997</v>
      </c>
      <c r="J340" t="s">
        <v>14</v>
      </c>
      <c r="K340" t="str">
        <f>Tabla1[[#This Row],[day_of_the_week]]&amp;"-"&amp;Tabla1[[#This Row],[hour]]&amp;"-"&amp;Tabla1[[#This Row],[cash_type]]&amp;"-"&amp;Tabla1[[#This Row],[card]]&amp;"-"&amp;Tabla1[[#This Row],[coffee_name]]</f>
        <v>sábado-15:11-card-ANON-0000-0000-0009-Americano with Milk</v>
      </c>
      <c r="L340" t="str">
        <f>IF(COUNTIF($K$2:K340,K340)=1,"único","repetido")</f>
        <v>único</v>
      </c>
    </row>
    <row r="341" spans="1:12" x14ac:dyDescent="0.3">
      <c r="A341" s="1">
        <v>45402</v>
      </c>
      <c r="B341" s="2">
        <v>45402.640749039354</v>
      </c>
      <c r="C341" s="2" t="str">
        <f>TEXT(Tabla1[[#This Row],[date]],"mmm")</f>
        <v>abr</v>
      </c>
      <c r="D341" s="2" t="str">
        <f>TEXT(Tabla1[[#This Row],[date]],"dddd")</f>
        <v>sábado</v>
      </c>
      <c r="E341" s="2" t="str">
        <f>TEXT(Tabla1[[#This Row],[datetime]],"hh:mm")</f>
        <v>15:22</v>
      </c>
      <c r="F341" t="s">
        <v>3</v>
      </c>
      <c r="G341" t="s">
        <v>23</v>
      </c>
      <c r="H341" t="str">
        <f>IF(ISBLANK(G341),"cash",IF(COUNTIF($D$2:D341,D341)=1,"Nuevo","frecuente"))</f>
        <v>frecuente</v>
      </c>
      <c r="I341" s="8">
        <v>32.82</v>
      </c>
      <c r="J341" t="s">
        <v>14</v>
      </c>
      <c r="K341" t="str">
        <f>Tabla1[[#This Row],[day_of_the_week]]&amp;"-"&amp;Tabla1[[#This Row],[hour]]&amp;"-"&amp;Tabla1[[#This Row],[cash_type]]&amp;"-"&amp;Tabla1[[#This Row],[card]]&amp;"-"&amp;Tabla1[[#This Row],[coffee_name]]</f>
        <v>sábado-15:22-card-ANON-0000-0000-0012-Americano with Milk</v>
      </c>
      <c r="L341" t="str">
        <f>IF(COUNTIF($K$2:K341,K341)=1,"único","repetido")</f>
        <v>único</v>
      </c>
    </row>
    <row r="342" spans="1:12" x14ac:dyDescent="0.3">
      <c r="A342" s="1">
        <v>45402</v>
      </c>
      <c r="B342" s="2">
        <v>45402.65931884259</v>
      </c>
      <c r="C342" s="2" t="str">
        <f>TEXT(Tabla1[[#This Row],[date]],"mmm")</f>
        <v>abr</v>
      </c>
      <c r="D342" s="2" t="str">
        <f>TEXT(Tabla1[[#This Row],[date]],"dddd")</f>
        <v>sábado</v>
      </c>
      <c r="E342" s="2" t="str">
        <f>TEXT(Tabla1[[#This Row],[datetime]],"hh:mm")</f>
        <v>15:49</v>
      </c>
      <c r="F342" t="s">
        <v>3</v>
      </c>
      <c r="G342" t="s">
        <v>140</v>
      </c>
      <c r="H342" t="str">
        <f>IF(ISBLANK(G342),"cash",IF(COUNTIF($D$2:D342,D342)=1,"Nuevo","frecuente"))</f>
        <v>frecuente</v>
      </c>
      <c r="I342" s="8">
        <v>32.82</v>
      </c>
      <c r="J342" t="s">
        <v>14</v>
      </c>
      <c r="K342" t="str">
        <f>Tabla1[[#This Row],[day_of_the_week]]&amp;"-"&amp;Tabla1[[#This Row],[hour]]&amp;"-"&amp;Tabla1[[#This Row],[cash_type]]&amp;"-"&amp;Tabla1[[#This Row],[card]]&amp;"-"&amp;Tabla1[[#This Row],[coffee_name]]</f>
        <v>sábado-15:49-card-ANON-0000-0000-0126-Americano with Milk</v>
      </c>
      <c r="L342" t="str">
        <f>IF(COUNTIF($K$2:K342,K342)=1,"único","repetido")</f>
        <v>único</v>
      </c>
    </row>
    <row r="343" spans="1:12" x14ac:dyDescent="0.3">
      <c r="A343" s="1">
        <v>45402</v>
      </c>
      <c r="B343" s="2">
        <v>45402.713865381942</v>
      </c>
      <c r="C343" s="2" t="str">
        <f>TEXT(Tabla1[[#This Row],[date]],"mmm")</f>
        <v>abr</v>
      </c>
      <c r="D343" s="2" t="str">
        <f>TEXT(Tabla1[[#This Row],[date]],"dddd")</f>
        <v>sábado</v>
      </c>
      <c r="E343" s="2" t="str">
        <f>TEXT(Tabla1[[#This Row],[datetime]],"hh:mm")</f>
        <v>17:07</v>
      </c>
      <c r="F343" t="s">
        <v>21</v>
      </c>
      <c r="H343" t="str">
        <f>IF(ISBLANK(G343),"cash",IF(COUNTIF($D$2:D343,D343)=1,"Nuevo","frecuente"))</f>
        <v>cash</v>
      </c>
      <c r="I343" s="8">
        <v>39</v>
      </c>
      <c r="J343" t="s">
        <v>18</v>
      </c>
      <c r="K343" t="str">
        <f>Tabla1[[#This Row],[day_of_the_week]]&amp;"-"&amp;Tabla1[[#This Row],[hour]]&amp;"-"&amp;Tabla1[[#This Row],[cash_type]]&amp;"-"&amp;Tabla1[[#This Row],[card]]&amp;"-"&amp;Tabla1[[#This Row],[coffee_name]]</f>
        <v>sábado-17:07-cash--Cocoa</v>
      </c>
      <c r="L343" t="str">
        <f>IF(COUNTIF($K$2:K343,K343)=1,"único","repetido")</f>
        <v>único</v>
      </c>
    </row>
    <row r="344" spans="1:12" x14ac:dyDescent="0.3">
      <c r="A344" s="1">
        <v>45402</v>
      </c>
      <c r="B344" s="2">
        <v>45402.76923027778</v>
      </c>
      <c r="C344" s="2" t="str">
        <f>TEXT(Tabla1[[#This Row],[date]],"mmm")</f>
        <v>abr</v>
      </c>
      <c r="D344" s="2" t="str">
        <f>TEXT(Tabla1[[#This Row],[date]],"dddd")</f>
        <v>sábado</v>
      </c>
      <c r="E344" s="2" t="str">
        <f>TEXT(Tabla1[[#This Row],[datetime]],"hh:mm")</f>
        <v>18:27</v>
      </c>
      <c r="F344" t="s">
        <v>3</v>
      </c>
      <c r="G344" t="s">
        <v>141</v>
      </c>
      <c r="H344" t="str">
        <f>IF(ISBLANK(G344),"cash",IF(COUNTIF($D$2:D344,D344)=1,"Nuevo","frecuente"))</f>
        <v>frecuente</v>
      </c>
      <c r="I344" s="8">
        <v>37.72</v>
      </c>
      <c r="J344" t="s">
        <v>43</v>
      </c>
      <c r="K344" t="str">
        <f>Tabla1[[#This Row],[day_of_the_week]]&amp;"-"&amp;Tabla1[[#This Row],[hour]]&amp;"-"&amp;Tabla1[[#This Row],[cash_type]]&amp;"-"&amp;Tabla1[[#This Row],[card]]&amp;"-"&amp;Tabla1[[#This Row],[coffee_name]]</f>
        <v>sábado-18:27-card-ANON-0000-0000-0127-Cappuccino</v>
      </c>
      <c r="L344" t="str">
        <f>IF(COUNTIF($K$2:K344,K344)=1,"único","repetido")</f>
        <v>único</v>
      </c>
    </row>
    <row r="345" spans="1:12" x14ac:dyDescent="0.3">
      <c r="A345" s="1">
        <v>45402</v>
      </c>
      <c r="B345" s="2">
        <v>45402.769987268519</v>
      </c>
      <c r="C345" s="2" t="str">
        <f>TEXT(Tabla1[[#This Row],[date]],"mmm")</f>
        <v>abr</v>
      </c>
      <c r="D345" s="2" t="str">
        <f>TEXT(Tabla1[[#This Row],[date]],"dddd")</f>
        <v>sábado</v>
      </c>
      <c r="E345" s="2" t="str">
        <f>TEXT(Tabla1[[#This Row],[datetime]],"hh:mm")</f>
        <v>18:28</v>
      </c>
      <c r="F345" t="s">
        <v>3</v>
      </c>
      <c r="G345" t="s">
        <v>141</v>
      </c>
      <c r="H345" t="str">
        <f>IF(ISBLANK(G345),"cash",IF(COUNTIF($D$2:D345,D345)=1,"Nuevo","frecuente"))</f>
        <v>frecuente</v>
      </c>
      <c r="I345" s="8">
        <v>37.72</v>
      </c>
      <c r="J345" t="s">
        <v>43</v>
      </c>
      <c r="K345" t="str">
        <f>Tabla1[[#This Row],[day_of_the_week]]&amp;"-"&amp;Tabla1[[#This Row],[hour]]&amp;"-"&amp;Tabla1[[#This Row],[cash_type]]&amp;"-"&amp;Tabla1[[#This Row],[card]]&amp;"-"&amp;Tabla1[[#This Row],[coffee_name]]</f>
        <v>sábado-18:28-card-ANON-0000-0000-0127-Cappuccino</v>
      </c>
      <c r="L345" t="str">
        <f>IF(COUNTIF($K$2:K345,K345)=1,"único","repetido")</f>
        <v>único</v>
      </c>
    </row>
    <row r="346" spans="1:12" x14ac:dyDescent="0.3">
      <c r="A346" s="1">
        <v>45402</v>
      </c>
      <c r="B346" s="2">
        <v>45402.813140243059</v>
      </c>
      <c r="C346" s="2" t="str">
        <f>TEXT(Tabla1[[#This Row],[date]],"mmm")</f>
        <v>abr</v>
      </c>
      <c r="D346" s="2" t="str">
        <f>TEXT(Tabla1[[#This Row],[date]],"dddd")</f>
        <v>sábado</v>
      </c>
      <c r="E346" s="2" t="str">
        <f>TEXT(Tabla1[[#This Row],[datetime]],"hh:mm")</f>
        <v>19:30</v>
      </c>
      <c r="F346" t="s">
        <v>3</v>
      </c>
      <c r="G346" t="s">
        <v>142</v>
      </c>
      <c r="H346" t="str">
        <f>IF(ISBLANK(G346),"cash",IF(COUNTIF($D$2:D346,D346)=1,"Nuevo","frecuente"))</f>
        <v>frecuente</v>
      </c>
      <c r="I346" s="8">
        <v>37.72</v>
      </c>
      <c r="J346" t="s">
        <v>7</v>
      </c>
      <c r="K346" t="str">
        <f>Tabla1[[#This Row],[day_of_the_week]]&amp;"-"&amp;Tabla1[[#This Row],[hour]]&amp;"-"&amp;Tabla1[[#This Row],[cash_type]]&amp;"-"&amp;Tabla1[[#This Row],[card]]&amp;"-"&amp;Tabla1[[#This Row],[coffee_name]]</f>
        <v>sábado-19:30-card-ANON-0000-0000-0128-Latte</v>
      </c>
      <c r="L346" t="str">
        <f>IF(COUNTIF($K$2:K346,K346)=1,"único","repetido")</f>
        <v>único</v>
      </c>
    </row>
    <row r="347" spans="1:12" x14ac:dyDescent="0.3">
      <c r="A347" s="1">
        <v>45403</v>
      </c>
      <c r="B347" s="2">
        <v>45403.469973460647</v>
      </c>
      <c r="C347" s="2" t="str">
        <f>TEXT(Tabla1[[#This Row],[date]],"mmm")</f>
        <v>abr</v>
      </c>
      <c r="D347" s="2" t="str">
        <f>TEXT(Tabla1[[#This Row],[date]],"dddd")</f>
        <v>domingo</v>
      </c>
      <c r="E347" s="2" t="str">
        <f>TEXT(Tabla1[[#This Row],[datetime]],"hh:mm")</f>
        <v>11:16</v>
      </c>
      <c r="F347" t="s">
        <v>3</v>
      </c>
      <c r="G347" t="s">
        <v>6</v>
      </c>
      <c r="H347" t="str">
        <f>IF(ISBLANK(G347),"cash",IF(COUNTIF($D$2:D347,D347)=1,"Nuevo","frecuente"))</f>
        <v>frecuente</v>
      </c>
      <c r="I347" s="8">
        <v>37.72</v>
      </c>
      <c r="J347" t="s">
        <v>7</v>
      </c>
      <c r="K347" t="str">
        <f>Tabla1[[#This Row],[day_of_the_week]]&amp;"-"&amp;Tabla1[[#This Row],[hour]]&amp;"-"&amp;Tabla1[[#This Row],[cash_type]]&amp;"-"&amp;Tabla1[[#This Row],[card]]&amp;"-"&amp;Tabla1[[#This Row],[coffee_name]]</f>
        <v>domingo-11:16-card-ANON-0000-0000-0001-Latte</v>
      </c>
      <c r="L347" t="str">
        <f>IF(COUNTIF($K$2:K347,K347)=1,"único","repetido")</f>
        <v>único</v>
      </c>
    </row>
    <row r="348" spans="1:12" x14ac:dyDescent="0.3">
      <c r="A348" s="1">
        <v>45403</v>
      </c>
      <c r="B348" s="2">
        <v>45403.594184502312</v>
      </c>
      <c r="C348" s="2" t="str">
        <f>TEXT(Tabla1[[#This Row],[date]],"mmm")</f>
        <v>abr</v>
      </c>
      <c r="D348" s="2" t="str">
        <f>TEXT(Tabla1[[#This Row],[date]],"dddd")</f>
        <v>domingo</v>
      </c>
      <c r="E348" s="2" t="str">
        <f>TEXT(Tabla1[[#This Row],[datetime]],"hh:mm")</f>
        <v>14:15</v>
      </c>
      <c r="F348" t="s">
        <v>3</v>
      </c>
      <c r="G348" t="s">
        <v>113</v>
      </c>
      <c r="H348" t="str">
        <f>IF(ISBLANK(G348),"cash",IF(COUNTIF($D$2:D348,D348)=1,"Nuevo","frecuente"))</f>
        <v>frecuente</v>
      </c>
      <c r="I348" s="8">
        <v>27.92</v>
      </c>
      <c r="J348" t="s">
        <v>11</v>
      </c>
      <c r="K348" t="str">
        <f>Tabla1[[#This Row],[day_of_the_week]]&amp;"-"&amp;Tabla1[[#This Row],[hour]]&amp;"-"&amp;Tabla1[[#This Row],[cash_type]]&amp;"-"&amp;Tabla1[[#This Row],[card]]&amp;"-"&amp;Tabla1[[#This Row],[coffee_name]]</f>
        <v>domingo-14:15-card-ANON-0000-0000-0099-Americano</v>
      </c>
      <c r="L348" t="str">
        <f>IF(COUNTIF($K$2:K348,K348)=1,"único","repetido")</f>
        <v>único</v>
      </c>
    </row>
    <row r="349" spans="1:12" x14ac:dyDescent="0.3">
      <c r="A349" s="1">
        <v>45403</v>
      </c>
      <c r="B349" s="2">
        <v>45403.714620358798</v>
      </c>
      <c r="C349" s="2" t="str">
        <f>TEXT(Tabla1[[#This Row],[date]],"mmm")</f>
        <v>abr</v>
      </c>
      <c r="D349" s="2" t="str">
        <f>TEXT(Tabla1[[#This Row],[date]],"dddd")</f>
        <v>domingo</v>
      </c>
      <c r="E349" s="2" t="str">
        <f>TEXT(Tabla1[[#This Row],[datetime]],"hh:mm")</f>
        <v>17:09</v>
      </c>
      <c r="F349" t="s">
        <v>21</v>
      </c>
      <c r="H349" t="str">
        <f>IF(ISBLANK(G349),"cash",IF(COUNTIF($D$2:D349,D349)=1,"Nuevo","frecuente"))</f>
        <v>cash</v>
      </c>
      <c r="I349" s="8">
        <v>39</v>
      </c>
      <c r="J349" t="s">
        <v>43</v>
      </c>
      <c r="K349" t="str">
        <f>Tabla1[[#This Row],[day_of_the_week]]&amp;"-"&amp;Tabla1[[#This Row],[hour]]&amp;"-"&amp;Tabla1[[#This Row],[cash_type]]&amp;"-"&amp;Tabla1[[#This Row],[card]]&amp;"-"&amp;Tabla1[[#This Row],[coffee_name]]</f>
        <v>domingo-17:09-cash--Cappuccino</v>
      </c>
      <c r="L349" t="str">
        <f>IF(COUNTIF($K$2:K349,K349)=1,"único","repetido")</f>
        <v>único</v>
      </c>
    </row>
    <row r="350" spans="1:12" x14ac:dyDescent="0.3">
      <c r="A350" s="1">
        <v>45404</v>
      </c>
      <c r="B350" s="2">
        <v>45404.464773287036</v>
      </c>
      <c r="C350" s="2" t="str">
        <f>TEXT(Tabla1[[#This Row],[date]],"mmm")</f>
        <v>abr</v>
      </c>
      <c r="D350" s="2" t="str">
        <f>TEXT(Tabla1[[#This Row],[date]],"dddd")</f>
        <v>lunes</v>
      </c>
      <c r="E350" s="2" t="str">
        <f>TEXT(Tabla1[[#This Row],[datetime]],"hh:mm")</f>
        <v>11:09</v>
      </c>
      <c r="F350" t="s">
        <v>3</v>
      </c>
      <c r="G350" t="s">
        <v>23</v>
      </c>
      <c r="H350" t="str">
        <f>IF(ISBLANK(G350),"cash",IF(COUNTIF($D$2:D350,D350)=1,"Nuevo","frecuente"))</f>
        <v>frecuente</v>
      </c>
      <c r="I350" s="8">
        <v>27.92</v>
      </c>
      <c r="J350" t="s">
        <v>11</v>
      </c>
      <c r="K350" t="str">
        <f>Tabla1[[#This Row],[day_of_the_week]]&amp;"-"&amp;Tabla1[[#This Row],[hour]]&amp;"-"&amp;Tabla1[[#This Row],[cash_type]]&amp;"-"&amp;Tabla1[[#This Row],[card]]&amp;"-"&amp;Tabla1[[#This Row],[coffee_name]]</f>
        <v>lunes-11:09-card-ANON-0000-0000-0012-Americano</v>
      </c>
      <c r="L350" t="str">
        <f>IF(COUNTIF($K$2:K350,K350)=1,"único","repetido")</f>
        <v>único</v>
      </c>
    </row>
    <row r="351" spans="1:12" x14ac:dyDescent="0.3">
      <c r="A351" s="1">
        <v>45404</v>
      </c>
      <c r="B351" s="2">
        <v>45404.478785868057</v>
      </c>
      <c r="C351" s="2" t="str">
        <f>TEXT(Tabla1[[#This Row],[date]],"mmm")</f>
        <v>abr</v>
      </c>
      <c r="D351" s="2" t="str">
        <f>TEXT(Tabla1[[#This Row],[date]],"dddd")</f>
        <v>lunes</v>
      </c>
      <c r="E351" s="2" t="str">
        <f>TEXT(Tabla1[[#This Row],[datetime]],"hh:mm")</f>
        <v>11:29</v>
      </c>
      <c r="F351" t="s">
        <v>3</v>
      </c>
      <c r="G351" t="s">
        <v>143</v>
      </c>
      <c r="H351" t="str">
        <f>IF(ISBLANK(G351),"cash",IF(COUNTIF($D$2:D351,D351)=1,"Nuevo","frecuente"))</f>
        <v>frecuente</v>
      </c>
      <c r="I351" s="8">
        <v>32.82</v>
      </c>
      <c r="J351" t="s">
        <v>14</v>
      </c>
      <c r="K351" t="str">
        <f>Tabla1[[#This Row],[day_of_the_week]]&amp;"-"&amp;Tabla1[[#This Row],[hour]]&amp;"-"&amp;Tabla1[[#This Row],[cash_type]]&amp;"-"&amp;Tabla1[[#This Row],[card]]&amp;"-"&amp;Tabla1[[#This Row],[coffee_name]]</f>
        <v>lunes-11:29-card-ANON-0000-0000-0129-Americano with Milk</v>
      </c>
      <c r="L351" t="str">
        <f>IF(COUNTIF($K$2:K351,K351)=1,"único","repetido")</f>
        <v>único</v>
      </c>
    </row>
    <row r="352" spans="1:12" x14ac:dyDescent="0.3">
      <c r="A352" s="1">
        <v>45404</v>
      </c>
      <c r="B352" s="2">
        <v>45404.778160000002</v>
      </c>
      <c r="C352" s="2" t="str">
        <f>TEXT(Tabla1[[#This Row],[date]],"mmm")</f>
        <v>abr</v>
      </c>
      <c r="D352" s="2" t="str">
        <f>TEXT(Tabla1[[#This Row],[date]],"dddd")</f>
        <v>lunes</v>
      </c>
      <c r="E352" s="2" t="str">
        <f>TEXT(Tabla1[[#This Row],[datetime]],"hh:mm")</f>
        <v>18:40</v>
      </c>
      <c r="F352" t="s">
        <v>21</v>
      </c>
      <c r="H352" t="str">
        <f>IF(ISBLANK(G352),"cash",IF(COUNTIF($D$2:D352,D352)=1,"Nuevo","frecuente"))</f>
        <v>cash</v>
      </c>
      <c r="I352" s="8">
        <v>39</v>
      </c>
      <c r="J352" t="s">
        <v>7</v>
      </c>
      <c r="K352" t="str">
        <f>Tabla1[[#This Row],[day_of_the_week]]&amp;"-"&amp;Tabla1[[#This Row],[hour]]&amp;"-"&amp;Tabla1[[#This Row],[cash_type]]&amp;"-"&amp;Tabla1[[#This Row],[card]]&amp;"-"&amp;Tabla1[[#This Row],[coffee_name]]</f>
        <v>lunes-18:40-cash--Latte</v>
      </c>
      <c r="L352" t="str">
        <f>IF(COUNTIF($K$2:K352,K352)=1,"único","repetido")</f>
        <v>único</v>
      </c>
    </row>
    <row r="353" spans="1:12" x14ac:dyDescent="0.3">
      <c r="A353" s="1">
        <v>45404</v>
      </c>
      <c r="B353" s="2">
        <v>45404.81880508102</v>
      </c>
      <c r="C353" s="2" t="str">
        <f>TEXT(Tabla1[[#This Row],[date]],"mmm")</f>
        <v>abr</v>
      </c>
      <c r="D353" s="2" t="str">
        <f>TEXT(Tabla1[[#This Row],[date]],"dddd")</f>
        <v>lunes</v>
      </c>
      <c r="E353" s="2" t="str">
        <f>TEXT(Tabla1[[#This Row],[datetime]],"hh:mm")</f>
        <v>19:39</v>
      </c>
      <c r="F353" t="s">
        <v>3</v>
      </c>
      <c r="G353" t="s">
        <v>19</v>
      </c>
      <c r="H353" t="str">
        <f>IF(ISBLANK(G353),"cash",IF(COUNTIF($D$2:D353,D353)=1,"Nuevo","frecuente"))</f>
        <v>frecuente</v>
      </c>
      <c r="I353" s="8">
        <v>37.72</v>
      </c>
      <c r="J353" t="s">
        <v>7</v>
      </c>
      <c r="K353" t="str">
        <f>Tabla1[[#This Row],[day_of_the_week]]&amp;"-"&amp;Tabla1[[#This Row],[hour]]&amp;"-"&amp;Tabla1[[#This Row],[cash_type]]&amp;"-"&amp;Tabla1[[#This Row],[card]]&amp;"-"&amp;Tabla1[[#This Row],[coffee_name]]</f>
        <v>lunes-19:39-card-ANON-0000-0000-0009-Latte</v>
      </c>
      <c r="L353" t="str">
        <f>IF(COUNTIF($K$2:K353,K353)=1,"único","repetido")</f>
        <v>único</v>
      </c>
    </row>
    <row r="354" spans="1:12" x14ac:dyDescent="0.3">
      <c r="A354" s="1">
        <v>45404</v>
      </c>
      <c r="B354" s="2">
        <v>45404.835059780089</v>
      </c>
      <c r="C354" s="2" t="str">
        <f>TEXT(Tabla1[[#This Row],[date]],"mmm")</f>
        <v>abr</v>
      </c>
      <c r="D354" s="2" t="str">
        <f>TEXT(Tabla1[[#This Row],[date]],"dddd")</f>
        <v>lunes</v>
      </c>
      <c r="E354" s="2" t="str">
        <f>TEXT(Tabla1[[#This Row],[datetime]],"hh:mm")</f>
        <v>20:02</v>
      </c>
      <c r="F354" t="s">
        <v>21</v>
      </c>
      <c r="H354" t="str">
        <f>IF(ISBLANK(G354),"cash",IF(COUNTIF($D$2:D354,D354)=1,"Nuevo","frecuente"))</f>
        <v>cash</v>
      </c>
      <c r="I354" s="8">
        <v>39</v>
      </c>
      <c r="J354" t="s">
        <v>43</v>
      </c>
      <c r="K354" t="str">
        <f>Tabla1[[#This Row],[day_of_the_week]]&amp;"-"&amp;Tabla1[[#This Row],[hour]]&amp;"-"&amp;Tabla1[[#This Row],[cash_type]]&amp;"-"&amp;Tabla1[[#This Row],[card]]&amp;"-"&amp;Tabla1[[#This Row],[coffee_name]]</f>
        <v>lunes-20:02-cash--Cappuccino</v>
      </c>
      <c r="L354" t="str">
        <f>IF(COUNTIF($K$2:K354,K354)=1,"único","repetido")</f>
        <v>único</v>
      </c>
    </row>
    <row r="355" spans="1:12" x14ac:dyDescent="0.3">
      <c r="A355" s="1">
        <v>45405</v>
      </c>
      <c r="B355" s="2">
        <v>45405.599027719909</v>
      </c>
      <c r="C355" s="2" t="str">
        <f>TEXT(Tabla1[[#This Row],[date]],"mmm")</f>
        <v>abr</v>
      </c>
      <c r="D355" s="2" t="str">
        <f>TEXT(Tabla1[[#This Row],[date]],"dddd")</f>
        <v>martes</v>
      </c>
      <c r="E355" s="2" t="str">
        <f>TEXT(Tabla1[[#This Row],[datetime]],"hh:mm")</f>
        <v>14:22</v>
      </c>
      <c r="F355" t="s">
        <v>3</v>
      </c>
      <c r="G355" t="s">
        <v>38</v>
      </c>
      <c r="H355" t="str">
        <f>IF(ISBLANK(G355),"cash",IF(COUNTIF($D$2:D355,D355)=1,"Nuevo","frecuente"))</f>
        <v>frecuente</v>
      </c>
      <c r="I355" s="8">
        <v>37.72</v>
      </c>
      <c r="J355" t="s">
        <v>43</v>
      </c>
      <c r="K355" t="str">
        <f>Tabla1[[#This Row],[day_of_the_week]]&amp;"-"&amp;Tabla1[[#This Row],[hour]]&amp;"-"&amp;Tabla1[[#This Row],[cash_type]]&amp;"-"&amp;Tabla1[[#This Row],[card]]&amp;"-"&amp;Tabla1[[#This Row],[coffee_name]]</f>
        <v>martes-14:22-card-ANON-0000-0000-0025-Cappuccino</v>
      </c>
      <c r="L355" t="str">
        <f>IF(COUNTIF($K$2:K355,K355)=1,"único","repetido")</f>
        <v>único</v>
      </c>
    </row>
    <row r="356" spans="1:12" x14ac:dyDescent="0.3">
      <c r="A356" s="1">
        <v>45405</v>
      </c>
      <c r="B356" s="2">
        <v>45405.59992064815</v>
      </c>
      <c r="C356" s="2" t="str">
        <f>TEXT(Tabla1[[#This Row],[date]],"mmm")</f>
        <v>abr</v>
      </c>
      <c r="D356" s="2" t="str">
        <f>TEXT(Tabla1[[#This Row],[date]],"dddd")</f>
        <v>martes</v>
      </c>
      <c r="E356" s="2" t="str">
        <f>TEXT(Tabla1[[#This Row],[datetime]],"hh:mm")</f>
        <v>14:23</v>
      </c>
      <c r="F356" t="s">
        <v>3</v>
      </c>
      <c r="G356" t="s">
        <v>37</v>
      </c>
      <c r="H356" t="str">
        <f>IF(ISBLANK(G356),"cash",IF(COUNTIF($D$2:D356,D356)=1,"Nuevo","frecuente"))</f>
        <v>frecuente</v>
      </c>
      <c r="I356" s="8">
        <v>32.82</v>
      </c>
      <c r="J356" t="s">
        <v>14</v>
      </c>
      <c r="K356" t="str">
        <f>Tabla1[[#This Row],[day_of_the_week]]&amp;"-"&amp;Tabla1[[#This Row],[hour]]&amp;"-"&amp;Tabla1[[#This Row],[cash_type]]&amp;"-"&amp;Tabla1[[#This Row],[card]]&amp;"-"&amp;Tabla1[[#This Row],[coffee_name]]</f>
        <v>martes-14:23-card-ANON-0000-0000-0024-Americano with Milk</v>
      </c>
      <c r="L356" t="str">
        <f>IF(COUNTIF($K$2:K356,K356)=1,"único","repetido")</f>
        <v>único</v>
      </c>
    </row>
    <row r="357" spans="1:12" x14ac:dyDescent="0.3">
      <c r="A357" s="1">
        <v>45405</v>
      </c>
      <c r="B357" s="2">
        <v>45405.600665682869</v>
      </c>
      <c r="C357" s="2" t="str">
        <f>TEXT(Tabla1[[#This Row],[date]],"mmm")</f>
        <v>abr</v>
      </c>
      <c r="D357" s="2" t="str">
        <f>TEXT(Tabla1[[#This Row],[date]],"dddd")</f>
        <v>martes</v>
      </c>
      <c r="E357" s="2" t="str">
        <f>TEXT(Tabla1[[#This Row],[datetime]],"hh:mm")</f>
        <v>14:24</v>
      </c>
      <c r="F357" t="s">
        <v>3</v>
      </c>
      <c r="G357" t="s">
        <v>19</v>
      </c>
      <c r="H357" t="str">
        <f>IF(ISBLANK(G357),"cash",IF(COUNTIF($D$2:D357,D357)=1,"Nuevo","frecuente"))</f>
        <v>frecuente</v>
      </c>
      <c r="I357" s="8">
        <v>37.72</v>
      </c>
      <c r="J357" t="s">
        <v>43</v>
      </c>
      <c r="K357" t="str">
        <f>Tabla1[[#This Row],[day_of_the_week]]&amp;"-"&amp;Tabla1[[#This Row],[hour]]&amp;"-"&amp;Tabla1[[#This Row],[cash_type]]&amp;"-"&amp;Tabla1[[#This Row],[card]]&amp;"-"&amp;Tabla1[[#This Row],[coffee_name]]</f>
        <v>martes-14:24-card-ANON-0000-0000-0009-Cappuccino</v>
      </c>
      <c r="L357" t="str">
        <f>IF(COUNTIF($K$2:K357,K357)=1,"único","repetido")</f>
        <v>único</v>
      </c>
    </row>
    <row r="358" spans="1:12" x14ac:dyDescent="0.3">
      <c r="A358" s="1">
        <v>45405</v>
      </c>
      <c r="B358" s="2">
        <v>45405.821154687503</v>
      </c>
      <c r="C358" s="2" t="str">
        <f>TEXT(Tabla1[[#This Row],[date]],"mmm")</f>
        <v>abr</v>
      </c>
      <c r="D358" s="2" t="str">
        <f>TEXT(Tabla1[[#This Row],[date]],"dddd")</f>
        <v>martes</v>
      </c>
      <c r="E358" s="2" t="str">
        <f>TEXT(Tabla1[[#This Row],[datetime]],"hh:mm")</f>
        <v>19:42</v>
      </c>
      <c r="F358" t="s">
        <v>3</v>
      </c>
      <c r="G358" t="s">
        <v>144</v>
      </c>
      <c r="H358" t="str">
        <f>IF(ISBLANK(G358),"cash",IF(COUNTIF($D$2:D358,D358)=1,"Nuevo","frecuente"))</f>
        <v>frecuente</v>
      </c>
      <c r="I358" s="8">
        <v>32.82</v>
      </c>
      <c r="J358" t="s">
        <v>14</v>
      </c>
      <c r="K358" t="str">
        <f>Tabla1[[#This Row],[day_of_the_week]]&amp;"-"&amp;Tabla1[[#This Row],[hour]]&amp;"-"&amp;Tabla1[[#This Row],[cash_type]]&amp;"-"&amp;Tabla1[[#This Row],[card]]&amp;"-"&amp;Tabla1[[#This Row],[coffee_name]]</f>
        <v>martes-19:42-card-ANON-0000-0000-0130-Americano with Milk</v>
      </c>
      <c r="L358" t="str">
        <f>IF(COUNTIF($K$2:K358,K358)=1,"único","repetido")</f>
        <v>único</v>
      </c>
    </row>
    <row r="359" spans="1:12" x14ac:dyDescent="0.3">
      <c r="A359" s="1">
        <v>45405</v>
      </c>
      <c r="B359" s="2">
        <v>45405.821831412039</v>
      </c>
      <c r="C359" s="2" t="str">
        <f>TEXT(Tabla1[[#This Row],[date]],"mmm")</f>
        <v>abr</v>
      </c>
      <c r="D359" s="2" t="str">
        <f>TEXT(Tabla1[[#This Row],[date]],"dddd")</f>
        <v>martes</v>
      </c>
      <c r="E359" s="2" t="str">
        <f>TEXT(Tabla1[[#This Row],[datetime]],"hh:mm")</f>
        <v>19:43</v>
      </c>
      <c r="F359" t="s">
        <v>3</v>
      </c>
      <c r="G359" t="s">
        <v>144</v>
      </c>
      <c r="H359" t="str">
        <f>IF(ISBLANK(G359),"cash",IF(COUNTIF($D$2:D359,D359)=1,"Nuevo","frecuente"))</f>
        <v>frecuente</v>
      </c>
      <c r="I359" s="8">
        <v>32.82</v>
      </c>
      <c r="J359" t="s">
        <v>14</v>
      </c>
      <c r="K359" t="str">
        <f>Tabla1[[#This Row],[day_of_the_week]]&amp;"-"&amp;Tabla1[[#This Row],[hour]]&amp;"-"&amp;Tabla1[[#This Row],[cash_type]]&amp;"-"&amp;Tabla1[[#This Row],[card]]&amp;"-"&amp;Tabla1[[#This Row],[coffee_name]]</f>
        <v>martes-19:43-card-ANON-0000-0000-0130-Americano with Milk</v>
      </c>
      <c r="L359" t="str">
        <f>IF(COUNTIF($K$2:K359,K359)=1,"único","repetido")</f>
        <v>único</v>
      </c>
    </row>
    <row r="360" spans="1:12" x14ac:dyDescent="0.3">
      <c r="A360" s="1">
        <v>45406</v>
      </c>
      <c r="B360" s="2">
        <v>45406.430304930553</v>
      </c>
      <c r="C360" s="2" t="str">
        <f>TEXT(Tabla1[[#This Row],[date]],"mmm")</f>
        <v>abr</v>
      </c>
      <c r="D360" s="2" t="str">
        <f>TEXT(Tabla1[[#This Row],[date]],"dddd")</f>
        <v>miércoles</v>
      </c>
      <c r="E360" s="2" t="str">
        <f>TEXT(Tabla1[[#This Row],[datetime]],"hh:mm")</f>
        <v>10:19</v>
      </c>
      <c r="F360" t="s">
        <v>3</v>
      </c>
      <c r="G360" t="s">
        <v>6</v>
      </c>
      <c r="H360" t="str">
        <f>IF(ISBLANK(G360),"cash",IF(COUNTIF($D$2:D360,D360)=1,"Nuevo","frecuente"))</f>
        <v>frecuente</v>
      </c>
      <c r="I360" s="8">
        <v>37.72</v>
      </c>
      <c r="J360" t="s">
        <v>7</v>
      </c>
      <c r="K360" t="str">
        <f>Tabla1[[#This Row],[day_of_the_week]]&amp;"-"&amp;Tabla1[[#This Row],[hour]]&amp;"-"&amp;Tabla1[[#This Row],[cash_type]]&amp;"-"&amp;Tabla1[[#This Row],[card]]&amp;"-"&amp;Tabla1[[#This Row],[coffee_name]]</f>
        <v>miércoles-10:19-card-ANON-0000-0000-0001-Latte</v>
      </c>
      <c r="L360" t="str">
        <f>IF(COUNTIF($K$2:K360,K360)=1,"único","repetido")</f>
        <v>único</v>
      </c>
    </row>
    <row r="361" spans="1:12" x14ac:dyDescent="0.3">
      <c r="A361" s="1">
        <v>45406</v>
      </c>
      <c r="B361" s="2">
        <v>45406.43156582176</v>
      </c>
      <c r="C361" s="2" t="str">
        <f>TEXT(Tabla1[[#This Row],[date]],"mmm")</f>
        <v>abr</v>
      </c>
      <c r="D361" s="2" t="str">
        <f>TEXT(Tabla1[[#This Row],[date]],"dddd")</f>
        <v>miércoles</v>
      </c>
      <c r="E361" s="2" t="str">
        <f>TEXT(Tabla1[[#This Row],[datetime]],"hh:mm")</f>
        <v>10:21</v>
      </c>
      <c r="F361" t="s">
        <v>3</v>
      </c>
      <c r="G361" t="s">
        <v>145</v>
      </c>
      <c r="H361" t="str">
        <f>IF(ISBLANK(G361),"cash",IF(COUNTIF($D$2:D361,D361)=1,"Nuevo","frecuente"))</f>
        <v>frecuente</v>
      </c>
      <c r="I361" s="8">
        <v>32.82</v>
      </c>
      <c r="J361" t="s">
        <v>14</v>
      </c>
      <c r="K361" t="str">
        <f>Tabla1[[#This Row],[day_of_the_week]]&amp;"-"&amp;Tabla1[[#This Row],[hour]]&amp;"-"&amp;Tabla1[[#This Row],[cash_type]]&amp;"-"&amp;Tabla1[[#This Row],[card]]&amp;"-"&amp;Tabla1[[#This Row],[coffee_name]]</f>
        <v>miércoles-10:21-card-ANON-0000-0000-0131-Americano with Milk</v>
      </c>
      <c r="L361" t="str">
        <f>IF(COUNTIF($K$2:K361,K361)=1,"único","repetido")</f>
        <v>único</v>
      </c>
    </row>
    <row r="362" spans="1:12" x14ac:dyDescent="0.3">
      <c r="A362" s="1">
        <v>45406</v>
      </c>
      <c r="B362" s="2">
        <v>45406.474839143521</v>
      </c>
      <c r="C362" s="2" t="str">
        <f>TEXT(Tabla1[[#This Row],[date]],"mmm")</f>
        <v>abr</v>
      </c>
      <c r="D362" s="2" t="str">
        <f>TEXT(Tabla1[[#This Row],[date]],"dddd")</f>
        <v>miércoles</v>
      </c>
      <c r="E362" s="2" t="str">
        <f>TEXT(Tabla1[[#This Row],[datetime]],"hh:mm")</f>
        <v>11:23</v>
      </c>
      <c r="F362" t="s">
        <v>3</v>
      </c>
      <c r="G362" t="s">
        <v>146</v>
      </c>
      <c r="H362" t="str">
        <f>IF(ISBLANK(G362),"cash",IF(COUNTIF($D$2:D362,D362)=1,"Nuevo","frecuente"))</f>
        <v>frecuente</v>
      </c>
      <c r="I362" s="8">
        <v>32.82</v>
      </c>
      <c r="J362" t="s">
        <v>14</v>
      </c>
      <c r="K362" t="str">
        <f>Tabla1[[#This Row],[day_of_the_week]]&amp;"-"&amp;Tabla1[[#This Row],[hour]]&amp;"-"&amp;Tabla1[[#This Row],[cash_type]]&amp;"-"&amp;Tabla1[[#This Row],[card]]&amp;"-"&amp;Tabla1[[#This Row],[coffee_name]]</f>
        <v>miércoles-11:23-card-ANON-0000-0000-0132-Americano with Milk</v>
      </c>
      <c r="L362" t="str">
        <f>IF(COUNTIF($K$2:K362,K362)=1,"único","repetido")</f>
        <v>único</v>
      </c>
    </row>
    <row r="363" spans="1:12" x14ac:dyDescent="0.3">
      <c r="A363" s="1">
        <v>45406</v>
      </c>
      <c r="B363" s="2">
        <v>45406.481554942133</v>
      </c>
      <c r="C363" s="2" t="str">
        <f>TEXT(Tabla1[[#This Row],[date]],"mmm")</f>
        <v>abr</v>
      </c>
      <c r="D363" s="2" t="str">
        <f>TEXT(Tabla1[[#This Row],[date]],"dddd")</f>
        <v>miércoles</v>
      </c>
      <c r="E363" s="2" t="str">
        <f>TEXT(Tabla1[[#This Row],[datetime]],"hh:mm")</f>
        <v>11:33</v>
      </c>
      <c r="F363" t="s">
        <v>3</v>
      </c>
      <c r="G363" t="s">
        <v>147</v>
      </c>
      <c r="H363" t="str">
        <f>IF(ISBLANK(G363),"cash",IF(COUNTIF($D$2:D363,D363)=1,"Nuevo","frecuente"))</f>
        <v>frecuente</v>
      </c>
      <c r="I363" s="8">
        <v>32.82</v>
      </c>
      <c r="J363" t="s">
        <v>14</v>
      </c>
      <c r="K363" t="str">
        <f>Tabla1[[#This Row],[day_of_the_week]]&amp;"-"&amp;Tabla1[[#This Row],[hour]]&amp;"-"&amp;Tabla1[[#This Row],[cash_type]]&amp;"-"&amp;Tabla1[[#This Row],[card]]&amp;"-"&amp;Tabla1[[#This Row],[coffee_name]]</f>
        <v>miércoles-11:33-card-ANON-0000-0000-0133-Americano with Milk</v>
      </c>
      <c r="L363" t="str">
        <f>IF(COUNTIF($K$2:K363,K363)=1,"único","repetido")</f>
        <v>único</v>
      </c>
    </row>
    <row r="364" spans="1:12" x14ac:dyDescent="0.3">
      <c r="A364" s="1">
        <v>45406</v>
      </c>
      <c r="B364" s="2">
        <v>45406.527190949077</v>
      </c>
      <c r="C364" s="2" t="str">
        <f>TEXT(Tabla1[[#This Row],[date]],"mmm")</f>
        <v>abr</v>
      </c>
      <c r="D364" s="2" t="str">
        <f>TEXT(Tabla1[[#This Row],[date]],"dddd")</f>
        <v>miércoles</v>
      </c>
      <c r="E364" s="2" t="str">
        <f>TEXT(Tabla1[[#This Row],[datetime]],"hh:mm")</f>
        <v>12:39</v>
      </c>
      <c r="F364" t="s">
        <v>3</v>
      </c>
      <c r="G364" t="s">
        <v>73</v>
      </c>
      <c r="H364" t="str">
        <f>IF(ISBLANK(G364),"cash",IF(COUNTIF($D$2:D364,D364)=1,"Nuevo","frecuente"))</f>
        <v>frecuente</v>
      </c>
      <c r="I364" s="8">
        <v>32.82</v>
      </c>
      <c r="J364" t="s">
        <v>14</v>
      </c>
      <c r="K364" t="str">
        <f>Tabla1[[#This Row],[day_of_the_week]]&amp;"-"&amp;Tabla1[[#This Row],[hour]]&amp;"-"&amp;Tabla1[[#This Row],[cash_type]]&amp;"-"&amp;Tabla1[[#This Row],[card]]&amp;"-"&amp;Tabla1[[#This Row],[coffee_name]]</f>
        <v>miércoles-12:39-card-ANON-0000-0000-0059-Americano with Milk</v>
      </c>
      <c r="L364" t="str">
        <f>IF(COUNTIF($K$2:K364,K364)=1,"único","repetido")</f>
        <v>único</v>
      </c>
    </row>
    <row r="365" spans="1:12" x14ac:dyDescent="0.3">
      <c r="A365" s="1">
        <v>45406</v>
      </c>
      <c r="B365" s="2">
        <v>45406.693835914353</v>
      </c>
      <c r="C365" s="2" t="str">
        <f>TEXT(Tabla1[[#This Row],[date]],"mmm")</f>
        <v>abr</v>
      </c>
      <c r="D365" s="2" t="str">
        <f>TEXT(Tabla1[[#This Row],[date]],"dddd")</f>
        <v>miércoles</v>
      </c>
      <c r="E365" s="2" t="str">
        <f>TEXT(Tabla1[[#This Row],[datetime]],"hh:mm")</f>
        <v>16:39</v>
      </c>
      <c r="F365" t="s">
        <v>3</v>
      </c>
      <c r="G365" t="s">
        <v>19</v>
      </c>
      <c r="H365" t="str">
        <f>IF(ISBLANK(G365),"cash",IF(COUNTIF($D$2:D365,D365)=1,"Nuevo","frecuente"))</f>
        <v>frecuente</v>
      </c>
      <c r="I365" s="8">
        <v>32.82</v>
      </c>
      <c r="J365" t="s">
        <v>14</v>
      </c>
      <c r="K365" t="str">
        <f>Tabla1[[#This Row],[day_of_the_week]]&amp;"-"&amp;Tabla1[[#This Row],[hour]]&amp;"-"&amp;Tabla1[[#This Row],[cash_type]]&amp;"-"&amp;Tabla1[[#This Row],[card]]&amp;"-"&amp;Tabla1[[#This Row],[coffee_name]]</f>
        <v>miércoles-16:39-card-ANON-0000-0000-0009-Americano with Milk</v>
      </c>
      <c r="L365" t="str">
        <f>IF(COUNTIF($K$2:K365,K365)=1,"único","repetido")</f>
        <v>único</v>
      </c>
    </row>
    <row r="366" spans="1:12" x14ac:dyDescent="0.3">
      <c r="A366" s="1">
        <v>45406</v>
      </c>
      <c r="B366" s="2">
        <v>45406.819328506943</v>
      </c>
      <c r="C366" s="2" t="str">
        <f>TEXT(Tabla1[[#This Row],[date]],"mmm")</f>
        <v>abr</v>
      </c>
      <c r="D366" s="2" t="str">
        <f>TEXT(Tabla1[[#This Row],[date]],"dddd")</f>
        <v>miércoles</v>
      </c>
      <c r="E366" s="2" t="str">
        <f>TEXT(Tabla1[[#This Row],[datetime]],"hh:mm")</f>
        <v>19:39</v>
      </c>
      <c r="F366" t="s">
        <v>3</v>
      </c>
      <c r="G366" t="s">
        <v>148</v>
      </c>
      <c r="H366" t="str">
        <f>IF(ISBLANK(G366),"cash",IF(COUNTIF($D$2:D366,D366)=1,"Nuevo","frecuente"))</f>
        <v>frecuente</v>
      </c>
      <c r="I366" s="8">
        <v>32.82</v>
      </c>
      <c r="J366" t="s">
        <v>14</v>
      </c>
      <c r="K366" t="str">
        <f>Tabla1[[#This Row],[day_of_the_week]]&amp;"-"&amp;Tabla1[[#This Row],[hour]]&amp;"-"&amp;Tabla1[[#This Row],[cash_type]]&amp;"-"&amp;Tabla1[[#This Row],[card]]&amp;"-"&amp;Tabla1[[#This Row],[coffee_name]]</f>
        <v>miércoles-19:39-card-ANON-0000-0000-0134-Americano with Milk</v>
      </c>
      <c r="L366" t="str">
        <f>IF(COUNTIF($K$2:K366,K366)=1,"único","repetido")</f>
        <v>único</v>
      </c>
    </row>
    <row r="367" spans="1:12" x14ac:dyDescent="0.3">
      <c r="A367" s="1">
        <v>45406</v>
      </c>
      <c r="B367" s="2">
        <v>45406.820069803238</v>
      </c>
      <c r="C367" s="2" t="str">
        <f>TEXT(Tabla1[[#This Row],[date]],"mmm")</f>
        <v>abr</v>
      </c>
      <c r="D367" s="2" t="str">
        <f>TEXT(Tabla1[[#This Row],[date]],"dddd")</f>
        <v>miércoles</v>
      </c>
      <c r="E367" s="2" t="str">
        <f>TEXT(Tabla1[[#This Row],[datetime]],"hh:mm")</f>
        <v>19:40</v>
      </c>
      <c r="F367" t="s">
        <v>3</v>
      </c>
      <c r="G367" t="s">
        <v>148</v>
      </c>
      <c r="H367" t="str">
        <f>IF(ISBLANK(G367),"cash",IF(COUNTIF($D$2:D367,D367)=1,"Nuevo","frecuente"))</f>
        <v>frecuente</v>
      </c>
      <c r="I367" s="8">
        <v>37.72</v>
      </c>
      <c r="J367" t="s">
        <v>43</v>
      </c>
      <c r="K367" t="str">
        <f>Tabla1[[#This Row],[day_of_the_week]]&amp;"-"&amp;Tabla1[[#This Row],[hour]]&amp;"-"&amp;Tabla1[[#This Row],[cash_type]]&amp;"-"&amp;Tabla1[[#This Row],[card]]&amp;"-"&amp;Tabla1[[#This Row],[coffee_name]]</f>
        <v>miércoles-19:40-card-ANON-0000-0000-0134-Cappuccino</v>
      </c>
      <c r="L367" t="str">
        <f>IF(COUNTIF($K$2:K367,K367)=1,"único","repetido")</f>
        <v>único</v>
      </c>
    </row>
    <row r="368" spans="1:12" x14ac:dyDescent="0.3">
      <c r="A368" s="1">
        <v>45407</v>
      </c>
      <c r="B368" s="2">
        <v>45407.448704363429</v>
      </c>
      <c r="C368" s="2" t="str">
        <f>TEXT(Tabla1[[#This Row],[date]],"mmm")</f>
        <v>abr</v>
      </c>
      <c r="D368" s="2" t="str">
        <f>TEXT(Tabla1[[#This Row],[date]],"dddd")</f>
        <v>jueves</v>
      </c>
      <c r="E368" s="2" t="str">
        <f>TEXT(Tabla1[[#This Row],[datetime]],"hh:mm")</f>
        <v>10:46</v>
      </c>
      <c r="F368" t="s">
        <v>3</v>
      </c>
      <c r="G368" t="s">
        <v>149</v>
      </c>
      <c r="H368" t="str">
        <f>IF(ISBLANK(G368),"cash",IF(COUNTIF($D$2:D368,D368)=1,"Nuevo","frecuente"))</f>
        <v>frecuente</v>
      </c>
      <c r="I368" s="8">
        <v>27.92</v>
      </c>
      <c r="J368" t="s">
        <v>11</v>
      </c>
      <c r="K368" t="str">
        <f>Tabla1[[#This Row],[day_of_the_week]]&amp;"-"&amp;Tabla1[[#This Row],[hour]]&amp;"-"&amp;Tabla1[[#This Row],[cash_type]]&amp;"-"&amp;Tabla1[[#This Row],[card]]&amp;"-"&amp;Tabla1[[#This Row],[coffee_name]]</f>
        <v>jueves-10:46-card-ANON-0000-0000-0135-Americano</v>
      </c>
      <c r="L368" t="str">
        <f>IF(COUNTIF($K$2:K368,K368)=1,"único","repetido")</f>
        <v>único</v>
      </c>
    </row>
    <row r="369" spans="1:12" x14ac:dyDescent="0.3">
      <c r="A369" s="1">
        <v>45407</v>
      </c>
      <c r="B369" s="2">
        <v>45407.63781216435</v>
      </c>
      <c r="C369" s="2" t="str">
        <f>TEXT(Tabla1[[#This Row],[date]],"mmm")</f>
        <v>abr</v>
      </c>
      <c r="D369" s="2" t="str">
        <f>TEXT(Tabla1[[#This Row],[date]],"dddd")</f>
        <v>jueves</v>
      </c>
      <c r="E369" s="2" t="str">
        <f>TEXT(Tabla1[[#This Row],[datetime]],"hh:mm")</f>
        <v>15:18</v>
      </c>
      <c r="F369" t="s">
        <v>3</v>
      </c>
      <c r="G369" t="s">
        <v>19</v>
      </c>
      <c r="H369" t="str">
        <f>IF(ISBLANK(G369),"cash",IF(COUNTIF($D$2:D369,D369)=1,"Nuevo","frecuente"))</f>
        <v>frecuente</v>
      </c>
      <c r="I369" s="8">
        <v>37.72</v>
      </c>
      <c r="J369" t="s">
        <v>7</v>
      </c>
      <c r="K369" t="str">
        <f>Tabla1[[#This Row],[day_of_the_week]]&amp;"-"&amp;Tabla1[[#This Row],[hour]]&amp;"-"&amp;Tabla1[[#This Row],[cash_type]]&amp;"-"&amp;Tabla1[[#This Row],[card]]&amp;"-"&amp;Tabla1[[#This Row],[coffee_name]]</f>
        <v>jueves-15:18-card-ANON-0000-0000-0009-Latte</v>
      </c>
      <c r="L369" t="str">
        <f>IF(COUNTIF($K$2:K369,K369)=1,"único","repetido")</f>
        <v>único</v>
      </c>
    </row>
    <row r="370" spans="1:12" x14ac:dyDescent="0.3">
      <c r="A370" s="1">
        <v>45407</v>
      </c>
      <c r="B370" s="2">
        <v>45407.715087199074</v>
      </c>
      <c r="C370" s="2" t="str">
        <f>TEXT(Tabla1[[#This Row],[date]],"mmm")</f>
        <v>abr</v>
      </c>
      <c r="D370" s="2" t="str">
        <f>TEXT(Tabla1[[#This Row],[date]],"dddd")</f>
        <v>jueves</v>
      </c>
      <c r="E370" s="2" t="str">
        <f>TEXT(Tabla1[[#This Row],[datetime]],"hh:mm")</f>
        <v>17:09</v>
      </c>
      <c r="F370" t="s">
        <v>3</v>
      </c>
      <c r="G370" t="s">
        <v>23</v>
      </c>
      <c r="H370" t="str">
        <f>IF(ISBLANK(G370),"cash",IF(COUNTIF($D$2:D370,D370)=1,"Nuevo","frecuente"))</f>
        <v>frecuente</v>
      </c>
      <c r="I370" s="8">
        <v>27.92</v>
      </c>
      <c r="J370" t="s">
        <v>11</v>
      </c>
      <c r="K370" t="str">
        <f>Tabla1[[#This Row],[day_of_the_week]]&amp;"-"&amp;Tabla1[[#This Row],[hour]]&amp;"-"&amp;Tabla1[[#This Row],[cash_type]]&amp;"-"&amp;Tabla1[[#This Row],[card]]&amp;"-"&amp;Tabla1[[#This Row],[coffee_name]]</f>
        <v>jueves-17:09-card-ANON-0000-0000-0012-Americano</v>
      </c>
      <c r="L370" t="str">
        <f>IF(COUNTIF($K$2:K370,K370)=1,"único","repetido")</f>
        <v>único</v>
      </c>
    </row>
    <row r="371" spans="1:12" x14ac:dyDescent="0.3">
      <c r="A371" s="1">
        <v>45407</v>
      </c>
      <c r="B371" s="2">
        <v>45407.715846678242</v>
      </c>
      <c r="C371" s="2" t="str">
        <f>TEXT(Tabla1[[#This Row],[date]],"mmm")</f>
        <v>abr</v>
      </c>
      <c r="D371" s="2" t="str">
        <f>TEXT(Tabla1[[#This Row],[date]],"dddd")</f>
        <v>jueves</v>
      </c>
      <c r="E371" s="2" t="str">
        <f>TEXT(Tabla1[[#This Row],[datetime]],"hh:mm")</f>
        <v>17:10</v>
      </c>
      <c r="F371" t="s">
        <v>3</v>
      </c>
      <c r="G371" t="s">
        <v>23</v>
      </c>
      <c r="H371" t="str">
        <f>IF(ISBLANK(G371),"cash",IF(COUNTIF($D$2:D371,D371)=1,"Nuevo","frecuente"))</f>
        <v>frecuente</v>
      </c>
      <c r="I371" s="8">
        <v>27.92</v>
      </c>
      <c r="J371" t="s">
        <v>11</v>
      </c>
      <c r="K371" t="str">
        <f>Tabla1[[#This Row],[day_of_the_week]]&amp;"-"&amp;Tabla1[[#This Row],[hour]]&amp;"-"&amp;Tabla1[[#This Row],[cash_type]]&amp;"-"&amp;Tabla1[[#This Row],[card]]&amp;"-"&amp;Tabla1[[#This Row],[coffee_name]]</f>
        <v>jueves-17:10-card-ANON-0000-0000-0012-Americano</v>
      </c>
      <c r="L371" t="str">
        <f>IF(COUNTIF($K$2:K371,K371)=1,"único","repetido")</f>
        <v>único</v>
      </c>
    </row>
    <row r="372" spans="1:12" x14ac:dyDescent="0.3">
      <c r="A372" s="1">
        <v>45408</v>
      </c>
      <c r="B372" s="2">
        <v>45408.425585856479</v>
      </c>
      <c r="C372" s="2" t="str">
        <f>TEXT(Tabla1[[#This Row],[date]],"mmm")</f>
        <v>abr</v>
      </c>
      <c r="D372" s="2" t="str">
        <f>TEXT(Tabla1[[#This Row],[date]],"dddd")</f>
        <v>viernes</v>
      </c>
      <c r="E372" s="2" t="str">
        <f>TEXT(Tabla1[[#This Row],[datetime]],"hh:mm")</f>
        <v>10:12</v>
      </c>
      <c r="F372" t="s">
        <v>3</v>
      </c>
      <c r="G372" t="s">
        <v>6</v>
      </c>
      <c r="H372" t="str">
        <f>IF(ISBLANK(G372),"cash",IF(COUNTIF($D$2:D372,D372)=1,"Nuevo","frecuente"))</f>
        <v>frecuente</v>
      </c>
      <c r="I372" s="8">
        <v>37.72</v>
      </c>
      <c r="J372" t="s">
        <v>7</v>
      </c>
      <c r="K372" t="str">
        <f>Tabla1[[#This Row],[day_of_the_week]]&amp;"-"&amp;Tabla1[[#This Row],[hour]]&amp;"-"&amp;Tabla1[[#This Row],[cash_type]]&amp;"-"&amp;Tabla1[[#This Row],[card]]&amp;"-"&amp;Tabla1[[#This Row],[coffee_name]]</f>
        <v>viernes-10:12-card-ANON-0000-0000-0001-Latte</v>
      </c>
      <c r="L372" t="str">
        <f>IF(COUNTIF($K$2:K372,K372)=1,"único","repetido")</f>
        <v>único</v>
      </c>
    </row>
    <row r="373" spans="1:12" x14ac:dyDescent="0.3">
      <c r="A373" s="1">
        <v>45408</v>
      </c>
      <c r="B373" s="2">
        <v>45408.501048379629</v>
      </c>
      <c r="C373" s="2" t="str">
        <f>TEXT(Tabla1[[#This Row],[date]],"mmm")</f>
        <v>abr</v>
      </c>
      <c r="D373" s="2" t="str">
        <f>TEXT(Tabla1[[#This Row],[date]],"dddd")</f>
        <v>viernes</v>
      </c>
      <c r="E373" s="2" t="str">
        <f>TEXT(Tabla1[[#This Row],[datetime]],"hh:mm")</f>
        <v>12:01</v>
      </c>
      <c r="F373" t="s">
        <v>3</v>
      </c>
      <c r="G373" t="s">
        <v>150</v>
      </c>
      <c r="H373" t="str">
        <f>IF(ISBLANK(G373),"cash",IF(COUNTIF($D$2:D373,D373)=1,"Nuevo","frecuente"))</f>
        <v>frecuente</v>
      </c>
      <c r="I373" s="8">
        <v>37.72</v>
      </c>
      <c r="J373" t="s">
        <v>7</v>
      </c>
      <c r="K373" t="str">
        <f>Tabla1[[#This Row],[day_of_the_week]]&amp;"-"&amp;Tabla1[[#This Row],[hour]]&amp;"-"&amp;Tabla1[[#This Row],[cash_type]]&amp;"-"&amp;Tabla1[[#This Row],[card]]&amp;"-"&amp;Tabla1[[#This Row],[coffee_name]]</f>
        <v>viernes-12:01-card-ANON-0000-0000-0136-Latte</v>
      </c>
      <c r="L373" t="str">
        <f>IF(COUNTIF($K$2:K373,K373)=1,"único","repetido")</f>
        <v>único</v>
      </c>
    </row>
    <row r="374" spans="1:12" x14ac:dyDescent="0.3">
      <c r="A374" s="1">
        <v>45408</v>
      </c>
      <c r="B374" s="2">
        <v>45408.563521956021</v>
      </c>
      <c r="C374" s="2" t="str">
        <f>TEXT(Tabla1[[#This Row],[date]],"mmm")</f>
        <v>abr</v>
      </c>
      <c r="D374" s="2" t="str">
        <f>TEXT(Tabla1[[#This Row],[date]],"dddd")</f>
        <v>viernes</v>
      </c>
      <c r="E374" s="2" t="str">
        <f>TEXT(Tabla1[[#This Row],[datetime]],"hh:mm")</f>
        <v>13:31</v>
      </c>
      <c r="F374" t="s">
        <v>3</v>
      </c>
      <c r="G374" t="s">
        <v>151</v>
      </c>
      <c r="H374" t="str">
        <f>IF(ISBLANK(G374),"cash",IF(COUNTIF($D$2:D374,D374)=1,"Nuevo","frecuente"))</f>
        <v>frecuente</v>
      </c>
      <c r="I374" s="8">
        <v>37.72</v>
      </c>
      <c r="J374" t="s">
        <v>43</v>
      </c>
      <c r="K374" t="str">
        <f>Tabla1[[#This Row],[day_of_the_week]]&amp;"-"&amp;Tabla1[[#This Row],[hour]]&amp;"-"&amp;Tabla1[[#This Row],[cash_type]]&amp;"-"&amp;Tabla1[[#This Row],[card]]&amp;"-"&amp;Tabla1[[#This Row],[coffee_name]]</f>
        <v>viernes-13:31-card-ANON-0000-0000-0137-Cappuccino</v>
      </c>
      <c r="L374" t="str">
        <f>IF(COUNTIF($K$2:K374,K374)=1,"único","repetido")</f>
        <v>único</v>
      </c>
    </row>
    <row r="375" spans="1:12" x14ac:dyDescent="0.3">
      <c r="A375" s="1">
        <v>45408</v>
      </c>
      <c r="B375" s="2">
        <v>45408.647631828702</v>
      </c>
      <c r="C375" s="2" t="str">
        <f>TEXT(Tabla1[[#This Row],[date]],"mmm")</f>
        <v>abr</v>
      </c>
      <c r="D375" s="2" t="str">
        <f>TEXT(Tabla1[[#This Row],[date]],"dddd")</f>
        <v>viernes</v>
      </c>
      <c r="E375" s="2" t="str">
        <f>TEXT(Tabla1[[#This Row],[datetime]],"hh:mm")</f>
        <v>15:32</v>
      </c>
      <c r="F375" t="s">
        <v>3</v>
      </c>
      <c r="G375" t="s">
        <v>23</v>
      </c>
      <c r="H375" t="str">
        <f>IF(ISBLANK(G375),"cash",IF(COUNTIF($D$2:D375,D375)=1,"Nuevo","frecuente"))</f>
        <v>frecuente</v>
      </c>
      <c r="I375" s="8">
        <v>27.92</v>
      </c>
      <c r="J375" t="s">
        <v>11</v>
      </c>
      <c r="K375" t="str">
        <f>Tabla1[[#This Row],[day_of_the_week]]&amp;"-"&amp;Tabla1[[#This Row],[hour]]&amp;"-"&amp;Tabla1[[#This Row],[cash_type]]&amp;"-"&amp;Tabla1[[#This Row],[card]]&amp;"-"&amp;Tabla1[[#This Row],[coffee_name]]</f>
        <v>viernes-15:32-card-ANON-0000-0000-0012-Americano</v>
      </c>
      <c r="L375" t="str">
        <f>IF(COUNTIF($K$2:K375,K375)=1,"único","repetido")</f>
        <v>único</v>
      </c>
    </row>
    <row r="376" spans="1:12" x14ac:dyDescent="0.3">
      <c r="A376" s="1">
        <v>45408</v>
      </c>
      <c r="B376" s="2">
        <v>45408.648300138891</v>
      </c>
      <c r="C376" s="2" t="str">
        <f>TEXT(Tabla1[[#This Row],[date]],"mmm")</f>
        <v>abr</v>
      </c>
      <c r="D376" s="2" t="str">
        <f>TEXT(Tabla1[[#This Row],[date]],"dddd")</f>
        <v>viernes</v>
      </c>
      <c r="E376" s="2" t="str">
        <f>TEXT(Tabla1[[#This Row],[datetime]],"hh:mm")</f>
        <v>15:33</v>
      </c>
      <c r="F376" t="s">
        <v>3</v>
      </c>
      <c r="G376" t="s">
        <v>23</v>
      </c>
      <c r="H376" t="str">
        <f>IF(ISBLANK(G376),"cash",IF(COUNTIF($D$2:D376,D376)=1,"Nuevo","frecuente"))</f>
        <v>frecuente</v>
      </c>
      <c r="I376" s="8">
        <v>27.92</v>
      </c>
      <c r="J376" t="s">
        <v>11</v>
      </c>
      <c r="K376" t="str">
        <f>Tabla1[[#This Row],[day_of_the_week]]&amp;"-"&amp;Tabla1[[#This Row],[hour]]&amp;"-"&amp;Tabla1[[#This Row],[cash_type]]&amp;"-"&amp;Tabla1[[#This Row],[card]]&amp;"-"&amp;Tabla1[[#This Row],[coffee_name]]</f>
        <v>viernes-15:33-card-ANON-0000-0000-0012-Americano</v>
      </c>
      <c r="L376" t="str">
        <f>IF(COUNTIF($K$2:K376,K376)=1,"único","repetido")</f>
        <v>único</v>
      </c>
    </row>
    <row r="377" spans="1:12" x14ac:dyDescent="0.3">
      <c r="A377" s="1">
        <v>45408</v>
      </c>
      <c r="B377" s="2">
        <v>45408.682945763889</v>
      </c>
      <c r="C377" s="2" t="str">
        <f>TEXT(Tabla1[[#This Row],[date]],"mmm")</f>
        <v>abr</v>
      </c>
      <c r="D377" s="2" t="str">
        <f>TEXT(Tabla1[[#This Row],[date]],"dddd")</f>
        <v>viernes</v>
      </c>
      <c r="E377" s="2" t="str">
        <f>TEXT(Tabla1[[#This Row],[datetime]],"hh:mm")</f>
        <v>16:23</v>
      </c>
      <c r="F377" t="s">
        <v>3</v>
      </c>
      <c r="G377" t="s">
        <v>152</v>
      </c>
      <c r="H377" t="str">
        <f>IF(ISBLANK(G377),"cash",IF(COUNTIF($D$2:D377,D377)=1,"Nuevo","frecuente"))</f>
        <v>frecuente</v>
      </c>
      <c r="I377" s="8">
        <v>27.92</v>
      </c>
      <c r="J377" t="s">
        <v>28</v>
      </c>
      <c r="K377" t="str">
        <f>Tabla1[[#This Row],[day_of_the_week]]&amp;"-"&amp;Tabla1[[#This Row],[hour]]&amp;"-"&amp;Tabla1[[#This Row],[cash_type]]&amp;"-"&amp;Tabla1[[#This Row],[card]]&amp;"-"&amp;Tabla1[[#This Row],[coffee_name]]</f>
        <v>viernes-16:23-card-ANON-0000-0000-0138-Cortado</v>
      </c>
      <c r="L377" t="str">
        <f>IF(COUNTIF($K$2:K377,K377)=1,"único","repetido")</f>
        <v>único</v>
      </c>
    </row>
    <row r="378" spans="1:12" x14ac:dyDescent="0.3">
      <c r="A378" s="1">
        <v>45408</v>
      </c>
      <c r="B378" s="2">
        <v>45408.683724537033</v>
      </c>
      <c r="C378" s="2" t="str">
        <f>TEXT(Tabla1[[#This Row],[date]],"mmm")</f>
        <v>abr</v>
      </c>
      <c r="D378" s="2" t="str">
        <f>TEXT(Tabla1[[#This Row],[date]],"dddd")</f>
        <v>viernes</v>
      </c>
      <c r="E378" s="2" t="str">
        <f>TEXT(Tabla1[[#This Row],[datetime]],"hh:mm")</f>
        <v>16:24</v>
      </c>
      <c r="F378" t="s">
        <v>3</v>
      </c>
      <c r="G378" t="s">
        <v>153</v>
      </c>
      <c r="H378" t="str">
        <f>IF(ISBLANK(G378),"cash",IF(COUNTIF($D$2:D378,D378)=1,"Nuevo","frecuente"))</f>
        <v>frecuente</v>
      </c>
      <c r="I378" s="8">
        <v>27.92</v>
      </c>
      <c r="J378" t="s">
        <v>11</v>
      </c>
      <c r="K378" t="str">
        <f>Tabla1[[#This Row],[day_of_the_week]]&amp;"-"&amp;Tabla1[[#This Row],[hour]]&amp;"-"&amp;Tabla1[[#This Row],[cash_type]]&amp;"-"&amp;Tabla1[[#This Row],[card]]&amp;"-"&amp;Tabla1[[#This Row],[coffee_name]]</f>
        <v>viernes-16:24-card-ANON-0000-0000-0139-Americano</v>
      </c>
      <c r="L378" t="str">
        <f>IF(COUNTIF($K$2:K378,K378)=1,"único","repetido")</f>
        <v>único</v>
      </c>
    </row>
    <row r="379" spans="1:12" x14ac:dyDescent="0.3">
      <c r="A379" s="1">
        <v>45408</v>
      </c>
      <c r="B379" s="2">
        <v>45408.813971203701</v>
      </c>
      <c r="C379" s="2" t="str">
        <f>TEXT(Tabla1[[#This Row],[date]],"mmm")</f>
        <v>abr</v>
      </c>
      <c r="D379" s="2" t="str">
        <f>TEXT(Tabla1[[#This Row],[date]],"dddd")</f>
        <v>viernes</v>
      </c>
      <c r="E379" s="2" t="str">
        <f>TEXT(Tabla1[[#This Row],[datetime]],"hh:mm")</f>
        <v>19:32</v>
      </c>
      <c r="F379" t="s">
        <v>3</v>
      </c>
      <c r="G379" t="s">
        <v>19</v>
      </c>
      <c r="H379" t="str">
        <f>IF(ISBLANK(G379),"cash",IF(COUNTIF($D$2:D379,D379)=1,"Nuevo","frecuente"))</f>
        <v>frecuente</v>
      </c>
      <c r="I379" s="8">
        <v>37.72</v>
      </c>
      <c r="J379" t="s">
        <v>9</v>
      </c>
      <c r="K379" t="str">
        <f>Tabla1[[#This Row],[day_of_the_week]]&amp;"-"&amp;Tabla1[[#This Row],[hour]]&amp;"-"&amp;Tabla1[[#This Row],[cash_type]]&amp;"-"&amp;Tabla1[[#This Row],[card]]&amp;"-"&amp;Tabla1[[#This Row],[coffee_name]]</f>
        <v>viernes-19:32-card-ANON-0000-0000-0009-Hot Chocolate</v>
      </c>
      <c r="L379" t="str">
        <f>IF(COUNTIF($K$2:K379,K379)=1,"único","repetido")</f>
        <v>único</v>
      </c>
    </row>
    <row r="380" spans="1:12" x14ac:dyDescent="0.3">
      <c r="A380" s="1">
        <v>45408</v>
      </c>
      <c r="B380" s="2">
        <v>45408.81493310185</v>
      </c>
      <c r="C380" s="2" t="str">
        <f>TEXT(Tabla1[[#This Row],[date]],"mmm")</f>
        <v>abr</v>
      </c>
      <c r="D380" s="2" t="str">
        <f>TEXT(Tabla1[[#This Row],[date]],"dddd")</f>
        <v>viernes</v>
      </c>
      <c r="E380" s="2" t="str">
        <f>TEXT(Tabla1[[#This Row],[datetime]],"hh:mm")</f>
        <v>19:33</v>
      </c>
      <c r="F380" t="s">
        <v>3</v>
      </c>
      <c r="G380" t="s">
        <v>19</v>
      </c>
      <c r="H380" t="str">
        <f>IF(ISBLANK(G380),"cash",IF(COUNTIF($D$2:D380,D380)=1,"Nuevo","frecuente"))</f>
        <v>frecuente</v>
      </c>
      <c r="I380" s="8">
        <v>37.72</v>
      </c>
      <c r="J380" t="s">
        <v>18</v>
      </c>
      <c r="K380" t="str">
        <f>Tabla1[[#This Row],[day_of_the_week]]&amp;"-"&amp;Tabla1[[#This Row],[hour]]&amp;"-"&amp;Tabla1[[#This Row],[cash_type]]&amp;"-"&amp;Tabla1[[#This Row],[card]]&amp;"-"&amp;Tabla1[[#This Row],[coffee_name]]</f>
        <v>viernes-19:33-card-ANON-0000-0000-0009-Cocoa</v>
      </c>
      <c r="L380" t="str">
        <f>IF(COUNTIF($K$2:K380,K380)=1,"único","repetido")</f>
        <v>único</v>
      </c>
    </row>
    <row r="381" spans="1:12" x14ac:dyDescent="0.3">
      <c r="A381" s="1">
        <v>45409</v>
      </c>
      <c r="B381" s="2">
        <v>45409.64375787037</v>
      </c>
      <c r="C381" s="2" t="str">
        <f>TEXT(Tabla1[[#This Row],[date]],"mmm")</f>
        <v>abr</v>
      </c>
      <c r="D381" s="2" t="str">
        <f>TEXT(Tabla1[[#This Row],[date]],"dddd")</f>
        <v>sábado</v>
      </c>
      <c r="E381" s="2" t="str">
        <f>TEXT(Tabla1[[#This Row],[datetime]],"hh:mm")</f>
        <v>15:27</v>
      </c>
      <c r="F381" t="s">
        <v>3</v>
      </c>
      <c r="G381" t="s">
        <v>19</v>
      </c>
      <c r="H381" t="str">
        <f>IF(ISBLANK(G381),"cash",IF(COUNTIF($D$2:D381,D381)=1,"Nuevo","frecuente"))</f>
        <v>frecuente</v>
      </c>
      <c r="I381" s="8">
        <v>37.72</v>
      </c>
      <c r="J381" t="s">
        <v>43</v>
      </c>
      <c r="K381" t="str">
        <f>Tabla1[[#This Row],[day_of_the_week]]&amp;"-"&amp;Tabla1[[#This Row],[hour]]&amp;"-"&amp;Tabla1[[#This Row],[cash_type]]&amp;"-"&amp;Tabla1[[#This Row],[card]]&amp;"-"&amp;Tabla1[[#This Row],[coffee_name]]</f>
        <v>sábado-15:27-card-ANON-0000-0000-0009-Cappuccino</v>
      </c>
      <c r="L381" t="str">
        <f>IF(COUNTIF($K$2:K381,K381)=1,"único","repetido")</f>
        <v>único</v>
      </c>
    </row>
    <row r="382" spans="1:12" x14ac:dyDescent="0.3">
      <c r="A382" s="1">
        <v>45410</v>
      </c>
      <c r="B382" s="2">
        <v>45410.439496284722</v>
      </c>
      <c r="C382" s="2" t="str">
        <f>TEXT(Tabla1[[#This Row],[date]],"mmm")</f>
        <v>abr</v>
      </c>
      <c r="D382" s="2" t="str">
        <f>TEXT(Tabla1[[#This Row],[date]],"dddd")</f>
        <v>domingo</v>
      </c>
      <c r="E382" s="2" t="str">
        <f>TEXT(Tabla1[[#This Row],[datetime]],"hh:mm")</f>
        <v>10:32</v>
      </c>
      <c r="F382" t="s">
        <v>3</v>
      </c>
      <c r="G382" t="s">
        <v>6</v>
      </c>
      <c r="H382" t="str">
        <f>IF(ISBLANK(G382),"cash",IF(COUNTIF($D$2:D382,D382)=1,"Nuevo","frecuente"))</f>
        <v>frecuente</v>
      </c>
      <c r="I382" s="8">
        <v>37.72</v>
      </c>
      <c r="J382" t="s">
        <v>7</v>
      </c>
      <c r="K382" t="str">
        <f>Tabla1[[#This Row],[day_of_the_week]]&amp;"-"&amp;Tabla1[[#This Row],[hour]]&amp;"-"&amp;Tabla1[[#This Row],[cash_type]]&amp;"-"&amp;Tabla1[[#This Row],[card]]&amp;"-"&amp;Tabla1[[#This Row],[coffee_name]]</f>
        <v>domingo-10:32-card-ANON-0000-0000-0001-Latte</v>
      </c>
      <c r="L382" t="str">
        <f>IF(COUNTIF($K$2:K382,K382)=1,"único","repetido")</f>
        <v>único</v>
      </c>
    </row>
    <row r="383" spans="1:12" x14ac:dyDescent="0.3">
      <c r="A383" s="1">
        <v>45410</v>
      </c>
      <c r="B383" s="2">
        <v>45410.520946168981</v>
      </c>
      <c r="C383" s="2" t="str">
        <f>TEXT(Tabla1[[#This Row],[date]],"mmm")</f>
        <v>abr</v>
      </c>
      <c r="D383" s="2" t="str">
        <f>TEXT(Tabla1[[#This Row],[date]],"dddd")</f>
        <v>domingo</v>
      </c>
      <c r="E383" s="2" t="str">
        <f>TEXT(Tabla1[[#This Row],[datetime]],"hh:mm")</f>
        <v>12:30</v>
      </c>
      <c r="F383" t="s">
        <v>3</v>
      </c>
      <c r="G383" t="s">
        <v>154</v>
      </c>
      <c r="H383" t="str">
        <f>IF(ISBLANK(G383),"cash",IF(COUNTIF($D$2:D383,D383)=1,"Nuevo","frecuente"))</f>
        <v>frecuente</v>
      </c>
      <c r="I383" s="8">
        <v>37.72</v>
      </c>
      <c r="J383" t="s">
        <v>43</v>
      </c>
      <c r="K383" t="str">
        <f>Tabla1[[#This Row],[day_of_the_week]]&amp;"-"&amp;Tabla1[[#This Row],[hour]]&amp;"-"&amp;Tabla1[[#This Row],[cash_type]]&amp;"-"&amp;Tabla1[[#This Row],[card]]&amp;"-"&amp;Tabla1[[#This Row],[coffee_name]]</f>
        <v>domingo-12:30-card-ANON-0000-0000-0140-Cappuccino</v>
      </c>
      <c r="L383" t="str">
        <f>IF(COUNTIF($K$2:K383,K383)=1,"único","repetido")</f>
        <v>único</v>
      </c>
    </row>
    <row r="384" spans="1:12" x14ac:dyDescent="0.3">
      <c r="A384" s="1">
        <v>45410</v>
      </c>
      <c r="B384" s="2">
        <v>45410.768845254628</v>
      </c>
      <c r="C384" s="2" t="str">
        <f>TEXT(Tabla1[[#This Row],[date]],"mmm")</f>
        <v>abr</v>
      </c>
      <c r="D384" s="2" t="str">
        <f>TEXT(Tabla1[[#This Row],[date]],"dddd")</f>
        <v>domingo</v>
      </c>
      <c r="E384" s="2" t="str">
        <f>TEXT(Tabla1[[#This Row],[datetime]],"hh:mm")</f>
        <v>18:27</v>
      </c>
      <c r="F384" t="s">
        <v>3</v>
      </c>
      <c r="G384" t="s">
        <v>23</v>
      </c>
      <c r="H384" t="str">
        <f>IF(ISBLANK(G384),"cash",IF(COUNTIF($D$2:D384,D384)=1,"Nuevo","frecuente"))</f>
        <v>frecuente</v>
      </c>
      <c r="I384" s="8">
        <v>27.92</v>
      </c>
      <c r="J384" t="s">
        <v>11</v>
      </c>
      <c r="K384" t="str">
        <f>Tabla1[[#This Row],[day_of_the_week]]&amp;"-"&amp;Tabla1[[#This Row],[hour]]&amp;"-"&amp;Tabla1[[#This Row],[cash_type]]&amp;"-"&amp;Tabla1[[#This Row],[card]]&amp;"-"&amp;Tabla1[[#This Row],[coffee_name]]</f>
        <v>domingo-18:27-card-ANON-0000-0000-0012-Americano</v>
      </c>
      <c r="L384" t="str">
        <f>IF(COUNTIF($K$2:K384,K384)=1,"único","repetido")</f>
        <v>único</v>
      </c>
    </row>
    <row r="385" spans="1:12" x14ac:dyDescent="0.3">
      <c r="A385" s="1">
        <v>45410</v>
      </c>
      <c r="B385" s="2">
        <v>45410.769576516206</v>
      </c>
      <c r="C385" s="2" t="str">
        <f>TEXT(Tabla1[[#This Row],[date]],"mmm")</f>
        <v>abr</v>
      </c>
      <c r="D385" s="2" t="str">
        <f>TEXT(Tabla1[[#This Row],[date]],"dddd")</f>
        <v>domingo</v>
      </c>
      <c r="E385" s="2" t="str">
        <f>TEXT(Tabla1[[#This Row],[datetime]],"hh:mm")</f>
        <v>18:28</v>
      </c>
      <c r="F385" t="s">
        <v>3</v>
      </c>
      <c r="G385" t="s">
        <v>23</v>
      </c>
      <c r="H385" t="str">
        <f>IF(ISBLANK(G385),"cash",IF(COUNTIF($D$2:D385,D385)=1,"Nuevo","frecuente"))</f>
        <v>frecuente</v>
      </c>
      <c r="I385" s="8">
        <v>27.92</v>
      </c>
      <c r="J385" t="s">
        <v>11</v>
      </c>
      <c r="K385" t="str">
        <f>Tabla1[[#This Row],[day_of_the_week]]&amp;"-"&amp;Tabla1[[#This Row],[hour]]&amp;"-"&amp;Tabla1[[#This Row],[cash_type]]&amp;"-"&amp;Tabla1[[#This Row],[card]]&amp;"-"&amp;Tabla1[[#This Row],[coffee_name]]</f>
        <v>domingo-18:28-card-ANON-0000-0000-0012-Americano</v>
      </c>
      <c r="L385" t="str">
        <f>IF(COUNTIF($K$2:K385,K385)=1,"único","repetido")</f>
        <v>único</v>
      </c>
    </row>
    <row r="386" spans="1:12" x14ac:dyDescent="0.3">
      <c r="A386" s="1">
        <v>45410</v>
      </c>
      <c r="B386" s="2">
        <v>45410.770166365743</v>
      </c>
      <c r="C386" s="2" t="str">
        <f>TEXT(Tabla1[[#This Row],[date]],"mmm")</f>
        <v>abr</v>
      </c>
      <c r="D386" s="2" t="str">
        <f>TEXT(Tabla1[[#This Row],[date]],"dddd")</f>
        <v>domingo</v>
      </c>
      <c r="E386" s="2" t="str">
        <f>TEXT(Tabla1[[#This Row],[datetime]],"hh:mm")</f>
        <v>18:29</v>
      </c>
      <c r="F386" t="s">
        <v>3</v>
      </c>
      <c r="G386" t="s">
        <v>31</v>
      </c>
      <c r="H386" t="str">
        <f>IF(ISBLANK(G386),"cash",IF(COUNTIF($D$2:D386,D386)=1,"Nuevo","frecuente"))</f>
        <v>frecuente</v>
      </c>
      <c r="I386" s="8">
        <v>37.72</v>
      </c>
      <c r="J386" t="s">
        <v>7</v>
      </c>
      <c r="K386" t="str">
        <f>Tabla1[[#This Row],[day_of_the_week]]&amp;"-"&amp;Tabla1[[#This Row],[hour]]&amp;"-"&amp;Tabla1[[#This Row],[cash_type]]&amp;"-"&amp;Tabla1[[#This Row],[card]]&amp;"-"&amp;Tabla1[[#This Row],[coffee_name]]</f>
        <v>domingo-18:29-card-ANON-0000-0000-0019-Latte</v>
      </c>
      <c r="L386" t="str">
        <f>IF(COUNTIF($K$2:K386,K386)=1,"único","repetido")</f>
        <v>único</v>
      </c>
    </row>
    <row r="387" spans="1:12" x14ac:dyDescent="0.3">
      <c r="A387" s="1">
        <v>45411</v>
      </c>
      <c r="B387" s="2">
        <v>45411.476757766206</v>
      </c>
      <c r="C387" s="2" t="str">
        <f>TEXT(Tabla1[[#This Row],[date]],"mmm")</f>
        <v>abr</v>
      </c>
      <c r="D387" s="2" t="str">
        <f>TEXT(Tabla1[[#This Row],[date]],"dddd")</f>
        <v>lunes</v>
      </c>
      <c r="E387" s="2" t="str">
        <f>TEXT(Tabla1[[#This Row],[datetime]],"hh:mm")</f>
        <v>11:26</v>
      </c>
      <c r="F387" t="s">
        <v>3</v>
      </c>
      <c r="G387" t="s">
        <v>155</v>
      </c>
      <c r="H387" t="str">
        <f>IF(ISBLANK(G387),"cash",IF(COUNTIF($D$2:D387,D387)=1,"Nuevo","frecuente"))</f>
        <v>frecuente</v>
      </c>
      <c r="I387" s="8">
        <v>27.92</v>
      </c>
      <c r="J387" t="s">
        <v>28</v>
      </c>
      <c r="K387" t="str">
        <f>Tabla1[[#This Row],[day_of_the_week]]&amp;"-"&amp;Tabla1[[#This Row],[hour]]&amp;"-"&amp;Tabla1[[#This Row],[cash_type]]&amp;"-"&amp;Tabla1[[#This Row],[card]]&amp;"-"&amp;Tabla1[[#This Row],[coffee_name]]</f>
        <v>lunes-11:26-card-ANON-0000-0000-0141-Cortado</v>
      </c>
      <c r="L387" t="str">
        <f>IF(COUNTIF($K$2:K387,K387)=1,"único","repetido")</f>
        <v>único</v>
      </c>
    </row>
    <row r="388" spans="1:12" x14ac:dyDescent="0.3">
      <c r="A388" s="1">
        <v>45411</v>
      </c>
      <c r="B388" s="2">
        <v>45411.561075798614</v>
      </c>
      <c r="C388" s="2" t="str">
        <f>TEXT(Tabla1[[#This Row],[date]],"mmm")</f>
        <v>abr</v>
      </c>
      <c r="D388" s="2" t="str">
        <f>TEXT(Tabla1[[#This Row],[date]],"dddd")</f>
        <v>lunes</v>
      </c>
      <c r="E388" s="2" t="str">
        <f>TEXT(Tabla1[[#This Row],[datetime]],"hh:mm")</f>
        <v>13:27</v>
      </c>
      <c r="F388" t="s">
        <v>3</v>
      </c>
      <c r="G388" t="s">
        <v>10</v>
      </c>
      <c r="H388" t="str">
        <f>IF(ISBLANK(G388),"cash",IF(COUNTIF($D$2:D388,D388)=1,"Nuevo","frecuente"))</f>
        <v>frecuente</v>
      </c>
      <c r="I388" s="8">
        <v>27.92</v>
      </c>
      <c r="J388" t="s">
        <v>11</v>
      </c>
      <c r="K388" t="str">
        <f>Tabla1[[#This Row],[day_of_the_week]]&amp;"-"&amp;Tabla1[[#This Row],[hour]]&amp;"-"&amp;Tabla1[[#This Row],[cash_type]]&amp;"-"&amp;Tabla1[[#This Row],[card]]&amp;"-"&amp;Tabla1[[#This Row],[coffee_name]]</f>
        <v>lunes-13:27-card-ANON-0000-0000-0003-Americano</v>
      </c>
      <c r="L388" t="str">
        <f>IF(COUNTIF($K$2:K388,K388)=1,"único","repetido")</f>
        <v>único</v>
      </c>
    </row>
    <row r="389" spans="1:12" x14ac:dyDescent="0.3">
      <c r="A389" s="1">
        <v>45411</v>
      </c>
      <c r="B389" s="2">
        <v>45411.56173494213</v>
      </c>
      <c r="C389" s="2" t="str">
        <f>TEXT(Tabla1[[#This Row],[date]],"mmm")</f>
        <v>abr</v>
      </c>
      <c r="D389" s="2" t="str">
        <f>TEXT(Tabla1[[#This Row],[date]],"dddd")</f>
        <v>lunes</v>
      </c>
      <c r="E389" s="2" t="str">
        <f>TEXT(Tabla1[[#This Row],[datetime]],"hh:mm")</f>
        <v>13:28</v>
      </c>
      <c r="F389" t="s">
        <v>3</v>
      </c>
      <c r="G389" t="s">
        <v>10</v>
      </c>
      <c r="H389" t="str">
        <f>IF(ISBLANK(G389),"cash",IF(COUNTIF($D$2:D389,D389)=1,"Nuevo","frecuente"))</f>
        <v>frecuente</v>
      </c>
      <c r="I389" s="8">
        <v>27.92</v>
      </c>
      <c r="J389" t="s">
        <v>28</v>
      </c>
      <c r="K389" t="str">
        <f>Tabla1[[#This Row],[day_of_the_week]]&amp;"-"&amp;Tabla1[[#This Row],[hour]]&amp;"-"&amp;Tabla1[[#This Row],[cash_type]]&amp;"-"&amp;Tabla1[[#This Row],[card]]&amp;"-"&amp;Tabla1[[#This Row],[coffee_name]]</f>
        <v>lunes-13:28-card-ANON-0000-0000-0003-Cortado</v>
      </c>
      <c r="L389" t="str">
        <f>IF(COUNTIF($K$2:K389,K389)=1,"único","repetido")</f>
        <v>único</v>
      </c>
    </row>
    <row r="390" spans="1:12" x14ac:dyDescent="0.3">
      <c r="A390" s="1">
        <v>45411</v>
      </c>
      <c r="B390" s="2">
        <v>45411.578885763891</v>
      </c>
      <c r="C390" s="2" t="str">
        <f>TEXT(Tabla1[[#This Row],[date]],"mmm")</f>
        <v>abr</v>
      </c>
      <c r="D390" s="2" t="str">
        <f>TEXT(Tabla1[[#This Row],[date]],"dddd")</f>
        <v>lunes</v>
      </c>
      <c r="E390" s="2" t="str">
        <f>TEXT(Tabla1[[#This Row],[datetime]],"hh:mm")</f>
        <v>13:53</v>
      </c>
      <c r="F390" t="s">
        <v>3</v>
      </c>
      <c r="G390" t="s">
        <v>155</v>
      </c>
      <c r="H390" t="str">
        <f>IF(ISBLANK(G390),"cash",IF(COUNTIF($D$2:D390,D390)=1,"Nuevo","frecuente"))</f>
        <v>frecuente</v>
      </c>
      <c r="I390" s="8">
        <v>27.92</v>
      </c>
      <c r="J390" t="s">
        <v>28</v>
      </c>
      <c r="K390" t="str">
        <f>Tabla1[[#This Row],[day_of_the_week]]&amp;"-"&amp;Tabla1[[#This Row],[hour]]&amp;"-"&amp;Tabla1[[#This Row],[cash_type]]&amp;"-"&amp;Tabla1[[#This Row],[card]]&amp;"-"&amp;Tabla1[[#This Row],[coffee_name]]</f>
        <v>lunes-13:53-card-ANON-0000-0000-0141-Cortado</v>
      </c>
      <c r="L390" t="str">
        <f>IF(COUNTIF($K$2:K390,K390)=1,"único","repetido")</f>
        <v>único</v>
      </c>
    </row>
    <row r="391" spans="1:12" x14ac:dyDescent="0.3">
      <c r="A391" s="1">
        <v>45411</v>
      </c>
      <c r="B391" s="2">
        <v>45411.579448576391</v>
      </c>
      <c r="C391" s="2" t="str">
        <f>TEXT(Tabla1[[#This Row],[date]],"mmm")</f>
        <v>abr</v>
      </c>
      <c r="D391" s="2" t="str">
        <f>TEXT(Tabla1[[#This Row],[date]],"dddd")</f>
        <v>lunes</v>
      </c>
      <c r="E391" s="2" t="str">
        <f>TEXT(Tabla1[[#This Row],[datetime]],"hh:mm")</f>
        <v>13:54</v>
      </c>
      <c r="F391" t="s">
        <v>3</v>
      </c>
      <c r="G391" t="s">
        <v>155</v>
      </c>
      <c r="H391" t="str">
        <f>IF(ISBLANK(G391),"cash",IF(COUNTIF($D$2:D391,D391)=1,"Nuevo","frecuente"))</f>
        <v>frecuente</v>
      </c>
      <c r="I391" s="8">
        <v>32.82</v>
      </c>
      <c r="J391" t="s">
        <v>14</v>
      </c>
      <c r="K391" t="str">
        <f>Tabla1[[#This Row],[day_of_the_week]]&amp;"-"&amp;Tabla1[[#This Row],[hour]]&amp;"-"&amp;Tabla1[[#This Row],[cash_type]]&amp;"-"&amp;Tabla1[[#This Row],[card]]&amp;"-"&amp;Tabla1[[#This Row],[coffee_name]]</f>
        <v>lunes-13:54-card-ANON-0000-0000-0141-Americano with Milk</v>
      </c>
      <c r="L391" t="str">
        <f>IF(COUNTIF($K$2:K391,K391)=1,"único","repetido")</f>
        <v>único</v>
      </c>
    </row>
    <row r="392" spans="1:12" x14ac:dyDescent="0.3">
      <c r="A392" s="1">
        <v>45411</v>
      </c>
      <c r="B392" s="2">
        <v>45411.776254699071</v>
      </c>
      <c r="C392" s="2" t="str">
        <f>TEXT(Tabla1[[#This Row],[date]],"mmm")</f>
        <v>abr</v>
      </c>
      <c r="D392" s="2" t="str">
        <f>TEXT(Tabla1[[#This Row],[date]],"dddd")</f>
        <v>lunes</v>
      </c>
      <c r="E392" s="2" t="str">
        <f>TEXT(Tabla1[[#This Row],[datetime]],"hh:mm")</f>
        <v>18:37</v>
      </c>
      <c r="F392" t="s">
        <v>3</v>
      </c>
      <c r="G392" t="s">
        <v>154</v>
      </c>
      <c r="H392" t="str">
        <f>IF(ISBLANK(G392),"cash",IF(COUNTIF($D$2:D392,D392)=1,"Nuevo","frecuente"))</f>
        <v>frecuente</v>
      </c>
      <c r="I392" s="8">
        <v>37.72</v>
      </c>
      <c r="J392" t="s">
        <v>43</v>
      </c>
      <c r="K392" t="str">
        <f>Tabla1[[#This Row],[day_of_the_week]]&amp;"-"&amp;Tabla1[[#This Row],[hour]]&amp;"-"&amp;Tabla1[[#This Row],[cash_type]]&amp;"-"&amp;Tabla1[[#This Row],[card]]&amp;"-"&amp;Tabla1[[#This Row],[coffee_name]]</f>
        <v>lunes-18:37-card-ANON-0000-0000-0140-Cappuccino</v>
      </c>
      <c r="L392" t="str">
        <f>IF(COUNTIF($K$2:K392,K392)=1,"único","repetido")</f>
        <v>único</v>
      </c>
    </row>
    <row r="393" spans="1:12" x14ac:dyDescent="0.3">
      <c r="A393" s="1">
        <v>45411</v>
      </c>
      <c r="B393" s="2">
        <v>45411.800384189817</v>
      </c>
      <c r="C393" s="2" t="str">
        <f>TEXT(Tabla1[[#This Row],[date]],"mmm")</f>
        <v>abr</v>
      </c>
      <c r="D393" s="2" t="str">
        <f>TEXT(Tabla1[[#This Row],[date]],"dddd")</f>
        <v>lunes</v>
      </c>
      <c r="E393" s="2" t="str">
        <f>TEXT(Tabla1[[#This Row],[datetime]],"hh:mm")</f>
        <v>19:12</v>
      </c>
      <c r="F393" t="s">
        <v>3</v>
      </c>
      <c r="G393" t="s">
        <v>148</v>
      </c>
      <c r="H393" t="str">
        <f>IF(ISBLANK(G393),"cash",IF(COUNTIF($D$2:D393,D393)=1,"Nuevo","frecuente"))</f>
        <v>frecuente</v>
      </c>
      <c r="I393" s="8">
        <v>37.72</v>
      </c>
      <c r="J393" t="s">
        <v>43</v>
      </c>
      <c r="K393" t="str">
        <f>Tabla1[[#This Row],[day_of_the_week]]&amp;"-"&amp;Tabla1[[#This Row],[hour]]&amp;"-"&amp;Tabla1[[#This Row],[cash_type]]&amp;"-"&amp;Tabla1[[#This Row],[card]]&amp;"-"&amp;Tabla1[[#This Row],[coffee_name]]</f>
        <v>lunes-19:12-card-ANON-0000-0000-0134-Cappuccino</v>
      </c>
      <c r="L393" t="str">
        <f>IF(COUNTIF($K$2:K393,K393)=1,"único","repetido")</f>
        <v>único</v>
      </c>
    </row>
    <row r="394" spans="1:12" x14ac:dyDescent="0.3">
      <c r="A394" s="1">
        <v>45411</v>
      </c>
      <c r="B394" s="2">
        <v>45411.80113284722</v>
      </c>
      <c r="C394" s="2" t="str">
        <f>TEXT(Tabla1[[#This Row],[date]],"mmm")</f>
        <v>abr</v>
      </c>
      <c r="D394" s="2" t="str">
        <f>TEXT(Tabla1[[#This Row],[date]],"dddd")</f>
        <v>lunes</v>
      </c>
      <c r="E394" s="2" t="str">
        <f>TEXT(Tabla1[[#This Row],[datetime]],"hh:mm")</f>
        <v>19:13</v>
      </c>
      <c r="F394" t="s">
        <v>3</v>
      </c>
      <c r="G394" t="s">
        <v>148</v>
      </c>
      <c r="H394" t="str">
        <f>IF(ISBLANK(G394),"cash",IF(COUNTIF($D$2:D394,D394)=1,"Nuevo","frecuente"))</f>
        <v>frecuente</v>
      </c>
      <c r="I394" s="8">
        <v>37.72</v>
      </c>
      <c r="J394" t="s">
        <v>43</v>
      </c>
      <c r="K394" t="str">
        <f>Tabla1[[#This Row],[day_of_the_week]]&amp;"-"&amp;Tabla1[[#This Row],[hour]]&amp;"-"&amp;Tabla1[[#This Row],[cash_type]]&amp;"-"&amp;Tabla1[[#This Row],[card]]&amp;"-"&amp;Tabla1[[#This Row],[coffee_name]]</f>
        <v>lunes-19:13-card-ANON-0000-0000-0134-Cappuccino</v>
      </c>
      <c r="L394" t="str">
        <f>IF(COUNTIF($K$2:K394,K394)=1,"único","repetido")</f>
        <v>único</v>
      </c>
    </row>
    <row r="395" spans="1:12" x14ac:dyDescent="0.3">
      <c r="A395" s="1">
        <v>45412</v>
      </c>
      <c r="B395" s="2">
        <v>45412.428258020831</v>
      </c>
      <c r="C395" s="2" t="str">
        <f>TEXT(Tabla1[[#This Row],[date]],"mmm")</f>
        <v>abr</v>
      </c>
      <c r="D395" s="2" t="str">
        <f>TEXT(Tabla1[[#This Row],[date]],"dddd")</f>
        <v>martes</v>
      </c>
      <c r="E395" s="2" t="str">
        <f>TEXT(Tabla1[[#This Row],[datetime]],"hh:mm")</f>
        <v>10:16</v>
      </c>
      <c r="F395" t="s">
        <v>3</v>
      </c>
      <c r="G395" t="s">
        <v>156</v>
      </c>
      <c r="H395" t="str">
        <f>IF(ISBLANK(G395),"cash",IF(COUNTIF($D$2:D395,D395)=1,"Nuevo","frecuente"))</f>
        <v>frecuente</v>
      </c>
      <c r="I395" s="8">
        <v>37.72</v>
      </c>
      <c r="J395" t="s">
        <v>7</v>
      </c>
      <c r="K395" t="str">
        <f>Tabla1[[#This Row],[day_of_the_week]]&amp;"-"&amp;Tabla1[[#This Row],[hour]]&amp;"-"&amp;Tabla1[[#This Row],[cash_type]]&amp;"-"&amp;Tabla1[[#This Row],[card]]&amp;"-"&amp;Tabla1[[#This Row],[coffee_name]]</f>
        <v>martes-10:16-card-ANON-0000-0000-0142-Latte</v>
      </c>
      <c r="L395" t="str">
        <f>IF(COUNTIF($K$2:K395,K395)=1,"único","repetido")</f>
        <v>único</v>
      </c>
    </row>
    <row r="396" spans="1:12" x14ac:dyDescent="0.3">
      <c r="A396" s="1">
        <v>45412</v>
      </c>
      <c r="B396" s="2">
        <v>45412.440882523151</v>
      </c>
      <c r="C396" s="2" t="str">
        <f>TEXT(Tabla1[[#This Row],[date]],"mmm")</f>
        <v>abr</v>
      </c>
      <c r="D396" s="2" t="str">
        <f>TEXT(Tabla1[[#This Row],[date]],"dddd")</f>
        <v>martes</v>
      </c>
      <c r="E396" s="2" t="str">
        <f>TEXT(Tabla1[[#This Row],[datetime]],"hh:mm")</f>
        <v>10:34</v>
      </c>
      <c r="F396" t="s">
        <v>3</v>
      </c>
      <c r="G396" t="s">
        <v>156</v>
      </c>
      <c r="H396" t="str">
        <f>IF(ISBLANK(G396),"cash",IF(COUNTIF($D$2:D396,D396)=1,"Nuevo","frecuente"))</f>
        <v>frecuente</v>
      </c>
      <c r="I396" s="8">
        <v>32.82</v>
      </c>
      <c r="J396" t="s">
        <v>14</v>
      </c>
      <c r="K396" t="str">
        <f>Tabla1[[#This Row],[day_of_the_week]]&amp;"-"&amp;Tabla1[[#This Row],[hour]]&amp;"-"&amp;Tabla1[[#This Row],[cash_type]]&amp;"-"&amp;Tabla1[[#This Row],[card]]&amp;"-"&amp;Tabla1[[#This Row],[coffee_name]]</f>
        <v>martes-10:34-card-ANON-0000-0000-0142-Americano with Milk</v>
      </c>
      <c r="L396" t="str">
        <f>IF(COUNTIF($K$2:K396,K396)=1,"único","repetido")</f>
        <v>único</v>
      </c>
    </row>
    <row r="397" spans="1:12" x14ac:dyDescent="0.3">
      <c r="A397" s="1">
        <v>45412</v>
      </c>
      <c r="B397" s="2">
        <v>45412.441523344911</v>
      </c>
      <c r="C397" s="2" t="str">
        <f>TEXT(Tabla1[[#This Row],[date]],"mmm")</f>
        <v>abr</v>
      </c>
      <c r="D397" s="2" t="str">
        <f>TEXT(Tabla1[[#This Row],[date]],"dddd")</f>
        <v>martes</v>
      </c>
      <c r="E397" s="2" t="str">
        <f>TEXT(Tabla1[[#This Row],[datetime]],"hh:mm")</f>
        <v>10:35</v>
      </c>
      <c r="F397" t="s">
        <v>3</v>
      </c>
      <c r="G397" t="s">
        <v>156</v>
      </c>
      <c r="H397" t="str">
        <f>IF(ISBLANK(G397),"cash",IF(COUNTIF($D$2:D397,D397)=1,"Nuevo","frecuente"))</f>
        <v>frecuente</v>
      </c>
      <c r="I397" s="8">
        <v>32.82</v>
      </c>
      <c r="J397" t="s">
        <v>14</v>
      </c>
      <c r="K397" t="str">
        <f>Tabla1[[#This Row],[day_of_the_week]]&amp;"-"&amp;Tabla1[[#This Row],[hour]]&amp;"-"&amp;Tabla1[[#This Row],[cash_type]]&amp;"-"&amp;Tabla1[[#This Row],[card]]&amp;"-"&amp;Tabla1[[#This Row],[coffee_name]]</f>
        <v>martes-10:35-card-ANON-0000-0000-0142-Americano with Milk</v>
      </c>
      <c r="L397" t="str">
        <f>IF(COUNTIF($K$2:K397,K397)=1,"único","repetido")</f>
        <v>único</v>
      </c>
    </row>
    <row r="398" spans="1:12" x14ac:dyDescent="0.3">
      <c r="A398" s="1">
        <v>45412</v>
      </c>
      <c r="B398" s="2">
        <v>45412.570744502314</v>
      </c>
      <c r="C398" s="2" t="str">
        <f>TEXT(Tabla1[[#This Row],[date]],"mmm")</f>
        <v>abr</v>
      </c>
      <c r="D398" s="2" t="str">
        <f>TEXT(Tabla1[[#This Row],[date]],"dddd")</f>
        <v>martes</v>
      </c>
      <c r="E398" s="2" t="str">
        <f>TEXT(Tabla1[[#This Row],[datetime]],"hh:mm")</f>
        <v>13:41</v>
      </c>
      <c r="F398" t="s">
        <v>3</v>
      </c>
      <c r="G398" t="s">
        <v>156</v>
      </c>
      <c r="H398" t="str">
        <f>IF(ISBLANK(G398),"cash",IF(COUNTIF($D$2:D398,D398)=1,"Nuevo","frecuente"))</f>
        <v>frecuente</v>
      </c>
      <c r="I398" s="8">
        <v>27.92</v>
      </c>
      <c r="J398" t="s">
        <v>11</v>
      </c>
      <c r="K398" t="str">
        <f>Tabla1[[#This Row],[day_of_the_week]]&amp;"-"&amp;Tabla1[[#This Row],[hour]]&amp;"-"&amp;Tabla1[[#This Row],[cash_type]]&amp;"-"&amp;Tabla1[[#This Row],[card]]&amp;"-"&amp;Tabla1[[#This Row],[coffee_name]]</f>
        <v>martes-13:41-card-ANON-0000-0000-0142-Americano</v>
      </c>
      <c r="L398" t="str">
        <f>IF(COUNTIF($K$2:K398,K398)=1,"único","repetido")</f>
        <v>único</v>
      </c>
    </row>
    <row r="399" spans="1:12" x14ac:dyDescent="0.3">
      <c r="A399" s="1">
        <v>45412</v>
      </c>
      <c r="B399" s="2">
        <v>45412.571527511573</v>
      </c>
      <c r="C399" s="2" t="str">
        <f>TEXT(Tabla1[[#This Row],[date]],"mmm")</f>
        <v>abr</v>
      </c>
      <c r="D399" s="2" t="str">
        <f>TEXT(Tabla1[[#This Row],[date]],"dddd")</f>
        <v>martes</v>
      </c>
      <c r="E399" s="2" t="str">
        <f>TEXT(Tabla1[[#This Row],[datetime]],"hh:mm")</f>
        <v>13:43</v>
      </c>
      <c r="F399" t="s">
        <v>3</v>
      </c>
      <c r="G399" t="s">
        <v>156</v>
      </c>
      <c r="H399" t="str">
        <f>IF(ISBLANK(G399),"cash",IF(COUNTIF($D$2:D399,D399)=1,"Nuevo","frecuente"))</f>
        <v>frecuente</v>
      </c>
      <c r="I399" s="8">
        <v>32.82</v>
      </c>
      <c r="J399" t="s">
        <v>14</v>
      </c>
      <c r="K399" t="str">
        <f>Tabla1[[#This Row],[day_of_the_week]]&amp;"-"&amp;Tabla1[[#This Row],[hour]]&amp;"-"&amp;Tabla1[[#This Row],[cash_type]]&amp;"-"&amp;Tabla1[[#This Row],[card]]&amp;"-"&amp;Tabla1[[#This Row],[coffee_name]]</f>
        <v>martes-13:43-card-ANON-0000-0000-0142-Americano with Milk</v>
      </c>
      <c r="L399" t="str">
        <f>IF(COUNTIF($K$2:K399,K399)=1,"único","repetido")</f>
        <v>único</v>
      </c>
    </row>
    <row r="400" spans="1:12" x14ac:dyDescent="0.3">
      <c r="A400" s="1">
        <v>45412</v>
      </c>
      <c r="B400" s="2">
        <v>45412.805071053241</v>
      </c>
      <c r="C400" s="2" t="str">
        <f>TEXT(Tabla1[[#This Row],[date]],"mmm")</f>
        <v>abr</v>
      </c>
      <c r="D400" s="2" t="str">
        <f>TEXT(Tabla1[[#This Row],[date]],"dddd")</f>
        <v>martes</v>
      </c>
      <c r="E400" s="2" t="str">
        <f>TEXT(Tabla1[[#This Row],[datetime]],"hh:mm")</f>
        <v>19:19</v>
      </c>
      <c r="F400" t="s">
        <v>3</v>
      </c>
      <c r="G400" t="s">
        <v>156</v>
      </c>
      <c r="H400" t="str">
        <f>IF(ISBLANK(G400),"cash",IF(COUNTIF($D$2:D400,D400)=1,"Nuevo","frecuente"))</f>
        <v>frecuente</v>
      </c>
      <c r="I400" s="8">
        <v>37.72</v>
      </c>
      <c r="J400" t="s">
        <v>43</v>
      </c>
      <c r="K400" t="str">
        <f>Tabla1[[#This Row],[day_of_the_week]]&amp;"-"&amp;Tabla1[[#This Row],[hour]]&amp;"-"&amp;Tabla1[[#This Row],[cash_type]]&amp;"-"&amp;Tabla1[[#This Row],[card]]&amp;"-"&amp;Tabla1[[#This Row],[coffee_name]]</f>
        <v>martes-19:19-card-ANON-0000-0000-0142-Cappuccino</v>
      </c>
      <c r="L400" t="str">
        <f>IF(COUNTIF($K$2:K400,K400)=1,"único","repetido")</f>
        <v>único</v>
      </c>
    </row>
    <row r="401" spans="1:12" x14ac:dyDescent="0.3">
      <c r="A401" s="1">
        <v>45412</v>
      </c>
      <c r="B401" s="2">
        <v>45412.812546331021</v>
      </c>
      <c r="C401" s="2" t="str">
        <f>TEXT(Tabla1[[#This Row],[date]],"mmm")</f>
        <v>abr</v>
      </c>
      <c r="D401" s="2" t="str">
        <f>TEXT(Tabla1[[#This Row],[date]],"dddd")</f>
        <v>martes</v>
      </c>
      <c r="E401" s="2" t="str">
        <f>TEXT(Tabla1[[#This Row],[datetime]],"hh:mm")</f>
        <v>19:30</v>
      </c>
      <c r="F401" t="s">
        <v>3</v>
      </c>
      <c r="G401" t="s">
        <v>156</v>
      </c>
      <c r="H401" t="str">
        <f>IF(ISBLANK(G401),"cash",IF(COUNTIF($D$2:D401,D401)=1,"Nuevo","frecuente"))</f>
        <v>frecuente</v>
      </c>
      <c r="I401" s="8">
        <v>32.82</v>
      </c>
      <c r="J401" t="s">
        <v>14</v>
      </c>
      <c r="K401" t="str">
        <f>Tabla1[[#This Row],[day_of_the_week]]&amp;"-"&amp;Tabla1[[#This Row],[hour]]&amp;"-"&amp;Tabla1[[#This Row],[cash_type]]&amp;"-"&amp;Tabla1[[#This Row],[card]]&amp;"-"&amp;Tabla1[[#This Row],[coffee_name]]</f>
        <v>martes-19:30-card-ANON-0000-0000-0142-Americano with Milk</v>
      </c>
      <c r="L401" t="str">
        <f>IF(COUNTIF($K$2:K401,K401)=1,"único","repetido")</f>
        <v>único</v>
      </c>
    </row>
    <row r="402" spans="1:12" x14ac:dyDescent="0.3">
      <c r="A402" s="1">
        <v>45412</v>
      </c>
      <c r="B402" s="2">
        <v>45412.813436944445</v>
      </c>
      <c r="C402" s="2" t="str">
        <f>TEXT(Tabla1[[#This Row],[date]],"mmm")</f>
        <v>abr</v>
      </c>
      <c r="D402" s="2" t="str">
        <f>TEXT(Tabla1[[#This Row],[date]],"dddd")</f>
        <v>martes</v>
      </c>
      <c r="E402" s="2" t="str">
        <f>TEXT(Tabla1[[#This Row],[datetime]],"hh:mm")</f>
        <v>19:31</v>
      </c>
      <c r="F402" t="s">
        <v>3</v>
      </c>
      <c r="G402" t="s">
        <v>156</v>
      </c>
      <c r="H402" t="str">
        <f>IF(ISBLANK(G402),"cash",IF(COUNTIF($D$2:D402,D402)=1,"Nuevo","frecuente"))</f>
        <v>frecuente</v>
      </c>
      <c r="I402" s="8">
        <v>37.72</v>
      </c>
      <c r="J402" t="s">
        <v>7</v>
      </c>
      <c r="K402" t="str">
        <f>Tabla1[[#This Row],[day_of_the_week]]&amp;"-"&amp;Tabla1[[#This Row],[hour]]&amp;"-"&amp;Tabla1[[#This Row],[cash_type]]&amp;"-"&amp;Tabla1[[#This Row],[card]]&amp;"-"&amp;Tabla1[[#This Row],[coffee_name]]</f>
        <v>martes-19:31-card-ANON-0000-0000-0142-Latte</v>
      </c>
      <c r="L402" t="str">
        <f>IF(COUNTIF($K$2:K402,K402)=1,"único","repetido")</f>
        <v>único</v>
      </c>
    </row>
    <row r="403" spans="1:12" x14ac:dyDescent="0.3">
      <c r="A403" s="1">
        <v>45414</v>
      </c>
      <c r="B403" s="2">
        <v>45414.440228541665</v>
      </c>
      <c r="C403" s="2" t="str">
        <f>TEXT(Tabla1[[#This Row],[date]],"mmm")</f>
        <v>may</v>
      </c>
      <c r="D403" s="2" t="str">
        <f>TEXT(Tabla1[[#This Row],[date]],"dddd")</f>
        <v>jueves</v>
      </c>
      <c r="E403" s="2" t="str">
        <f>TEXT(Tabla1[[#This Row],[datetime]],"hh:mm")</f>
        <v>10:33</v>
      </c>
      <c r="F403" t="s">
        <v>3</v>
      </c>
      <c r="G403" t="s">
        <v>157</v>
      </c>
      <c r="H403" t="str">
        <f>IF(ISBLANK(G403),"cash",IF(COUNTIF($D$2:D403,D403)=1,"Nuevo","frecuente"))</f>
        <v>frecuente</v>
      </c>
      <c r="I403" s="8">
        <v>27.92</v>
      </c>
      <c r="J403" t="s">
        <v>11</v>
      </c>
      <c r="K403" t="str">
        <f>Tabla1[[#This Row],[day_of_the_week]]&amp;"-"&amp;Tabla1[[#This Row],[hour]]&amp;"-"&amp;Tabla1[[#This Row],[cash_type]]&amp;"-"&amp;Tabla1[[#This Row],[card]]&amp;"-"&amp;Tabla1[[#This Row],[coffee_name]]</f>
        <v>jueves-10:33-card-ANON-0000-0000-0143-Americano</v>
      </c>
      <c r="L403" t="str">
        <f>IF(COUNTIF($K$2:K403,K403)=1,"único","repetido")</f>
        <v>único</v>
      </c>
    </row>
    <row r="404" spans="1:12" x14ac:dyDescent="0.3">
      <c r="A404" s="1">
        <v>45414</v>
      </c>
      <c r="B404" s="2">
        <v>45414.479132870372</v>
      </c>
      <c r="C404" s="2" t="str">
        <f>TEXT(Tabla1[[#This Row],[date]],"mmm")</f>
        <v>may</v>
      </c>
      <c r="D404" s="2" t="str">
        <f>TEXT(Tabla1[[#This Row],[date]],"dddd")</f>
        <v>jueves</v>
      </c>
      <c r="E404" s="2" t="str">
        <f>TEXT(Tabla1[[#This Row],[datetime]],"hh:mm")</f>
        <v>11:29</v>
      </c>
      <c r="F404" t="s">
        <v>21</v>
      </c>
      <c r="H404" t="str">
        <f>IF(ISBLANK(G404),"cash",IF(COUNTIF($D$2:D404,D404)=1,"Nuevo","frecuente"))</f>
        <v>cash</v>
      </c>
      <c r="I404" s="8">
        <v>39</v>
      </c>
      <c r="J404" t="s">
        <v>7</v>
      </c>
      <c r="K404" t="str">
        <f>Tabla1[[#This Row],[day_of_the_week]]&amp;"-"&amp;Tabla1[[#This Row],[hour]]&amp;"-"&amp;Tabla1[[#This Row],[cash_type]]&amp;"-"&amp;Tabla1[[#This Row],[card]]&amp;"-"&amp;Tabla1[[#This Row],[coffee_name]]</f>
        <v>jueves-11:29-cash--Latte</v>
      </c>
      <c r="L404" t="str">
        <f>IF(COUNTIF($K$2:K404,K404)=1,"único","repetido")</f>
        <v>único</v>
      </c>
    </row>
    <row r="405" spans="1:12" x14ac:dyDescent="0.3">
      <c r="A405" s="1">
        <v>45414</v>
      </c>
      <c r="B405" s="2">
        <v>45414.576156226853</v>
      </c>
      <c r="C405" s="2" t="str">
        <f>TEXT(Tabla1[[#This Row],[date]],"mmm")</f>
        <v>may</v>
      </c>
      <c r="D405" s="2" t="str">
        <f>TEXT(Tabla1[[#This Row],[date]],"dddd")</f>
        <v>jueves</v>
      </c>
      <c r="E405" s="2" t="str">
        <f>TEXT(Tabla1[[#This Row],[datetime]],"hh:mm")</f>
        <v>13:49</v>
      </c>
      <c r="F405" t="s">
        <v>3</v>
      </c>
      <c r="G405" t="s">
        <v>147</v>
      </c>
      <c r="H405" t="str">
        <f>IF(ISBLANK(G405),"cash",IF(COUNTIF($D$2:D405,D405)=1,"Nuevo","frecuente"))</f>
        <v>frecuente</v>
      </c>
      <c r="I405" s="8">
        <v>32.82</v>
      </c>
      <c r="J405" t="s">
        <v>14</v>
      </c>
      <c r="K405" t="str">
        <f>Tabla1[[#This Row],[day_of_the_week]]&amp;"-"&amp;Tabla1[[#This Row],[hour]]&amp;"-"&amp;Tabla1[[#This Row],[cash_type]]&amp;"-"&amp;Tabla1[[#This Row],[card]]&amp;"-"&amp;Tabla1[[#This Row],[coffee_name]]</f>
        <v>jueves-13:49-card-ANON-0000-0000-0133-Americano with Milk</v>
      </c>
      <c r="L405" t="str">
        <f>IF(COUNTIF($K$2:K405,K405)=1,"único","repetido")</f>
        <v>único</v>
      </c>
    </row>
    <row r="406" spans="1:12" x14ac:dyDescent="0.3">
      <c r="A406" s="1">
        <v>45414</v>
      </c>
      <c r="B406" s="2">
        <v>45414.775256226851</v>
      </c>
      <c r="C406" s="2" t="str">
        <f>TEXT(Tabla1[[#This Row],[date]],"mmm")</f>
        <v>may</v>
      </c>
      <c r="D406" s="2" t="str">
        <f>TEXT(Tabla1[[#This Row],[date]],"dddd")</f>
        <v>jueves</v>
      </c>
      <c r="E406" s="2" t="str">
        <f>TEXT(Tabla1[[#This Row],[datetime]],"hh:mm")</f>
        <v>18:36</v>
      </c>
      <c r="F406" t="s">
        <v>3</v>
      </c>
      <c r="G406" t="s">
        <v>158</v>
      </c>
      <c r="H406" t="str">
        <f>IF(ISBLANK(G406),"cash",IF(COUNTIF($D$2:D406,D406)=1,"Nuevo","frecuente"))</f>
        <v>frecuente</v>
      </c>
      <c r="I406" s="8">
        <v>37.72</v>
      </c>
      <c r="J406" t="s">
        <v>43</v>
      </c>
      <c r="K406" t="str">
        <f>Tabla1[[#This Row],[day_of_the_week]]&amp;"-"&amp;Tabla1[[#This Row],[hour]]&amp;"-"&amp;Tabla1[[#This Row],[cash_type]]&amp;"-"&amp;Tabla1[[#This Row],[card]]&amp;"-"&amp;Tabla1[[#This Row],[coffee_name]]</f>
        <v>jueves-18:36-card-ANON-0000-0000-0144-Cappuccino</v>
      </c>
      <c r="L406" t="str">
        <f>IF(COUNTIF($K$2:K406,K406)=1,"único","repetido")</f>
        <v>único</v>
      </c>
    </row>
    <row r="407" spans="1:12" x14ac:dyDescent="0.3">
      <c r="A407" s="1">
        <v>45414</v>
      </c>
      <c r="B407" s="2">
        <v>45414.77860208333</v>
      </c>
      <c r="C407" s="2" t="str">
        <f>TEXT(Tabla1[[#This Row],[date]],"mmm")</f>
        <v>may</v>
      </c>
      <c r="D407" s="2" t="str">
        <f>TEXT(Tabla1[[#This Row],[date]],"dddd")</f>
        <v>jueves</v>
      </c>
      <c r="E407" s="2" t="str">
        <f>TEXT(Tabla1[[#This Row],[datetime]],"hh:mm")</f>
        <v>18:41</v>
      </c>
      <c r="F407" t="s">
        <v>3</v>
      </c>
      <c r="G407" t="s">
        <v>37</v>
      </c>
      <c r="H407" t="str">
        <f>IF(ISBLANK(G407),"cash",IF(COUNTIF($D$2:D407,D407)=1,"Nuevo","frecuente"))</f>
        <v>frecuente</v>
      </c>
      <c r="I407" s="8">
        <v>32.82</v>
      </c>
      <c r="J407" t="s">
        <v>14</v>
      </c>
      <c r="K407" t="str">
        <f>Tabla1[[#This Row],[day_of_the_week]]&amp;"-"&amp;Tabla1[[#This Row],[hour]]&amp;"-"&amp;Tabla1[[#This Row],[cash_type]]&amp;"-"&amp;Tabla1[[#This Row],[card]]&amp;"-"&amp;Tabla1[[#This Row],[coffee_name]]</f>
        <v>jueves-18:41-card-ANON-0000-0000-0024-Americano with Milk</v>
      </c>
      <c r="L407" t="str">
        <f>IF(COUNTIF($K$2:K407,K407)=1,"único","repetido")</f>
        <v>único</v>
      </c>
    </row>
    <row r="408" spans="1:12" x14ac:dyDescent="0.3">
      <c r="A408" s="1">
        <v>45414</v>
      </c>
      <c r="B408" s="2">
        <v>45414.804549583336</v>
      </c>
      <c r="C408" s="2" t="str">
        <f>TEXT(Tabla1[[#This Row],[date]],"mmm")</f>
        <v>may</v>
      </c>
      <c r="D408" s="2" t="str">
        <f>TEXT(Tabla1[[#This Row],[date]],"dddd")</f>
        <v>jueves</v>
      </c>
      <c r="E408" s="2" t="str">
        <f>TEXT(Tabla1[[#This Row],[datetime]],"hh:mm")</f>
        <v>19:18</v>
      </c>
      <c r="F408" t="s">
        <v>3</v>
      </c>
      <c r="G408" t="s">
        <v>159</v>
      </c>
      <c r="H408" t="str">
        <f>IF(ISBLANK(G408),"cash",IF(COUNTIF($D$2:D408,D408)=1,"Nuevo","frecuente"))</f>
        <v>frecuente</v>
      </c>
      <c r="I408" s="8">
        <v>37.72</v>
      </c>
      <c r="J408" t="s">
        <v>7</v>
      </c>
      <c r="K408" t="str">
        <f>Tabla1[[#This Row],[day_of_the_week]]&amp;"-"&amp;Tabla1[[#This Row],[hour]]&amp;"-"&amp;Tabla1[[#This Row],[cash_type]]&amp;"-"&amp;Tabla1[[#This Row],[card]]&amp;"-"&amp;Tabla1[[#This Row],[coffee_name]]</f>
        <v>jueves-19:18-card-ANON-0000-0000-0145-Latte</v>
      </c>
      <c r="L408" t="str">
        <f>IF(COUNTIF($K$2:K408,K408)=1,"único","repetido")</f>
        <v>único</v>
      </c>
    </row>
    <row r="409" spans="1:12" x14ac:dyDescent="0.3">
      <c r="A409" s="1">
        <v>45414</v>
      </c>
      <c r="B409" s="2">
        <v>45414.805513414351</v>
      </c>
      <c r="C409" s="2" t="str">
        <f>TEXT(Tabla1[[#This Row],[date]],"mmm")</f>
        <v>may</v>
      </c>
      <c r="D409" s="2" t="str">
        <f>TEXT(Tabla1[[#This Row],[date]],"dddd")</f>
        <v>jueves</v>
      </c>
      <c r="E409" s="2" t="str">
        <f>TEXT(Tabla1[[#This Row],[datetime]],"hh:mm")</f>
        <v>19:19</v>
      </c>
      <c r="F409" t="s">
        <v>3</v>
      </c>
      <c r="G409" t="s">
        <v>159</v>
      </c>
      <c r="H409" t="str">
        <f>IF(ISBLANK(G409),"cash",IF(COUNTIF($D$2:D409,D409)=1,"Nuevo","frecuente"))</f>
        <v>frecuente</v>
      </c>
      <c r="I409" s="8">
        <v>37.72</v>
      </c>
      <c r="J409" t="s">
        <v>43</v>
      </c>
      <c r="K409" t="str">
        <f>Tabla1[[#This Row],[day_of_the_week]]&amp;"-"&amp;Tabla1[[#This Row],[hour]]&amp;"-"&amp;Tabla1[[#This Row],[cash_type]]&amp;"-"&amp;Tabla1[[#This Row],[card]]&amp;"-"&amp;Tabla1[[#This Row],[coffee_name]]</f>
        <v>jueves-19:19-card-ANON-0000-0000-0145-Cappuccino</v>
      </c>
      <c r="L409" t="str">
        <f>IF(COUNTIF($K$2:K409,K409)=1,"único","repetido")</f>
        <v>único</v>
      </c>
    </row>
    <row r="410" spans="1:12" x14ac:dyDescent="0.3">
      <c r="A410" s="1">
        <v>45415</v>
      </c>
      <c r="B410" s="2">
        <v>45415.424923599538</v>
      </c>
      <c r="C410" s="2" t="str">
        <f>TEXT(Tabla1[[#This Row],[date]],"mmm")</f>
        <v>may</v>
      </c>
      <c r="D410" s="2" t="str">
        <f>TEXT(Tabla1[[#This Row],[date]],"dddd")</f>
        <v>viernes</v>
      </c>
      <c r="E410" s="2" t="str">
        <f>TEXT(Tabla1[[#This Row],[datetime]],"hh:mm")</f>
        <v>10:11</v>
      </c>
      <c r="F410" t="s">
        <v>21</v>
      </c>
      <c r="H410" t="str">
        <f>IF(ISBLANK(G410),"cash",IF(COUNTIF($D$2:D410,D410)=1,"Nuevo","frecuente"))</f>
        <v>cash</v>
      </c>
      <c r="I410" s="8">
        <v>39</v>
      </c>
      <c r="J410" t="s">
        <v>7</v>
      </c>
      <c r="K410" t="str">
        <f>Tabla1[[#This Row],[day_of_the_week]]&amp;"-"&amp;Tabla1[[#This Row],[hour]]&amp;"-"&amp;Tabla1[[#This Row],[cash_type]]&amp;"-"&amp;Tabla1[[#This Row],[card]]&amp;"-"&amp;Tabla1[[#This Row],[coffee_name]]</f>
        <v>viernes-10:11-cash--Latte</v>
      </c>
      <c r="L410" t="str">
        <f>IF(COUNTIF($K$2:K410,K410)=1,"único","repetido")</f>
        <v>único</v>
      </c>
    </row>
    <row r="411" spans="1:12" x14ac:dyDescent="0.3">
      <c r="A411" s="1">
        <v>45415</v>
      </c>
      <c r="B411" s="2">
        <v>45415.604177349538</v>
      </c>
      <c r="C411" s="2" t="str">
        <f>TEXT(Tabla1[[#This Row],[date]],"mmm")</f>
        <v>may</v>
      </c>
      <c r="D411" s="2" t="str">
        <f>TEXT(Tabla1[[#This Row],[date]],"dddd")</f>
        <v>viernes</v>
      </c>
      <c r="E411" s="2" t="str">
        <f>TEXT(Tabla1[[#This Row],[datetime]],"hh:mm")</f>
        <v>14:30</v>
      </c>
      <c r="F411" t="s">
        <v>3</v>
      </c>
      <c r="G411" t="s">
        <v>160</v>
      </c>
      <c r="H411" t="str">
        <f>IF(ISBLANK(G411),"cash",IF(COUNTIF($D$2:D411,D411)=1,"Nuevo","frecuente"))</f>
        <v>frecuente</v>
      </c>
      <c r="I411" s="8">
        <v>37.72</v>
      </c>
      <c r="J411" t="s">
        <v>7</v>
      </c>
      <c r="K411" t="str">
        <f>Tabla1[[#This Row],[day_of_the_week]]&amp;"-"&amp;Tabla1[[#This Row],[hour]]&amp;"-"&amp;Tabla1[[#This Row],[cash_type]]&amp;"-"&amp;Tabla1[[#This Row],[card]]&amp;"-"&amp;Tabla1[[#This Row],[coffee_name]]</f>
        <v>viernes-14:30-card-ANON-0000-0000-0146-Latte</v>
      </c>
      <c r="L411" t="str">
        <f>IF(COUNTIF($K$2:K411,K411)=1,"único","repetido")</f>
        <v>único</v>
      </c>
    </row>
    <row r="412" spans="1:12" x14ac:dyDescent="0.3">
      <c r="A412" s="1">
        <v>45415</v>
      </c>
      <c r="B412" s="2">
        <v>45415.71070491898</v>
      </c>
      <c r="C412" s="2" t="str">
        <f>TEXT(Tabla1[[#This Row],[date]],"mmm")</f>
        <v>may</v>
      </c>
      <c r="D412" s="2" t="str">
        <f>TEXT(Tabla1[[#This Row],[date]],"dddd")</f>
        <v>viernes</v>
      </c>
      <c r="E412" s="2" t="str">
        <f>TEXT(Tabla1[[#This Row],[datetime]],"hh:mm")</f>
        <v>17:03</v>
      </c>
      <c r="F412" t="s">
        <v>3</v>
      </c>
      <c r="G412" t="s">
        <v>161</v>
      </c>
      <c r="H412" t="str">
        <f>IF(ISBLANK(G412),"cash",IF(COUNTIF($D$2:D412,D412)=1,"Nuevo","frecuente"))</f>
        <v>frecuente</v>
      </c>
      <c r="I412" s="8">
        <v>37.72</v>
      </c>
      <c r="J412" t="s">
        <v>7</v>
      </c>
      <c r="K412" t="str">
        <f>Tabla1[[#This Row],[day_of_the_week]]&amp;"-"&amp;Tabla1[[#This Row],[hour]]&amp;"-"&amp;Tabla1[[#This Row],[cash_type]]&amp;"-"&amp;Tabla1[[#This Row],[card]]&amp;"-"&amp;Tabla1[[#This Row],[coffee_name]]</f>
        <v>viernes-17:03-card-ANON-0000-0000-0147-Latte</v>
      </c>
      <c r="L412" t="str">
        <f>IF(COUNTIF($K$2:K412,K412)=1,"único","repetido")</f>
        <v>único</v>
      </c>
    </row>
    <row r="413" spans="1:12" x14ac:dyDescent="0.3">
      <c r="A413" s="1">
        <v>45418</v>
      </c>
      <c r="B413" s="2">
        <v>45418.420346296298</v>
      </c>
      <c r="C413" s="2" t="str">
        <f>TEXT(Tabla1[[#This Row],[date]],"mmm")</f>
        <v>may</v>
      </c>
      <c r="D413" s="2" t="str">
        <f>TEXT(Tabla1[[#This Row],[date]],"dddd")</f>
        <v>lunes</v>
      </c>
      <c r="E413" s="2" t="str">
        <f>TEXT(Tabla1[[#This Row],[datetime]],"hh:mm")</f>
        <v>10:05</v>
      </c>
      <c r="F413" t="s">
        <v>3</v>
      </c>
      <c r="G413" t="s">
        <v>162</v>
      </c>
      <c r="H413" t="str">
        <f>IF(ISBLANK(G413),"cash",IF(COUNTIF($D$2:D413,D413)=1,"Nuevo","frecuente"))</f>
        <v>frecuente</v>
      </c>
      <c r="I413" s="8">
        <v>27.92</v>
      </c>
      <c r="J413" t="s">
        <v>11</v>
      </c>
      <c r="K413" t="str">
        <f>Tabla1[[#This Row],[day_of_the_week]]&amp;"-"&amp;Tabla1[[#This Row],[hour]]&amp;"-"&amp;Tabla1[[#This Row],[cash_type]]&amp;"-"&amp;Tabla1[[#This Row],[card]]&amp;"-"&amp;Tabla1[[#This Row],[coffee_name]]</f>
        <v>lunes-10:05-card-ANON-0000-0000-0148-Americano</v>
      </c>
      <c r="L413" t="str">
        <f>IF(COUNTIF($K$2:K413,K413)=1,"único","repetido")</f>
        <v>único</v>
      </c>
    </row>
    <row r="414" spans="1:12" x14ac:dyDescent="0.3">
      <c r="A414" s="1">
        <v>45418</v>
      </c>
      <c r="B414" s="2">
        <v>45418.421430844908</v>
      </c>
      <c r="C414" s="2" t="str">
        <f>TEXT(Tabla1[[#This Row],[date]],"mmm")</f>
        <v>may</v>
      </c>
      <c r="D414" s="2" t="str">
        <f>TEXT(Tabla1[[#This Row],[date]],"dddd")</f>
        <v>lunes</v>
      </c>
      <c r="E414" s="2" t="str">
        <f>TEXT(Tabla1[[#This Row],[datetime]],"hh:mm")</f>
        <v>10:06</v>
      </c>
      <c r="F414" t="s">
        <v>3</v>
      </c>
      <c r="G414" t="s">
        <v>163</v>
      </c>
      <c r="H414" t="str">
        <f>IF(ISBLANK(G414),"cash",IF(COUNTIF($D$2:D414,D414)=1,"Nuevo","frecuente"))</f>
        <v>frecuente</v>
      </c>
      <c r="I414" s="8">
        <v>37.72</v>
      </c>
      <c r="J414" t="s">
        <v>43</v>
      </c>
      <c r="K414" t="str">
        <f>Tabla1[[#This Row],[day_of_the_week]]&amp;"-"&amp;Tabla1[[#This Row],[hour]]&amp;"-"&amp;Tabla1[[#This Row],[cash_type]]&amp;"-"&amp;Tabla1[[#This Row],[card]]&amp;"-"&amp;Tabla1[[#This Row],[coffee_name]]</f>
        <v>lunes-10:06-card-ANON-0000-0000-0149-Cappuccino</v>
      </c>
      <c r="L414" t="str">
        <f>IF(COUNTIF($K$2:K414,K414)=1,"único","repetido")</f>
        <v>único</v>
      </c>
    </row>
    <row r="415" spans="1:12" x14ac:dyDescent="0.3">
      <c r="A415" s="1">
        <v>45418</v>
      </c>
      <c r="B415" s="2">
        <v>45418.42229008102</v>
      </c>
      <c r="C415" s="2" t="str">
        <f>TEXT(Tabla1[[#This Row],[date]],"mmm")</f>
        <v>may</v>
      </c>
      <c r="D415" s="2" t="str">
        <f>TEXT(Tabla1[[#This Row],[date]],"dddd")</f>
        <v>lunes</v>
      </c>
      <c r="E415" s="2" t="str">
        <f>TEXT(Tabla1[[#This Row],[datetime]],"hh:mm")</f>
        <v>10:08</v>
      </c>
      <c r="F415" t="s">
        <v>3</v>
      </c>
      <c r="G415" t="s">
        <v>163</v>
      </c>
      <c r="H415" t="str">
        <f>IF(ISBLANK(G415),"cash",IF(COUNTIF($D$2:D415,D415)=1,"Nuevo","frecuente"))</f>
        <v>frecuente</v>
      </c>
      <c r="I415" s="8">
        <v>32.82</v>
      </c>
      <c r="J415" t="s">
        <v>14</v>
      </c>
      <c r="K415" t="str">
        <f>Tabla1[[#This Row],[day_of_the_week]]&amp;"-"&amp;Tabla1[[#This Row],[hour]]&amp;"-"&amp;Tabla1[[#This Row],[cash_type]]&amp;"-"&amp;Tabla1[[#This Row],[card]]&amp;"-"&amp;Tabla1[[#This Row],[coffee_name]]</f>
        <v>lunes-10:08-card-ANON-0000-0000-0149-Americano with Milk</v>
      </c>
      <c r="L415" t="str">
        <f>IF(COUNTIF($K$2:K415,K415)=1,"único","repetido")</f>
        <v>único</v>
      </c>
    </row>
    <row r="416" spans="1:12" x14ac:dyDescent="0.3">
      <c r="A416" s="1">
        <v>45418</v>
      </c>
      <c r="B416" s="2">
        <v>45418.423008993057</v>
      </c>
      <c r="C416" s="2" t="str">
        <f>TEXT(Tabla1[[#This Row],[date]],"mmm")</f>
        <v>may</v>
      </c>
      <c r="D416" s="2" t="str">
        <f>TEXT(Tabla1[[#This Row],[date]],"dddd")</f>
        <v>lunes</v>
      </c>
      <c r="E416" s="2" t="str">
        <f>TEXT(Tabla1[[#This Row],[datetime]],"hh:mm")</f>
        <v>10:09</v>
      </c>
      <c r="F416" t="s">
        <v>3</v>
      </c>
      <c r="G416" t="s">
        <v>164</v>
      </c>
      <c r="H416" t="str">
        <f>IF(ISBLANK(G416),"cash",IF(COUNTIF($D$2:D416,D416)=1,"Nuevo","frecuente"))</f>
        <v>frecuente</v>
      </c>
      <c r="I416" s="8">
        <v>27.92</v>
      </c>
      <c r="J416" t="s">
        <v>11</v>
      </c>
      <c r="K416" t="str">
        <f>Tabla1[[#This Row],[day_of_the_week]]&amp;"-"&amp;Tabla1[[#This Row],[hour]]&amp;"-"&amp;Tabla1[[#This Row],[cash_type]]&amp;"-"&amp;Tabla1[[#This Row],[card]]&amp;"-"&amp;Tabla1[[#This Row],[coffee_name]]</f>
        <v>lunes-10:09-card-ANON-0000-0000-0150-Americano</v>
      </c>
      <c r="L416" t="str">
        <f>IF(COUNTIF($K$2:K416,K416)=1,"único","repetido")</f>
        <v>único</v>
      </c>
    </row>
    <row r="417" spans="1:12" x14ac:dyDescent="0.3">
      <c r="A417" s="1">
        <v>45418</v>
      </c>
      <c r="B417" s="2">
        <v>45418.443896307872</v>
      </c>
      <c r="C417" s="2" t="str">
        <f>TEXT(Tabla1[[#This Row],[date]],"mmm")</f>
        <v>may</v>
      </c>
      <c r="D417" s="2" t="str">
        <f>TEXT(Tabla1[[#This Row],[date]],"dddd")</f>
        <v>lunes</v>
      </c>
      <c r="E417" s="2" t="str">
        <f>TEXT(Tabla1[[#This Row],[datetime]],"hh:mm")</f>
        <v>10:39</v>
      </c>
      <c r="F417" t="s">
        <v>3</v>
      </c>
      <c r="G417" t="s">
        <v>155</v>
      </c>
      <c r="H417" t="str">
        <f>IF(ISBLANK(G417),"cash",IF(COUNTIF($D$2:D417,D417)=1,"Nuevo","frecuente"))</f>
        <v>frecuente</v>
      </c>
      <c r="I417" s="8">
        <v>27.92</v>
      </c>
      <c r="J417" t="s">
        <v>28</v>
      </c>
      <c r="K417" t="str">
        <f>Tabla1[[#This Row],[day_of_the_week]]&amp;"-"&amp;Tabla1[[#This Row],[hour]]&amp;"-"&amp;Tabla1[[#This Row],[cash_type]]&amp;"-"&amp;Tabla1[[#This Row],[card]]&amp;"-"&amp;Tabla1[[#This Row],[coffee_name]]</f>
        <v>lunes-10:39-card-ANON-0000-0000-0141-Cortado</v>
      </c>
      <c r="L417" t="str">
        <f>IF(COUNTIF($K$2:K417,K417)=1,"único","repetido")</f>
        <v>único</v>
      </c>
    </row>
    <row r="418" spans="1:12" x14ac:dyDescent="0.3">
      <c r="A418" s="1">
        <v>45418</v>
      </c>
      <c r="B418" s="2">
        <v>45418.482183333334</v>
      </c>
      <c r="C418" s="2" t="str">
        <f>TEXT(Tabla1[[#This Row],[date]],"mmm")</f>
        <v>may</v>
      </c>
      <c r="D418" s="2" t="str">
        <f>TEXT(Tabla1[[#This Row],[date]],"dddd")</f>
        <v>lunes</v>
      </c>
      <c r="E418" s="2" t="str">
        <f>TEXT(Tabla1[[#This Row],[datetime]],"hh:mm")</f>
        <v>11:34</v>
      </c>
      <c r="F418" t="s">
        <v>21</v>
      </c>
      <c r="H418" t="str">
        <f>IF(ISBLANK(G418),"cash",IF(COUNTIF($D$2:D418,D418)=1,"Nuevo","frecuente"))</f>
        <v>cash</v>
      </c>
      <c r="I418" s="8">
        <v>29</v>
      </c>
      <c r="J418" t="s">
        <v>11</v>
      </c>
      <c r="K418" t="str">
        <f>Tabla1[[#This Row],[day_of_the_week]]&amp;"-"&amp;Tabla1[[#This Row],[hour]]&amp;"-"&amp;Tabla1[[#This Row],[cash_type]]&amp;"-"&amp;Tabla1[[#This Row],[card]]&amp;"-"&amp;Tabla1[[#This Row],[coffee_name]]</f>
        <v>lunes-11:34-cash--Americano</v>
      </c>
      <c r="L418" t="str">
        <f>IF(COUNTIF($K$2:K418,K418)=1,"único","repetido")</f>
        <v>único</v>
      </c>
    </row>
    <row r="419" spans="1:12" x14ac:dyDescent="0.3">
      <c r="A419" s="1">
        <v>45418</v>
      </c>
      <c r="B419" s="2">
        <v>45418.554293865738</v>
      </c>
      <c r="C419" s="2" t="str">
        <f>TEXT(Tabla1[[#This Row],[date]],"mmm")</f>
        <v>may</v>
      </c>
      <c r="D419" s="2" t="str">
        <f>TEXT(Tabla1[[#This Row],[date]],"dddd")</f>
        <v>lunes</v>
      </c>
      <c r="E419" s="2" t="str">
        <f>TEXT(Tabla1[[#This Row],[datetime]],"hh:mm")</f>
        <v>13:18</v>
      </c>
      <c r="F419" t="s">
        <v>3</v>
      </c>
      <c r="G419" t="s">
        <v>162</v>
      </c>
      <c r="H419" t="str">
        <f>IF(ISBLANK(G419),"cash",IF(COUNTIF($D$2:D419,D419)=1,"Nuevo","frecuente"))</f>
        <v>frecuente</v>
      </c>
      <c r="I419" s="8">
        <v>27.92</v>
      </c>
      <c r="J419" t="s">
        <v>28</v>
      </c>
      <c r="K419" t="str">
        <f>Tabla1[[#This Row],[day_of_the_week]]&amp;"-"&amp;Tabla1[[#This Row],[hour]]&amp;"-"&amp;Tabla1[[#This Row],[cash_type]]&amp;"-"&amp;Tabla1[[#This Row],[card]]&amp;"-"&amp;Tabla1[[#This Row],[coffee_name]]</f>
        <v>lunes-13:18-card-ANON-0000-0000-0148-Cortado</v>
      </c>
      <c r="L419" t="str">
        <f>IF(COUNTIF($K$2:K419,K419)=1,"único","repetido")</f>
        <v>único</v>
      </c>
    </row>
    <row r="420" spans="1:12" x14ac:dyDescent="0.3">
      <c r="A420" s="1">
        <v>45418</v>
      </c>
      <c r="B420" s="2">
        <v>45418.554870497683</v>
      </c>
      <c r="C420" s="2" t="str">
        <f>TEXT(Tabla1[[#This Row],[date]],"mmm")</f>
        <v>may</v>
      </c>
      <c r="D420" s="2" t="str">
        <f>TEXT(Tabla1[[#This Row],[date]],"dddd")</f>
        <v>lunes</v>
      </c>
      <c r="E420" s="2" t="str">
        <f>TEXT(Tabla1[[#This Row],[datetime]],"hh:mm")</f>
        <v>13:19</v>
      </c>
      <c r="F420" t="s">
        <v>3</v>
      </c>
      <c r="G420" t="s">
        <v>162</v>
      </c>
      <c r="H420" t="str">
        <f>IF(ISBLANK(G420),"cash",IF(COUNTIF($D$2:D420,D420)=1,"Nuevo","frecuente"))</f>
        <v>frecuente</v>
      </c>
      <c r="I420" s="8">
        <v>27.92</v>
      </c>
      <c r="J420" t="s">
        <v>11</v>
      </c>
      <c r="K420" t="str">
        <f>Tabla1[[#This Row],[day_of_the_week]]&amp;"-"&amp;Tabla1[[#This Row],[hour]]&amp;"-"&amp;Tabla1[[#This Row],[cash_type]]&amp;"-"&amp;Tabla1[[#This Row],[card]]&amp;"-"&amp;Tabla1[[#This Row],[coffee_name]]</f>
        <v>lunes-13:19-card-ANON-0000-0000-0148-Americano</v>
      </c>
      <c r="L420" t="str">
        <f>IF(COUNTIF($K$2:K420,K420)=1,"único","repetido")</f>
        <v>único</v>
      </c>
    </row>
    <row r="421" spans="1:12" x14ac:dyDescent="0.3">
      <c r="A421" s="1">
        <v>45418</v>
      </c>
      <c r="B421" s="2">
        <v>45418.804317002316</v>
      </c>
      <c r="C421" s="2" t="str">
        <f>TEXT(Tabla1[[#This Row],[date]],"mmm")</f>
        <v>may</v>
      </c>
      <c r="D421" s="2" t="str">
        <f>TEXT(Tabla1[[#This Row],[date]],"dddd")</f>
        <v>lunes</v>
      </c>
      <c r="E421" s="2" t="str">
        <f>TEXT(Tabla1[[#This Row],[datetime]],"hh:mm")</f>
        <v>19:18</v>
      </c>
      <c r="F421" t="s">
        <v>3</v>
      </c>
      <c r="G421" t="s">
        <v>165</v>
      </c>
      <c r="H421" t="str">
        <f>IF(ISBLANK(G421),"cash",IF(COUNTIF($D$2:D421,D421)=1,"Nuevo","frecuente"))</f>
        <v>frecuente</v>
      </c>
      <c r="I421" s="8">
        <v>37.72</v>
      </c>
      <c r="J421" t="s">
        <v>43</v>
      </c>
      <c r="K421" t="str">
        <f>Tabla1[[#This Row],[day_of_the_week]]&amp;"-"&amp;Tabla1[[#This Row],[hour]]&amp;"-"&amp;Tabla1[[#This Row],[cash_type]]&amp;"-"&amp;Tabla1[[#This Row],[card]]&amp;"-"&amp;Tabla1[[#This Row],[coffee_name]]</f>
        <v>lunes-19:18-card-ANON-0000-0000-0151-Cappuccino</v>
      </c>
      <c r="L421" t="str">
        <f>IF(COUNTIF($K$2:K421,K421)=1,"único","repetido")</f>
        <v>único</v>
      </c>
    </row>
    <row r="422" spans="1:12" x14ac:dyDescent="0.3">
      <c r="A422" s="1">
        <v>45418</v>
      </c>
      <c r="B422" s="2">
        <v>45418.80543458333</v>
      </c>
      <c r="C422" s="2" t="str">
        <f>TEXT(Tabla1[[#This Row],[date]],"mmm")</f>
        <v>may</v>
      </c>
      <c r="D422" s="2" t="str">
        <f>TEXT(Tabla1[[#This Row],[date]],"dddd")</f>
        <v>lunes</v>
      </c>
      <c r="E422" s="2" t="str">
        <f>TEXT(Tabla1[[#This Row],[datetime]],"hh:mm")</f>
        <v>19:19</v>
      </c>
      <c r="F422" t="s">
        <v>3</v>
      </c>
      <c r="G422" t="s">
        <v>165</v>
      </c>
      <c r="H422" t="str">
        <f>IF(ISBLANK(G422),"cash",IF(COUNTIF($D$2:D422,D422)=1,"Nuevo","frecuente"))</f>
        <v>frecuente</v>
      </c>
      <c r="I422" s="8">
        <v>37.72</v>
      </c>
      <c r="J422" t="s">
        <v>43</v>
      </c>
      <c r="K422" t="str">
        <f>Tabla1[[#This Row],[day_of_the_week]]&amp;"-"&amp;Tabla1[[#This Row],[hour]]&amp;"-"&amp;Tabla1[[#This Row],[cash_type]]&amp;"-"&amp;Tabla1[[#This Row],[card]]&amp;"-"&amp;Tabla1[[#This Row],[coffee_name]]</f>
        <v>lunes-19:19-card-ANON-0000-0000-0151-Cappuccino</v>
      </c>
      <c r="L422" t="str">
        <f>IF(COUNTIF($K$2:K422,K422)=1,"único","repetido")</f>
        <v>único</v>
      </c>
    </row>
    <row r="423" spans="1:12" x14ac:dyDescent="0.3">
      <c r="A423" s="1">
        <v>45419</v>
      </c>
      <c r="B423" s="2">
        <v>45419.447865532406</v>
      </c>
      <c r="C423" s="2" t="str">
        <f>TEXT(Tabla1[[#This Row],[date]],"mmm")</f>
        <v>may</v>
      </c>
      <c r="D423" s="2" t="str">
        <f>TEXT(Tabla1[[#This Row],[date]],"dddd")</f>
        <v>martes</v>
      </c>
      <c r="E423" s="2" t="str">
        <f>TEXT(Tabla1[[#This Row],[datetime]],"hh:mm")</f>
        <v>10:44</v>
      </c>
      <c r="F423" t="s">
        <v>3</v>
      </c>
      <c r="G423" t="s">
        <v>162</v>
      </c>
      <c r="H423" t="str">
        <f>IF(ISBLANK(G423),"cash",IF(COUNTIF($D$2:D423,D423)=1,"Nuevo","frecuente"))</f>
        <v>frecuente</v>
      </c>
      <c r="I423" s="8">
        <v>37.72</v>
      </c>
      <c r="J423" t="s">
        <v>18</v>
      </c>
      <c r="K423" t="str">
        <f>Tabla1[[#This Row],[day_of_the_week]]&amp;"-"&amp;Tabla1[[#This Row],[hour]]&amp;"-"&amp;Tabla1[[#This Row],[cash_type]]&amp;"-"&amp;Tabla1[[#This Row],[card]]&amp;"-"&amp;Tabla1[[#This Row],[coffee_name]]</f>
        <v>martes-10:44-card-ANON-0000-0000-0148-Cocoa</v>
      </c>
      <c r="L423" t="str">
        <f>IF(COUNTIF($K$2:K423,K423)=1,"único","repetido")</f>
        <v>único</v>
      </c>
    </row>
    <row r="424" spans="1:12" x14ac:dyDescent="0.3">
      <c r="A424" s="1">
        <v>45419</v>
      </c>
      <c r="B424" s="2">
        <v>45419.473593668983</v>
      </c>
      <c r="C424" s="2" t="str">
        <f>TEXT(Tabla1[[#This Row],[date]],"mmm")</f>
        <v>may</v>
      </c>
      <c r="D424" s="2" t="str">
        <f>TEXT(Tabla1[[#This Row],[date]],"dddd")</f>
        <v>martes</v>
      </c>
      <c r="E424" s="2" t="str">
        <f>TEXT(Tabla1[[#This Row],[datetime]],"hh:mm")</f>
        <v>11:21</v>
      </c>
      <c r="F424" t="s">
        <v>3</v>
      </c>
      <c r="G424" t="s">
        <v>155</v>
      </c>
      <c r="H424" t="str">
        <f>IF(ISBLANK(G424),"cash",IF(COUNTIF($D$2:D424,D424)=1,"Nuevo","frecuente"))</f>
        <v>frecuente</v>
      </c>
      <c r="I424" s="8">
        <v>27.92</v>
      </c>
      <c r="J424" t="s">
        <v>28</v>
      </c>
      <c r="K424" t="str">
        <f>Tabla1[[#This Row],[day_of_the_week]]&amp;"-"&amp;Tabla1[[#This Row],[hour]]&amp;"-"&amp;Tabla1[[#This Row],[cash_type]]&amp;"-"&amp;Tabla1[[#This Row],[card]]&amp;"-"&amp;Tabla1[[#This Row],[coffee_name]]</f>
        <v>martes-11:21-card-ANON-0000-0000-0141-Cortado</v>
      </c>
      <c r="L424" t="str">
        <f>IF(COUNTIF($K$2:K424,K424)=1,"único","repetido")</f>
        <v>único</v>
      </c>
    </row>
    <row r="425" spans="1:12" x14ac:dyDescent="0.3">
      <c r="A425" s="1">
        <v>45419</v>
      </c>
      <c r="B425" s="2">
        <v>45419.558043321762</v>
      </c>
      <c r="C425" s="2" t="str">
        <f>TEXT(Tabla1[[#This Row],[date]],"mmm")</f>
        <v>may</v>
      </c>
      <c r="D425" s="2" t="str">
        <f>TEXT(Tabla1[[#This Row],[date]],"dddd")</f>
        <v>martes</v>
      </c>
      <c r="E425" s="2" t="str">
        <f>TEXT(Tabla1[[#This Row],[datetime]],"hh:mm")</f>
        <v>13:23</v>
      </c>
      <c r="F425" t="s">
        <v>3</v>
      </c>
      <c r="G425" t="s">
        <v>91</v>
      </c>
      <c r="H425" t="str">
        <f>IF(ISBLANK(G425),"cash",IF(COUNTIF($D$2:D425,D425)=1,"Nuevo","frecuente"))</f>
        <v>frecuente</v>
      </c>
      <c r="I425" s="8">
        <v>27.92</v>
      </c>
      <c r="J425" t="s">
        <v>28</v>
      </c>
      <c r="K425" t="str">
        <f>Tabla1[[#This Row],[day_of_the_week]]&amp;"-"&amp;Tabla1[[#This Row],[hour]]&amp;"-"&amp;Tabla1[[#This Row],[cash_type]]&amp;"-"&amp;Tabla1[[#This Row],[card]]&amp;"-"&amp;Tabla1[[#This Row],[coffee_name]]</f>
        <v>martes-13:23-card-ANON-0000-0000-0077-Cortado</v>
      </c>
      <c r="L425" t="str">
        <f>IF(COUNTIF($K$2:K425,K425)=1,"único","repetido")</f>
        <v>único</v>
      </c>
    </row>
    <row r="426" spans="1:12" x14ac:dyDescent="0.3">
      <c r="A426" s="1">
        <v>45419</v>
      </c>
      <c r="B426" s="2">
        <v>45419.695924768515</v>
      </c>
      <c r="C426" s="2" t="str">
        <f>TEXT(Tabla1[[#This Row],[date]],"mmm")</f>
        <v>may</v>
      </c>
      <c r="D426" s="2" t="str">
        <f>TEXT(Tabla1[[#This Row],[date]],"dddd")</f>
        <v>martes</v>
      </c>
      <c r="E426" s="2" t="str">
        <f>TEXT(Tabla1[[#This Row],[datetime]],"hh:mm")</f>
        <v>16:42</v>
      </c>
      <c r="F426" t="s">
        <v>3</v>
      </c>
      <c r="G426" t="s">
        <v>162</v>
      </c>
      <c r="H426" t="str">
        <f>IF(ISBLANK(G426),"cash",IF(COUNTIF($D$2:D426,D426)=1,"Nuevo","frecuente"))</f>
        <v>frecuente</v>
      </c>
      <c r="I426" s="8">
        <v>37.72</v>
      </c>
      <c r="J426" t="s">
        <v>18</v>
      </c>
      <c r="K426" t="str">
        <f>Tabla1[[#This Row],[day_of_the_week]]&amp;"-"&amp;Tabla1[[#This Row],[hour]]&amp;"-"&amp;Tabla1[[#This Row],[cash_type]]&amp;"-"&amp;Tabla1[[#This Row],[card]]&amp;"-"&amp;Tabla1[[#This Row],[coffee_name]]</f>
        <v>martes-16:42-card-ANON-0000-0000-0148-Cocoa</v>
      </c>
      <c r="L426" t="str">
        <f>IF(COUNTIF($K$2:K426,K426)=1,"único","repetido")</f>
        <v>único</v>
      </c>
    </row>
    <row r="427" spans="1:12" x14ac:dyDescent="0.3">
      <c r="A427" s="1">
        <v>45419</v>
      </c>
      <c r="B427" s="2">
        <v>45419.705310243058</v>
      </c>
      <c r="C427" s="2" t="str">
        <f>TEXT(Tabla1[[#This Row],[date]],"mmm")</f>
        <v>may</v>
      </c>
      <c r="D427" s="2" t="str">
        <f>TEXT(Tabla1[[#This Row],[date]],"dddd")</f>
        <v>martes</v>
      </c>
      <c r="E427" s="2" t="str">
        <f>TEXT(Tabla1[[#This Row],[datetime]],"hh:mm")</f>
        <v>16:55</v>
      </c>
      <c r="F427" t="s">
        <v>3</v>
      </c>
      <c r="G427" t="s">
        <v>166</v>
      </c>
      <c r="H427" t="str">
        <f>IF(ISBLANK(G427),"cash",IF(COUNTIF($D$2:D427,D427)=1,"Nuevo","frecuente"))</f>
        <v>frecuente</v>
      </c>
      <c r="I427" s="8">
        <v>27.92</v>
      </c>
      <c r="J427" t="s">
        <v>11</v>
      </c>
      <c r="K427" t="str">
        <f>Tabla1[[#This Row],[day_of_the_week]]&amp;"-"&amp;Tabla1[[#This Row],[hour]]&amp;"-"&amp;Tabla1[[#This Row],[cash_type]]&amp;"-"&amp;Tabla1[[#This Row],[card]]&amp;"-"&amp;Tabla1[[#This Row],[coffee_name]]</f>
        <v>martes-16:55-card-ANON-0000-0000-0152-Americano</v>
      </c>
      <c r="L427" t="str">
        <f>IF(COUNTIF($K$2:K427,K427)=1,"único","repetido")</f>
        <v>único</v>
      </c>
    </row>
    <row r="428" spans="1:12" x14ac:dyDescent="0.3">
      <c r="A428" s="1">
        <v>45419</v>
      </c>
      <c r="B428" s="2">
        <v>45419.734564953702</v>
      </c>
      <c r="C428" s="2" t="str">
        <f>TEXT(Tabla1[[#This Row],[date]],"mmm")</f>
        <v>may</v>
      </c>
      <c r="D428" s="2" t="str">
        <f>TEXT(Tabla1[[#This Row],[date]],"dddd")</f>
        <v>martes</v>
      </c>
      <c r="E428" s="2" t="str">
        <f>TEXT(Tabla1[[#This Row],[datetime]],"hh:mm")</f>
        <v>17:37</v>
      </c>
      <c r="F428" t="s">
        <v>3</v>
      </c>
      <c r="G428" t="s">
        <v>167</v>
      </c>
      <c r="H428" t="str">
        <f>IF(ISBLANK(G428),"cash",IF(COUNTIF($D$2:D428,D428)=1,"Nuevo","frecuente"))</f>
        <v>frecuente</v>
      </c>
      <c r="I428" s="8">
        <v>37.72</v>
      </c>
      <c r="J428" t="s">
        <v>43</v>
      </c>
      <c r="K428" t="str">
        <f>Tabla1[[#This Row],[day_of_the_week]]&amp;"-"&amp;Tabla1[[#This Row],[hour]]&amp;"-"&amp;Tabla1[[#This Row],[cash_type]]&amp;"-"&amp;Tabla1[[#This Row],[card]]&amp;"-"&amp;Tabla1[[#This Row],[coffee_name]]</f>
        <v>martes-17:37-card-ANON-0000-0000-0153-Cappuccino</v>
      </c>
      <c r="L428" t="str">
        <f>IF(COUNTIF($K$2:K428,K428)=1,"único","repetido")</f>
        <v>único</v>
      </c>
    </row>
    <row r="429" spans="1:12" x14ac:dyDescent="0.3">
      <c r="A429" s="1">
        <v>45419</v>
      </c>
      <c r="B429" s="2">
        <v>45419.735280034722</v>
      </c>
      <c r="C429" s="2" t="str">
        <f>TEXT(Tabla1[[#This Row],[date]],"mmm")</f>
        <v>may</v>
      </c>
      <c r="D429" s="2" t="str">
        <f>TEXT(Tabla1[[#This Row],[date]],"dddd")</f>
        <v>martes</v>
      </c>
      <c r="E429" s="2" t="str">
        <f>TEXT(Tabla1[[#This Row],[datetime]],"hh:mm")</f>
        <v>17:38</v>
      </c>
      <c r="F429" t="s">
        <v>3</v>
      </c>
      <c r="G429" t="s">
        <v>167</v>
      </c>
      <c r="H429" t="str">
        <f>IF(ISBLANK(G429),"cash",IF(COUNTIF($D$2:D429,D429)=1,"Nuevo","frecuente"))</f>
        <v>frecuente</v>
      </c>
      <c r="I429" s="8">
        <v>37.72</v>
      </c>
      <c r="J429" t="s">
        <v>7</v>
      </c>
      <c r="K429" t="str">
        <f>Tabla1[[#This Row],[day_of_the_week]]&amp;"-"&amp;Tabla1[[#This Row],[hour]]&amp;"-"&amp;Tabla1[[#This Row],[cash_type]]&amp;"-"&amp;Tabla1[[#This Row],[card]]&amp;"-"&amp;Tabla1[[#This Row],[coffee_name]]</f>
        <v>martes-17:38-card-ANON-0000-0000-0153-Latte</v>
      </c>
      <c r="L429" t="str">
        <f>IF(COUNTIF($K$2:K429,K429)=1,"único","repetido")</f>
        <v>único</v>
      </c>
    </row>
    <row r="430" spans="1:12" x14ac:dyDescent="0.3">
      <c r="A430" s="1">
        <v>45419</v>
      </c>
      <c r="B430" s="2">
        <v>45419.774736516207</v>
      </c>
      <c r="C430" s="2" t="str">
        <f>TEXT(Tabla1[[#This Row],[date]],"mmm")</f>
        <v>may</v>
      </c>
      <c r="D430" s="2" t="str">
        <f>TEXT(Tabla1[[#This Row],[date]],"dddd")</f>
        <v>martes</v>
      </c>
      <c r="E430" s="2" t="str">
        <f>TEXT(Tabla1[[#This Row],[datetime]],"hh:mm")</f>
        <v>18:35</v>
      </c>
      <c r="F430" t="s">
        <v>21</v>
      </c>
      <c r="H430" t="str">
        <f>IF(ISBLANK(G430),"cash",IF(COUNTIF($D$2:D430,D430)=1,"Nuevo","frecuente"))</f>
        <v>cash</v>
      </c>
      <c r="I430" s="8">
        <v>34</v>
      </c>
      <c r="J430" t="s">
        <v>14</v>
      </c>
      <c r="K430" t="str">
        <f>Tabla1[[#This Row],[day_of_the_week]]&amp;"-"&amp;Tabla1[[#This Row],[hour]]&amp;"-"&amp;Tabla1[[#This Row],[cash_type]]&amp;"-"&amp;Tabla1[[#This Row],[card]]&amp;"-"&amp;Tabla1[[#This Row],[coffee_name]]</f>
        <v>martes-18:35-cash--Americano with Milk</v>
      </c>
      <c r="L430" t="str">
        <f>IF(COUNTIF($K$2:K430,K430)=1,"único","repetido")</f>
        <v>único</v>
      </c>
    </row>
    <row r="431" spans="1:12" x14ac:dyDescent="0.3">
      <c r="A431" s="1">
        <v>45419</v>
      </c>
      <c r="B431" s="2">
        <v>45419.800144953704</v>
      </c>
      <c r="C431" s="2" t="str">
        <f>TEXT(Tabla1[[#This Row],[date]],"mmm")</f>
        <v>may</v>
      </c>
      <c r="D431" s="2" t="str">
        <f>TEXT(Tabla1[[#This Row],[date]],"dddd")</f>
        <v>martes</v>
      </c>
      <c r="E431" s="2" t="str">
        <f>TEXT(Tabla1[[#This Row],[datetime]],"hh:mm")</f>
        <v>19:12</v>
      </c>
      <c r="F431" t="s">
        <v>3</v>
      </c>
      <c r="G431" t="s">
        <v>168</v>
      </c>
      <c r="H431" t="str">
        <f>IF(ISBLANK(G431),"cash",IF(COUNTIF($D$2:D431,D431)=1,"Nuevo","frecuente"))</f>
        <v>frecuente</v>
      </c>
      <c r="I431" s="8">
        <v>37.72</v>
      </c>
      <c r="J431" t="s">
        <v>43</v>
      </c>
      <c r="K431" t="str">
        <f>Tabla1[[#This Row],[day_of_the_week]]&amp;"-"&amp;Tabla1[[#This Row],[hour]]&amp;"-"&amp;Tabla1[[#This Row],[cash_type]]&amp;"-"&amp;Tabla1[[#This Row],[card]]&amp;"-"&amp;Tabla1[[#This Row],[coffee_name]]</f>
        <v>martes-19:12-card-ANON-0000-0000-0154-Cappuccino</v>
      </c>
      <c r="L431" t="str">
        <f>IF(COUNTIF($K$2:K431,K431)=1,"único","repetido")</f>
        <v>único</v>
      </c>
    </row>
    <row r="432" spans="1:12" x14ac:dyDescent="0.3">
      <c r="A432" s="1">
        <v>45419</v>
      </c>
      <c r="B432" s="2">
        <v>45419.800835590278</v>
      </c>
      <c r="C432" s="2" t="str">
        <f>TEXT(Tabla1[[#This Row],[date]],"mmm")</f>
        <v>may</v>
      </c>
      <c r="D432" s="2" t="str">
        <f>TEXT(Tabla1[[#This Row],[date]],"dddd")</f>
        <v>martes</v>
      </c>
      <c r="E432" s="2" t="str">
        <f>TEXT(Tabla1[[#This Row],[datetime]],"hh:mm")</f>
        <v>19:13</v>
      </c>
      <c r="F432" t="s">
        <v>3</v>
      </c>
      <c r="G432" t="s">
        <v>168</v>
      </c>
      <c r="H432" t="str">
        <f>IF(ISBLANK(G432),"cash",IF(COUNTIF($D$2:D432,D432)=1,"Nuevo","frecuente"))</f>
        <v>frecuente</v>
      </c>
      <c r="I432" s="8">
        <v>37.72</v>
      </c>
      <c r="J432" t="s">
        <v>43</v>
      </c>
      <c r="K432" t="str">
        <f>Tabla1[[#This Row],[day_of_the_week]]&amp;"-"&amp;Tabla1[[#This Row],[hour]]&amp;"-"&amp;Tabla1[[#This Row],[cash_type]]&amp;"-"&amp;Tabla1[[#This Row],[card]]&amp;"-"&amp;Tabla1[[#This Row],[coffee_name]]</f>
        <v>martes-19:13-card-ANON-0000-0000-0154-Cappuccino</v>
      </c>
      <c r="L432" t="str">
        <f>IF(COUNTIF($K$2:K432,K432)=1,"único","repetido")</f>
        <v>único</v>
      </c>
    </row>
    <row r="433" spans="1:12" x14ac:dyDescent="0.3">
      <c r="A433" s="1">
        <v>45420</v>
      </c>
      <c r="B433" s="2">
        <v>45420.421861840281</v>
      </c>
      <c r="C433" s="2" t="str">
        <f>TEXT(Tabla1[[#This Row],[date]],"mmm")</f>
        <v>may</v>
      </c>
      <c r="D433" s="2" t="str">
        <f>TEXT(Tabla1[[#This Row],[date]],"dddd")</f>
        <v>miércoles</v>
      </c>
      <c r="E433" s="2" t="str">
        <f>TEXT(Tabla1[[#This Row],[datetime]],"hh:mm")</f>
        <v>10:07</v>
      </c>
      <c r="F433" t="s">
        <v>3</v>
      </c>
      <c r="G433" t="s">
        <v>6</v>
      </c>
      <c r="H433" t="str">
        <f>IF(ISBLANK(G433),"cash",IF(COUNTIF($D$2:D433,D433)=1,"Nuevo","frecuente"))</f>
        <v>frecuente</v>
      </c>
      <c r="I433" s="8">
        <v>37.72</v>
      </c>
      <c r="J433" t="s">
        <v>7</v>
      </c>
      <c r="K433" t="str">
        <f>Tabla1[[#This Row],[day_of_the_week]]&amp;"-"&amp;Tabla1[[#This Row],[hour]]&amp;"-"&amp;Tabla1[[#This Row],[cash_type]]&amp;"-"&amp;Tabla1[[#This Row],[card]]&amp;"-"&amp;Tabla1[[#This Row],[coffee_name]]</f>
        <v>miércoles-10:07-card-ANON-0000-0000-0001-Latte</v>
      </c>
      <c r="L433" t="str">
        <f>IF(COUNTIF($K$2:K433,K433)=1,"único","repetido")</f>
        <v>único</v>
      </c>
    </row>
    <row r="434" spans="1:12" x14ac:dyDescent="0.3">
      <c r="A434" s="1">
        <v>45421</v>
      </c>
      <c r="B434" s="2">
        <v>45421.537752453703</v>
      </c>
      <c r="C434" s="2" t="str">
        <f>TEXT(Tabla1[[#This Row],[date]],"mmm")</f>
        <v>may</v>
      </c>
      <c r="D434" s="2" t="str">
        <f>TEXT(Tabla1[[#This Row],[date]],"dddd")</f>
        <v>jueves</v>
      </c>
      <c r="E434" s="2" t="str">
        <f>TEXT(Tabla1[[#This Row],[datetime]],"hh:mm")</f>
        <v>12:54</v>
      </c>
      <c r="F434" t="s">
        <v>3</v>
      </c>
      <c r="G434" t="s">
        <v>169</v>
      </c>
      <c r="H434" t="str">
        <f>IF(ISBLANK(G434),"cash",IF(COUNTIF($D$2:D434,D434)=1,"Nuevo","frecuente"))</f>
        <v>frecuente</v>
      </c>
      <c r="I434" s="8">
        <v>37.72</v>
      </c>
      <c r="J434" t="s">
        <v>43</v>
      </c>
      <c r="K434" t="str">
        <f>Tabla1[[#This Row],[day_of_the_week]]&amp;"-"&amp;Tabla1[[#This Row],[hour]]&amp;"-"&amp;Tabla1[[#This Row],[cash_type]]&amp;"-"&amp;Tabla1[[#This Row],[card]]&amp;"-"&amp;Tabla1[[#This Row],[coffee_name]]</f>
        <v>jueves-12:54-card-ANON-0000-0000-0155-Cappuccino</v>
      </c>
      <c r="L434" t="str">
        <f>IF(COUNTIF($K$2:K434,K434)=1,"único","repetido")</f>
        <v>único</v>
      </c>
    </row>
    <row r="435" spans="1:12" x14ac:dyDescent="0.3">
      <c r="A435" s="1">
        <v>45421</v>
      </c>
      <c r="B435" s="2">
        <v>45421.544427731482</v>
      </c>
      <c r="C435" s="2" t="str">
        <f>TEXT(Tabla1[[#This Row],[date]],"mmm")</f>
        <v>may</v>
      </c>
      <c r="D435" s="2" t="str">
        <f>TEXT(Tabla1[[#This Row],[date]],"dddd")</f>
        <v>jueves</v>
      </c>
      <c r="E435" s="2" t="str">
        <f>TEXT(Tabla1[[#This Row],[datetime]],"hh:mm")</f>
        <v>13:03</v>
      </c>
      <c r="F435" t="s">
        <v>3</v>
      </c>
      <c r="G435" t="s">
        <v>170</v>
      </c>
      <c r="H435" t="str">
        <f>IF(ISBLANK(G435),"cash",IF(COUNTIF($D$2:D435,D435)=1,"Nuevo","frecuente"))</f>
        <v>frecuente</v>
      </c>
      <c r="I435" s="8">
        <v>27.92</v>
      </c>
      <c r="J435" t="s">
        <v>11</v>
      </c>
      <c r="K435" t="str">
        <f>Tabla1[[#This Row],[day_of_the_week]]&amp;"-"&amp;Tabla1[[#This Row],[hour]]&amp;"-"&amp;Tabla1[[#This Row],[cash_type]]&amp;"-"&amp;Tabla1[[#This Row],[card]]&amp;"-"&amp;Tabla1[[#This Row],[coffee_name]]</f>
        <v>jueves-13:03-card-ANON-0000-0000-0156-Americano</v>
      </c>
      <c r="L435" t="str">
        <f>IF(COUNTIF($K$2:K435,K435)=1,"único","repetido")</f>
        <v>único</v>
      </c>
    </row>
    <row r="436" spans="1:12" x14ac:dyDescent="0.3">
      <c r="A436" s="1">
        <v>45421</v>
      </c>
      <c r="B436" s="2">
        <v>45421.54511165509</v>
      </c>
      <c r="C436" s="2" t="str">
        <f>TEXT(Tabla1[[#This Row],[date]],"mmm")</f>
        <v>may</v>
      </c>
      <c r="D436" s="2" t="str">
        <f>TEXT(Tabla1[[#This Row],[date]],"dddd")</f>
        <v>jueves</v>
      </c>
      <c r="E436" s="2" t="str">
        <f>TEXT(Tabla1[[#This Row],[datetime]],"hh:mm")</f>
        <v>13:04</v>
      </c>
      <c r="F436" t="s">
        <v>3</v>
      </c>
      <c r="G436" t="s">
        <v>170</v>
      </c>
      <c r="H436" t="str">
        <f>IF(ISBLANK(G436),"cash",IF(COUNTIF($D$2:D436,D436)=1,"Nuevo","frecuente"))</f>
        <v>frecuente</v>
      </c>
      <c r="I436" s="8">
        <v>37.72</v>
      </c>
      <c r="J436" t="s">
        <v>7</v>
      </c>
      <c r="K436" t="str">
        <f>Tabla1[[#This Row],[day_of_the_week]]&amp;"-"&amp;Tabla1[[#This Row],[hour]]&amp;"-"&amp;Tabla1[[#This Row],[cash_type]]&amp;"-"&amp;Tabla1[[#This Row],[card]]&amp;"-"&amp;Tabla1[[#This Row],[coffee_name]]</f>
        <v>jueves-13:04-card-ANON-0000-0000-0156-Latte</v>
      </c>
      <c r="L436" t="str">
        <f>IF(COUNTIF($K$2:K436,K436)=1,"único","repetido")</f>
        <v>único</v>
      </c>
    </row>
    <row r="437" spans="1:12" x14ac:dyDescent="0.3">
      <c r="A437" s="1">
        <v>45421</v>
      </c>
      <c r="B437" s="2">
        <v>45421.545963668985</v>
      </c>
      <c r="C437" s="2" t="str">
        <f>TEXT(Tabla1[[#This Row],[date]],"mmm")</f>
        <v>may</v>
      </c>
      <c r="D437" s="2" t="str">
        <f>TEXT(Tabla1[[#This Row],[date]],"dddd")</f>
        <v>jueves</v>
      </c>
      <c r="E437" s="2" t="str">
        <f>TEXT(Tabla1[[#This Row],[datetime]],"hh:mm")</f>
        <v>13:06</v>
      </c>
      <c r="F437" t="s">
        <v>3</v>
      </c>
      <c r="G437" t="s">
        <v>170</v>
      </c>
      <c r="H437" t="str">
        <f>IF(ISBLANK(G437),"cash",IF(COUNTIF($D$2:D437,D437)=1,"Nuevo","frecuente"))</f>
        <v>frecuente</v>
      </c>
      <c r="I437" s="8">
        <v>37.72</v>
      </c>
      <c r="J437" t="s">
        <v>7</v>
      </c>
      <c r="K437" t="str">
        <f>Tabla1[[#This Row],[day_of_the_week]]&amp;"-"&amp;Tabla1[[#This Row],[hour]]&amp;"-"&amp;Tabla1[[#This Row],[cash_type]]&amp;"-"&amp;Tabla1[[#This Row],[card]]&amp;"-"&amp;Tabla1[[#This Row],[coffee_name]]</f>
        <v>jueves-13:06-card-ANON-0000-0000-0156-Latte</v>
      </c>
      <c r="L437" t="str">
        <f>IF(COUNTIF($K$2:K437,K437)=1,"único","repetido")</f>
        <v>único</v>
      </c>
    </row>
    <row r="438" spans="1:12" x14ac:dyDescent="0.3">
      <c r="A438" s="1">
        <v>45421</v>
      </c>
      <c r="B438" s="2">
        <v>45421.546717696758</v>
      </c>
      <c r="C438" s="2" t="str">
        <f>TEXT(Tabla1[[#This Row],[date]],"mmm")</f>
        <v>may</v>
      </c>
      <c r="D438" s="2" t="str">
        <f>TEXT(Tabla1[[#This Row],[date]],"dddd")</f>
        <v>jueves</v>
      </c>
      <c r="E438" s="2" t="str">
        <f>TEXT(Tabla1[[#This Row],[datetime]],"hh:mm")</f>
        <v>13:07</v>
      </c>
      <c r="F438" t="s">
        <v>3</v>
      </c>
      <c r="G438" t="s">
        <v>170</v>
      </c>
      <c r="H438" t="str">
        <f>IF(ISBLANK(G438),"cash",IF(COUNTIF($D$2:D438,D438)=1,"Nuevo","frecuente"))</f>
        <v>frecuente</v>
      </c>
      <c r="I438" s="8">
        <v>37.72</v>
      </c>
      <c r="J438" t="s">
        <v>7</v>
      </c>
      <c r="K438" t="str">
        <f>Tabla1[[#This Row],[day_of_the_week]]&amp;"-"&amp;Tabla1[[#This Row],[hour]]&amp;"-"&amp;Tabla1[[#This Row],[cash_type]]&amp;"-"&amp;Tabla1[[#This Row],[card]]&amp;"-"&amp;Tabla1[[#This Row],[coffee_name]]</f>
        <v>jueves-13:07-card-ANON-0000-0000-0156-Latte</v>
      </c>
      <c r="L438" t="str">
        <f>IF(COUNTIF($K$2:K438,K438)=1,"único","repetido")</f>
        <v>único</v>
      </c>
    </row>
    <row r="439" spans="1:12" x14ac:dyDescent="0.3">
      <c r="A439" s="1">
        <v>45421</v>
      </c>
      <c r="B439" s="2">
        <v>45421.705030104167</v>
      </c>
      <c r="C439" s="2" t="str">
        <f>TEXT(Tabla1[[#This Row],[date]],"mmm")</f>
        <v>may</v>
      </c>
      <c r="D439" s="2" t="str">
        <f>TEXT(Tabla1[[#This Row],[date]],"dddd")</f>
        <v>jueves</v>
      </c>
      <c r="E439" s="2" t="str">
        <f>TEXT(Tabla1[[#This Row],[datetime]],"hh:mm")</f>
        <v>16:55</v>
      </c>
      <c r="F439" t="s">
        <v>3</v>
      </c>
      <c r="G439" t="s">
        <v>132</v>
      </c>
      <c r="H439" t="str">
        <f>IF(ISBLANK(G439),"cash",IF(COUNTIF($D$2:D439,D439)=1,"Nuevo","frecuente"))</f>
        <v>frecuente</v>
      </c>
      <c r="I439" s="8">
        <v>27.92</v>
      </c>
      <c r="J439" t="s">
        <v>11</v>
      </c>
      <c r="K439" t="str">
        <f>Tabla1[[#This Row],[day_of_the_week]]&amp;"-"&amp;Tabla1[[#This Row],[hour]]&amp;"-"&amp;Tabla1[[#This Row],[cash_type]]&amp;"-"&amp;Tabla1[[#This Row],[card]]&amp;"-"&amp;Tabla1[[#This Row],[coffee_name]]</f>
        <v>jueves-16:55-card-ANON-0000-0000-0118-Americano</v>
      </c>
      <c r="L439" t="str">
        <f>IF(COUNTIF($K$2:K439,K439)=1,"único","repetido")</f>
        <v>único</v>
      </c>
    </row>
    <row r="440" spans="1:12" x14ac:dyDescent="0.3">
      <c r="A440" s="1">
        <v>45421</v>
      </c>
      <c r="B440" s="2">
        <v>45421.70572903935</v>
      </c>
      <c r="C440" s="2" t="str">
        <f>TEXT(Tabla1[[#This Row],[date]],"mmm")</f>
        <v>may</v>
      </c>
      <c r="D440" s="2" t="str">
        <f>TEXT(Tabla1[[#This Row],[date]],"dddd")</f>
        <v>jueves</v>
      </c>
      <c r="E440" s="2" t="str">
        <f>TEXT(Tabla1[[#This Row],[datetime]],"hh:mm")</f>
        <v>16:56</v>
      </c>
      <c r="F440" t="s">
        <v>3</v>
      </c>
      <c r="G440" t="s">
        <v>132</v>
      </c>
      <c r="H440" t="str">
        <f>IF(ISBLANK(G440),"cash",IF(COUNTIF($D$2:D440,D440)=1,"Nuevo","frecuente"))</f>
        <v>frecuente</v>
      </c>
      <c r="I440" s="8">
        <v>27.92</v>
      </c>
      <c r="J440" t="s">
        <v>11</v>
      </c>
      <c r="K440" t="str">
        <f>Tabla1[[#This Row],[day_of_the_week]]&amp;"-"&amp;Tabla1[[#This Row],[hour]]&amp;"-"&amp;Tabla1[[#This Row],[cash_type]]&amp;"-"&amp;Tabla1[[#This Row],[card]]&amp;"-"&amp;Tabla1[[#This Row],[coffee_name]]</f>
        <v>jueves-16:56-card-ANON-0000-0000-0118-Americano</v>
      </c>
      <c r="L440" t="str">
        <f>IF(COUNTIF($K$2:K440,K440)=1,"único","repetido")</f>
        <v>único</v>
      </c>
    </row>
    <row r="441" spans="1:12" x14ac:dyDescent="0.3">
      <c r="A441" s="1">
        <v>45421</v>
      </c>
      <c r="B441" s="2">
        <v>45421.751040451389</v>
      </c>
      <c r="C441" s="2" t="str">
        <f>TEXT(Tabla1[[#This Row],[date]],"mmm")</f>
        <v>may</v>
      </c>
      <c r="D441" s="2" t="str">
        <f>TEXT(Tabla1[[#This Row],[date]],"dddd")</f>
        <v>jueves</v>
      </c>
      <c r="E441" s="2" t="str">
        <f>TEXT(Tabla1[[#This Row],[datetime]],"hh:mm")</f>
        <v>18:01</v>
      </c>
      <c r="F441" t="s">
        <v>3</v>
      </c>
      <c r="G441" t="s">
        <v>171</v>
      </c>
      <c r="H441" t="str">
        <f>IF(ISBLANK(G441),"cash",IF(COUNTIF($D$2:D441,D441)=1,"Nuevo","frecuente"))</f>
        <v>frecuente</v>
      </c>
      <c r="I441" s="8">
        <v>27.92</v>
      </c>
      <c r="J441" t="s">
        <v>11</v>
      </c>
      <c r="K441" t="str">
        <f>Tabla1[[#This Row],[day_of_the_week]]&amp;"-"&amp;Tabla1[[#This Row],[hour]]&amp;"-"&amp;Tabla1[[#This Row],[cash_type]]&amp;"-"&amp;Tabla1[[#This Row],[card]]&amp;"-"&amp;Tabla1[[#This Row],[coffee_name]]</f>
        <v>jueves-18:01-card-ANON-0000-0000-0157-Americano</v>
      </c>
      <c r="L441" t="str">
        <f>IF(COUNTIF($K$2:K441,K441)=1,"único","repetido")</f>
        <v>único</v>
      </c>
    </row>
    <row r="442" spans="1:12" x14ac:dyDescent="0.3">
      <c r="A442" s="1">
        <v>45421</v>
      </c>
      <c r="B442" s="2">
        <v>45421.759678541668</v>
      </c>
      <c r="C442" s="2" t="str">
        <f>TEXT(Tabla1[[#This Row],[date]],"mmm")</f>
        <v>may</v>
      </c>
      <c r="D442" s="2" t="str">
        <f>TEXT(Tabla1[[#This Row],[date]],"dddd")</f>
        <v>jueves</v>
      </c>
      <c r="E442" s="2" t="str">
        <f>TEXT(Tabla1[[#This Row],[datetime]],"hh:mm")</f>
        <v>18:13</v>
      </c>
      <c r="F442" t="s">
        <v>3</v>
      </c>
      <c r="G442" t="s">
        <v>157</v>
      </c>
      <c r="H442" t="str">
        <f>IF(ISBLANK(G442),"cash",IF(COUNTIF($D$2:D442,D442)=1,"Nuevo","frecuente"))</f>
        <v>frecuente</v>
      </c>
      <c r="I442" s="8">
        <v>32.82</v>
      </c>
      <c r="J442" t="s">
        <v>14</v>
      </c>
      <c r="K442" t="str">
        <f>Tabla1[[#This Row],[day_of_the_week]]&amp;"-"&amp;Tabla1[[#This Row],[hour]]&amp;"-"&amp;Tabla1[[#This Row],[cash_type]]&amp;"-"&amp;Tabla1[[#This Row],[card]]&amp;"-"&amp;Tabla1[[#This Row],[coffee_name]]</f>
        <v>jueves-18:13-card-ANON-0000-0000-0143-Americano with Milk</v>
      </c>
      <c r="L442" t="str">
        <f>IF(COUNTIF($K$2:K442,K442)=1,"único","repetido")</f>
        <v>único</v>
      </c>
    </row>
    <row r="443" spans="1:12" x14ac:dyDescent="0.3">
      <c r="A443" s="1">
        <v>45422</v>
      </c>
      <c r="B443" s="2">
        <v>45422.423170972223</v>
      </c>
      <c r="C443" s="2" t="str">
        <f>TEXT(Tabla1[[#This Row],[date]],"mmm")</f>
        <v>may</v>
      </c>
      <c r="D443" s="2" t="str">
        <f>TEXT(Tabla1[[#This Row],[date]],"dddd")</f>
        <v>viernes</v>
      </c>
      <c r="E443" s="2" t="str">
        <f>TEXT(Tabla1[[#This Row],[datetime]],"hh:mm")</f>
        <v>10:09</v>
      </c>
      <c r="F443" t="s">
        <v>21</v>
      </c>
      <c r="H443" t="str">
        <f>IF(ISBLANK(G443),"cash",IF(COUNTIF($D$2:D443,D443)=1,"Nuevo","frecuente"))</f>
        <v>cash</v>
      </c>
      <c r="I443" s="8">
        <v>39</v>
      </c>
      <c r="J443" t="s">
        <v>7</v>
      </c>
      <c r="K443" t="str">
        <f>Tabla1[[#This Row],[day_of_the_week]]&amp;"-"&amp;Tabla1[[#This Row],[hour]]&amp;"-"&amp;Tabla1[[#This Row],[cash_type]]&amp;"-"&amp;Tabla1[[#This Row],[card]]&amp;"-"&amp;Tabla1[[#This Row],[coffee_name]]</f>
        <v>viernes-10:09-cash--Latte</v>
      </c>
      <c r="L443" t="str">
        <f>IF(COUNTIF($K$2:K443,K443)=1,"único","repetido")</f>
        <v>único</v>
      </c>
    </row>
    <row r="444" spans="1:12" x14ac:dyDescent="0.3">
      <c r="A444" s="1">
        <v>45422</v>
      </c>
      <c r="B444" s="2">
        <v>45422.65719341435</v>
      </c>
      <c r="C444" s="2" t="str">
        <f>TEXT(Tabla1[[#This Row],[date]],"mmm")</f>
        <v>may</v>
      </c>
      <c r="D444" s="2" t="str">
        <f>TEXT(Tabla1[[#This Row],[date]],"dddd")</f>
        <v>viernes</v>
      </c>
      <c r="E444" s="2" t="str">
        <f>TEXT(Tabla1[[#This Row],[datetime]],"hh:mm")</f>
        <v>15:46</v>
      </c>
      <c r="F444" t="s">
        <v>3</v>
      </c>
      <c r="G444" t="s">
        <v>172</v>
      </c>
      <c r="H444" t="str">
        <f>IF(ISBLANK(G444),"cash",IF(COUNTIF($D$2:D444,D444)=1,"Nuevo","frecuente"))</f>
        <v>frecuente</v>
      </c>
      <c r="I444" s="8">
        <v>37.72</v>
      </c>
      <c r="J444" t="s">
        <v>7</v>
      </c>
      <c r="K444" t="str">
        <f>Tabla1[[#This Row],[day_of_the_week]]&amp;"-"&amp;Tabla1[[#This Row],[hour]]&amp;"-"&amp;Tabla1[[#This Row],[cash_type]]&amp;"-"&amp;Tabla1[[#This Row],[card]]&amp;"-"&amp;Tabla1[[#This Row],[coffee_name]]</f>
        <v>viernes-15:46-card-ANON-0000-0000-0158-Latte</v>
      </c>
      <c r="L444" t="str">
        <f>IF(COUNTIF($K$2:K444,K444)=1,"único","repetido")</f>
        <v>único</v>
      </c>
    </row>
    <row r="445" spans="1:12" x14ac:dyDescent="0.3">
      <c r="A445" s="1">
        <v>45422</v>
      </c>
      <c r="B445" s="2">
        <v>45422.658015138892</v>
      </c>
      <c r="C445" s="2" t="str">
        <f>TEXT(Tabla1[[#This Row],[date]],"mmm")</f>
        <v>may</v>
      </c>
      <c r="D445" s="2" t="str">
        <f>TEXT(Tabla1[[#This Row],[date]],"dddd")</f>
        <v>viernes</v>
      </c>
      <c r="E445" s="2" t="str">
        <f>TEXT(Tabla1[[#This Row],[datetime]],"hh:mm")</f>
        <v>15:47</v>
      </c>
      <c r="F445" t="s">
        <v>3</v>
      </c>
      <c r="G445" t="s">
        <v>172</v>
      </c>
      <c r="H445" t="str">
        <f>IF(ISBLANK(G445),"cash",IF(COUNTIF($D$2:D445,D445)=1,"Nuevo","frecuente"))</f>
        <v>frecuente</v>
      </c>
      <c r="I445" s="8">
        <v>37.72</v>
      </c>
      <c r="J445" t="s">
        <v>7</v>
      </c>
      <c r="K445" t="str">
        <f>Tabla1[[#This Row],[day_of_the_week]]&amp;"-"&amp;Tabla1[[#This Row],[hour]]&amp;"-"&amp;Tabla1[[#This Row],[cash_type]]&amp;"-"&amp;Tabla1[[#This Row],[card]]&amp;"-"&amp;Tabla1[[#This Row],[coffee_name]]</f>
        <v>viernes-15:47-card-ANON-0000-0000-0158-Latte</v>
      </c>
      <c r="L445" t="str">
        <f>IF(COUNTIF($K$2:K445,K445)=1,"único","repetido")</f>
        <v>único</v>
      </c>
    </row>
    <row r="446" spans="1:12" x14ac:dyDescent="0.3">
      <c r="A446" s="1">
        <v>45422</v>
      </c>
      <c r="B446" s="2">
        <v>45422.680730138891</v>
      </c>
      <c r="C446" s="2" t="str">
        <f>TEXT(Tabla1[[#This Row],[date]],"mmm")</f>
        <v>may</v>
      </c>
      <c r="D446" s="2" t="str">
        <f>TEXT(Tabla1[[#This Row],[date]],"dddd")</f>
        <v>viernes</v>
      </c>
      <c r="E446" s="2" t="str">
        <f>TEXT(Tabla1[[#This Row],[datetime]],"hh:mm")</f>
        <v>16:20</v>
      </c>
      <c r="F446" t="s">
        <v>21</v>
      </c>
      <c r="H446" t="str">
        <f>IF(ISBLANK(G446),"cash",IF(COUNTIF($D$2:D446,D446)=1,"Nuevo","frecuente"))</f>
        <v>cash</v>
      </c>
      <c r="I446" s="8">
        <v>34</v>
      </c>
      <c r="J446" t="s">
        <v>14</v>
      </c>
      <c r="K446" t="str">
        <f>Tabla1[[#This Row],[day_of_the_week]]&amp;"-"&amp;Tabla1[[#This Row],[hour]]&amp;"-"&amp;Tabla1[[#This Row],[cash_type]]&amp;"-"&amp;Tabla1[[#This Row],[card]]&amp;"-"&amp;Tabla1[[#This Row],[coffee_name]]</f>
        <v>viernes-16:20-cash--Americano with Milk</v>
      </c>
      <c r="L446" t="str">
        <f>IF(COUNTIF($K$2:K446,K446)=1,"único","repetido")</f>
        <v>único</v>
      </c>
    </row>
    <row r="447" spans="1:12" x14ac:dyDescent="0.3">
      <c r="A447" s="1">
        <v>45423</v>
      </c>
      <c r="B447" s="2">
        <v>45423.486028680556</v>
      </c>
      <c r="C447" s="2" t="str">
        <f>TEXT(Tabla1[[#This Row],[date]],"mmm")</f>
        <v>may</v>
      </c>
      <c r="D447" s="2" t="str">
        <f>TEXT(Tabla1[[#This Row],[date]],"dddd")</f>
        <v>sábado</v>
      </c>
      <c r="E447" s="2" t="str">
        <f>TEXT(Tabla1[[#This Row],[datetime]],"hh:mm")</f>
        <v>11:39</v>
      </c>
      <c r="F447" t="s">
        <v>3</v>
      </c>
      <c r="G447" t="s">
        <v>83</v>
      </c>
      <c r="H447" t="str">
        <f>IF(ISBLANK(G447),"cash",IF(COUNTIF($D$2:D447,D447)=1,"Nuevo","frecuente"))</f>
        <v>frecuente</v>
      </c>
      <c r="I447" s="8">
        <v>37.72</v>
      </c>
      <c r="J447" t="s">
        <v>7</v>
      </c>
      <c r="K447" t="str">
        <f>Tabla1[[#This Row],[day_of_the_week]]&amp;"-"&amp;Tabla1[[#This Row],[hour]]&amp;"-"&amp;Tabla1[[#This Row],[cash_type]]&amp;"-"&amp;Tabla1[[#This Row],[card]]&amp;"-"&amp;Tabla1[[#This Row],[coffee_name]]</f>
        <v>sábado-11:39-card-ANON-0000-0000-0069-Latte</v>
      </c>
      <c r="L447" t="str">
        <f>IF(COUNTIF($K$2:K447,K447)=1,"único","repetido")</f>
        <v>único</v>
      </c>
    </row>
    <row r="448" spans="1:12" x14ac:dyDescent="0.3">
      <c r="A448" s="1">
        <v>45423</v>
      </c>
      <c r="B448" s="2">
        <v>45423.710227407406</v>
      </c>
      <c r="C448" s="2" t="str">
        <f>TEXT(Tabla1[[#This Row],[date]],"mmm")</f>
        <v>may</v>
      </c>
      <c r="D448" s="2" t="str">
        <f>TEXT(Tabla1[[#This Row],[date]],"dddd")</f>
        <v>sábado</v>
      </c>
      <c r="E448" s="2" t="str">
        <f>TEXT(Tabla1[[#This Row],[datetime]],"hh:mm")</f>
        <v>17:02</v>
      </c>
      <c r="F448" t="s">
        <v>21</v>
      </c>
      <c r="H448" t="str">
        <f>IF(ISBLANK(G448),"cash",IF(COUNTIF($D$2:D448,D448)=1,"Nuevo","frecuente"))</f>
        <v>cash</v>
      </c>
      <c r="I448" s="8">
        <v>39</v>
      </c>
      <c r="J448" t="s">
        <v>7</v>
      </c>
      <c r="K448" t="str">
        <f>Tabla1[[#This Row],[day_of_the_week]]&amp;"-"&amp;Tabla1[[#This Row],[hour]]&amp;"-"&amp;Tabla1[[#This Row],[cash_type]]&amp;"-"&amp;Tabla1[[#This Row],[card]]&amp;"-"&amp;Tabla1[[#This Row],[coffee_name]]</f>
        <v>sábado-17:02-cash--Latte</v>
      </c>
      <c r="L448" t="str">
        <f>IF(COUNTIF($K$2:K448,K448)=1,"único","repetido")</f>
        <v>único</v>
      </c>
    </row>
    <row r="449" spans="1:12" x14ac:dyDescent="0.3">
      <c r="A449" s="1">
        <v>45423</v>
      </c>
      <c r="B449" s="2">
        <v>45423.722574050924</v>
      </c>
      <c r="C449" s="2" t="str">
        <f>TEXT(Tabla1[[#This Row],[date]],"mmm")</f>
        <v>may</v>
      </c>
      <c r="D449" s="2" t="str">
        <f>TEXT(Tabla1[[#This Row],[date]],"dddd")</f>
        <v>sábado</v>
      </c>
      <c r="E449" s="2" t="str">
        <f>TEXT(Tabla1[[#This Row],[datetime]],"hh:mm")</f>
        <v>17:20</v>
      </c>
      <c r="F449" t="s">
        <v>3</v>
      </c>
      <c r="G449" t="s">
        <v>19</v>
      </c>
      <c r="H449" t="str">
        <f>IF(ISBLANK(G449),"cash",IF(COUNTIF($D$2:D449,D449)=1,"Nuevo","frecuente"))</f>
        <v>frecuente</v>
      </c>
      <c r="I449" s="8">
        <v>32.82</v>
      </c>
      <c r="J449" t="s">
        <v>14</v>
      </c>
      <c r="K449" t="str">
        <f>Tabla1[[#This Row],[day_of_the_week]]&amp;"-"&amp;Tabla1[[#This Row],[hour]]&amp;"-"&amp;Tabla1[[#This Row],[cash_type]]&amp;"-"&amp;Tabla1[[#This Row],[card]]&amp;"-"&amp;Tabla1[[#This Row],[coffee_name]]</f>
        <v>sábado-17:20-card-ANON-0000-0000-0009-Americano with Milk</v>
      </c>
      <c r="L449" t="str">
        <f>IF(COUNTIF($K$2:K449,K449)=1,"único","repetido")</f>
        <v>único</v>
      </c>
    </row>
    <row r="450" spans="1:12" x14ac:dyDescent="0.3">
      <c r="A450" s="1">
        <v>45423</v>
      </c>
      <c r="B450" s="2">
        <v>45423.723566168985</v>
      </c>
      <c r="C450" s="2" t="str">
        <f>TEXT(Tabla1[[#This Row],[date]],"mmm")</f>
        <v>may</v>
      </c>
      <c r="D450" s="2" t="str">
        <f>TEXT(Tabla1[[#This Row],[date]],"dddd")</f>
        <v>sábado</v>
      </c>
      <c r="E450" s="2" t="str">
        <f>TEXT(Tabla1[[#This Row],[datetime]],"hh:mm")</f>
        <v>17:21</v>
      </c>
      <c r="F450" t="s">
        <v>3</v>
      </c>
      <c r="G450" t="s">
        <v>39</v>
      </c>
      <c r="H450" t="str">
        <f>IF(ISBLANK(G450),"cash",IF(COUNTIF($D$2:D450,D450)=1,"Nuevo","frecuente"))</f>
        <v>frecuente</v>
      </c>
      <c r="I450" s="8">
        <v>37.72</v>
      </c>
      <c r="J450" t="s">
        <v>18</v>
      </c>
      <c r="K450" t="str">
        <f>Tabla1[[#This Row],[day_of_the_week]]&amp;"-"&amp;Tabla1[[#This Row],[hour]]&amp;"-"&amp;Tabla1[[#This Row],[cash_type]]&amp;"-"&amp;Tabla1[[#This Row],[card]]&amp;"-"&amp;Tabla1[[#This Row],[coffee_name]]</f>
        <v>sábado-17:21-card-ANON-0000-0000-0026-Cocoa</v>
      </c>
      <c r="L450" t="str">
        <f>IF(COUNTIF($K$2:K450,K450)=1,"único","repetido")</f>
        <v>único</v>
      </c>
    </row>
    <row r="451" spans="1:12" x14ac:dyDescent="0.3">
      <c r="A451" s="1">
        <v>45423</v>
      </c>
      <c r="B451" s="2">
        <v>45423.724968761577</v>
      </c>
      <c r="C451" s="2" t="str">
        <f>TEXT(Tabla1[[#This Row],[date]],"mmm")</f>
        <v>may</v>
      </c>
      <c r="D451" s="2" t="str">
        <f>TEXT(Tabla1[[#This Row],[date]],"dddd")</f>
        <v>sábado</v>
      </c>
      <c r="E451" s="2" t="str">
        <f>TEXT(Tabla1[[#This Row],[datetime]],"hh:mm")</f>
        <v>17:23</v>
      </c>
      <c r="F451" t="s">
        <v>3</v>
      </c>
      <c r="G451" t="s">
        <v>54</v>
      </c>
      <c r="H451" t="str">
        <f>IF(ISBLANK(G451),"cash",IF(COUNTIF($D$2:D451,D451)=1,"Nuevo","frecuente"))</f>
        <v>frecuente</v>
      </c>
      <c r="I451" s="8">
        <v>37.72</v>
      </c>
      <c r="J451" t="s">
        <v>43</v>
      </c>
      <c r="K451" t="str">
        <f>Tabla1[[#This Row],[day_of_the_week]]&amp;"-"&amp;Tabla1[[#This Row],[hour]]&amp;"-"&amp;Tabla1[[#This Row],[cash_type]]&amp;"-"&amp;Tabla1[[#This Row],[card]]&amp;"-"&amp;Tabla1[[#This Row],[coffee_name]]</f>
        <v>sábado-17:23-card-ANON-0000-0000-0040-Cappuccino</v>
      </c>
      <c r="L451" t="str">
        <f>IF(COUNTIF($K$2:K451,K451)=1,"único","repetido")</f>
        <v>único</v>
      </c>
    </row>
    <row r="452" spans="1:12" x14ac:dyDescent="0.3">
      <c r="A452" s="1">
        <v>45423</v>
      </c>
      <c r="B452" s="2">
        <v>45423.728404305555</v>
      </c>
      <c r="C452" s="2" t="str">
        <f>TEXT(Tabla1[[#This Row],[date]],"mmm")</f>
        <v>may</v>
      </c>
      <c r="D452" s="2" t="str">
        <f>TEXT(Tabla1[[#This Row],[date]],"dddd")</f>
        <v>sábado</v>
      </c>
      <c r="E452" s="2" t="str">
        <f>TEXT(Tabla1[[#This Row],[datetime]],"hh:mm")</f>
        <v>17:28</v>
      </c>
      <c r="F452" t="s">
        <v>3</v>
      </c>
      <c r="G452" t="s">
        <v>23</v>
      </c>
      <c r="H452" t="str">
        <f>IF(ISBLANK(G452),"cash",IF(COUNTIF($D$2:D452,D452)=1,"Nuevo","frecuente"))</f>
        <v>frecuente</v>
      </c>
      <c r="I452" s="8">
        <v>32.82</v>
      </c>
      <c r="J452" t="s">
        <v>14</v>
      </c>
      <c r="K452" t="str">
        <f>Tabla1[[#This Row],[day_of_the_week]]&amp;"-"&amp;Tabla1[[#This Row],[hour]]&amp;"-"&amp;Tabla1[[#This Row],[cash_type]]&amp;"-"&amp;Tabla1[[#This Row],[card]]&amp;"-"&amp;Tabla1[[#This Row],[coffee_name]]</f>
        <v>sábado-17:28-card-ANON-0000-0000-0012-Americano with Milk</v>
      </c>
      <c r="L452" t="str">
        <f>IF(COUNTIF($K$2:K452,K452)=1,"único","repetido")</f>
        <v>único</v>
      </c>
    </row>
    <row r="453" spans="1:12" x14ac:dyDescent="0.3">
      <c r="A453" s="1">
        <v>45423</v>
      </c>
      <c r="B453" s="2">
        <v>45423.774771493052</v>
      </c>
      <c r="C453" s="2" t="str">
        <f>TEXT(Tabla1[[#This Row],[date]],"mmm")</f>
        <v>may</v>
      </c>
      <c r="D453" s="2" t="str">
        <f>TEXT(Tabla1[[#This Row],[date]],"dddd")</f>
        <v>sábado</v>
      </c>
      <c r="E453" s="2" t="str">
        <f>TEXT(Tabla1[[#This Row],[datetime]],"hh:mm")</f>
        <v>18:35</v>
      </c>
      <c r="F453" t="s">
        <v>3</v>
      </c>
      <c r="G453" t="s">
        <v>129</v>
      </c>
      <c r="H453" t="str">
        <f>IF(ISBLANK(G453),"cash",IF(COUNTIF($D$2:D453,D453)=1,"Nuevo","frecuente"))</f>
        <v>frecuente</v>
      </c>
      <c r="I453" s="8">
        <v>37.72</v>
      </c>
      <c r="J453" t="s">
        <v>43</v>
      </c>
      <c r="K453" t="str">
        <f>Tabla1[[#This Row],[day_of_the_week]]&amp;"-"&amp;Tabla1[[#This Row],[hour]]&amp;"-"&amp;Tabla1[[#This Row],[cash_type]]&amp;"-"&amp;Tabla1[[#This Row],[card]]&amp;"-"&amp;Tabla1[[#This Row],[coffee_name]]</f>
        <v>sábado-18:35-card-ANON-0000-0000-0115-Cappuccino</v>
      </c>
      <c r="L453" t="str">
        <f>IF(COUNTIF($K$2:K453,K453)=1,"único","repetido")</f>
        <v>único</v>
      </c>
    </row>
    <row r="454" spans="1:12" x14ac:dyDescent="0.3">
      <c r="A454" s="1">
        <v>45423</v>
      </c>
      <c r="B454" s="2">
        <v>45423.818241851855</v>
      </c>
      <c r="C454" s="2" t="str">
        <f>TEXT(Tabla1[[#This Row],[date]],"mmm")</f>
        <v>may</v>
      </c>
      <c r="D454" s="2" t="str">
        <f>TEXT(Tabla1[[#This Row],[date]],"dddd")</f>
        <v>sábado</v>
      </c>
      <c r="E454" s="2" t="str">
        <f>TEXT(Tabla1[[#This Row],[datetime]],"hh:mm")</f>
        <v>19:38</v>
      </c>
      <c r="F454" t="s">
        <v>3</v>
      </c>
      <c r="G454" t="s">
        <v>173</v>
      </c>
      <c r="H454" t="str">
        <f>IF(ISBLANK(G454),"cash",IF(COUNTIF($D$2:D454,D454)=1,"Nuevo","frecuente"))</f>
        <v>frecuente</v>
      </c>
      <c r="I454" s="8">
        <v>37.72</v>
      </c>
      <c r="J454" t="s">
        <v>7</v>
      </c>
      <c r="K454" t="str">
        <f>Tabla1[[#This Row],[day_of_the_week]]&amp;"-"&amp;Tabla1[[#This Row],[hour]]&amp;"-"&amp;Tabla1[[#This Row],[cash_type]]&amp;"-"&amp;Tabla1[[#This Row],[card]]&amp;"-"&amp;Tabla1[[#This Row],[coffee_name]]</f>
        <v>sábado-19:38-card-ANON-0000-0000-0159-Latte</v>
      </c>
      <c r="L454" t="str">
        <f>IF(COUNTIF($K$2:K454,K454)=1,"único","repetido")</f>
        <v>único</v>
      </c>
    </row>
    <row r="455" spans="1:12" x14ac:dyDescent="0.3">
      <c r="A455" s="1">
        <v>45424</v>
      </c>
      <c r="B455" s="2">
        <v>45424.431047592596</v>
      </c>
      <c r="C455" s="2" t="str">
        <f>TEXT(Tabla1[[#This Row],[date]],"mmm")</f>
        <v>may</v>
      </c>
      <c r="D455" s="2" t="str">
        <f>TEXT(Tabla1[[#This Row],[date]],"dddd")</f>
        <v>domingo</v>
      </c>
      <c r="E455" s="2" t="str">
        <f>TEXT(Tabla1[[#This Row],[datetime]],"hh:mm")</f>
        <v>10:20</v>
      </c>
      <c r="F455" t="s">
        <v>3</v>
      </c>
      <c r="G455" t="s">
        <v>6</v>
      </c>
      <c r="H455" t="str">
        <f>IF(ISBLANK(G455),"cash",IF(COUNTIF($D$2:D455,D455)=1,"Nuevo","frecuente"))</f>
        <v>frecuente</v>
      </c>
      <c r="I455" s="8">
        <v>37.72</v>
      </c>
      <c r="J455" t="s">
        <v>7</v>
      </c>
      <c r="K455" t="str">
        <f>Tabla1[[#This Row],[day_of_the_week]]&amp;"-"&amp;Tabla1[[#This Row],[hour]]&amp;"-"&amp;Tabla1[[#This Row],[cash_type]]&amp;"-"&amp;Tabla1[[#This Row],[card]]&amp;"-"&amp;Tabla1[[#This Row],[coffee_name]]</f>
        <v>domingo-10:20-card-ANON-0000-0000-0001-Latte</v>
      </c>
      <c r="L455" t="str">
        <f>IF(COUNTIF($K$2:K455,K455)=1,"único","repetido")</f>
        <v>único</v>
      </c>
    </row>
    <row r="456" spans="1:12" x14ac:dyDescent="0.3">
      <c r="A456" s="1">
        <v>45424</v>
      </c>
      <c r="B456" s="2">
        <v>45424.558373437503</v>
      </c>
      <c r="C456" s="2" t="str">
        <f>TEXT(Tabla1[[#This Row],[date]],"mmm")</f>
        <v>may</v>
      </c>
      <c r="D456" s="2" t="str">
        <f>TEXT(Tabla1[[#This Row],[date]],"dddd")</f>
        <v>domingo</v>
      </c>
      <c r="E456" s="2" t="str">
        <f>TEXT(Tabla1[[#This Row],[datetime]],"hh:mm")</f>
        <v>13:24</v>
      </c>
      <c r="F456" t="s">
        <v>3</v>
      </c>
      <c r="G456" t="s">
        <v>174</v>
      </c>
      <c r="H456" t="str">
        <f>IF(ISBLANK(G456),"cash",IF(COUNTIF($D$2:D456,D456)=1,"Nuevo","frecuente"))</f>
        <v>frecuente</v>
      </c>
      <c r="I456" s="8">
        <v>37.72</v>
      </c>
      <c r="J456" t="s">
        <v>7</v>
      </c>
      <c r="K456" t="str">
        <f>Tabla1[[#This Row],[day_of_the_week]]&amp;"-"&amp;Tabla1[[#This Row],[hour]]&amp;"-"&amp;Tabla1[[#This Row],[cash_type]]&amp;"-"&amp;Tabla1[[#This Row],[card]]&amp;"-"&amp;Tabla1[[#This Row],[coffee_name]]</f>
        <v>domingo-13:24-card-ANON-0000-0000-0160-Latte</v>
      </c>
      <c r="L456" t="str">
        <f>IF(COUNTIF($K$2:K456,K456)=1,"único","repetido")</f>
        <v>único</v>
      </c>
    </row>
    <row r="457" spans="1:12" x14ac:dyDescent="0.3">
      <c r="A457" s="1">
        <v>45424</v>
      </c>
      <c r="B457" s="2">
        <v>45424.560868553242</v>
      </c>
      <c r="C457" s="2" t="str">
        <f>TEXT(Tabla1[[#This Row],[date]],"mmm")</f>
        <v>may</v>
      </c>
      <c r="D457" s="2" t="str">
        <f>TEXT(Tabla1[[#This Row],[date]],"dddd")</f>
        <v>domingo</v>
      </c>
      <c r="E457" s="2" t="str">
        <f>TEXT(Tabla1[[#This Row],[datetime]],"hh:mm")</f>
        <v>13:27</v>
      </c>
      <c r="F457" t="s">
        <v>3</v>
      </c>
      <c r="G457" t="s">
        <v>175</v>
      </c>
      <c r="H457" t="str">
        <f>IF(ISBLANK(G457),"cash",IF(COUNTIF($D$2:D457,D457)=1,"Nuevo","frecuente"))</f>
        <v>frecuente</v>
      </c>
      <c r="I457" s="8">
        <v>27.92</v>
      </c>
      <c r="J457" t="s">
        <v>11</v>
      </c>
      <c r="K457" t="str">
        <f>Tabla1[[#This Row],[day_of_the_week]]&amp;"-"&amp;Tabla1[[#This Row],[hour]]&amp;"-"&amp;Tabla1[[#This Row],[cash_type]]&amp;"-"&amp;Tabla1[[#This Row],[card]]&amp;"-"&amp;Tabla1[[#This Row],[coffee_name]]</f>
        <v>domingo-13:27-card-ANON-0000-0000-0161-Americano</v>
      </c>
      <c r="L457" t="str">
        <f>IF(COUNTIF($K$2:K457,K457)=1,"único","repetido")</f>
        <v>único</v>
      </c>
    </row>
    <row r="458" spans="1:12" x14ac:dyDescent="0.3">
      <c r="A458" s="1">
        <v>45424</v>
      </c>
      <c r="B458" s="2">
        <v>45424.63634045139</v>
      </c>
      <c r="C458" s="2" t="str">
        <f>TEXT(Tabla1[[#This Row],[date]],"mmm")</f>
        <v>may</v>
      </c>
      <c r="D458" s="2" t="str">
        <f>TEXT(Tabla1[[#This Row],[date]],"dddd")</f>
        <v>domingo</v>
      </c>
      <c r="E458" s="2" t="str">
        <f>TEXT(Tabla1[[#This Row],[datetime]],"hh:mm")</f>
        <v>15:16</v>
      </c>
      <c r="F458" t="s">
        <v>3</v>
      </c>
      <c r="G458" t="s">
        <v>91</v>
      </c>
      <c r="H458" t="str">
        <f>IF(ISBLANK(G458),"cash",IF(COUNTIF($D$2:D458,D458)=1,"Nuevo","frecuente"))</f>
        <v>frecuente</v>
      </c>
      <c r="I458" s="8">
        <v>37.72</v>
      </c>
      <c r="J458" t="s">
        <v>7</v>
      </c>
      <c r="K458" t="str">
        <f>Tabla1[[#This Row],[day_of_the_week]]&amp;"-"&amp;Tabla1[[#This Row],[hour]]&amp;"-"&amp;Tabla1[[#This Row],[cash_type]]&amp;"-"&amp;Tabla1[[#This Row],[card]]&amp;"-"&amp;Tabla1[[#This Row],[coffee_name]]</f>
        <v>domingo-15:16-card-ANON-0000-0000-0077-Latte</v>
      </c>
      <c r="L458" t="str">
        <f>IF(COUNTIF($K$2:K458,K458)=1,"único","repetido")</f>
        <v>único</v>
      </c>
    </row>
    <row r="459" spans="1:12" x14ac:dyDescent="0.3">
      <c r="A459" s="1">
        <v>45424</v>
      </c>
      <c r="B459" s="2">
        <v>45424.651416921297</v>
      </c>
      <c r="C459" s="2" t="str">
        <f>TEXT(Tabla1[[#This Row],[date]],"mmm")</f>
        <v>may</v>
      </c>
      <c r="D459" s="2" t="str">
        <f>TEXT(Tabla1[[#This Row],[date]],"dddd")</f>
        <v>domingo</v>
      </c>
      <c r="E459" s="2" t="str">
        <f>TEXT(Tabla1[[#This Row],[datetime]],"hh:mm")</f>
        <v>15:38</v>
      </c>
      <c r="F459" t="s">
        <v>3</v>
      </c>
      <c r="G459" t="s">
        <v>176</v>
      </c>
      <c r="H459" t="str">
        <f>IF(ISBLANK(G459),"cash",IF(COUNTIF($D$2:D459,D459)=1,"Nuevo","frecuente"))</f>
        <v>frecuente</v>
      </c>
      <c r="I459" s="8">
        <v>32.82</v>
      </c>
      <c r="J459" t="s">
        <v>14</v>
      </c>
      <c r="K459" t="str">
        <f>Tabla1[[#This Row],[day_of_the_week]]&amp;"-"&amp;Tabla1[[#This Row],[hour]]&amp;"-"&amp;Tabla1[[#This Row],[cash_type]]&amp;"-"&amp;Tabla1[[#This Row],[card]]&amp;"-"&amp;Tabla1[[#This Row],[coffee_name]]</f>
        <v>domingo-15:38-card-ANON-0000-0000-0162-Americano with Milk</v>
      </c>
      <c r="L459" t="str">
        <f>IF(COUNTIF($K$2:K459,K459)=1,"único","repetido")</f>
        <v>único</v>
      </c>
    </row>
    <row r="460" spans="1:12" x14ac:dyDescent="0.3">
      <c r="A460" s="1">
        <v>45424</v>
      </c>
      <c r="B460" s="2">
        <v>45424.661283229165</v>
      </c>
      <c r="C460" s="2" t="str">
        <f>TEXT(Tabla1[[#This Row],[date]],"mmm")</f>
        <v>may</v>
      </c>
      <c r="D460" s="2" t="str">
        <f>TEXT(Tabla1[[#This Row],[date]],"dddd")</f>
        <v>domingo</v>
      </c>
      <c r="E460" s="2" t="str">
        <f>TEXT(Tabla1[[#This Row],[datetime]],"hh:mm")</f>
        <v>15:52</v>
      </c>
      <c r="F460" t="s">
        <v>3</v>
      </c>
      <c r="G460" t="s">
        <v>177</v>
      </c>
      <c r="H460" t="str">
        <f>IF(ISBLANK(G460),"cash",IF(COUNTIF($D$2:D460,D460)=1,"Nuevo","frecuente"))</f>
        <v>frecuente</v>
      </c>
      <c r="I460" s="8">
        <v>32.82</v>
      </c>
      <c r="J460" t="s">
        <v>14</v>
      </c>
      <c r="K460" t="str">
        <f>Tabla1[[#This Row],[day_of_the_week]]&amp;"-"&amp;Tabla1[[#This Row],[hour]]&amp;"-"&amp;Tabla1[[#This Row],[cash_type]]&amp;"-"&amp;Tabla1[[#This Row],[card]]&amp;"-"&amp;Tabla1[[#This Row],[coffee_name]]</f>
        <v>domingo-15:52-card-ANON-0000-0000-0163-Americano with Milk</v>
      </c>
      <c r="L460" t="str">
        <f>IF(COUNTIF($K$2:K460,K460)=1,"único","repetido")</f>
        <v>único</v>
      </c>
    </row>
    <row r="461" spans="1:12" x14ac:dyDescent="0.3">
      <c r="A461" s="1">
        <v>45424</v>
      </c>
      <c r="B461" s="2">
        <v>45424.66968903935</v>
      </c>
      <c r="C461" s="2" t="str">
        <f>TEXT(Tabla1[[#This Row],[date]],"mmm")</f>
        <v>may</v>
      </c>
      <c r="D461" s="2" t="str">
        <f>TEXT(Tabla1[[#This Row],[date]],"dddd")</f>
        <v>domingo</v>
      </c>
      <c r="E461" s="2" t="str">
        <f>TEXT(Tabla1[[#This Row],[datetime]],"hh:mm")</f>
        <v>16:04</v>
      </c>
      <c r="F461" t="s">
        <v>3</v>
      </c>
      <c r="G461" t="s">
        <v>23</v>
      </c>
      <c r="H461" t="str">
        <f>IF(ISBLANK(G461),"cash",IF(COUNTIF($D$2:D461,D461)=1,"Nuevo","frecuente"))</f>
        <v>frecuente</v>
      </c>
      <c r="I461" s="8">
        <v>32.82</v>
      </c>
      <c r="J461" t="s">
        <v>14</v>
      </c>
      <c r="K461" t="str">
        <f>Tabla1[[#This Row],[day_of_the_week]]&amp;"-"&amp;Tabla1[[#This Row],[hour]]&amp;"-"&amp;Tabla1[[#This Row],[cash_type]]&amp;"-"&amp;Tabla1[[#This Row],[card]]&amp;"-"&amp;Tabla1[[#This Row],[coffee_name]]</f>
        <v>domingo-16:04-card-ANON-0000-0000-0012-Americano with Milk</v>
      </c>
      <c r="L461" t="str">
        <f>IF(COUNTIF($K$2:K461,K461)=1,"único","repetido")</f>
        <v>único</v>
      </c>
    </row>
    <row r="462" spans="1:12" x14ac:dyDescent="0.3">
      <c r="A462" s="1">
        <v>45424</v>
      </c>
      <c r="B462" s="2">
        <v>45424.820492696759</v>
      </c>
      <c r="C462" s="2" t="str">
        <f>TEXT(Tabla1[[#This Row],[date]],"mmm")</f>
        <v>may</v>
      </c>
      <c r="D462" s="2" t="str">
        <f>TEXT(Tabla1[[#This Row],[date]],"dddd")</f>
        <v>domingo</v>
      </c>
      <c r="E462" s="2" t="str">
        <f>TEXT(Tabla1[[#This Row],[datetime]],"hh:mm")</f>
        <v>19:41</v>
      </c>
      <c r="F462" t="s">
        <v>3</v>
      </c>
      <c r="G462" t="s">
        <v>19</v>
      </c>
      <c r="H462" t="str">
        <f>IF(ISBLANK(G462),"cash",IF(COUNTIF($D$2:D462,D462)=1,"Nuevo","frecuente"))</f>
        <v>frecuente</v>
      </c>
      <c r="I462" s="8">
        <v>32.82</v>
      </c>
      <c r="J462" t="s">
        <v>14</v>
      </c>
      <c r="K462" t="str">
        <f>Tabla1[[#This Row],[day_of_the_week]]&amp;"-"&amp;Tabla1[[#This Row],[hour]]&amp;"-"&amp;Tabla1[[#This Row],[cash_type]]&amp;"-"&amp;Tabla1[[#This Row],[card]]&amp;"-"&amp;Tabla1[[#This Row],[coffee_name]]</f>
        <v>domingo-19:41-card-ANON-0000-0000-0009-Americano with Milk</v>
      </c>
      <c r="L462" t="str">
        <f>IF(COUNTIF($K$2:K462,K462)=1,"único","repetido")</f>
        <v>único</v>
      </c>
    </row>
    <row r="463" spans="1:12" x14ac:dyDescent="0.3">
      <c r="A463" s="1">
        <v>45425</v>
      </c>
      <c r="B463" s="2">
        <v>45425.461034120373</v>
      </c>
      <c r="C463" s="2" t="str">
        <f>TEXT(Tabla1[[#This Row],[date]],"mmm")</f>
        <v>may</v>
      </c>
      <c r="D463" s="2" t="str">
        <f>TEXT(Tabla1[[#This Row],[date]],"dddd")</f>
        <v>lunes</v>
      </c>
      <c r="E463" s="2" t="str">
        <f>TEXT(Tabla1[[#This Row],[datetime]],"hh:mm")</f>
        <v>11:03</v>
      </c>
      <c r="F463" t="s">
        <v>3</v>
      </c>
      <c r="G463" t="s">
        <v>178</v>
      </c>
      <c r="H463" t="str">
        <f>IF(ISBLANK(G463),"cash",IF(COUNTIF($D$2:D463,D463)=1,"Nuevo","frecuente"))</f>
        <v>frecuente</v>
      </c>
      <c r="I463" s="8">
        <v>32.82</v>
      </c>
      <c r="J463" t="s">
        <v>14</v>
      </c>
      <c r="K463" t="str">
        <f>Tabla1[[#This Row],[day_of_the_week]]&amp;"-"&amp;Tabla1[[#This Row],[hour]]&amp;"-"&amp;Tabla1[[#This Row],[cash_type]]&amp;"-"&amp;Tabla1[[#This Row],[card]]&amp;"-"&amp;Tabla1[[#This Row],[coffee_name]]</f>
        <v>lunes-11:03-card-ANON-0000-0000-0164-Americano with Milk</v>
      </c>
      <c r="L463" t="str">
        <f>IF(COUNTIF($K$2:K463,K463)=1,"único","repetido")</f>
        <v>único</v>
      </c>
    </row>
    <row r="464" spans="1:12" x14ac:dyDescent="0.3">
      <c r="A464" s="1">
        <v>45425</v>
      </c>
      <c r="B464" s="2">
        <v>45425.64665234954</v>
      </c>
      <c r="C464" s="2" t="str">
        <f>TEXT(Tabla1[[#This Row],[date]],"mmm")</f>
        <v>may</v>
      </c>
      <c r="D464" s="2" t="str">
        <f>TEXT(Tabla1[[#This Row],[date]],"dddd")</f>
        <v>lunes</v>
      </c>
      <c r="E464" s="2" t="str">
        <f>TEXT(Tabla1[[#This Row],[datetime]],"hh:mm")</f>
        <v>15:31</v>
      </c>
      <c r="F464" t="s">
        <v>21</v>
      </c>
      <c r="H464" t="str">
        <f>IF(ISBLANK(G464),"cash",IF(COUNTIF($D$2:D464,D464)=1,"Nuevo","frecuente"))</f>
        <v>cash</v>
      </c>
      <c r="I464" s="8">
        <v>29</v>
      </c>
      <c r="J464" t="s">
        <v>11</v>
      </c>
      <c r="K464" t="str">
        <f>Tabla1[[#This Row],[day_of_the_week]]&amp;"-"&amp;Tabla1[[#This Row],[hour]]&amp;"-"&amp;Tabla1[[#This Row],[cash_type]]&amp;"-"&amp;Tabla1[[#This Row],[card]]&amp;"-"&amp;Tabla1[[#This Row],[coffee_name]]</f>
        <v>lunes-15:31-cash--Americano</v>
      </c>
      <c r="L464" t="str">
        <f>IF(COUNTIF($K$2:K464,K464)=1,"único","repetido")</f>
        <v>único</v>
      </c>
    </row>
    <row r="465" spans="1:12" x14ac:dyDescent="0.3">
      <c r="A465" s="1">
        <v>45426</v>
      </c>
      <c r="B465" s="2">
        <v>45426.359890983797</v>
      </c>
      <c r="C465" s="2" t="str">
        <f>TEXT(Tabla1[[#This Row],[date]],"mmm")</f>
        <v>may</v>
      </c>
      <c r="D465" s="2" t="str">
        <f>TEXT(Tabla1[[#This Row],[date]],"dddd")</f>
        <v>martes</v>
      </c>
      <c r="E465" s="2" t="str">
        <f>TEXT(Tabla1[[#This Row],[datetime]],"hh:mm")</f>
        <v>08:38</v>
      </c>
      <c r="F465" t="s">
        <v>3</v>
      </c>
      <c r="G465" t="s">
        <v>23</v>
      </c>
      <c r="H465" t="str">
        <f>IF(ISBLANK(G465),"cash",IF(COUNTIF($D$2:D465,D465)=1,"Nuevo","frecuente"))</f>
        <v>frecuente</v>
      </c>
      <c r="I465" s="8">
        <v>27.92</v>
      </c>
      <c r="J465" t="s">
        <v>11</v>
      </c>
      <c r="K465" t="str">
        <f>Tabla1[[#This Row],[day_of_the_week]]&amp;"-"&amp;Tabla1[[#This Row],[hour]]&amp;"-"&amp;Tabla1[[#This Row],[cash_type]]&amp;"-"&amp;Tabla1[[#This Row],[card]]&amp;"-"&amp;Tabla1[[#This Row],[coffee_name]]</f>
        <v>martes-08:38-card-ANON-0000-0000-0012-Americano</v>
      </c>
      <c r="L465" t="str">
        <f>IF(COUNTIF($K$2:K465,K465)=1,"único","repetido")</f>
        <v>único</v>
      </c>
    </row>
    <row r="466" spans="1:12" x14ac:dyDescent="0.3">
      <c r="A466" s="1">
        <v>45426</v>
      </c>
      <c r="B466" s="2">
        <v>45426.360711284724</v>
      </c>
      <c r="C466" s="2" t="str">
        <f>TEXT(Tabla1[[#This Row],[date]],"mmm")</f>
        <v>may</v>
      </c>
      <c r="D466" s="2" t="str">
        <f>TEXT(Tabla1[[#This Row],[date]],"dddd")</f>
        <v>martes</v>
      </c>
      <c r="E466" s="2" t="str">
        <f>TEXT(Tabla1[[#This Row],[datetime]],"hh:mm")</f>
        <v>08:39</v>
      </c>
      <c r="F466" t="s">
        <v>3</v>
      </c>
      <c r="G466" t="s">
        <v>23</v>
      </c>
      <c r="H466" t="str">
        <f>IF(ISBLANK(G466),"cash",IF(COUNTIF($D$2:D466,D466)=1,"Nuevo","frecuente"))</f>
        <v>frecuente</v>
      </c>
      <c r="I466" s="8">
        <v>27.92</v>
      </c>
      <c r="J466" t="s">
        <v>11</v>
      </c>
      <c r="K466" t="str">
        <f>Tabla1[[#This Row],[day_of_the_week]]&amp;"-"&amp;Tabla1[[#This Row],[hour]]&amp;"-"&amp;Tabla1[[#This Row],[cash_type]]&amp;"-"&amp;Tabla1[[#This Row],[card]]&amp;"-"&amp;Tabla1[[#This Row],[coffee_name]]</f>
        <v>martes-08:39-card-ANON-0000-0000-0012-Americano</v>
      </c>
      <c r="L466" t="str">
        <f>IF(COUNTIF($K$2:K466,K466)=1,"único","repetido")</f>
        <v>único</v>
      </c>
    </row>
    <row r="467" spans="1:12" x14ac:dyDescent="0.3">
      <c r="A467" s="1">
        <v>45426</v>
      </c>
      <c r="B467" s="2">
        <v>45426.361313472225</v>
      </c>
      <c r="C467" s="2" t="str">
        <f>TEXT(Tabla1[[#This Row],[date]],"mmm")</f>
        <v>may</v>
      </c>
      <c r="D467" s="2" t="str">
        <f>TEXT(Tabla1[[#This Row],[date]],"dddd")</f>
        <v>martes</v>
      </c>
      <c r="E467" s="2" t="str">
        <f>TEXT(Tabla1[[#This Row],[datetime]],"hh:mm")</f>
        <v>08:40</v>
      </c>
      <c r="F467" t="s">
        <v>3</v>
      </c>
      <c r="G467" t="s">
        <v>23</v>
      </c>
      <c r="H467" t="str">
        <f>IF(ISBLANK(G467),"cash",IF(COUNTIF($D$2:D467,D467)=1,"Nuevo","frecuente"))</f>
        <v>frecuente</v>
      </c>
      <c r="I467" s="8">
        <v>27.92</v>
      </c>
      <c r="J467" t="s">
        <v>11</v>
      </c>
      <c r="K467" t="str">
        <f>Tabla1[[#This Row],[day_of_the_week]]&amp;"-"&amp;Tabla1[[#This Row],[hour]]&amp;"-"&amp;Tabla1[[#This Row],[cash_type]]&amp;"-"&amp;Tabla1[[#This Row],[card]]&amp;"-"&amp;Tabla1[[#This Row],[coffee_name]]</f>
        <v>martes-08:40-card-ANON-0000-0000-0012-Americano</v>
      </c>
      <c r="L467" t="str">
        <f>IF(COUNTIF($K$2:K467,K467)=1,"único","repetido")</f>
        <v>único</v>
      </c>
    </row>
    <row r="468" spans="1:12" x14ac:dyDescent="0.3">
      <c r="A468" s="1">
        <v>45426</v>
      </c>
      <c r="B468" s="2">
        <v>45426.430129328706</v>
      </c>
      <c r="C468" s="2" t="str">
        <f>TEXT(Tabla1[[#This Row],[date]],"mmm")</f>
        <v>may</v>
      </c>
      <c r="D468" s="2" t="str">
        <f>TEXT(Tabla1[[#This Row],[date]],"dddd")</f>
        <v>martes</v>
      </c>
      <c r="E468" s="2" t="str">
        <f>TEXT(Tabla1[[#This Row],[datetime]],"hh:mm")</f>
        <v>10:19</v>
      </c>
      <c r="F468" t="s">
        <v>3</v>
      </c>
      <c r="G468" t="s">
        <v>23</v>
      </c>
      <c r="H468" t="str">
        <f>IF(ISBLANK(G468),"cash",IF(COUNTIF($D$2:D468,D468)=1,"Nuevo","frecuente"))</f>
        <v>frecuente</v>
      </c>
      <c r="I468" s="8">
        <v>37.72</v>
      </c>
      <c r="J468" t="s">
        <v>43</v>
      </c>
      <c r="K468" t="str">
        <f>Tabla1[[#This Row],[day_of_the_week]]&amp;"-"&amp;Tabla1[[#This Row],[hour]]&amp;"-"&amp;Tabla1[[#This Row],[cash_type]]&amp;"-"&amp;Tabla1[[#This Row],[card]]&amp;"-"&amp;Tabla1[[#This Row],[coffee_name]]</f>
        <v>martes-10:19-card-ANON-0000-0000-0012-Cappuccino</v>
      </c>
      <c r="L468" t="str">
        <f>IF(COUNTIF($K$2:K468,K468)=1,"único","repetido")</f>
        <v>único</v>
      </c>
    </row>
    <row r="469" spans="1:12" x14ac:dyDescent="0.3">
      <c r="A469" s="1">
        <v>45426</v>
      </c>
      <c r="B469" s="2">
        <v>45426.480895509259</v>
      </c>
      <c r="C469" s="2" t="str">
        <f>TEXT(Tabla1[[#This Row],[date]],"mmm")</f>
        <v>may</v>
      </c>
      <c r="D469" s="2" t="str">
        <f>TEXT(Tabla1[[#This Row],[date]],"dddd")</f>
        <v>martes</v>
      </c>
      <c r="E469" s="2" t="str">
        <f>TEXT(Tabla1[[#This Row],[datetime]],"hh:mm")</f>
        <v>11:32</v>
      </c>
      <c r="F469" t="s">
        <v>3</v>
      </c>
      <c r="G469" t="s">
        <v>179</v>
      </c>
      <c r="H469" t="str">
        <f>IF(ISBLANK(G469),"cash",IF(COUNTIF($D$2:D469,D469)=1,"Nuevo","frecuente"))</f>
        <v>frecuente</v>
      </c>
      <c r="I469" s="8">
        <v>37.72</v>
      </c>
      <c r="J469" t="s">
        <v>7</v>
      </c>
      <c r="K469" t="str">
        <f>Tabla1[[#This Row],[day_of_the_week]]&amp;"-"&amp;Tabla1[[#This Row],[hour]]&amp;"-"&amp;Tabla1[[#This Row],[cash_type]]&amp;"-"&amp;Tabla1[[#This Row],[card]]&amp;"-"&amp;Tabla1[[#This Row],[coffee_name]]</f>
        <v>martes-11:32-card-ANON-0000-0000-0165-Latte</v>
      </c>
      <c r="L469" t="str">
        <f>IF(COUNTIF($K$2:K469,K469)=1,"único","repetido")</f>
        <v>único</v>
      </c>
    </row>
    <row r="470" spans="1:12" x14ac:dyDescent="0.3">
      <c r="A470" s="1">
        <v>45426</v>
      </c>
      <c r="B470" s="2">
        <v>45426.482093182873</v>
      </c>
      <c r="C470" s="2" t="str">
        <f>TEXT(Tabla1[[#This Row],[date]],"mmm")</f>
        <v>may</v>
      </c>
      <c r="D470" s="2" t="str">
        <f>TEXT(Tabla1[[#This Row],[date]],"dddd")</f>
        <v>martes</v>
      </c>
      <c r="E470" s="2" t="str">
        <f>TEXT(Tabla1[[#This Row],[datetime]],"hh:mm")</f>
        <v>11:34</v>
      </c>
      <c r="F470" t="s">
        <v>3</v>
      </c>
      <c r="G470" t="s">
        <v>179</v>
      </c>
      <c r="H470" t="str">
        <f>IF(ISBLANK(G470),"cash",IF(COUNTIF($D$2:D470,D470)=1,"Nuevo","frecuente"))</f>
        <v>frecuente</v>
      </c>
      <c r="I470" s="8">
        <v>37.72</v>
      </c>
      <c r="J470" t="s">
        <v>43</v>
      </c>
      <c r="K470" t="str">
        <f>Tabla1[[#This Row],[day_of_the_week]]&amp;"-"&amp;Tabla1[[#This Row],[hour]]&amp;"-"&amp;Tabla1[[#This Row],[cash_type]]&amp;"-"&amp;Tabla1[[#This Row],[card]]&amp;"-"&amp;Tabla1[[#This Row],[coffee_name]]</f>
        <v>martes-11:34-card-ANON-0000-0000-0165-Cappuccino</v>
      </c>
      <c r="L470" t="str">
        <f>IF(COUNTIF($K$2:K470,K470)=1,"único","repetido")</f>
        <v>único</v>
      </c>
    </row>
    <row r="471" spans="1:12" x14ac:dyDescent="0.3">
      <c r="A471" s="1">
        <v>45426</v>
      </c>
      <c r="B471" s="2">
        <v>45426.586742824074</v>
      </c>
      <c r="C471" s="2" t="str">
        <f>TEXT(Tabla1[[#This Row],[date]],"mmm")</f>
        <v>may</v>
      </c>
      <c r="D471" s="2" t="str">
        <f>TEXT(Tabla1[[#This Row],[date]],"dddd")</f>
        <v>martes</v>
      </c>
      <c r="E471" s="2" t="str">
        <f>TEXT(Tabla1[[#This Row],[datetime]],"hh:mm")</f>
        <v>14:04</v>
      </c>
      <c r="F471" t="s">
        <v>3</v>
      </c>
      <c r="G471" t="s">
        <v>38</v>
      </c>
      <c r="H471" t="str">
        <f>IF(ISBLANK(G471),"cash",IF(COUNTIF($D$2:D471,D471)=1,"Nuevo","frecuente"))</f>
        <v>frecuente</v>
      </c>
      <c r="I471" s="8">
        <v>37.72</v>
      </c>
      <c r="J471" t="s">
        <v>43</v>
      </c>
      <c r="K471" t="str">
        <f>Tabla1[[#This Row],[day_of_the_week]]&amp;"-"&amp;Tabla1[[#This Row],[hour]]&amp;"-"&amp;Tabla1[[#This Row],[cash_type]]&amp;"-"&amp;Tabla1[[#This Row],[card]]&amp;"-"&amp;Tabla1[[#This Row],[coffee_name]]</f>
        <v>martes-14:04-card-ANON-0000-0000-0025-Cappuccino</v>
      </c>
      <c r="L471" t="str">
        <f>IF(COUNTIF($K$2:K471,K471)=1,"único","repetido")</f>
        <v>único</v>
      </c>
    </row>
    <row r="472" spans="1:12" x14ac:dyDescent="0.3">
      <c r="A472" s="1">
        <v>45426</v>
      </c>
      <c r="B472" s="2">
        <v>45426.587504374998</v>
      </c>
      <c r="C472" s="2" t="str">
        <f>TEXT(Tabla1[[#This Row],[date]],"mmm")</f>
        <v>may</v>
      </c>
      <c r="D472" s="2" t="str">
        <f>TEXT(Tabla1[[#This Row],[date]],"dddd")</f>
        <v>martes</v>
      </c>
      <c r="E472" s="2" t="str">
        <f>TEXT(Tabla1[[#This Row],[datetime]],"hh:mm")</f>
        <v>14:06</v>
      </c>
      <c r="F472" t="s">
        <v>3</v>
      </c>
      <c r="G472" t="s">
        <v>19</v>
      </c>
      <c r="H472" t="str">
        <f>IF(ISBLANK(G472),"cash",IF(COUNTIF($D$2:D472,D472)=1,"Nuevo","frecuente"))</f>
        <v>frecuente</v>
      </c>
      <c r="I472" s="8">
        <v>32.82</v>
      </c>
      <c r="J472" t="s">
        <v>14</v>
      </c>
      <c r="K472" t="str">
        <f>Tabla1[[#This Row],[day_of_the_week]]&amp;"-"&amp;Tabla1[[#This Row],[hour]]&amp;"-"&amp;Tabla1[[#This Row],[cash_type]]&amp;"-"&amp;Tabla1[[#This Row],[card]]&amp;"-"&amp;Tabla1[[#This Row],[coffee_name]]</f>
        <v>martes-14:06-card-ANON-0000-0000-0009-Americano with Milk</v>
      </c>
      <c r="L472" t="str">
        <f>IF(COUNTIF($K$2:K472,K472)=1,"único","repetido")</f>
        <v>único</v>
      </c>
    </row>
    <row r="473" spans="1:12" x14ac:dyDescent="0.3">
      <c r="A473" s="1">
        <v>45426</v>
      </c>
      <c r="B473" s="2">
        <v>45426.626328530096</v>
      </c>
      <c r="C473" s="2" t="str">
        <f>TEXT(Tabla1[[#This Row],[date]],"mmm")</f>
        <v>may</v>
      </c>
      <c r="D473" s="2" t="str">
        <f>TEXT(Tabla1[[#This Row],[date]],"dddd")</f>
        <v>martes</v>
      </c>
      <c r="E473" s="2" t="str">
        <f>TEXT(Tabla1[[#This Row],[datetime]],"hh:mm")</f>
        <v>15:01</v>
      </c>
      <c r="F473" t="s">
        <v>3</v>
      </c>
      <c r="G473" t="s">
        <v>54</v>
      </c>
      <c r="H473" t="str">
        <f>IF(ISBLANK(G473),"cash",IF(COUNTIF($D$2:D473,D473)=1,"Nuevo","frecuente"))</f>
        <v>frecuente</v>
      </c>
      <c r="I473" s="8">
        <v>27.92</v>
      </c>
      <c r="J473" t="s">
        <v>11</v>
      </c>
      <c r="K473" t="str">
        <f>Tabla1[[#This Row],[day_of_the_week]]&amp;"-"&amp;Tabla1[[#This Row],[hour]]&amp;"-"&amp;Tabla1[[#This Row],[cash_type]]&amp;"-"&amp;Tabla1[[#This Row],[card]]&amp;"-"&amp;Tabla1[[#This Row],[coffee_name]]</f>
        <v>martes-15:01-card-ANON-0000-0000-0040-Americano</v>
      </c>
      <c r="L473" t="str">
        <f>IF(COUNTIF($K$2:K473,K473)=1,"único","repetido")</f>
        <v>único</v>
      </c>
    </row>
    <row r="474" spans="1:12" x14ac:dyDescent="0.3">
      <c r="A474" s="1">
        <v>45426</v>
      </c>
      <c r="B474" s="2">
        <v>45426.706912314818</v>
      </c>
      <c r="C474" s="2" t="str">
        <f>TEXT(Tabla1[[#This Row],[date]],"mmm")</f>
        <v>may</v>
      </c>
      <c r="D474" s="2" t="str">
        <f>TEXT(Tabla1[[#This Row],[date]],"dddd")</f>
        <v>martes</v>
      </c>
      <c r="E474" s="2" t="str">
        <f>TEXT(Tabla1[[#This Row],[datetime]],"hh:mm")</f>
        <v>16:57</v>
      </c>
      <c r="F474" t="s">
        <v>3</v>
      </c>
      <c r="G474" t="s">
        <v>180</v>
      </c>
      <c r="H474" t="str">
        <f>IF(ISBLANK(G474),"cash",IF(COUNTIF($D$2:D474,D474)=1,"Nuevo","frecuente"))</f>
        <v>frecuente</v>
      </c>
      <c r="I474" s="8">
        <v>32.82</v>
      </c>
      <c r="J474" t="s">
        <v>14</v>
      </c>
      <c r="K474" t="str">
        <f>Tabla1[[#This Row],[day_of_the_week]]&amp;"-"&amp;Tabla1[[#This Row],[hour]]&amp;"-"&amp;Tabla1[[#This Row],[cash_type]]&amp;"-"&amp;Tabla1[[#This Row],[card]]&amp;"-"&amp;Tabla1[[#This Row],[coffee_name]]</f>
        <v>martes-16:57-card-ANON-0000-0000-0166-Americano with Milk</v>
      </c>
      <c r="L474" t="str">
        <f>IF(COUNTIF($K$2:K474,K474)=1,"único","repetido")</f>
        <v>único</v>
      </c>
    </row>
    <row r="475" spans="1:12" x14ac:dyDescent="0.3">
      <c r="A475" s="1">
        <v>45426</v>
      </c>
      <c r="B475" s="2">
        <v>45426.707756875003</v>
      </c>
      <c r="C475" s="2" t="str">
        <f>TEXT(Tabla1[[#This Row],[date]],"mmm")</f>
        <v>may</v>
      </c>
      <c r="D475" s="2" t="str">
        <f>TEXT(Tabla1[[#This Row],[date]],"dddd")</f>
        <v>martes</v>
      </c>
      <c r="E475" s="2" t="str">
        <f>TEXT(Tabla1[[#This Row],[datetime]],"hh:mm")</f>
        <v>16:59</v>
      </c>
      <c r="F475" t="s">
        <v>3</v>
      </c>
      <c r="G475" t="s">
        <v>180</v>
      </c>
      <c r="H475" t="str">
        <f>IF(ISBLANK(G475),"cash",IF(COUNTIF($D$2:D475,D475)=1,"Nuevo","frecuente"))</f>
        <v>frecuente</v>
      </c>
      <c r="I475" s="8">
        <v>37.72</v>
      </c>
      <c r="J475" t="s">
        <v>43</v>
      </c>
      <c r="K475" t="str">
        <f>Tabla1[[#This Row],[day_of_the_week]]&amp;"-"&amp;Tabla1[[#This Row],[hour]]&amp;"-"&amp;Tabla1[[#This Row],[cash_type]]&amp;"-"&amp;Tabla1[[#This Row],[card]]&amp;"-"&amp;Tabla1[[#This Row],[coffee_name]]</f>
        <v>martes-16:59-card-ANON-0000-0000-0166-Cappuccino</v>
      </c>
      <c r="L475" t="str">
        <f>IF(COUNTIF($K$2:K475,K475)=1,"único","repetido")</f>
        <v>único</v>
      </c>
    </row>
    <row r="476" spans="1:12" x14ac:dyDescent="0.3">
      <c r="A476" s="1">
        <v>45426</v>
      </c>
      <c r="B476" s="2">
        <v>45426.952375312503</v>
      </c>
      <c r="C476" s="2" t="str">
        <f>TEXT(Tabla1[[#This Row],[date]],"mmm")</f>
        <v>may</v>
      </c>
      <c r="D476" s="2" t="str">
        <f>TEXT(Tabla1[[#This Row],[date]],"dddd")</f>
        <v>martes</v>
      </c>
      <c r="E476" s="2" t="str">
        <f>TEXT(Tabla1[[#This Row],[datetime]],"hh:mm")</f>
        <v>22:51</v>
      </c>
      <c r="F476" t="s">
        <v>3</v>
      </c>
      <c r="G476" t="s">
        <v>181</v>
      </c>
      <c r="H476" t="str">
        <f>IF(ISBLANK(G476),"cash",IF(COUNTIF($D$2:D476,D476)=1,"Nuevo","frecuente"))</f>
        <v>frecuente</v>
      </c>
      <c r="I476" s="8">
        <v>37.72</v>
      </c>
      <c r="J476" t="s">
        <v>9</v>
      </c>
      <c r="K476" t="str">
        <f>Tabla1[[#This Row],[day_of_the_week]]&amp;"-"&amp;Tabla1[[#This Row],[hour]]&amp;"-"&amp;Tabla1[[#This Row],[cash_type]]&amp;"-"&amp;Tabla1[[#This Row],[card]]&amp;"-"&amp;Tabla1[[#This Row],[coffee_name]]</f>
        <v>martes-22:51-card-ANON-0000-0000-0167-Hot Chocolate</v>
      </c>
      <c r="L476" t="str">
        <f>IF(COUNTIF($K$2:K476,K476)=1,"único","repetido")</f>
        <v>único</v>
      </c>
    </row>
    <row r="477" spans="1:12" x14ac:dyDescent="0.3">
      <c r="A477" s="1">
        <v>45427</v>
      </c>
      <c r="B477" s="2">
        <v>45427.361176631945</v>
      </c>
      <c r="C477" s="2" t="str">
        <f>TEXT(Tabla1[[#This Row],[date]],"mmm")</f>
        <v>may</v>
      </c>
      <c r="D477" s="2" t="str">
        <f>TEXT(Tabla1[[#This Row],[date]],"dddd")</f>
        <v>miércoles</v>
      </c>
      <c r="E477" s="2" t="str">
        <f>TEXT(Tabla1[[#This Row],[datetime]],"hh:mm")</f>
        <v>08:40</v>
      </c>
      <c r="F477" t="s">
        <v>3</v>
      </c>
      <c r="G477" t="s">
        <v>182</v>
      </c>
      <c r="H477" t="str">
        <f>IF(ISBLANK(G477),"cash",IF(COUNTIF($D$2:D477,D477)=1,"Nuevo","frecuente"))</f>
        <v>frecuente</v>
      </c>
      <c r="I477" s="8">
        <v>37.72</v>
      </c>
      <c r="J477" t="s">
        <v>7</v>
      </c>
      <c r="K477" t="str">
        <f>Tabla1[[#This Row],[day_of_the_week]]&amp;"-"&amp;Tabla1[[#This Row],[hour]]&amp;"-"&amp;Tabla1[[#This Row],[cash_type]]&amp;"-"&amp;Tabla1[[#This Row],[card]]&amp;"-"&amp;Tabla1[[#This Row],[coffee_name]]</f>
        <v>miércoles-08:40-card-ANON-0000-0000-0168-Latte</v>
      </c>
      <c r="L477" t="str">
        <f>IF(COUNTIF($K$2:K477,K477)=1,"único","repetido")</f>
        <v>único</v>
      </c>
    </row>
    <row r="478" spans="1:12" x14ac:dyDescent="0.3">
      <c r="A478" s="1">
        <v>45427</v>
      </c>
      <c r="B478" s="2">
        <v>45427.468279548608</v>
      </c>
      <c r="C478" s="2" t="str">
        <f>TEXT(Tabla1[[#This Row],[date]],"mmm")</f>
        <v>may</v>
      </c>
      <c r="D478" s="2" t="str">
        <f>TEXT(Tabla1[[#This Row],[date]],"dddd")</f>
        <v>miércoles</v>
      </c>
      <c r="E478" s="2" t="str">
        <f>TEXT(Tabla1[[#This Row],[datetime]],"hh:mm")</f>
        <v>11:14</v>
      </c>
      <c r="F478" t="s">
        <v>3</v>
      </c>
      <c r="G478" t="s">
        <v>23</v>
      </c>
      <c r="H478" t="str">
        <f>IF(ISBLANK(G478),"cash",IF(COUNTIF($D$2:D478,D478)=1,"Nuevo","frecuente"))</f>
        <v>frecuente</v>
      </c>
      <c r="I478" s="8">
        <v>23.02</v>
      </c>
      <c r="J478" t="s">
        <v>35</v>
      </c>
      <c r="K478" t="str">
        <f>Tabla1[[#This Row],[day_of_the_week]]&amp;"-"&amp;Tabla1[[#This Row],[hour]]&amp;"-"&amp;Tabla1[[#This Row],[cash_type]]&amp;"-"&amp;Tabla1[[#This Row],[card]]&amp;"-"&amp;Tabla1[[#This Row],[coffee_name]]</f>
        <v>miércoles-11:14-card-ANON-0000-0000-0012-Espresso</v>
      </c>
      <c r="L478" t="str">
        <f>IF(COUNTIF($K$2:K478,K478)=1,"único","repetido")</f>
        <v>único</v>
      </c>
    </row>
    <row r="479" spans="1:12" x14ac:dyDescent="0.3">
      <c r="A479" s="1">
        <v>45427</v>
      </c>
      <c r="B479" s="2">
        <v>45427.47164408565</v>
      </c>
      <c r="C479" s="2" t="str">
        <f>TEXT(Tabla1[[#This Row],[date]],"mmm")</f>
        <v>may</v>
      </c>
      <c r="D479" s="2" t="str">
        <f>TEXT(Tabla1[[#This Row],[date]],"dddd")</f>
        <v>miércoles</v>
      </c>
      <c r="E479" s="2" t="str">
        <f>TEXT(Tabla1[[#This Row],[datetime]],"hh:mm")</f>
        <v>11:19</v>
      </c>
      <c r="F479" t="s">
        <v>3</v>
      </c>
      <c r="G479" t="s">
        <v>23</v>
      </c>
      <c r="H479" t="str">
        <f>IF(ISBLANK(G479),"cash",IF(COUNTIF($D$2:D479,D479)=1,"Nuevo","frecuente"))</f>
        <v>frecuente</v>
      </c>
      <c r="I479" s="8">
        <v>27.92</v>
      </c>
      <c r="J479" t="s">
        <v>11</v>
      </c>
      <c r="K479" t="str">
        <f>Tabla1[[#This Row],[day_of_the_week]]&amp;"-"&amp;Tabla1[[#This Row],[hour]]&amp;"-"&amp;Tabla1[[#This Row],[cash_type]]&amp;"-"&amp;Tabla1[[#This Row],[card]]&amp;"-"&amp;Tabla1[[#This Row],[coffee_name]]</f>
        <v>miércoles-11:19-card-ANON-0000-0000-0012-Americano</v>
      </c>
      <c r="L479" t="str">
        <f>IF(COUNTIF($K$2:K479,K479)=1,"único","repetido")</f>
        <v>único</v>
      </c>
    </row>
    <row r="480" spans="1:12" x14ac:dyDescent="0.3">
      <c r="A480" s="1">
        <v>45427</v>
      </c>
      <c r="B480" s="2">
        <v>45427.565684050925</v>
      </c>
      <c r="C480" s="2" t="str">
        <f>TEXT(Tabla1[[#This Row],[date]],"mmm")</f>
        <v>may</v>
      </c>
      <c r="D480" s="2" t="str">
        <f>TEXT(Tabla1[[#This Row],[date]],"dddd")</f>
        <v>miércoles</v>
      </c>
      <c r="E480" s="2" t="str">
        <f>TEXT(Tabla1[[#This Row],[datetime]],"hh:mm")</f>
        <v>13:34</v>
      </c>
      <c r="F480" t="s">
        <v>3</v>
      </c>
      <c r="G480" t="s">
        <v>10</v>
      </c>
      <c r="H480" t="str">
        <f>IF(ISBLANK(G480),"cash",IF(COUNTIF($D$2:D480,D480)=1,"Nuevo","frecuente"))</f>
        <v>frecuente</v>
      </c>
      <c r="I480" s="8">
        <v>27.92</v>
      </c>
      <c r="J480" t="s">
        <v>11</v>
      </c>
      <c r="K480" t="str">
        <f>Tabla1[[#This Row],[day_of_the_week]]&amp;"-"&amp;Tabla1[[#This Row],[hour]]&amp;"-"&amp;Tabla1[[#This Row],[cash_type]]&amp;"-"&amp;Tabla1[[#This Row],[card]]&amp;"-"&amp;Tabla1[[#This Row],[coffee_name]]</f>
        <v>miércoles-13:34-card-ANON-0000-0000-0003-Americano</v>
      </c>
      <c r="L480" t="str">
        <f>IF(COUNTIF($K$2:K480,K480)=1,"único","repetido")</f>
        <v>único</v>
      </c>
    </row>
    <row r="481" spans="1:12" x14ac:dyDescent="0.3">
      <c r="A481" s="1">
        <v>45427</v>
      </c>
      <c r="B481" s="2">
        <v>45427.566309849535</v>
      </c>
      <c r="C481" s="2" t="str">
        <f>TEXT(Tabla1[[#This Row],[date]],"mmm")</f>
        <v>may</v>
      </c>
      <c r="D481" s="2" t="str">
        <f>TEXT(Tabla1[[#This Row],[date]],"dddd")</f>
        <v>miércoles</v>
      </c>
      <c r="E481" s="2" t="str">
        <f>TEXT(Tabla1[[#This Row],[datetime]],"hh:mm")</f>
        <v>13:35</v>
      </c>
      <c r="F481" t="s">
        <v>3</v>
      </c>
      <c r="G481" t="s">
        <v>10</v>
      </c>
      <c r="H481" t="str">
        <f>IF(ISBLANK(G481),"cash",IF(COUNTIF($D$2:D481,D481)=1,"Nuevo","frecuente"))</f>
        <v>frecuente</v>
      </c>
      <c r="I481" s="8">
        <v>27.92</v>
      </c>
      <c r="J481" t="s">
        <v>11</v>
      </c>
      <c r="K481" t="str">
        <f>Tabla1[[#This Row],[day_of_the_week]]&amp;"-"&amp;Tabla1[[#This Row],[hour]]&amp;"-"&amp;Tabla1[[#This Row],[cash_type]]&amp;"-"&amp;Tabla1[[#This Row],[card]]&amp;"-"&amp;Tabla1[[#This Row],[coffee_name]]</f>
        <v>miércoles-13:35-card-ANON-0000-0000-0003-Americano</v>
      </c>
      <c r="L481" t="str">
        <f>IF(COUNTIF($K$2:K481,K481)=1,"único","repetido")</f>
        <v>único</v>
      </c>
    </row>
    <row r="482" spans="1:12" x14ac:dyDescent="0.3">
      <c r="A482" s="1">
        <v>45427</v>
      </c>
      <c r="B482" s="2">
        <v>45427.566983090277</v>
      </c>
      <c r="C482" s="2" t="str">
        <f>TEXT(Tabla1[[#This Row],[date]],"mmm")</f>
        <v>may</v>
      </c>
      <c r="D482" s="2" t="str">
        <f>TEXT(Tabla1[[#This Row],[date]],"dddd")</f>
        <v>miércoles</v>
      </c>
      <c r="E482" s="2" t="str">
        <f>TEXT(Tabla1[[#This Row],[datetime]],"hh:mm")</f>
        <v>13:36</v>
      </c>
      <c r="F482" t="s">
        <v>3</v>
      </c>
      <c r="G482" t="s">
        <v>10</v>
      </c>
      <c r="H482" t="str">
        <f>IF(ISBLANK(G482),"cash",IF(COUNTIF($D$2:D482,D482)=1,"Nuevo","frecuente"))</f>
        <v>frecuente</v>
      </c>
      <c r="I482" s="8">
        <v>27.92</v>
      </c>
      <c r="J482" t="s">
        <v>11</v>
      </c>
      <c r="K482" t="str">
        <f>Tabla1[[#This Row],[day_of_the_week]]&amp;"-"&amp;Tabla1[[#This Row],[hour]]&amp;"-"&amp;Tabla1[[#This Row],[cash_type]]&amp;"-"&amp;Tabla1[[#This Row],[card]]&amp;"-"&amp;Tabla1[[#This Row],[coffee_name]]</f>
        <v>miércoles-13:36-card-ANON-0000-0000-0003-Americano</v>
      </c>
      <c r="L482" t="str">
        <f>IF(COUNTIF($K$2:K482,K482)=1,"único","repetido")</f>
        <v>único</v>
      </c>
    </row>
    <row r="483" spans="1:12" x14ac:dyDescent="0.3">
      <c r="A483" s="1">
        <v>45427</v>
      </c>
      <c r="B483" s="2">
        <v>45427.580196747687</v>
      </c>
      <c r="C483" s="2" t="str">
        <f>TEXT(Tabla1[[#This Row],[date]],"mmm")</f>
        <v>may</v>
      </c>
      <c r="D483" s="2" t="str">
        <f>TEXT(Tabla1[[#This Row],[date]],"dddd")</f>
        <v>miércoles</v>
      </c>
      <c r="E483" s="2" t="str">
        <f>TEXT(Tabla1[[#This Row],[datetime]],"hh:mm")</f>
        <v>13:55</v>
      </c>
      <c r="F483" t="s">
        <v>3</v>
      </c>
      <c r="G483" t="s">
        <v>178</v>
      </c>
      <c r="H483" t="str">
        <f>IF(ISBLANK(G483),"cash",IF(COUNTIF($D$2:D483,D483)=1,"Nuevo","frecuente"))</f>
        <v>frecuente</v>
      </c>
      <c r="I483" s="8">
        <v>32.82</v>
      </c>
      <c r="J483" t="s">
        <v>14</v>
      </c>
      <c r="K483" t="str">
        <f>Tabla1[[#This Row],[day_of_the_week]]&amp;"-"&amp;Tabla1[[#This Row],[hour]]&amp;"-"&amp;Tabla1[[#This Row],[cash_type]]&amp;"-"&amp;Tabla1[[#This Row],[card]]&amp;"-"&amp;Tabla1[[#This Row],[coffee_name]]</f>
        <v>miércoles-13:55-card-ANON-0000-0000-0164-Americano with Milk</v>
      </c>
      <c r="L483" t="str">
        <f>IF(COUNTIF($K$2:K483,K483)=1,"único","repetido")</f>
        <v>único</v>
      </c>
    </row>
    <row r="484" spans="1:12" x14ac:dyDescent="0.3">
      <c r="A484" s="1">
        <v>45427</v>
      </c>
      <c r="B484" s="2">
        <v>45427.609847766202</v>
      </c>
      <c r="C484" s="2" t="str">
        <f>TEXT(Tabla1[[#This Row],[date]],"mmm")</f>
        <v>may</v>
      </c>
      <c r="D484" s="2" t="str">
        <f>TEXT(Tabla1[[#This Row],[date]],"dddd")</f>
        <v>miércoles</v>
      </c>
      <c r="E484" s="2" t="str">
        <f>TEXT(Tabla1[[#This Row],[datetime]],"hh:mm")</f>
        <v>14:38</v>
      </c>
      <c r="F484" t="s">
        <v>21</v>
      </c>
      <c r="H484" t="str">
        <f>IF(ISBLANK(G484),"cash",IF(COUNTIF($D$2:D484,D484)=1,"Nuevo","frecuente"))</f>
        <v>cash</v>
      </c>
      <c r="I484" s="8">
        <v>29</v>
      </c>
      <c r="J484" t="s">
        <v>11</v>
      </c>
      <c r="K484" t="str">
        <f>Tabla1[[#This Row],[day_of_the_week]]&amp;"-"&amp;Tabla1[[#This Row],[hour]]&amp;"-"&amp;Tabla1[[#This Row],[cash_type]]&amp;"-"&amp;Tabla1[[#This Row],[card]]&amp;"-"&amp;Tabla1[[#This Row],[coffee_name]]</f>
        <v>miércoles-14:38-cash--Americano</v>
      </c>
      <c r="L484" t="str">
        <f>IF(COUNTIF($K$2:K484,K484)=1,"único","repetido")</f>
        <v>único</v>
      </c>
    </row>
    <row r="485" spans="1:12" x14ac:dyDescent="0.3">
      <c r="A485" s="1">
        <v>45427</v>
      </c>
      <c r="B485" s="2">
        <v>45427.610328090275</v>
      </c>
      <c r="C485" s="2" t="str">
        <f>TEXT(Tabla1[[#This Row],[date]],"mmm")</f>
        <v>may</v>
      </c>
      <c r="D485" s="2" t="str">
        <f>TEXT(Tabla1[[#This Row],[date]],"dddd")</f>
        <v>miércoles</v>
      </c>
      <c r="E485" s="2" t="str">
        <f>TEXT(Tabla1[[#This Row],[datetime]],"hh:mm")</f>
        <v>14:38</v>
      </c>
      <c r="F485" t="s">
        <v>3</v>
      </c>
      <c r="G485" t="s">
        <v>183</v>
      </c>
      <c r="H485" t="str">
        <f>IF(ISBLANK(G485),"cash",IF(COUNTIF($D$2:D485,D485)=1,"Nuevo","frecuente"))</f>
        <v>frecuente</v>
      </c>
      <c r="I485" s="8">
        <v>27.92</v>
      </c>
      <c r="J485" t="s">
        <v>28</v>
      </c>
      <c r="K485" t="str">
        <f>Tabla1[[#This Row],[day_of_the_week]]&amp;"-"&amp;Tabla1[[#This Row],[hour]]&amp;"-"&amp;Tabla1[[#This Row],[cash_type]]&amp;"-"&amp;Tabla1[[#This Row],[card]]&amp;"-"&amp;Tabla1[[#This Row],[coffee_name]]</f>
        <v>miércoles-14:38-card-ANON-0000-0000-0169-Cortado</v>
      </c>
      <c r="L485" t="str">
        <f>IF(COUNTIF($K$2:K485,K485)=1,"único","repetido")</f>
        <v>único</v>
      </c>
    </row>
    <row r="486" spans="1:12" x14ac:dyDescent="0.3">
      <c r="A486" s="1">
        <v>45427</v>
      </c>
      <c r="B486" s="2">
        <v>45427.610930173614</v>
      </c>
      <c r="C486" s="2" t="str">
        <f>TEXT(Tabla1[[#This Row],[date]],"mmm")</f>
        <v>may</v>
      </c>
      <c r="D486" s="2" t="str">
        <f>TEXT(Tabla1[[#This Row],[date]],"dddd")</f>
        <v>miércoles</v>
      </c>
      <c r="E486" s="2" t="str">
        <f>TEXT(Tabla1[[#This Row],[datetime]],"hh:mm")</f>
        <v>14:39</v>
      </c>
      <c r="F486" t="s">
        <v>3</v>
      </c>
      <c r="G486" t="s">
        <v>23</v>
      </c>
      <c r="H486" t="str">
        <f>IF(ISBLANK(G486),"cash",IF(COUNTIF($D$2:D486,D486)=1,"Nuevo","frecuente"))</f>
        <v>frecuente</v>
      </c>
      <c r="I486" s="8">
        <v>27.92</v>
      </c>
      <c r="J486" t="s">
        <v>28</v>
      </c>
      <c r="K486" t="str">
        <f>Tabla1[[#This Row],[day_of_the_week]]&amp;"-"&amp;Tabla1[[#This Row],[hour]]&amp;"-"&amp;Tabla1[[#This Row],[cash_type]]&amp;"-"&amp;Tabla1[[#This Row],[card]]&amp;"-"&amp;Tabla1[[#This Row],[coffee_name]]</f>
        <v>miércoles-14:39-card-ANON-0000-0000-0012-Cortado</v>
      </c>
      <c r="L486" t="str">
        <f>IF(COUNTIF($K$2:K486,K486)=1,"único","repetido")</f>
        <v>único</v>
      </c>
    </row>
    <row r="487" spans="1:12" x14ac:dyDescent="0.3">
      <c r="A487" s="1">
        <v>45427</v>
      </c>
      <c r="B487" s="2">
        <v>45427.728456249999</v>
      </c>
      <c r="C487" s="2" t="str">
        <f>TEXT(Tabla1[[#This Row],[date]],"mmm")</f>
        <v>may</v>
      </c>
      <c r="D487" s="2" t="str">
        <f>TEXT(Tabla1[[#This Row],[date]],"dddd")</f>
        <v>miércoles</v>
      </c>
      <c r="E487" s="2" t="str">
        <f>TEXT(Tabla1[[#This Row],[datetime]],"hh:mm")</f>
        <v>17:28</v>
      </c>
      <c r="F487" t="s">
        <v>3</v>
      </c>
      <c r="G487" t="s">
        <v>184</v>
      </c>
      <c r="H487" t="str">
        <f>IF(ISBLANK(G487),"cash",IF(COUNTIF($D$2:D487,D487)=1,"Nuevo","frecuente"))</f>
        <v>frecuente</v>
      </c>
      <c r="I487" s="8">
        <v>23.02</v>
      </c>
      <c r="J487" t="s">
        <v>35</v>
      </c>
      <c r="K487" t="str">
        <f>Tabla1[[#This Row],[day_of_the_week]]&amp;"-"&amp;Tabla1[[#This Row],[hour]]&amp;"-"&amp;Tabla1[[#This Row],[cash_type]]&amp;"-"&amp;Tabla1[[#This Row],[card]]&amp;"-"&amp;Tabla1[[#This Row],[coffee_name]]</f>
        <v>miércoles-17:28-card-ANON-0000-0000-0170-Espresso</v>
      </c>
      <c r="L487" t="str">
        <f>IF(COUNTIF($K$2:K487,K487)=1,"único","repetido")</f>
        <v>único</v>
      </c>
    </row>
    <row r="488" spans="1:12" x14ac:dyDescent="0.3">
      <c r="A488" s="1">
        <v>45427</v>
      </c>
      <c r="B488" s="2">
        <v>45427.847624641203</v>
      </c>
      <c r="C488" s="2" t="str">
        <f>TEXT(Tabla1[[#This Row],[date]],"mmm")</f>
        <v>may</v>
      </c>
      <c r="D488" s="2" t="str">
        <f>TEXT(Tabla1[[#This Row],[date]],"dddd")</f>
        <v>miércoles</v>
      </c>
      <c r="E488" s="2" t="str">
        <f>TEXT(Tabla1[[#This Row],[datetime]],"hh:mm")</f>
        <v>20:20</v>
      </c>
      <c r="F488" t="s">
        <v>3</v>
      </c>
      <c r="G488" t="s">
        <v>185</v>
      </c>
      <c r="H488" t="str">
        <f>IF(ISBLANK(G488),"cash",IF(COUNTIF($D$2:D488,D488)=1,"Nuevo","frecuente"))</f>
        <v>frecuente</v>
      </c>
      <c r="I488" s="8">
        <v>37.72</v>
      </c>
      <c r="J488" t="s">
        <v>43</v>
      </c>
      <c r="K488" t="str">
        <f>Tabla1[[#This Row],[day_of_the_week]]&amp;"-"&amp;Tabla1[[#This Row],[hour]]&amp;"-"&amp;Tabla1[[#This Row],[cash_type]]&amp;"-"&amp;Tabla1[[#This Row],[card]]&amp;"-"&amp;Tabla1[[#This Row],[coffee_name]]</f>
        <v>miércoles-20:20-card-ANON-0000-0000-0171-Cappuccino</v>
      </c>
      <c r="L488" t="str">
        <f>IF(COUNTIF($K$2:K488,K488)=1,"único","repetido")</f>
        <v>único</v>
      </c>
    </row>
    <row r="489" spans="1:12" x14ac:dyDescent="0.3">
      <c r="A489" s="1">
        <v>45428</v>
      </c>
      <c r="B489" s="2">
        <v>45428.443546967595</v>
      </c>
      <c r="C489" s="2" t="str">
        <f>TEXT(Tabla1[[#This Row],[date]],"mmm")</f>
        <v>may</v>
      </c>
      <c r="D489" s="2" t="str">
        <f>TEXT(Tabla1[[#This Row],[date]],"dddd")</f>
        <v>jueves</v>
      </c>
      <c r="E489" s="2" t="str">
        <f>TEXT(Tabla1[[#This Row],[datetime]],"hh:mm")</f>
        <v>10:38</v>
      </c>
      <c r="F489" t="s">
        <v>3</v>
      </c>
      <c r="G489" t="s">
        <v>111</v>
      </c>
      <c r="H489" t="str">
        <f>IF(ISBLANK(G489),"cash",IF(COUNTIF($D$2:D489,D489)=1,"Nuevo","frecuente"))</f>
        <v>frecuente</v>
      </c>
      <c r="I489" s="8">
        <v>32.82</v>
      </c>
      <c r="J489" t="s">
        <v>14</v>
      </c>
      <c r="K489" t="str">
        <f>Tabla1[[#This Row],[day_of_the_week]]&amp;"-"&amp;Tabla1[[#This Row],[hour]]&amp;"-"&amp;Tabla1[[#This Row],[cash_type]]&amp;"-"&amp;Tabla1[[#This Row],[card]]&amp;"-"&amp;Tabla1[[#This Row],[coffee_name]]</f>
        <v>jueves-10:38-card-ANON-0000-0000-0097-Americano with Milk</v>
      </c>
      <c r="L489" t="str">
        <f>IF(COUNTIF($K$2:K489,K489)=1,"único","repetido")</f>
        <v>único</v>
      </c>
    </row>
    <row r="490" spans="1:12" x14ac:dyDescent="0.3">
      <c r="A490" s="1">
        <v>45428</v>
      </c>
      <c r="B490" s="2">
        <v>45428.444322118055</v>
      </c>
      <c r="C490" s="2" t="str">
        <f>TEXT(Tabla1[[#This Row],[date]],"mmm")</f>
        <v>may</v>
      </c>
      <c r="D490" s="2" t="str">
        <f>TEXT(Tabla1[[#This Row],[date]],"dddd")</f>
        <v>jueves</v>
      </c>
      <c r="E490" s="2" t="str">
        <f>TEXT(Tabla1[[#This Row],[datetime]],"hh:mm")</f>
        <v>10:39</v>
      </c>
      <c r="F490" t="s">
        <v>3</v>
      </c>
      <c r="G490" t="s">
        <v>186</v>
      </c>
      <c r="H490" t="str">
        <f>IF(ISBLANK(G490),"cash",IF(COUNTIF($D$2:D490,D490)=1,"Nuevo","frecuente"))</f>
        <v>frecuente</v>
      </c>
      <c r="I490" s="8">
        <v>32.82</v>
      </c>
      <c r="J490" t="s">
        <v>14</v>
      </c>
      <c r="K490" t="str">
        <f>Tabla1[[#This Row],[day_of_the_week]]&amp;"-"&amp;Tabla1[[#This Row],[hour]]&amp;"-"&amp;Tabla1[[#This Row],[cash_type]]&amp;"-"&amp;Tabla1[[#This Row],[card]]&amp;"-"&amp;Tabla1[[#This Row],[coffee_name]]</f>
        <v>jueves-10:39-card-ANON-0000-0000-0172-Americano with Milk</v>
      </c>
      <c r="L490" t="str">
        <f>IF(COUNTIF($K$2:K490,K490)=1,"único","repetido")</f>
        <v>único</v>
      </c>
    </row>
    <row r="491" spans="1:12" x14ac:dyDescent="0.3">
      <c r="A491" s="1">
        <v>45428</v>
      </c>
      <c r="B491" s="2">
        <v>45428.488082002317</v>
      </c>
      <c r="C491" s="2" t="str">
        <f>TEXT(Tabla1[[#This Row],[date]],"mmm")</f>
        <v>may</v>
      </c>
      <c r="D491" s="2" t="str">
        <f>TEXT(Tabla1[[#This Row],[date]],"dddd")</f>
        <v>jueves</v>
      </c>
      <c r="E491" s="2" t="str">
        <f>TEXT(Tabla1[[#This Row],[datetime]],"hh:mm")</f>
        <v>11:42</v>
      </c>
      <c r="F491" t="s">
        <v>21</v>
      </c>
      <c r="H491" t="str">
        <f>IF(ISBLANK(G491),"cash",IF(COUNTIF($D$2:D491,D491)=1,"Nuevo","frecuente"))</f>
        <v>cash</v>
      </c>
      <c r="I491" s="8">
        <v>39</v>
      </c>
      <c r="J491" t="s">
        <v>7</v>
      </c>
      <c r="K491" t="str">
        <f>Tabla1[[#This Row],[day_of_the_week]]&amp;"-"&amp;Tabla1[[#This Row],[hour]]&amp;"-"&amp;Tabla1[[#This Row],[cash_type]]&amp;"-"&amp;Tabla1[[#This Row],[card]]&amp;"-"&amp;Tabla1[[#This Row],[coffee_name]]</f>
        <v>jueves-11:42-cash--Latte</v>
      </c>
      <c r="L491" t="str">
        <f>IF(COUNTIF($K$2:K491,K491)=1,"único","repetido")</f>
        <v>único</v>
      </c>
    </row>
    <row r="492" spans="1:12" x14ac:dyDescent="0.3">
      <c r="A492" s="1">
        <v>45428</v>
      </c>
      <c r="B492" s="2">
        <v>45428.489129756941</v>
      </c>
      <c r="C492" s="2" t="str">
        <f>TEXT(Tabla1[[#This Row],[date]],"mmm")</f>
        <v>may</v>
      </c>
      <c r="D492" s="2" t="str">
        <f>TEXT(Tabla1[[#This Row],[date]],"dddd")</f>
        <v>jueves</v>
      </c>
      <c r="E492" s="2" t="str">
        <f>TEXT(Tabla1[[#This Row],[datetime]],"hh:mm")</f>
        <v>11:44</v>
      </c>
      <c r="F492" t="s">
        <v>21</v>
      </c>
      <c r="H492" t="str">
        <f>IF(ISBLANK(G492),"cash",IF(COUNTIF($D$2:D492,D492)=1,"Nuevo","frecuente"))</f>
        <v>cash</v>
      </c>
      <c r="I492" s="8">
        <v>39</v>
      </c>
      <c r="J492" t="s">
        <v>43</v>
      </c>
      <c r="K492" t="str">
        <f>Tabla1[[#This Row],[day_of_the_week]]&amp;"-"&amp;Tabla1[[#This Row],[hour]]&amp;"-"&amp;Tabla1[[#This Row],[cash_type]]&amp;"-"&amp;Tabla1[[#This Row],[card]]&amp;"-"&amp;Tabla1[[#This Row],[coffee_name]]</f>
        <v>jueves-11:44-cash--Cappuccino</v>
      </c>
      <c r="L492" t="str">
        <f>IF(COUNTIF($K$2:K492,K492)=1,"único","repetido")</f>
        <v>único</v>
      </c>
    </row>
    <row r="493" spans="1:12" x14ac:dyDescent="0.3">
      <c r="A493" s="1">
        <v>45428</v>
      </c>
      <c r="B493" s="2">
        <v>45428.509723344905</v>
      </c>
      <c r="C493" s="2" t="str">
        <f>TEXT(Tabla1[[#This Row],[date]],"mmm")</f>
        <v>may</v>
      </c>
      <c r="D493" s="2" t="str">
        <f>TEXT(Tabla1[[#This Row],[date]],"dddd")</f>
        <v>jueves</v>
      </c>
      <c r="E493" s="2" t="str">
        <f>TEXT(Tabla1[[#This Row],[datetime]],"hh:mm")</f>
        <v>12:14</v>
      </c>
      <c r="F493" t="s">
        <v>3</v>
      </c>
      <c r="G493" t="s">
        <v>187</v>
      </c>
      <c r="H493" t="str">
        <f>IF(ISBLANK(G493),"cash",IF(COUNTIF($D$2:D493,D493)=1,"Nuevo","frecuente"))</f>
        <v>frecuente</v>
      </c>
      <c r="I493" s="8">
        <v>32.82</v>
      </c>
      <c r="J493" t="s">
        <v>14</v>
      </c>
      <c r="K493" t="str">
        <f>Tabla1[[#This Row],[day_of_the_week]]&amp;"-"&amp;Tabla1[[#This Row],[hour]]&amp;"-"&amp;Tabla1[[#This Row],[cash_type]]&amp;"-"&amp;Tabla1[[#This Row],[card]]&amp;"-"&amp;Tabla1[[#This Row],[coffee_name]]</f>
        <v>jueves-12:14-card-ANON-0000-0000-0173-Americano with Milk</v>
      </c>
      <c r="L493" t="str">
        <f>IF(COUNTIF($K$2:K493,K493)=1,"único","repetido")</f>
        <v>único</v>
      </c>
    </row>
    <row r="494" spans="1:12" x14ac:dyDescent="0.3">
      <c r="A494" s="1">
        <v>45428</v>
      </c>
      <c r="B494" s="2">
        <v>45428.635605497686</v>
      </c>
      <c r="C494" s="2" t="str">
        <f>TEXT(Tabla1[[#This Row],[date]],"mmm")</f>
        <v>may</v>
      </c>
      <c r="D494" s="2" t="str">
        <f>TEXT(Tabla1[[#This Row],[date]],"dddd")</f>
        <v>jueves</v>
      </c>
      <c r="E494" s="2" t="str">
        <f>TEXT(Tabla1[[#This Row],[datetime]],"hh:mm")</f>
        <v>15:15</v>
      </c>
      <c r="F494" t="s">
        <v>3</v>
      </c>
      <c r="G494" t="s">
        <v>188</v>
      </c>
      <c r="H494" t="str">
        <f>IF(ISBLANK(G494),"cash",IF(COUNTIF($D$2:D494,D494)=1,"Nuevo","frecuente"))</f>
        <v>frecuente</v>
      </c>
      <c r="I494" s="8">
        <v>37.72</v>
      </c>
      <c r="J494" t="s">
        <v>9</v>
      </c>
      <c r="K494" t="str">
        <f>Tabla1[[#This Row],[day_of_the_week]]&amp;"-"&amp;Tabla1[[#This Row],[hour]]&amp;"-"&amp;Tabla1[[#This Row],[cash_type]]&amp;"-"&amp;Tabla1[[#This Row],[card]]&amp;"-"&amp;Tabla1[[#This Row],[coffee_name]]</f>
        <v>jueves-15:15-card-ANON-0000-0000-0174-Hot Chocolate</v>
      </c>
      <c r="L494" t="str">
        <f>IF(COUNTIF($K$2:K494,K494)=1,"único","repetido")</f>
        <v>único</v>
      </c>
    </row>
    <row r="495" spans="1:12" x14ac:dyDescent="0.3">
      <c r="A495" s="1">
        <v>45428</v>
      </c>
      <c r="B495" s="2">
        <v>45428.758992291667</v>
      </c>
      <c r="C495" s="2" t="str">
        <f>TEXT(Tabla1[[#This Row],[date]],"mmm")</f>
        <v>may</v>
      </c>
      <c r="D495" s="2" t="str">
        <f>TEXT(Tabla1[[#This Row],[date]],"dddd")</f>
        <v>jueves</v>
      </c>
      <c r="E495" s="2" t="str">
        <f>TEXT(Tabla1[[#This Row],[datetime]],"hh:mm")</f>
        <v>18:12</v>
      </c>
      <c r="F495" t="s">
        <v>3</v>
      </c>
      <c r="G495" t="s">
        <v>189</v>
      </c>
      <c r="H495" t="str">
        <f>IF(ISBLANK(G495),"cash",IF(COUNTIF($D$2:D495,D495)=1,"Nuevo","frecuente"))</f>
        <v>frecuente</v>
      </c>
      <c r="I495" s="8">
        <v>37.72</v>
      </c>
      <c r="J495" t="s">
        <v>9</v>
      </c>
      <c r="K495" t="str">
        <f>Tabla1[[#This Row],[day_of_the_week]]&amp;"-"&amp;Tabla1[[#This Row],[hour]]&amp;"-"&amp;Tabla1[[#This Row],[cash_type]]&amp;"-"&amp;Tabla1[[#This Row],[card]]&amp;"-"&amp;Tabla1[[#This Row],[coffee_name]]</f>
        <v>jueves-18:12-card-ANON-0000-0000-0175-Hot Chocolate</v>
      </c>
      <c r="L495" t="str">
        <f>IF(COUNTIF($K$2:K495,K495)=1,"único","repetido")</f>
        <v>único</v>
      </c>
    </row>
    <row r="496" spans="1:12" x14ac:dyDescent="0.3">
      <c r="A496" s="1">
        <v>45428</v>
      </c>
      <c r="B496" s="2">
        <v>45428.759701284725</v>
      </c>
      <c r="C496" s="2" t="str">
        <f>TEXT(Tabla1[[#This Row],[date]],"mmm")</f>
        <v>may</v>
      </c>
      <c r="D496" s="2" t="str">
        <f>TEXT(Tabla1[[#This Row],[date]],"dddd")</f>
        <v>jueves</v>
      </c>
      <c r="E496" s="2" t="str">
        <f>TEXT(Tabla1[[#This Row],[datetime]],"hh:mm")</f>
        <v>18:13</v>
      </c>
      <c r="F496" t="s">
        <v>3</v>
      </c>
      <c r="G496" t="s">
        <v>189</v>
      </c>
      <c r="H496" t="str">
        <f>IF(ISBLANK(G496),"cash",IF(COUNTIF($D$2:D496,D496)=1,"Nuevo","frecuente"))</f>
        <v>frecuente</v>
      </c>
      <c r="I496" s="8">
        <v>37.72</v>
      </c>
      <c r="J496" t="s">
        <v>7</v>
      </c>
      <c r="K496" t="str">
        <f>Tabla1[[#This Row],[day_of_the_week]]&amp;"-"&amp;Tabla1[[#This Row],[hour]]&amp;"-"&amp;Tabla1[[#This Row],[cash_type]]&amp;"-"&amp;Tabla1[[#This Row],[card]]&amp;"-"&amp;Tabla1[[#This Row],[coffee_name]]</f>
        <v>jueves-18:13-card-ANON-0000-0000-0175-Latte</v>
      </c>
      <c r="L496" t="str">
        <f>IF(COUNTIF($K$2:K496,K496)=1,"único","repetido")</f>
        <v>único</v>
      </c>
    </row>
    <row r="497" spans="1:12" x14ac:dyDescent="0.3">
      <c r="A497" s="1">
        <v>45429</v>
      </c>
      <c r="B497" s="2">
        <v>45429.37556083333</v>
      </c>
      <c r="C497" s="2" t="str">
        <f>TEXT(Tabla1[[#This Row],[date]],"mmm")</f>
        <v>may</v>
      </c>
      <c r="D497" s="2" t="str">
        <f>TEXT(Tabla1[[#This Row],[date]],"dddd")</f>
        <v>viernes</v>
      </c>
      <c r="E497" s="2" t="str">
        <f>TEXT(Tabla1[[#This Row],[datetime]],"hh:mm")</f>
        <v>09:00</v>
      </c>
      <c r="F497" t="s">
        <v>3</v>
      </c>
      <c r="G497" t="s">
        <v>47</v>
      </c>
      <c r="H497" t="str">
        <f>IF(ISBLANK(G497),"cash",IF(COUNTIF($D$2:D497,D497)=1,"Nuevo","frecuente"))</f>
        <v>frecuente</v>
      </c>
      <c r="I497" s="8">
        <v>27.92</v>
      </c>
      <c r="J497" t="s">
        <v>11</v>
      </c>
      <c r="K497" t="str">
        <f>Tabla1[[#This Row],[day_of_the_week]]&amp;"-"&amp;Tabla1[[#This Row],[hour]]&amp;"-"&amp;Tabla1[[#This Row],[cash_type]]&amp;"-"&amp;Tabla1[[#This Row],[card]]&amp;"-"&amp;Tabla1[[#This Row],[coffee_name]]</f>
        <v>viernes-09:00-card-ANON-0000-0000-0033-Americano</v>
      </c>
      <c r="L497" t="str">
        <f>IF(COUNTIF($K$2:K497,K497)=1,"único","repetido")</f>
        <v>único</v>
      </c>
    </row>
    <row r="498" spans="1:12" x14ac:dyDescent="0.3">
      <c r="A498" s="1">
        <v>45429</v>
      </c>
      <c r="B498" s="2">
        <v>45429.479485567128</v>
      </c>
      <c r="C498" s="2" t="str">
        <f>TEXT(Tabla1[[#This Row],[date]],"mmm")</f>
        <v>may</v>
      </c>
      <c r="D498" s="2" t="str">
        <f>TEXT(Tabla1[[#This Row],[date]],"dddd")</f>
        <v>viernes</v>
      </c>
      <c r="E498" s="2" t="str">
        <f>TEXT(Tabla1[[#This Row],[datetime]],"hh:mm")</f>
        <v>11:30</v>
      </c>
      <c r="F498" t="s">
        <v>3</v>
      </c>
      <c r="G498" t="s">
        <v>178</v>
      </c>
      <c r="H498" t="str">
        <f>IF(ISBLANK(G498),"cash",IF(COUNTIF($D$2:D498,D498)=1,"Nuevo","frecuente"))</f>
        <v>frecuente</v>
      </c>
      <c r="I498" s="8">
        <v>32.82</v>
      </c>
      <c r="J498" t="s">
        <v>14</v>
      </c>
      <c r="K498" t="str">
        <f>Tabla1[[#This Row],[day_of_the_week]]&amp;"-"&amp;Tabla1[[#This Row],[hour]]&amp;"-"&amp;Tabla1[[#This Row],[cash_type]]&amp;"-"&amp;Tabla1[[#This Row],[card]]&amp;"-"&amp;Tabla1[[#This Row],[coffee_name]]</f>
        <v>viernes-11:30-card-ANON-0000-0000-0164-Americano with Milk</v>
      </c>
      <c r="L498" t="str">
        <f>IF(COUNTIF($K$2:K498,K498)=1,"único","repetido")</f>
        <v>único</v>
      </c>
    </row>
    <row r="499" spans="1:12" x14ac:dyDescent="0.3">
      <c r="A499" s="1">
        <v>45429</v>
      </c>
      <c r="B499" s="2">
        <v>45429.623646527776</v>
      </c>
      <c r="C499" s="2" t="str">
        <f>TEXT(Tabla1[[#This Row],[date]],"mmm")</f>
        <v>may</v>
      </c>
      <c r="D499" s="2" t="str">
        <f>TEXT(Tabla1[[#This Row],[date]],"dddd")</f>
        <v>viernes</v>
      </c>
      <c r="E499" s="2" t="str">
        <f>TEXT(Tabla1[[#This Row],[datetime]],"hh:mm")</f>
        <v>14:58</v>
      </c>
      <c r="F499" t="s">
        <v>21</v>
      </c>
      <c r="H499" t="str">
        <f>IF(ISBLANK(G499),"cash",IF(COUNTIF($D$2:D499,D499)=1,"Nuevo","frecuente"))</f>
        <v>cash</v>
      </c>
      <c r="I499" s="8">
        <v>34</v>
      </c>
      <c r="J499" t="s">
        <v>14</v>
      </c>
      <c r="K499" t="str">
        <f>Tabla1[[#This Row],[day_of_the_week]]&amp;"-"&amp;Tabla1[[#This Row],[hour]]&amp;"-"&amp;Tabla1[[#This Row],[cash_type]]&amp;"-"&amp;Tabla1[[#This Row],[card]]&amp;"-"&amp;Tabla1[[#This Row],[coffee_name]]</f>
        <v>viernes-14:58-cash--Americano with Milk</v>
      </c>
      <c r="L499" t="str">
        <f>IF(COUNTIF($K$2:K499,K499)=1,"único","repetido")</f>
        <v>único</v>
      </c>
    </row>
    <row r="500" spans="1:12" x14ac:dyDescent="0.3">
      <c r="A500" s="1">
        <v>45429</v>
      </c>
      <c r="B500" s="2">
        <v>45429.830075625003</v>
      </c>
      <c r="C500" s="2" t="str">
        <f>TEXT(Tabla1[[#This Row],[date]],"mmm")</f>
        <v>may</v>
      </c>
      <c r="D500" s="2" t="str">
        <f>TEXT(Tabla1[[#This Row],[date]],"dddd")</f>
        <v>viernes</v>
      </c>
      <c r="E500" s="2" t="str">
        <f>TEXT(Tabla1[[#This Row],[datetime]],"hh:mm")</f>
        <v>19:55</v>
      </c>
      <c r="F500" t="s">
        <v>3</v>
      </c>
      <c r="G500" t="s">
        <v>23</v>
      </c>
      <c r="H500" t="str">
        <f>IF(ISBLANK(G500),"cash",IF(COUNTIF($D$2:D500,D500)=1,"Nuevo","frecuente"))</f>
        <v>frecuente</v>
      </c>
      <c r="I500" s="8">
        <v>32.82</v>
      </c>
      <c r="J500" t="s">
        <v>14</v>
      </c>
      <c r="K500" t="str">
        <f>Tabla1[[#This Row],[day_of_the_week]]&amp;"-"&amp;Tabla1[[#This Row],[hour]]&amp;"-"&amp;Tabla1[[#This Row],[cash_type]]&amp;"-"&amp;Tabla1[[#This Row],[card]]&amp;"-"&amp;Tabla1[[#This Row],[coffee_name]]</f>
        <v>viernes-19:55-card-ANON-0000-0000-0012-Americano with Milk</v>
      </c>
      <c r="L500" t="str">
        <f>IF(COUNTIF($K$2:K500,K500)=1,"único","repetido")</f>
        <v>único</v>
      </c>
    </row>
    <row r="501" spans="1:12" x14ac:dyDescent="0.3">
      <c r="A501" s="1">
        <v>45429</v>
      </c>
      <c r="B501" s="2">
        <v>45429.831096655093</v>
      </c>
      <c r="C501" s="2" t="str">
        <f>TEXT(Tabla1[[#This Row],[date]],"mmm")</f>
        <v>may</v>
      </c>
      <c r="D501" s="2" t="str">
        <f>TEXT(Tabla1[[#This Row],[date]],"dddd")</f>
        <v>viernes</v>
      </c>
      <c r="E501" s="2" t="str">
        <f>TEXT(Tabla1[[#This Row],[datetime]],"hh:mm")</f>
        <v>19:56</v>
      </c>
      <c r="F501" t="s">
        <v>3</v>
      </c>
      <c r="G501" t="s">
        <v>19</v>
      </c>
      <c r="H501" t="str">
        <f>IF(ISBLANK(G501),"cash",IF(COUNTIF($D$2:D501,D501)=1,"Nuevo","frecuente"))</f>
        <v>frecuente</v>
      </c>
      <c r="I501" s="8">
        <v>37.72</v>
      </c>
      <c r="J501" t="s">
        <v>43</v>
      </c>
      <c r="K501" t="str">
        <f>Tabla1[[#This Row],[day_of_the_week]]&amp;"-"&amp;Tabla1[[#This Row],[hour]]&amp;"-"&amp;Tabla1[[#This Row],[cash_type]]&amp;"-"&amp;Tabla1[[#This Row],[card]]&amp;"-"&amp;Tabla1[[#This Row],[coffee_name]]</f>
        <v>viernes-19:56-card-ANON-0000-0000-0009-Cappuccino</v>
      </c>
      <c r="L501" t="str">
        <f>IF(COUNTIF($K$2:K501,K501)=1,"único","repetido")</f>
        <v>único</v>
      </c>
    </row>
    <row r="502" spans="1:12" x14ac:dyDescent="0.3">
      <c r="A502" s="1">
        <v>45429</v>
      </c>
      <c r="B502" s="2">
        <v>45429.859640393515</v>
      </c>
      <c r="C502" s="2" t="str">
        <f>TEXT(Tabla1[[#This Row],[date]],"mmm")</f>
        <v>may</v>
      </c>
      <c r="D502" s="2" t="str">
        <f>TEXT(Tabla1[[#This Row],[date]],"dddd")</f>
        <v>viernes</v>
      </c>
      <c r="E502" s="2" t="str">
        <f>TEXT(Tabla1[[#This Row],[datetime]],"hh:mm")</f>
        <v>20:37</v>
      </c>
      <c r="F502" t="s">
        <v>3</v>
      </c>
      <c r="G502" t="s">
        <v>190</v>
      </c>
      <c r="H502" t="str">
        <f>IF(ISBLANK(G502),"cash",IF(COUNTIF($D$2:D502,D502)=1,"Nuevo","frecuente"))</f>
        <v>frecuente</v>
      </c>
      <c r="I502" s="8">
        <v>37.72</v>
      </c>
      <c r="J502" t="s">
        <v>43</v>
      </c>
      <c r="K502" t="str">
        <f>Tabla1[[#This Row],[day_of_the_week]]&amp;"-"&amp;Tabla1[[#This Row],[hour]]&amp;"-"&amp;Tabla1[[#This Row],[cash_type]]&amp;"-"&amp;Tabla1[[#This Row],[card]]&amp;"-"&amp;Tabla1[[#This Row],[coffee_name]]</f>
        <v>viernes-20:37-card-ANON-0000-0000-0176-Cappuccino</v>
      </c>
      <c r="L502" t="str">
        <f>IF(COUNTIF($K$2:K502,K502)=1,"único","repetido")</f>
        <v>único</v>
      </c>
    </row>
    <row r="503" spans="1:12" x14ac:dyDescent="0.3">
      <c r="A503" s="1">
        <v>45429</v>
      </c>
      <c r="B503" s="2">
        <v>45429.940865706019</v>
      </c>
      <c r="C503" s="2" t="str">
        <f>TEXT(Tabla1[[#This Row],[date]],"mmm")</f>
        <v>may</v>
      </c>
      <c r="D503" s="2" t="str">
        <f>TEXT(Tabla1[[#This Row],[date]],"dddd")</f>
        <v>viernes</v>
      </c>
      <c r="E503" s="2" t="str">
        <f>TEXT(Tabla1[[#This Row],[datetime]],"hh:mm")</f>
        <v>22:34</v>
      </c>
      <c r="F503" t="s">
        <v>3</v>
      </c>
      <c r="G503" t="s">
        <v>191</v>
      </c>
      <c r="H503" t="str">
        <f>IF(ISBLANK(G503),"cash",IF(COUNTIF($D$2:D503,D503)=1,"Nuevo","frecuente"))</f>
        <v>frecuente</v>
      </c>
      <c r="I503" s="8">
        <v>27.92</v>
      </c>
      <c r="J503" t="s">
        <v>11</v>
      </c>
      <c r="K503" t="str">
        <f>Tabla1[[#This Row],[day_of_the_week]]&amp;"-"&amp;Tabla1[[#This Row],[hour]]&amp;"-"&amp;Tabla1[[#This Row],[cash_type]]&amp;"-"&amp;Tabla1[[#This Row],[card]]&amp;"-"&amp;Tabla1[[#This Row],[coffee_name]]</f>
        <v>viernes-22:34-card-ANON-0000-0000-0177-Americano</v>
      </c>
      <c r="L503" t="str">
        <f>IF(COUNTIF($K$2:K503,K503)=1,"único","repetido")</f>
        <v>único</v>
      </c>
    </row>
    <row r="504" spans="1:12" x14ac:dyDescent="0.3">
      <c r="A504" s="1">
        <v>45429</v>
      </c>
      <c r="B504" s="2">
        <v>45429.942052743056</v>
      </c>
      <c r="C504" s="2" t="str">
        <f>TEXT(Tabla1[[#This Row],[date]],"mmm")</f>
        <v>may</v>
      </c>
      <c r="D504" s="2" t="str">
        <f>TEXT(Tabla1[[#This Row],[date]],"dddd")</f>
        <v>viernes</v>
      </c>
      <c r="E504" s="2" t="str">
        <f>TEXT(Tabla1[[#This Row],[datetime]],"hh:mm")</f>
        <v>22:36</v>
      </c>
      <c r="F504" t="s">
        <v>3</v>
      </c>
      <c r="G504" t="s">
        <v>192</v>
      </c>
      <c r="H504" t="str">
        <f>IF(ISBLANK(G504),"cash",IF(COUNTIF($D$2:D504,D504)=1,"Nuevo","frecuente"))</f>
        <v>frecuente</v>
      </c>
      <c r="I504" s="8">
        <v>37.72</v>
      </c>
      <c r="J504" t="s">
        <v>7</v>
      </c>
      <c r="K504" t="str">
        <f>Tabla1[[#This Row],[day_of_the_week]]&amp;"-"&amp;Tabla1[[#This Row],[hour]]&amp;"-"&amp;Tabla1[[#This Row],[cash_type]]&amp;"-"&amp;Tabla1[[#This Row],[card]]&amp;"-"&amp;Tabla1[[#This Row],[coffee_name]]</f>
        <v>viernes-22:36-card-ANON-0000-0000-0178-Latte</v>
      </c>
      <c r="L504" t="str">
        <f>IF(COUNTIF($K$2:K504,K504)=1,"único","repetido")</f>
        <v>único</v>
      </c>
    </row>
    <row r="505" spans="1:12" x14ac:dyDescent="0.3">
      <c r="A505" s="1">
        <v>45429</v>
      </c>
      <c r="B505" s="2">
        <v>45429.942856724534</v>
      </c>
      <c r="C505" s="2" t="str">
        <f>TEXT(Tabla1[[#This Row],[date]],"mmm")</f>
        <v>may</v>
      </c>
      <c r="D505" s="2" t="str">
        <f>TEXT(Tabla1[[#This Row],[date]],"dddd")</f>
        <v>viernes</v>
      </c>
      <c r="E505" s="2" t="str">
        <f>TEXT(Tabla1[[#This Row],[datetime]],"hh:mm")</f>
        <v>22:37</v>
      </c>
      <c r="F505" t="s">
        <v>3</v>
      </c>
      <c r="G505" t="s">
        <v>193</v>
      </c>
      <c r="H505" t="str">
        <f>IF(ISBLANK(G505),"cash",IF(COUNTIF($D$2:D505,D505)=1,"Nuevo","frecuente"))</f>
        <v>frecuente</v>
      </c>
      <c r="I505" s="8">
        <v>37.72</v>
      </c>
      <c r="J505" t="s">
        <v>7</v>
      </c>
      <c r="K505" t="str">
        <f>Tabla1[[#This Row],[day_of_the_week]]&amp;"-"&amp;Tabla1[[#This Row],[hour]]&amp;"-"&amp;Tabla1[[#This Row],[cash_type]]&amp;"-"&amp;Tabla1[[#This Row],[card]]&amp;"-"&amp;Tabla1[[#This Row],[coffee_name]]</f>
        <v>viernes-22:37-card-ANON-0000-0000-0179-Latte</v>
      </c>
      <c r="L505" t="str">
        <f>IF(COUNTIF($K$2:K505,K505)=1,"único","repetido")</f>
        <v>único</v>
      </c>
    </row>
    <row r="506" spans="1:12" x14ac:dyDescent="0.3">
      <c r="A506" s="1">
        <v>45430</v>
      </c>
      <c r="B506" s="2">
        <v>45430.334466412038</v>
      </c>
      <c r="C506" s="2" t="str">
        <f>TEXT(Tabla1[[#This Row],[date]],"mmm")</f>
        <v>may</v>
      </c>
      <c r="D506" s="2" t="str">
        <f>TEXT(Tabla1[[#This Row],[date]],"dddd")</f>
        <v>sábado</v>
      </c>
      <c r="E506" s="2" t="str">
        <f>TEXT(Tabla1[[#This Row],[datetime]],"hh:mm")</f>
        <v>08:01</v>
      </c>
      <c r="F506" t="s">
        <v>3</v>
      </c>
      <c r="G506" t="s">
        <v>194</v>
      </c>
      <c r="H506" t="str">
        <f>IF(ISBLANK(G506),"cash",IF(COUNTIF($D$2:D506,D506)=1,"Nuevo","frecuente"))</f>
        <v>frecuente</v>
      </c>
      <c r="I506" s="8">
        <v>37.72</v>
      </c>
      <c r="J506" t="s">
        <v>43</v>
      </c>
      <c r="K506" t="str">
        <f>Tabla1[[#This Row],[day_of_the_week]]&amp;"-"&amp;Tabla1[[#This Row],[hour]]&amp;"-"&amp;Tabla1[[#This Row],[cash_type]]&amp;"-"&amp;Tabla1[[#This Row],[card]]&amp;"-"&amp;Tabla1[[#This Row],[coffee_name]]</f>
        <v>sábado-08:01-card-ANON-0000-0000-0180-Cappuccino</v>
      </c>
      <c r="L506" t="str">
        <f>IF(COUNTIF($K$2:K506,K506)=1,"único","repetido")</f>
        <v>único</v>
      </c>
    </row>
    <row r="507" spans="1:12" x14ac:dyDescent="0.3">
      <c r="A507" s="1">
        <v>45430</v>
      </c>
      <c r="B507" s="2">
        <v>45430.335184710646</v>
      </c>
      <c r="C507" s="2" t="str">
        <f>TEXT(Tabla1[[#This Row],[date]],"mmm")</f>
        <v>may</v>
      </c>
      <c r="D507" s="2" t="str">
        <f>TEXT(Tabla1[[#This Row],[date]],"dddd")</f>
        <v>sábado</v>
      </c>
      <c r="E507" s="2" t="str">
        <f>TEXT(Tabla1[[#This Row],[datetime]],"hh:mm")</f>
        <v>08:02</v>
      </c>
      <c r="F507" t="s">
        <v>3</v>
      </c>
      <c r="G507" t="s">
        <v>194</v>
      </c>
      <c r="H507" t="str">
        <f>IF(ISBLANK(G507),"cash",IF(COUNTIF($D$2:D507,D507)=1,"Nuevo","frecuente"))</f>
        <v>frecuente</v>
      </c>
      <c r="I507" s="8">
        <v>37.72</v>
      </c>
      <c r="J507" t="s">
        <v>43</v>
      </c>
      <c r="K507" t="str">
        <f>Tabla1[[#This Row],[day_of_the_week]]&amp;"-"&amp;Tabla1[[#This Row],[hour]]&amp;"-"&amp;Tabla1[[#This Row],[cash_type]]&amp;"-"&amp;Tabla1[[#This Row],[card]]&amp;"-"&amp;Tabla1[[#This Row],[coffee_name]]</f>
        <v>sábado-08:02-card-ANON-0000-0000-0180-Cappuccino</v>
      </c>
      <c r="L507" t="str">
        <f>IF(COUNTIF($K$2:K507,K507)=1,"único","repetido")</f>
        <v>único</v>
      </c>
    </row>
    <row r="508" spans="1:12" x14ac:dyDescent="0.3">
      <c r="A508" s="1">
        <v>45430</v>
      </c>
      <c r="B508" s="2">
        <v>45430.469399178241</v>
      </c>
      <c r="C508" s="2" t="str">
        <f>TEXT(Tabla1[[#This Row],[date]],"mmm")</f>
        <v>may</v>
      </c>
      <c r="D508" s="2" t="str">
        <f>TEXT(Tabla1[[#This Row],[date]],"dddd")</f>
        <v>sábado</v>
      </c>
      <c r="E508" s="2" t="str">
        <f>TEXT(Tabla1[[#This Row],[datetime]],"hh:mm")</f>
        <v>11:15</v>
      </c>
      <c r="F508" t="s">
        <v>3</v>
      </c>
      <c r="G508" t="s">
        <v>195</v>
      </c>
      <c r="H508" t="str">
        <f>IF(ISBLANK(G508),"cash",IF(COUNTIF($D$2:D508,D508)=1,"Nuevo","frecuente"))</f>
        <v>frecuente</v>
      </c>
      <c r="I508" s="8">
        <v>32.82</v>
      </c>
      <c r="J508" t="s">
        <v>14</v>
      </c>
      <c r="K508" t="str">
        <f>Tabla1[[#This Row],[day_of_the_week]]&amp;"-"&amp;Tabla1[[#This Row],[hour]]&amp;"-"&amp;Tabla1[[#This Row],[cash_type]]&amp;"-"&amp;Tabla1[[#This Row],[card]]&amp;"-"&amp;Tabla1[[#This Row],[coffee_name]]</f>
        <v>sábado-11:15-card-ANON-0000-0000-0181-Americano with Milk</v>
      </c>
      <c r="L508" t="str">
        <f>IF(COUNTIF($K$2:K508,K508)=1,"único","repetido")</f>
        <v>único</v>
      </c>
    </row>
    <row r="509" spans="1:12" x14ac:dyDescent="0.3">
      <c r="A509" s="1">
        <v>45430</v>
      </c>
      <c r="B509" s="2">
        <v>45430.700339976851</v>
      </c>
      <c r="C509" s="2" t="str">
        <f>TEXT(Tabla1[[#This Row],[date]],"mmm")</f>
        <v>may</v>
      </c>
      <c r="D509" s="2" t="str">
        <f>TEXT(Tabla1[[#This Row],[date]],"dddd")</f>
        <v>sábado</v>
      </c>
      <c r="E509" s="2" t="str">
        <f>TEXT(Tabla1[[#This Row],[datetime]],"hh:mm")</f>
        <v>16:48</v>
      </c>
      <c r="F509" t="s">
        <v>3</v>
      </c>
      <c r="G509" t="s">
        <v>186</v>
      </c>
      <c r="H509" t="str">
        <f>IF(ISBLANK(G509),"cash",IF(COUNTIF($D$2:D509,D509)=1,"Nuevo","frecuente"))</f>
        <v>frecuente</v>
      </c>
      <c r="I509" s="8">
        <v>32.82</v>
      </c>
      <c r="J509" t="s">
        <v>14</v>
      </c>
      <c r="K509" t="str">
        <f>Tabla1[[#This Row],[day_of_the_week]]&amp;"-"&amp;Tabla1[[#This Row],[hour]]&amp;"-"&amp;Tabla1[[#This Row],[cash_type]]&amp;"-"&amp;Tabla1[[#This Row],[card]]&amp;"-"&amp;Tabla1[[#This Row],[coffee_name]]</f>
        <v>sábado-16:48-card-ANON-0000-0000-0172-Americano with Milk</v>
      </c>
      <c r="L509" t="str">
        <f>IF(COUNTIF($K$2:K509,K509)=1,"único","repetido")</f>
        <v>único</v>
      </c>
    </row>
    <row r="510" spans="1:12" x14ac:dyDescent="0.3">
      <c r="A510" s="1">
        <v>45430</v>
      </c>
      <c r="B510" s="2">
        <v>45430.701008460645</v>
      </c>
      <c r="C510" s="2" t="str">
        <f>TEXT(Tabla1[[#This Row],[date]],"mmm")</f>
        <v>may</v>
      </c>
      <c r="D510" s="2" t="str">
        <f>TEXT(Tabla1[[#This Row],[date]],"dddd")</f>
        <v>sábado</v>
      </c>
      <c r="E510" s="2" t="str">
        <f>TEXT(Tabla1[[#This Row],[datetime]],"hh:mm")</f>
        <v>16:49</v>
      </c>
      <c r="F510" t="s">
        <v>3</v>
      </c>
      <c r="G510" t="s">
        <v>111</v>
      </c>
      <c r="H510" t="str">
        <f>IF(ISBLANK(G510),"cash",IF(COUNTIF($D$2:D510,D510)=1,"Nuevo","frecuente"))</f>
        <v>frecuente</v>
      </c>
      <c r="I510" s="8">
        <v>32.82</v>
      </c>
      <c r="J510" t="s">
        <v>14</v>
      </c>
      <c r="K510" t="str">
        <f>Tabla1[[#This Row],[day_of_the_week]]&amp;"-"&amp;Tabla1[[#This Row],[hour]]&amp;"-"&amp;Tabla1[[#This Row],[cash_type]]&amp;"-"&amp;Tabla1[[#This Row],[card]]&amp;"-"&amp;Tabla1[[#This Row],[coffee_name]]</f>
        <v>sábado-16:49-card-ANON-0000-0000-0097-Americano with Milk</v>
      </c>
      <c r="L510" t="str">
        <f>IF(COUNTIF($K$2:K510,K510)=1,"único","repetido")</f>
        <v>único</v>
      </c>
    </row>
    <row r="511" spans="1:12" x14ac:dyDescent="0.3">
      <c r="A511" s="1">
        <v>45430</v>
      </c>
      <c r="B511" s="2">
        <v>45430.83245613426</v>
      </c>
      <c r="C511" s="2" t="str">
        <f>TEXT(Tabla1[[#This Row],[date]],"mmm")</f>
        <v>may</v>
      </c>
      <c r="D511" s="2" t="str">
        <f>TEXT(Tabla1[[#This Row],[date]],"dddd")</f>
        <v>sábado</v>
      </c>
      <c r="E511" s="2" t="str">
        <f>TEXT(Tabla1[[#This Row],[datetime]],"hh:mm")</f>
        <v>19:58</v>
      </c>
      <c r="F511" t="s">
        <v>3</v>
      </c>
      <c r="G511" t="s">
        <v>54</v>
      </c>
      <c r="H511" t="str">
        <f>IF(ISBLANK(G511),"cash",IF(COUNTIF($D$2:D511,D511)=1,"Nuevo","frecuente"))</f>
        <v>frecuente</v>
      </c>
      <c r="I511" s="8">
        <v>32.82</v>
      </c>
      <c r="J511" t="s">
        <v>14</v>
      </c>
      <c r="K511" t="str">
        <f>Tabla1[[#This Row],[day_of_the_week]]&amp;"-"&amp;Tabla1[[#This Row],[hour]]&amp;"-"&amp;Tabla1[[#This Row],[cash_type]]&amp;"-"&amp;Tabla1[[#This Row],[card]]&amp;"-"&amp;Tabla1[[#This Row],[coffee_name]]</f>
        <v>sábado-19:58-card-ANON-0000-0000-0040-Americano with Milk</v>
      </c>
      <c r="L511" t="str">
        <f>IF(COUNTIF($K$2:K511,K511)=1,"único","repetido")</f>
        <v>único</v>
      </c>
    </row>
    <row r="512" spans="1:12" x14ac:dyDescent="0.3">
      <c r="A512" s="1">
        <v>45430</v>
      </c>
      <c r="B512" s="2">
        <v>45430.849225821759</v>
      </c>
      <c r="C512" s="2" t="str">
        <f>TEXT(Tabla1[[#This Row],[date]],"mmm")</f>
        <v>may</v>
      </c>
      <c r="D512" s="2" t="str">
        <f>TEXT(Tabla1[[#This Row],[date]],"dddd")</f>
        <v>sábado</v>
      </c>
      <c r="E512" s="2" t="str">
        <f>TEXT(Tabla1[[#This Row],[datetime]],"hh:mm")</f>
        <v>20:22</v>
      </c>
      <c r="F512" t="s">
        <v>3</v>
      </c>
      <c r="G512" t="s">
        <v>19</v>
      </c>
      <c r="H512" t="str">
        <f>IF(ISBLANK(G512),"cash",IF(COUNTIF($D$2:D512,D512)=1,"Nuevo","frecuente"))</f>
        <v>frecuente</v>
      </c>
      <c r="I512" s="8">
        <v>37.72</v>
      </c>
      <c r="J512" t="s">
        <v>7</v>
      </c>
      <c r="K512" t="str">
        <f>Tabla1[[#This Row],[day_of_the_week]]&amp;"-"&amp;Tabla1[[#This Row],[hour]]&amp;"-"&amp;Tabla1[[#This Row],[cash_type]]&amp;"-"&amp;Tabla1[[#This Row],[card]]&amp;"-"&amp;Tabla1[[#This Row],[coffee_name]]</f>
        <v>sábado-20:22-card-ANON-0000-0000-0009-Latte</v>
      </c>
      <c r="L512" t="str">
        <f>IF(COUNTIF($K$2:K512,K512)=1,"único","repetido")</f>
        <v>único</v>
      </c>
    </row>
    <row r="513" spans="1:12" x14ac:dyDescent="0.3">
      <c r="A513" s="1">
        <v>45430</v>
      </c>
      <c r="B513" s="2">
        <v>45430.920456863423</v>
      </c>
      <c r="C513" s="2" t="str">
        <f>TEXT(Tabla1[[#This Row],[date]],"mmm")</f>
        <v>may</v>
      </c>
      <c r="D513" s="2" t="str">
        <f>TEXT(Tabla1[[#This Row],[date]],"dddd")</f>
        <v>sábado</v>
      </c>
      <c r="E513" s="2" t="str">
        <f>TEXT(Tabla1[[#This Row],[datetime]],"hh:mm")</f>
        <v>22:05</v>
      </c>
      <c r="F513" t="s">
        <v>21</v>
      </c>
      <c r="H513" t="str">
        <f>IF(ISBLANK(G513),"cash",IF(COUNTIF($D$2:D513,D513)=1,"Nuevo","frecuente"))</f>
        <v>cash</v>
      </c>
      <c r="I513" s="8">
        <v>39</v>
      </c>
      <c r="J513" t="s">
        <v>43</v>
      </c>
      <c r="K513" t="str">
        <f>Tabla1[[#This Row],[day_of_the_week]]&amp;"-"&amp;Tabla1[[#This Row],[hour]]&amp;"-"&amp;Tabla1[[#This Row],[cash_type]]&amp;"-"&amp;Tabla1[[#This Row],[card]]&amp;"-"&amp;Tabla1[[#This Row],[coffee_name]]</f>
        <v>sábado-22:05-cash--Cappuccino</v>
      </c>
      <c r="L513" t="str">
        <f>IF(COUNTIF($K$2:K513,K513)=1,"único","repetido")</f>
        <v>único</v>
      </c>
    </row>
    <row r="514" spans="1:12" x14ac:dyDescent="0.3">
      <c r="A514" s="1">
        <v>45431</v>
      </c>
      <c r="B514" s="2">
        <v>45431.332387870367</v>
      </c>
      <c r="C514" s="2" t="str">
        <f>TEXT(Tabla1[[#This Row],[date]],"mmm")</f>
        <v>may</v>
      </c>
      <c r="D514" s="2" t="str">
        <f>TEXT(Tabla1[[#This Row],[date]],"dddd")</f>
        <v>domingo</v>
      </c>
      <c r="E514" s="2" t="str">
        <f>TEXT(Tabla1[[#This Row],[datetime]],"hh:mm")</f>
        <v>07:58</v>
      </c>
      <c r="F514" t="s">
        <v>3</v>
      </c>
      <c r="G514" t="s">
        <v>196</v>
      </c>
      <c r="H514" t="str">
        <f>IF(ISBLANK(G514),"cash",IF(COUNTIF($D$2:D514,D514)=1,"Nuevo","frecuente"))</f>
        <v>frecuente</v>
      </c>
      <c r="I514" s="8">
        <v>27.92</v>
      </c>
      <c r="J514" t="s">
        <v>11</v>
      </c>
      <c r="K514" t="str">
        <f>Tabla1[[#This Row],[day_of_the_week]]&amp;"-"&amp;Tabla1[[#This Row],[hour]]&amp;"-"&amp;Tabla1[[#This Row],[cash_type]]&amp;"-"&amp;Tabla1[[#This Row],[card]]&amp;"-"&amp;Tabla1[[#This Row],[coffee_name]]</f>
        <v>domingo-07:58-card-ANON-0000-0000-0182-Americano</v>
      </c>
      <c r="L514" t="str">
        <f>IF(COUNTIF($K$2:K514,K514)=1,"único","repetido")</f>
        <v>único</v>
      </c>
    </row>
    <row r="515" spans="1:12" x14ac:dyDescent="0.3">
      <c r="A515" s="1">
        <v>45431</v>
      </c>
      <c r="B515" s="2">
        <v>45431.333027187502</v>
      </c>
      <c r="C515" s="2" t="str">
        <f>TEXT(Tabla1[[#This Row],[date]],"mmm")</f>
        <v>may</v>
      </c>
      <c r="D515" s="2" t="str">
        <f>TEXT(Tabla1[[#This Row],[date]],"dddd")</f>
        <v>domingo</v>
      </c>
      <c r="E515" s="2" t="str">
        <f>TEXT(Tabla1[[#This Row],[datetime]],"hh:mm")</f>
        <v>07:59</v>
      </c>
      <c r="F515" t="s">
        <v>3</v>
      </c>
      <c r="G515" t="s">
        <v>196</v>
      </c>
      <c r="H515" t="str">
        <f>IF(ISBLANK(G515),"cash",IF(COUNTIF($D$2:D515,D515)=1,"Nuevo","frecuente"))</f>
        <v>frecuente</v>
      </c>
      <c r="I515" s="8">
        <v>27.92</v>
      </c>
      <c r="J515" t="s">
        <v>11</v>
      </c>
      <c r="K515" t="str">
        <f>Tabla1[[#This Row],[day_of_the_week]]&amp;"-"&amp;Tabla1[[#This Row],[hour]]&amp;"-"&amp;Tabla1[[#This Row],[cash_type]]&amp;"-"&amp;Tabla1[[#This Row],[card]]&amp;"-"&amp;Tabla1[[#This Row],[coffee_name]]</f>
        <v>domingo-07:59-card-ANON-0000-0000-0182-Americano</v>
      </c>
      <c r="L515" t="str">
        <f>IF(COUNTIF($K$2:K515,K515)=1,"único","repetido")</f>
        <v>único</v>
      </c>
    </row>
    <row r="516" spans="1:12" x14ac:dyDescent="0.3">
      <c r="A516" s="1">
        <v>45431</v>
      </c>
      <c r="B516" s="2">
        <v>45431.333739131944</v>
      </c>
      <c r="C516" s="2" t="str">
        <f>TEXT(Tabla1[[#This Row],[date]],"mmm")</f>
        <v>may</v>
      </c>
      <c r="D516" s="2" t="str">
        <f>TEXT(Tabla1[[#This Row],[date]],"dddd")</f>
        <v>domingo</v>
      </c>
      <c r="E516" s="2" t="str">
        <f>TEXT(Tabla1[[#This Row],[datetime]],"hh:mm")</f>
        <v>08:00</v>
      </c>
      <c r="F516" t="s">
        <v>3</v>
      </c>
      <c r="G516" t="s">
        <v>197</v>
      </c>
      <c r="H516" t="str">
        <f>IF(ISBLANK(G516),"cash",IF(COUNTIF($D$2:D516,D516)=1,"Nuevo","frecuente"))</f>
        <v>frecuente</v>
      </c>
      <c r="I516" s="8">
        <v>37.72</v>
      </c>
      <c r="J516" t="s">
        <v>43</v>
      </c>
      <c r="K516" t="str">
        <f>Tabla1[[#This Row],[day_of_the_week]]&amp;"-"&amp;Tabla1[[#This Row],[hour]]&amp;"-"&amp;Tabla1[[#This Row],[cash_type]]&amp;"-"&amp;Tabla1[[#This Row],[card]]&amp;"-"&amp;Tabla1[[#This Row],[coffee_name]]</f>
        <v>domingo-08:00-card-ANON-0000-0000-0183-Cappuccino</v>
      </c>
      <c r="L516" t="str">
        <f>IF(COUNTIF($K$2:K516,K516)=1,"único","repetido")</f>
        <v>único</v>
      </c>
    </row>
    <row r="517" spans="1:12" x14ac:dyDescent="0.3">
      <c r="A517" s="1">
        <v>45431</v>
      </c>
      <c r="B517" s="2">
        <v>45431.395019942131</v>
      </c>
      <c r="C517" s="2" t="str">
        <f>TEXT(Tabla1[[#This Row],[date]],"mmm")</f>
        <v>may</v>
      </c>
      <c r="D517" s="2" t="str">
        <f>TEXT(Tabla1[[#This Row],[date]],"dddd")</f>
        <v>domingo</v>
      </c>
      <c r="E517" s="2" t="str">
        <f>TEXT(Tabla1[[#This Row],[datetime]],"hh:mm")</f>
        <v>09:28</v>
      </c>
      <c r="F517" t="s">
        <v>21</v>
      </c>
      <c r="H517" t="str">
        <f>IF(ISBLANK(G517),"cash",IF(COUNTIF($D$2:D517,D517)=1,"Nuevo","frecuente"))</f>
        <v>cash</v>
      </c>
      <c r="I517" s="8">
        <v>24</v>
      </c>
      <c r="J517" t="s">
        <v>35</v>
      </c>
      <c r="K517" t="str">
        <f>Tabla1[[#This Row],[day_of_the_week]]&amp;"-"&amp;Tabla1[[#This Row],[hour]]&amp;"-"&amp;Tabla1[[#This Row],[cash_type]]&amp;"-"&amp;Tabla1[[#This Row],[card]]&amp;"-"&amp;Tabla1[[#This Row],[coffee_name]]</f>
        <v>domingo-09:28-cash--Espresso</v>
      </c>
      <c r="L517" t="str">
        <f>IF(COUNTIF($K$2:K517,K517)=1,"único","repetido")</f>
        <v>único</v>
      </c>
    </row>
    <row r="518" spans="1:12" x14ac:dyDescent="0.3">
      <c r="A518" s="1">
        <v>45431</v>
      </c>
      <c r="B518" s="2">
        <v>45431.510030972226</v>
      </c>
      <c r="C518" s="2" t="str">
        <f>TEXT(Tabla1[[#This Row],[date]],"mmm")</f>
        <v>may</v>
      </c>
      <c r="D518" s="2" t="str">
        <f>TEXT(Tabla1[[#This Row],[date]],"dddd")</f>
        <v>domingo</v>
      </c>
      <c r="E518" s="2" t="str">
        <f>TEXT(Tabla1[[#This Row],[datetime]],"hh:mm")</f>
        <v>12:14</v>
      </c>
      <c r="F518" t="s">
        <v>3</v>
      </c>
      <c r="G518" t="s">
        <v>198</v>
      </c>
      <c r="H518" t="str">
        <f>IF(ISBLANK(G518),"cash",IF(COUNTIF($D$2:D518,D518)=1,"Nuevo","frecuente"))</f>
        <v>frecuente</v>
      </c>
      <c r="I518" s="8">
        <v>32.82</v>
      </c>
      <c r="J518" t="s">
        <v>14</v>
      </c>
      <c r="K518" t="str">
        <f>Tabla1[[#This Row],[day_of_the_week]]&amp;"-"&amp;Tabla1[[#This Row],[hour]]&amp;"-"&amp;Tabla1[[#This Row],[cash_type]]&amp;"-"&amp;Tabla1[[#This Row],[card]]&amp;"-"&amp;Tabla1[[#This Row],[coffee_name]]</f>
        <v>domingo-12:14-card-ANON-0000-0000-0184-Americano with Milk</v>
      </c>
      <c r="L518" t="str">
        <f>IF(COUNTIF($K$2:K518,K518)=1,"único","repetido")</f>
        <v>único</v>
      </c>
    </row>
    <row r="519" spans="1:12" x14ac:dyDescent="0.3">
      <c r="A519" s="1">
        <v>45431</v>
      </c>
      <c r="B519" s="2">
        <v>45431.613657974536</v>
      </c>
      <c r="C519" s="2" t="str">
        <f>TEXT(Tabla1[[#This Row],[date]],"mmm")</f>
        <v>may</v>
      </c>
      <c r="D519" s="2" t="str">
        <f>TEXT(Tabla1[[#This Row],[date]],"dddd")</f>
        <v>domingo</v>
      </c>
      <c r="E519" s="2" t="str">
        <f>TEXT(Tabla1[[#This Row],[datetime]],"hh:mm")</f>
        <v>14:43</v>
      </c>
      <c r="F519" t="s">
        <v>3</v>
      </c>
      <c r="G519" t="s">
        <v>23</v>
      </c>
      <c r="H519" t="str">
        <f>IF(ISBLANK(G519),"cash",IF(COUNTIF($D$2:D519,D519)=1,"Nuevo","frecuente"))</f>
        <v>frecuente</v>
      </c>
      <c r="I519" s="8">
        <v>27.92</v>
      </c>
      <c r="J519" t="s">
        <v>11</v>
      </c>
      <c r="K519" t="str">
        <f>Tabla1[[#This Row],[day_of_the_week]]&amp;"-"&amp;Tabla1[[#This Row],[hour]]&amp;"-"&amp;Tabla1[[#This Row],[cash_type]]&amp;"-"&amp;Tabla1[[#This Row],[card]]&amp;"-"&amp;Tabla1[[#This Row],[coffee_name]]</f>
        <v>domingo-14:43-card-ANON-0000-0000-0012-Americano</v>
      </c>
      <c r="L519" t="str">
        <f>IF(COUNTIF($K$2:K519,K519)=1,"único","repetido")</f>
        <v>único</v>
      </c>
    </row>
    <row r="520" spans="1:12" x14ac:dyDescent="0.3">
      <c r="A520" s="1">
        <v>45431</v>
      </c>
      <c r="B520" s="2">
        <v>45431.665951296294</v>
      </c>
      <c r="C520" s="2" t="str">
        <f>TEXT(Tabla1[[#This Row],[date]],"mmm")</f>
        <v>may</v>
      </c>
      <c r="D520" s="2" t="str">
        <f>TEXT(Tabla1[[#This Row],[date]],"dddd")</f>
        <v>domingo</v>
      </c>
      <c r="E520" s="2" t="str">
        <f>TEXT(Tabla1[[#This Row],[datetime]],"hh:mm")</f>
        <v>15:58</v>
      </c>
      <c r="F520" t="s">
        <v>3</v>
      </c>
      <c r="G520" t="s">
        <v>199</v>
      </c>
      <c r="H520" t="str">
        <f>IF(ISBLANK(G520),"cash",IF(COUNTIF($D$2:D520,D520)=1,"Nuevo","frecuente"))</f>
        <v>frecuente</v>
      </c>
      <c r="I520" s="8">
        <v>32.82</v>
      </c>
      <c r="J520" t="s">
        <v>14</v>
      </c>
      <c r="K520" t="str">
        <f>Tabla1[[#This Row],[day_of_the_week]]&amp;"-"&amp;Tabla1[[#This Row],[hour]]&amp;"-"&amp;Tabla1[[#This Row],[cash_type]]&amp;"-"&amp;Tabla1[[#This Row],[card]]&amp;"-"&amp;Tabla1[[#This Row],[coffee_name]]</f>
        <v>domingo-15:58-card-ANON-0000-0000-0185-Americano with Milk</v>
      </c>
      <c r="L520" t="str">
        <f>IF(COUNTIF($K$2:K520,K520)=1,"único","repetido")</f>
        <v>único</v>
      </c>
    </row>
    <row r="521" spans="1:12" x14ac:dyDescent="0.3">
      <c r="A521" s="1">
        <v>45431</v>
      </c>
      <c r="B521" s="2">
        <v>45431.758753518516</v>
      </c>
      <c r="C521" s="2" t="str">
        <f>TEXT(Tabla1[[#This Row],[date]],"mmm")</f>
        <v>may</v>
      </c>
      <c r="D521" s="2" t="str">
        <f>TEXT(Tabla1[[#This Row],[date]],"dddd")</f>
        <v>domingo</v>
      </c>
      <c r="E521" s="2" t="str">
        <f>TEXT(Tabla1[[#This Row],[datetime]],"hh:mm")</f>
        <v>18:12</v>
      </c>
      <c r="F521" t="s">
        <v>3</v>
      </c>
      <c r="G521" t="s">
        <v>200</v>
      </c>
      <c r="H521" t="str">
        <f>IF(ISBLANK(G521),"cash",IF(COUNTIF($D$2:D521,D521)=1,"Nuevo","frecuente"))</f>
        <v>frecuente</v>
      </c>
      <c r="I521" s="8">
        <v>32.82</v>
      </c>
      <c r="J521" t="s">
        <v>14</v>
      </c>
      <c r="K521" t="str">
        <f>Tabla1[[#This Row],[day_of_the_week]]&amp;"-"&amp;Tabla1[[#This Row],[hour]]&amp;"-"&amp;Tabla1[[#This Row],[cash_type]]&amp;"-"&amp;Tabla1[[#This Row],[card]]&amp;"-"&amp;Tabla1[[#This Row],[coffee_name]]</f>
        <v>domingo-18:12-card-ANON-0000-0000-0186-Americano with Milk</v>
      </c>
      <c r="L521" t="str">
        <f>IF(COUNTIF($K$2:K521,K521)=1,"único","repetido")</f>
        <v>único</v>
      </c>
    </row>
    <row r="522" spans="1:12" x14ac:dyDescent="0.3">
      <c r="A522" s="1">
        <v>45431</v>
      </c>
      <c r="B522" s="2">
        <v>45431.759580578706</v>
      </c>
      <c r="C522" s="2" t="str">
        <f>TEXT(Tabla1[[#This Row],[date]],"mmm")</f>
        <v>may</v>
      </c>
      <c r="D522" s="2" t="str">
        <f>TEXT(Tabla1[[#This Row],[date]],"dddd")</f>
        <v>domingo</v>
      </c>
      <c r="E522" s="2" t="str">
        <f>TEXT(Tabla1[[#This Row],[datetime]],"hh:mm")</f>
        <v>18:13</v>
      </c>
      <c r="F522" t="s">
        <v>3</v>
      </c>
      <c r="G522" t="s">
        <v>200</v>
      </c>
      <c r="H522" t="str">
        <f>IF(ISBLANK(G522),"cash",IF(COUNTIF($D$2:D522,D522)=1,"Nuevo","frecuente"))</f>
        <v>frecuente</v>
      </c>
      <c r="I522" s="8">
        <v>23.02</v>
      </c>
      <c r="J522" t="s">
        <v>35</v>
      </c>
      <c r="K522" t="str">
        <f>Tabla1[[#This Row],[day_of_the_week]]&amp;"-"&amp;Tabla1[[#This Row],[hour]]&amp;"-"&amp;Tabla1[[#This Row],[cash_type]]&amp;"-"&amp;Tabla1[[#This Row],[card]]&amp;"-"&amp;Tabla1[[#This Row],[coffee_name]]</f>
        <v>domingo-18:13-card-ANON-0000-0000-0186-Espresso</v>
      </c>
      <c r="L522" t="str">
        <f>IF(COUNTIF($K$2:K522,K522)=1,"único","repetido")</f>
        <v>único</v>
      </c>
    </row>
    <row r="523" spans="1:12" x14ac:dyDescent="0.3">
      <c r="A523" s="1">
        <v>45431</v>
      </c>
      <c r="B523" s="2">
        <v>45431.761458587964</v>
      </c>
      <c r="C523" s="2" t="str">
        <f>TEXT(Tabla1[[#This Row],[date]],"mmm")</f>
        <v>may</v>
      </c>
      <c r="D523" s="2" t="str">
        <f>TEXT(Tabla1[[#This Row],[date]],"dddd")</f>
        <v>domingo</v>
      </c>
      <c r="E523" s="2" t="str">
        <f>TEXT(Tabla1[[#This Row],[datetime]],"hh:mm")</f>
        <v>18:16</v>
      </c>
      <c r="F523" t="s">
        <v>3</v>
      </c>
      <c r="G523" t="s">
        <v>200</v>
      </c>
      <c r="H523" t="str">
        <f>IF(ISBLANK(G523),"cash",IF(COUNTIF($D$2:D523,D523)=1,"Nuevo","frecuente"))</f>
        <v>frecuente</v>
      </c>
      <c r="I523" s="8">
        <v>37.72</v>
      </c>
      <c r="J523" t="s">
        <v>9</v>
      </c>
      <c r="K523" t="str">
        <f>Tabla1[[#This Row],[day_of_the_week]]&amp;"-"&amp;Tabla1[[#This Row],[hour]]&amp;"-"&amp;Tabla1[[#This Row],[cash_type]]&amp;"-"&amp;Tabla1[[#This Row],[card]]&amp;"-"&amp;Tabla1[[#This Row],[coffee_name]]</f>
        <v>domingo-18:16-card-ANON-0000-0000-0186-Hot Chocolate</v>
      </c>
      <c r="L523" t="str">
        <f>IF(COUNTIF($K$2:K523,K523)=1,"único","repetido")</f>
        <v>único</v>
      </c>
    </row>
    <row r="524" spans="1:12" x14ac:dyDescent="0.3">
      <c r="A524" s="1">
        <v>45431</v>
      </c>
      <c r="B524" s="2">
        <v>45431.827164108799</v>
      </c>
      <c r="C524" s="2" t="str">
        <f>TEXT(Tabla1[[#This Row],[date]],"mmm")</f>
        <v>may</v>
      </c>
      <c r="D524" s="2" t="str">
        <f>TEXT(Tabla1[[#This Row],[date]],"dddd")</f>
        <v>domingo</v>
      </c>
      <c r="E524" s="2" t="str">
        <f>TEXT(Tabla1[[#This Row],[datetime]],"hh:mm")</f>
        <v>19:51</v>
      </c>
      <c r="F524" t="s">
        <v>3</v>
      </c>
      <c r="G524" t="s">
        <v>201</v>
      </c>
      <c r="H524" t="str">
        <f>IF(ISBLANK(G524),"cash",IF(COUNTIF($D$2:D524,D524)=1,"Nuevo","frecuente"))</f>
        <v>frecuente</v>
      </c>
      <c r="I524" s="8">
        <v>37.72</v>
      </c>
      <c r="J524" t="s">
        <v>43</v>
      </c>
      <c r="K524" t="str">
        <f>Tabla1[[#This Row],[day_of_the_week]]&amp;"-"&amp;Tabla1[[#This Row],[hour]]&amp;"-"&amp;Tabla1[[#This Row],[cash_type]]&amp;"-"&amp;Tabla1[[#This Row],[card]]&amp;"-"&amp;Tabla1[[#This Row],[coffee_name]]</f>
        <v>domingo-19:51-card-ANON-0000-0000-0187-Cappuccino</v>
      </c>
      <c r="L524" t="str">
        <f>IF(COUNTIF($K$2:K524,K524)=1,"único","repetido")</f>
        <v>único</v>
      </c>
    </row>
    <row r="525" spans="1:12" x14ac:dyDescent="0.3">
      <c r="A525" s="1">
        <v>45431</v>
      </c>
      <c r="B525" s="2">
        <v>45431.885900011577</v>
      </c>
      <c r="C525" s="2" t="str">
        <f>TEXT(Tabla1[[#This Row],[date]],"mmm")</f>
        <v>may</v>
      </c>
      <c r="D525" s="2" t="str">
        <f>TEXT(Tabla1[[#This Row],[date]],"dddd")</f>
        <v>domingo</v>
      </c>
      <c r="E525" s="2" t="str">
        <f>TEXT(Tabla1[[#This Row],[datetime]],"hh:mm")</f>
        <v>21:15</v>
      </c>
      <c r="F525" t="s">
        <v>3</v>
      </c>
      <c r="G525" t="s">
        <v>202</v>
      </c>
      <c r="H525" t="str">
        <f>IF(ISBLANK(G525),"cash",IF(COUNTIF($D$2:D525,D525)=1,"Nuevo","frecuente"))</f>
        <v>frecuente</v>
      </c>
      <c r="I525" s="8">
        <v>37.72</v>
      </c>
      <c r="J525" t="s">
        <v>43</v>
      </c>
      <c r="K525" t="str">
        <f>Tabla1[[#This Row],[day_of_the_week]]&amp;"-"&amp;Tabla1[[#This Row],[hour]]&amp;"-"&amp;Tabla1[[#This Row],[cash_type]]&amp;"-"&amp;Tabla1[[#This Row],[card]]&amp;"-"&amp;Tabla1[[#This Row],[coffee_name]]</f>
        <v>domingo-21:15-card-ANON-0000-0000-0188-Cappuccino</v>
      </c>
      <c r="L525" t="str">
        <f>IF(COUNTIF($K$2:K525,K525)=1,"único","repetido")</f>
        <v>único</v>
      </c>
    </row>
    <row r="526" spans="1:12" x14ac:dyDescent="0.3">
      <c r="A526" s="1">
        <v>45431</v>
      </c>
      <c r="B526" s="2">
        <v>45431.887917835651</v>
      </c>
      <c r="C526" s="2" t="str">
        <f>TEXT(Tabla1[[#This Row],[date]],"mmm")</f>
        <v>may</v>
      </c>
      <c r="D526" s="2" t="str">
        <f>TEXT(Tabla1[[#This Row],[date]],"dddd")</f>
        <v>domingo</v>
      </c>
      <c r="E526" s="2" t="str">
        <f>TEXT(Tabla1[[#This Row],[datetime]],"hh:mm")</f>
        <v>21:18</v>
      </c>
      <c r="F526" t="s">
        <v>3</v>
      </c>
      <c r="G526" t="s">
        <v>203</v>
      </c>
      <c r="H526" t="str">
        <f>IF(ISBLANK(G526),"cash",IF(COUNTIF($D$2:D526,D526)=1,"Nuevo","frecuente"))</f>
        <v>frecuente</v>
      </c>
      <c r="I526" s="8">
        <v>37.72</v>
      </c>
      <c r="J526" t="s">
        <v>43</v>
      </c>
      <c r="K526" t="str">
        <f>Tabla1[[#This Row],[day_of_the_week]]&amp;"-"&amp;Tabla1[[#This Row],[hour]]&amp;"-"&amp;Tabla1[[#This Row],[cash_type]]&amp;"-"&amp;Tabla1[[#This Row],[card]]&amp;"-"&amp;Tabla1[[#This Row],[coffee_name]]</f>
        <v>domingo-21:18-card-ANON-0000-0000-0189-Cappuccino</v>
      </c>
      <c r="L526" t="str">
        <f>IF(COUNTIF($K$2:K526,K526)=1,"único","repetido")</f>
        <v>único</v>
      </c>
    </row>
    <row r="527" spans="1:12" x14ac:dyDescent="0.3">
      <c r="A527" s="1">
        <v>45432</v>
      </c>
      <c r="B527" s="2">
        <v>45432.420823645836</v>
      </c>
      <c r="C527" s="2" t="str">
        <f>TEXT(Tabla1[[#This Row],[date]],"mmm")</f>
        <v>may</v>
      </c>
      <c r="D527" s="2" t="str">
        <f>TEXT(Tabla1[[#This Row],[date]],"dddd")</f>
        <v>lunes</v>
      </c>
      <c r="E527" s="2" t="str">
        <f>TEXT(Tabla1[[#This Row],[datetime]],"hh:mm")</f>
        <v>10:05</v>
      </c>
      <c r="F527" t="s">
        <v>3</v>
      </c>
      <c r="G527" t="s">
        <v>204</v>
      </c>
      <c r="H527" t="str">
        <f>IF(ISBLANK(G527),"cash",IF(COUNTIF($D$2:D527,D527)=1,"Nuevo","frecuente"))</f>
        <v>frecuente</v>
      </c>
      <c r="I527" s="8">
        <v>32.82</v>
      </c>
      <c r="J527" t="s">
        <v>14</v>
      </c>
      <c r="K527" t="str">
        <f>Tabla1[[#This Row],[day_of_the_week]]&amp;"-"&amp;Tabla1[[#This Row],[hour]]&amp;"-"&amp;Tabla1[[#This Row],[cash_type]]&amp;"-"&amp;Tabla1[[#This Row],[card]]&amp;"-"&amp;Tabla1[[#This Row],[coffee_name]]</f>
        <v>lunes-10:05-card-ANON-0000-0000-0190-Americano with Milk</v>
      </c>
      <c r="L527" t="str">
        <f>IF(COUNTIF($K$2:K527,K527)=1,"único","repetido")</f>
        <v>único</v>
      </c>
    </row>
    <row r="528" spans="1:12" x14ac:dyDescent="0.3">
      <c r="A528" s="1">
        <v>45432</v>
      </c>
      <c r="B528" s="2">
        <v>45432.429072534724</v>
      </c>
      <c r="C528" s="2" t="str">
        <f>TEXT(Tabla1[[#This Row],[date]],"mmm")</f>
        <v>may</v>
      </c>
      <c r="D528" s="2" t="str">
        <f>TEXT(Tabla1[[#This Row],[date]],"dddd")</f>
        <v>lunes</v>
      </c>
      <c r="E528" s="2" t="str">
        <f>TEXT(Tabla1[[#This Row],[datetime]],"hh:mm")</f>
        <v>10:17</v>
      </c>
      <c r="F528" t="s">
        <v>3</v>
      </c>
      <c r="G528" t="s">
        <v>205</v>
      </c>
      <c r="H528" t="str">
        <f>IF(ISBLANK(G528),"cash",IF(COUNTIF($D$2:D528,D528)=1,"Nuevo","frecuente"))</f>
        <v>frecuente</v>
      </c>
      <c r="I528" s="8">
        <v>37.72</v>
      </c>
      <c r="J528" t="s">
        <v>7</v>
      </c>
      <c r="K528" t="str">
        <f>Tabla1[[#This Row],[day_of_the_week]]&amp;"-"&amp;Tabla1[[#This Row],[hour]]&amp;"-"&amp;Tabla1[[#This Row],[cash_type]]&amp;"-"&amp;Tabla1[[#This Row],[card]]&amp;"-"&amp;Tabla1[[#This Row],[coffee_name]]</f>
        <v>lunes-10:17-card-ANON-0000-0000-0191-Latte</v>
      </c>
      <c r="L528" t="str">
        <f>IF(COUNTIF($K$2:K528,K528)=1,"único","repetido")</f>
        <v>único</v>
      </c>
    </row>
    <row r="529" spans="1:12" x14ac:dyDescent="0.3">
      <c r="A529" s="1">
        <v>45432</v>
      </c>
      <c r="B529" s="2">
        <v>45432.457504386577</v>
      </c>
      <c r="C529" s="2" t="str">
        <f>TEXT(Tabla1[[#This Row],[date]],"mmm")</f>
        <v>may</v>
      </c>
      <c r="D529" s="2" t="str">
        <f>TEXT(Tabla1[[#This Row],[date]],"dddd")</f>
        <v>lunes</v>
      </c>
      <c r="E529" s="2" t="str">
        <f>TEXT(Tabla1[[#This Row],[datetime]],"hh:mm")</f>
        <v>10:58</v>
      </c>
      <c r="F529" t="s">
        <v>3</v>
      </c>
      <c r="G529" t="s">
        <v>6</v>
      </c>
      <c r="H529" t="str">
        <f>IF(ISBLANK(G529),"cash",IF(COUNTIF($D$2:D529,D529)=1,"Nuevo","frecuente"))</f>
        <v>frecuente</v>
      </c>
      <c r="I529" s="8">
        <v>37.72</v>
      </c>
      <c r="J529" t="s">
        <v>7</v>
      </c>
      <c r="K529" t="str">
        <f>Tabla1[[#This Row],[day_of_the_week]]&amp;"-"&amp;Tabla1[[#This Row],[hour]]&amp;"-"&amp;Tabla1[[#This Row],[cash_type]]&amp;"-"&amp;Tabla1[[#This Row],[card]]&amp;"-"&amp;Tabla1[[#This Row],[coffee_name]]</f>
        <v>lunes-10:58-card-ANON-0000-0000-0001-Latte</v>
      </c>
      <c r="L529" t="str">
        <f>IF(COUNTIF($K$2:K529,K529)=1,"único","repetido")</f>
        <v>único</v>
      </c>
    </row>
    <row r="530" spans="1:12" x14ac:dyDescent="0.3">
      <c r="A530" s="1">
        <v>45432</v>
      </c>
      <c r="B530" s="2">
        <v>45432.468939386577</v>
      </c>
      <c r="C530" s="2" t="str">
        <f>TEXT(Tabla1[[#This Row],[date]],"mmm")</f>
        <v>may</v>
      </c>
      <c r="D530" s="2" t="str">
        <f>TEXT(Tabla1[[#This Row],[date]],"dddd")</f>
        <v>lunes</v>
      </c>
      <c r="E530" s="2" t="str">
        <f>TEXT(Tabla1[[#This Row],[datetime]],"hh:mm")</f>
        <v>11:15</v>
      </c>
      <c r="F530" t="s">
        <v>3</v>
      </c>
      <c r="G530" t="s">
        <v>157</v>
      </c>
      <c r="H530" t="str">
        <f>IF(ISBLANK(G530),"cash",IF(COUNTIF($D$2:D530,D530)=1,"Nuevo","frecuente"))</f>
        <v>frecuente</v>
      </c>
      <c r="I530" s="8">
        <v>27.92</v>
      </c>
      <c r="J530" t="s">
        <v>11</v>
      </c>
      <c r="K530" t="str">
        <f>Tabla1[[#This Row],[day_of_the_week]]&amp;"-"&amp;Tabla1[[#This Row],[hour]]&amp;"-"&amp;Tabla1[[#This Row],[cash_type]]&amp;"-"&amp;Tabla1[[#This Row],[card]]&amp;"-"&amp;Tabla1[[#This Row],[coffee_name]]</f>
        <v>lunes-11:15-card-ANON-0000-0000-0143-Americano</v>
      </c>
      <c r="L530" t="str">
        <f>IF(COUNTIF($K$2:K530,K530)=1,"único","repetido")</f>
        <v>único</v>
      </c>
    </row>
    <row r="531" spans="1:12" x14ac:dyDescent="0.3">
      <c r="A531" s="1">
        <v>45432</v>
      </c>
      <c r="B531" s="2">
        <v>45432.469671724539</v>
      </c>
      <c r="C531" s="2" t="str">
        <f>TEXT(Tabla1[[#This Row],[date]],"mmm")</f>
        <v>may</v>
      </c>
      <c r="D531" s="2" t="str">
        <f>TEXT(Tabla1[[#This Row],[date]],"dddd")</f>
        <v>lunes</v>
      </c>
      <c r="E531" s="2" t="str">
        <f>TEXT(Tabla1[[#This Row],[datetime]],"hh:mm")</f>
        <v>11:16</v>
      </c>
      <c r="F531" t="s">
        <v>3</v>
      </c>
      <c r="G531" t="s">
        <v>157</v>
      </c>
      <c r="H531" t="str">
        <f>IF(ISBLANK(G531),"cash",IF(COUNTIF($D$2:D531,D531)=1,"Nuevo","frecuente"))</f>
        <v>frecuente</v>
      </c>
      <c r="I531" s="8">
        <v>27.92</v>
      </c>
      <c r="J531" t="s">
        <v>11</v>
      </c>
      <c r="K531" t="str">
        <f>Tabla1[[#This Row],[day_of_the_week]]&amp;"-"&amp;Tabla1[[#This Row],[hour]]&amp;"-"&amp;Tabla1[[#This Row],[cash_type]]&amp;"-"&amp;Tabla1[[#This Row],[card]]&amp;"-"&amp;Tabla1[[#This Row],[coffee_name]]</f>
        <v>lunes-11:16-card-ANON-0000-0000-0143-Americano</v>
      </c>
      <c r="L531" t="str">
        <f>IF(COUNTIF($K$2:K531,K531)=1,"único","repetido")</f>
        <v>único</v>
      </c>
    </row>
    <row r="532" spans="1:12" x14ac:dyDescent="0.3">
      <c r="A532" s="1">
        <v>45432</v>
      </c>
      <c r="B532" s="2">
        <v>45432.561231944448</v>
      </c>
      <c r="C532" s="2" t="str">
        <f>TEXT(Tabla1[[#This Row],[date]],"mmm")</f>
        <v>may</v>
      </c>
      <c r="D532" s="2" t="str">
        <f>TEXT(Tabla1[[#This Row],[date]],"dddd")</f>
        <v>lunes</v>
      </c>
      <c r="E532" s="2" t="str">
        <f>TEXT(Tabla1[[#This Row],[datetime]],"hh:mm")</f>
        <v>13:28</v>
      </c>
      <c r="F532" t="s">
        <v>3</v>
      </c>
      <c r="G532" t="s">
        <v>10</v>
      </c>
      <c r="H532" t="str">
        <f>IF(ISBLANK(G532),"cash",IF(COUNTIF($D$2:D532,D532)=1,"Nuevo","frecuente"))</f>
        <v>frecuente</v>
      </c>
      <c r="I532" s="8">
        <v>27.92</v>
      </c>
      <c r="J532" t="s">
        <v>11</v>
      </c>
      <c r="K532" t="str">
        <f>Tabla1[[#This Row],[day_of_the_week]]&amp;"-"&amp;Tabla1[[#This Row],[hour]]&amp;"-"&amp;Tabla1[[#This Row],[cash_type]]&amp;"-"&amp;Tabla1[[#This Row],[card]]&amp;"-"&amp;Tabla1[[#This Row],[coffee_name]]</f>
        <v>lunes-13:28-card-ANON-0000-0000-0003-Americano</v>
      </c>
      <c r="L532" t="str">
        <f>IF(COUNTIF($K$2:K532,K532)=1,"único","repetido")</f>
        <v>único</v>
      </c>
    </row>
    <row r="533" spans="1:12" x14ac:dyDescent="0.3">
      <c r="A533" s="1">
        <v>45432</v>
      </c>
      <c r="B533" s="2">
        <v>45432.592581215278</v>
      </c>
      <c r="C533" s="2" t="str">
        <f>TEXT(Tabla1[[#This Row],[date]],"mmm")</f>
        <v>may</v>
      </c>
      <c r="D533" s="2" t="str">
        <f>TEXT(Tabla1[[#This Row],[date]],"dddd")</f>
        <v>lunes</v>
      </c>
      <c r="E533" s="2" t="str">
        <f>TEXT(Tabla1[[#This Row],[datetime]],"hh:mm")</f>
        <v>14:13</v>
      </c>
      <c r="F533" t="s">
        <v>3</v>
      </c>
      <c r="G533" t="s">
        <v>206</v>
      </c>
      <c r="H533" t="str">
        <f>IF(ISBLANK(G533),"cash",IF(COUNTIF($D$2:D533,D533)=1,"Nuevo","frecuente"))</f>
        <v>frecuente</v>
      </c>
      <c r="I533" s="8">
        <v>32.82</v>
      </c>
      <c r="J533" t="s">
        <v>14</v>
      </c>
      <c r="K533" t="str">
        <f>Tabla1[[#This Row],[day_of_the_week]]&amp;"-"&amp;Tabla1[[#This Row],[hour]]&amp;"-"&amp;Tabla1[[#This Row],[cash_type]]&amp;"-"&amp;Tabla1[[#This Row],[card]]&amp;"-"&amp;Tabla1[[#This Row],[coffee_name]]</f>
        <v>lunes-14:13-card-ANON-0000-0000-0192-Americano with Milk</v>
      </c>
      <c r="L533" t="str">
        <f>IF(COUNTIF($K$2:K533,K533)=1,"único","repetido")</f>
        <v>único</v>
      </c>
    </row>
    <row r="534" spans="1:12" x14ac:dyDescent="0.3">
      <c r="A534" s="1">
        <v>45432</v>
      </c>
      <c r="B534" s="2">
        <v>45432.593418449076</v>
      </c>
      <c r="C534" s="2" t="str">
        <f>TEXT(Tabla1[[#This Row],[date]],"mmm")</f>
        <v>may</v>
      </c>
      <c r="D534" s="2" t="str">
        <f>TEXT(Tabla1[[#This Row],[date]],"dddd")</f>
        <v>lunes</v>
      </c>
      <c r="E534" s="2" t="str">
        <f>TEXT(Tabla1[[#This Row],[datetime]],"hh:mm")</f>
        <v>14:14</v>
      </c>
      <c r="F534" t="s">
        <v>3</v>
      </c>
      <c r="G534" t="s">
        <v>206</v>
      </c>
      <c r="H534" t="str">
        <f>IF(ISBLANK(G534),"cash",IF(COUNTIF($D$2:D534,D534)=1,"Nuevo","frecuente"))</f>
        <v>frecuente</v>
      </c>
      <c r="I534" s="8">
        <v>37.72</v>
      </c>
      <c r="J534" t="s">
        <v>43</v>
      </c>
      <c r="K534" t="str">
        <f>Tabla1[[#This Row],[day_of_the_week]]&amp;"-"&amp;Tabla1[[#This Row],[hour]]&amp;"-"&amp;Tabla1[[#This Row],[cash_type]]&amp;"-"&amp;Tabla1[[#This Row],[card]]&amp;"-"&amp;Tabla1[[#This Row],[coffee_name]]</f>
        <v>lunes-14:14-card-ANON-0000-0000-0192-Cappuccino</v>
      </c>
      <c r="L534" t="str">
        <f>IF(COUNTIF($K$2:K534,K534)=1,"único","repetido")</f>
        <v>único</v>
      </c>
    </row>
    <row r="535" spans="1:12" x14ac:dyDescent="0.3">
      <c r="A535" s="1">
        <v>45432</v>
      </c>
      <c r="B535" s="2">
        <v>45432.605801527781</v>
      </c>
      <c r="C535" s="2" t="str">
        <f>TEXT(Tabla1[[#This Row],[date]],"mmm")</f>
        <v>may</v>
      </c>
      <c r="D535" s="2" t="str">
        <f>TEXT(Tabla1[[#This Row],[date]],"dddd")</f>
        <v>lunes</v>
      </c>
      <c r="E535" s="2" t="str">
        <f>TEXT(Tabla1[[#This Row],[datetime]],"hh:mm")</f>
        <v>14:32</v>
      </c>
      <c r="F535" t="s">
        <v>21</v>
      </c>
      <c r="H535" t="str">
        <f>IF(ISBLANK(G535),"cash",IF(COUNTIF($D$2:D535,D535)=1,"Nuevo","frecuente"))</f>
        <v>cash</v>
      </c>
      <c r="I535" s="8">
        <v>29</v>
      </c>
      <c r="J535" t="s">
        <v>11</v>
      </c>
      <c r="K535" t="str">
        <f>Tabla1[[#This Row],[day_of_the_week]]&amp;"-"&amp;Tabla1[[#This Row],[hour]]&amp;"-"&amp;Tabla1[[#This Row],[cash_type]]&amp;"-"&amp;Tabla1[[#This Row],[card]]&amp;"-"&amp;Tabla1[[#This Row],[coffee_name]]</f>
        <v>lunes-14:32-cash--Americano</v>
      </c>
      <c r="L535" t="str">
        <f>IF(COUNTIF($K$2:K535,K535)=1,"único","repetido")</f>
        <v>único</v>
      </c>
    </row>
    <row r="536" spans="1:12" x14ac:dyDescent="0.3">
      <c r="A536" s="1">
        <v>45432</v>
      </c>
      <c r="B536" s="2">
        <v>45432.717258344906</v>
      </c>
      <c r="C536" s="2" t="str">
        <f>TEXT(Tabla1[[#This Row],[date]],"mmm")</f>
        <v>may</v>
      </c>
      <c r="D536" s="2" t="str">
        <f>TEXT(Tabla1[[#This Row],[date]],"dddd")</f>
        <v>lunes</v>
      </c>
      <c r="E536" s="2" t="str">
        <f>TEXT(Tabla1[[#This Row],[datetime]],"hh:mm")</f>
        <v>17:12</v>
      </c>
      <c r="F536" t="s">
        <v>3</v>
      </c>
      <c r="G536" t="s">
        <v>134</v>
      </c>
      <c r="H536" t="str">
        <f>IF(ISBLANK(G536),"cash",IF(COUNTIF($D$2:D536,D536)=1,"Nuevo","frecuente"))</f>
        <v>frecuente</v>
      </c>
      <c r="I536" s="8">
        <v>37.72</v>
      </c>
      <c r="J536" t="s">
        <v>7</v>
      </c>
      <c r="K536" t="str">
        <f>Tabla1[[#This Row],[day_of_the_week]]&amp;"-"&amp;Tabla1[[#This Row],[hour]]&amp;"-"&amp;Tabla1[[#This Row],[cash_type]]&amp;"-"&amp;Tabla1[[#This Row],[card]]&amp;"-"&amp;Tabla1[[#This Row],[coffee_name]]</f>
        <v>lunes-17:12-card-ANON-0000-0000-0120-Latte</v>
      </c>
      <c r="L536" t="str">
        <f>IF(COUNTIF($K$2:K536,K536)=1,"único","repetido")</f>
        <v>único</v>
      </c>
    </row>
    <row r="537" spans="1:12" x14ac:dyDescent="0.3">
      <c r="A537" s="1">
        <v>45432</v>
      </c>
      <c r="B537" s="2">
        <v>45432.718019641201</v>
      </c>
      <c r="C537" s="2" t="str">
        <f>TEXT(Tabla1[[#This Row],[date]],"mmm")</f>
        <v>may</v>
      </c>
      <c r="D537" s="2" t="str">
        <f>TEXT(Tabla1[[#This Row],[date]],"dddd")</f>
        <v>lunes</v>
      </c>
      <c r="E537" s="2" t="str">
        <f>TEXT(Tabla1[[#This Row],[datetime]],"hh:mm")</f>
        <v>17:13</v>
      </c>
      <c r="F537" t="s">
        <v>3</v>
      </c>
      <c r="G537" t="s">
        <v>207</v>
      </c>
      <c r="H537" t="str">
        <f>IF(ISBLANK(G537),"cash",IF(COUNTIF($D$2:D537,D537)=1,"Nuevo","frecuente"))</f>
        <v>frecuente</v>
      </c>
      <c r="I537" s="8">
        <v>37.72</v>
      </c>
      <c r="J537" t="s">
        <v>7</v>
      </c>
      <c r="K537" t="str">
        <f>Tabla1[[#This Row],[day_of_the_week]]&amp;"-"&amp;Tabla1[[#This Row],[hour]]&amp;"-"&amp;Tabla1[[#This Row],[cash_type]]&amp;"-"&amp;Tabla1[[#This Row],[card]]&amp;"-"&amp;Tabla1[[#This Row],[coffee_name]]</f>
        <v>lunes-17:13-card-ANON-0000-0000-0193-Latte</v>
      </c>
      <c r="L537" t="str">
        <f>IF(COUNTIF($K$2:K537,K537)=1,"único","repetido")</f>
        <v>único</v>
      </c>
    </row>
    <row r="538" spans="1:12" x14ac:dyDescent="0.3">
      <c r="A538" s="1">
        <v>45432</v>
      </c>
      <c r="B538" s="2">
        <v>45432.858892592594</v>
      </c>
      <c r="C538" s="2" t="str">
        <f>TEXT(Tabla1[[#This Row],[date]],"mmm")</f>
        <v>may</v>
      </c>
      <c r="D538" s="2" t="str">
        <f>TEXT(Tabla1[[#This Row],[date]],"dddd")</f>
        <v>lunes</v>
      </c>
      <c r="E538" s="2" t="str">
        <f>TEXT(Tabla1[[#This Row],[datetime]],"hh:mm")</f>
        <v>20:36</v>
      </c>
      <c r="F538" t="s">
        <v>3</v>
      </c>
      <c r="G538" t="s">
        <v>208</v>
      </c>
      <c r="H538" t="str">
        <f>IF(ISBLANK(G538),"cash",IF(COUNTIF($D$2:D538,D538)=1,"Nuevo","frecuente"))</f>
        <v>frecuente</v>
      </c>
      <c r="I538" s="8">
        <v>32.82</v>
      </c>
      <c r="J538" t="s">
        <v>14</v>
      </c>
      <c r="K538" t="str">
        <f>Tabla1[[#This Row],[day_of_the_week]]&amp;"-"&amp;Tabla1[[#This Row],[hour]]&amp;"-"&amp;Tabla1[[#This Row],[cash_type]]&amp;"-"&amp;Tabla1[[#This Row],[card]]&amp;"-"&amp;Tabla1[[#This Row],[coffee_name]]</f>
        <v>lunes-20:36-card-ANON-0000-0000-0194-Americano with Milk</v>
      </c>
      <c r="L538" t="str">
        <f>IF(COUNTIF($K$2:K538,K538)=1,"único","repetido")</f>
        <v>único</v>
      </c>
    </row>
    <row r="539" spans="1:12" x14ac:dyDescent="0.3">
      <c r="A539" s="1">
        <v>45432</v>
      </c>
      <c r="B539" s="2">
        <v>45432.859691157406</v>
      </c>
      <c r="C539" s="2" t="str">
        <f>TEXT(Tabla1[[#This Row],[date]],"mmm")</f>
        <v>may</v>
      </c>
      <c r="D539" s="2" t="str">
        <f>TEXT(Tabla1[[#This Row],[date]],"dddd")</f>
        <v>lunes</v>
      </c>
      <c r="E539" s="2" t="str">
        <f>TEXT(Tabla1[[#This Row],[datetime]],"hh:mm")</f>
        <v>20:37</v>
      </c>
      <c r="F539" t="s">
        <v>3</v>
      </c>
      <c r="G539" t="s">
        <v>208</v>
      </c>
      <c r="H539" t="str">
        <f>IF(ISBLANK(G539),"cash",IF(COUNTIF($D$2:D539,D539)=1,"Nuevo","frecuente"))</f>
        <v>frecuente</v>
      </c>
      <c r="I539" s="8">
        <v>37.72</v>
      </c>
      <c r="J539" t="s">
        <v>18</v>
      </c>
      <c r="K539" t="str">
        <f>Tabla1[[#This Row],[day_of_the_week]]&amp;"-"&amp;Tabla1[[#This Row],[hour]]&amp;"-"&amp;Tabla1[[#This Row],[cash_type]]&amp;"-"&amp;Tabla1[[#This Row],[card]]&amp;"-"&amp;Tabla1[[#This Row],[coffee_name]]</f>
        <v>lunes-20:37-card-ANON-0000-0000-0194-Cocoa</v>
      </c>
      <c r="L539" t="str">
        <f>IF(COUNTIF($K$2:K539,K539)=1,"único","repetido")</f>
        <v>único</v>
      </c>
    </row>
    <row r="540" spans="1:12" x14ac:dyDescent="0.3">
      <c r="A540" s="1">
        <v>45432</v>
      </c>
      <c r="B540" s="2">
        <v>45432.865880613426</v>
      </c>
      <c r="C540" s="2" t="str">
        <f>TEXT(Tabla1[[#This Row],[date]],"mmm")</f>
        <v>may</v>
      </c>
      <c r="D540" s="2" t="str">
        <f>TEXT(Tabla1[[#This Row],[date]],"dddd")</f>
        <v>lunes</v>
      </c>
      <c r="E540" s="2" t="str">
        <f>TEXT(Tabla1[[#This Row],[datetime]],"hh:mm")</f>
        <v>20:46</v>
      </c>
      <c r="F540" t="s">
        <v>3</v>
      </c>
      <c r="G540" t="s">
        <v>209</v>
      </c>
      <c r="H540" t="str">
        <f>IF(ISBLANK(G540),"cash",IF(COUNTIF($D$2:D540,D540)=1,"Nuevo","frecuente"))</f>
        <v>frecuente</v>
      </c>
      <c r="I540" s="8">
        <v>27.92</v>
      </c>
      <c r="J540" t="s">
        <v>28</v>
      </c>
      <c r="K540" t="str">
        <f>Tabla1[[#This Row],[day_of_the_week]]&amp;"-"&amp;Tabla1[[#This Row],[hour]]&amp;"-"&amp;Tabla1[[#This Row],[cash_type]]&amp;"-"&amp;Tabla1[[#This Row],[card]]&amp;"-"&amp;Tabla1[[#This Row],[coffee_name]]</f>
        <v>lunes-20:46-card-ANON-0000-0000-0195-Cortado</v>
      </c>
      <c r="L540" t="str">
        <f>IF(COUNTIF($K$2:K540,K540)=1,"único","repetido")</f>
        <v>único</v>
      </c>
    </row>
    <row r="541" spans="1:12" x14ac:dyDescent="0.3">
      <c r="A541" s="1">
        <v>45432</v>
      </c>
      <c r="B541" s="2">
        <v>45432.900624837966</v>
      </c>
      <c r="C541" s="2" t="str">
        <f>TEXT(Tabla1[[#This Row],[date]],"mmm")</f>
        <v>may</v>
      </c>
      <c r="D541" s="2" t="str">
        <f>TEXT(Tabla1[[#This Row],[date]],"dddd")</f>
        <v>lunes</v>
      </c>
      <c r="E541" s="2" t="str">
        <f>TEXT(Tabla1[[#This Row],[datetime]],"hh:mm")</f>
        <v>21:36</v>
      </c>
      <c r="F541" t="s">
        <v>3</v>
      </c>
      <c r="G541" t="s">
        <v>23</v>
      </c>
      <c r="H541" t="str">
        <f>IF(ISBLANK(G541),"cash",IF(COUNTIF($D$2:D541,D541)=1,"Nuevo","frecuente"))</f>
        <v>frecuente</v>
      </c>
      <c r="I541" s="8">
        <v>32.82</v>
      </c>
      <c r="J541" t="s">
        <v>14</v>
      </c>
      <c r="K541" t="str">
        <f>Tabla1[[#This Row],[day_of_the_week]]&amp;"-"&amp;Tabla1[[#This Row],[hour]]&amp;"-"&amp;Tabla1[[#This Row],[cash_type]]&amp;"-"&amp;Tabla1[[#This Row],[card]]&amp;"-"&amp;Tabla1[[#This Row],[coffee_name]]</f>
        <v>lunes-21:36-card-ANON-0000-0000-0012-Americano with Milk</v>
      </c>
      <c r="L541" t="str">
        <f>IF(COUNTIF($K$2:K541,K541)=1,"único","repetido")</f>
        <v>único</v>
      </c>
    </row>
    <row r="542" spans="1:12" x14ac:dyDescent="0.3">
      <c r="A542" s="1">
        <v>45432</v>
      </c>
      <c r="B542" s="2">
        <v>45432.901363159719</v>
      </c>
      <c r="C542" s="2" t="str">
        <f>TEXT(Tabla1[[#This Row],[date]],"mmm")</f>
        <v>may</v>
      </c>
      <c r="D542" s="2" t="str">
        <f>TEXT(Tabla1[[#This Row],[date]],"dddd")</f>
        <v>lunes</v>
      </c>
      <c r="E542" s="2" t="str">
        <f>TEXT(Tabla1[[#This Row],[datetime]],"hh:mm")</f>
        <v>21:37</v>
      </c>
      <c r="F542" t="s">
        <v>3</v>
      </c>
      <c r="G542" t="s">
        <v>23</v>
      </c>
      <c r="H542" t="str">
        <f>IF(ISBLANK(G542),"cash",IF(COUNTIF($D$2:D542,D542)=1,"Nuevo","frecuente"))</f>
        <v>frecuente</v>
      </c>
      <c r="I542" s="8">
        <v>32.82</v>
      </c>
      <c r="J542" t="s">
        <v>14</v>
      </c>
      <c r="K542" t="str">
        <f>Tabla1[[#This Row],[day_of_the_week]]&amp;"-"&amp;Tabla1[[#This Row],[hour]]&amp;"-"&amp;Tabla1[[#This Row],[cash_type]]&amp;"-"&amp;Tabla1[[#This Row],[card]]&amp;"-"&amp;Tabla1[[#This Row],[coffee_name]]</f>
        <v>lunes-21:37-card-ANON-0000-0000-0012-Americano with Milk</v>
      </c>
      <c r="L542" t="str">
        <f>IF(COUNTIF($K$2:K542,K542)=1,"único","repetido")</f>
        <v>único</v>
      </c>
    </row>
    <row r="543" spans="1:12" x14ac:dyDescent="0.3">
      <c r="A543" s="1">
        <v>45433</v>
      </c>
      <c r="B543" s="2">
        <v>45433.352525810187</v>
      </c>
      <c r="C543" s="2" t="str">
        <f>TEXT(Tabla1[[#This Row],[date]],"mmm")</f>
        <v>may</v>
      </c>
      <c r="D543" s="2" t="str">
        <f>TEXT(Tabla1[[#This Row],[date]],"dddd")</f>
        <v>martes</v>
      </c>
      <c r="E543" s="2" t="str">
        <f>TEXT(Tabla1[[#This Row],[datetime]],"hh:mm")</f>
        <v>08:27</v>
      </c>
      <c r="F543" t="s">
        <v>3</v>
      </c>
      <c r="G543" t="s">
        <v>210</v>
      </c>
      <c r="H543" t="str">
        <f>IF(ISBLANK(G543),"cash",IF(COUNTIF($D$2:D543,D543)=1,"Nuevo","frecuente"))</f>
        <v>frecuente</v>
      </c>
      <c r="I543" s="8">
        <v>37.72</v>
      </c>
      <c r="J543" t="s">
        <v>7</v>
      </c>
      <c r="K543" t="str">
        <f>Tabla1[[#This Row],[day_of_the_week]]&amp;"-"&amp;Tabla1[[#This Row],[hour]]&amp;"-"&amp;Tabla1[[#This Row],[cash_type]]&amp;"-"&amp;Tabla1[[#This Row],[card]]&amp;"-"&amp;Tabla1[[#This Row],[coffee_name]]</f>
        <v>martes-08:27-card-ANON-0000-0000-0196-Latte</v>
      </c>
      <c r="L543" t="str">
        <f>IF(COUNTIF($K$2:K543,K543)=1,"único","repetido")</f>
        <v>único</v>
      </c>
    </row>
    <row r="544" spans="1:12" x14ac:dyDescent="0.3">
      <c r="A544" s="1">
        <v>45433</v>
      </c>
      <c r="B544" s="2">
        <v>45433.405447800928</v>
      </c>
      <c r="C544" s="2" t="str">
        <f>TEXT(Tabla1[[#This Row],[date]],"mmm")</f>
        <v>may</v>
      </c>
      <c r="D544" s="2" t="str">
        <f>TEXT(Tabla1[[#This Row],[date]],"dddd")</f>
        <v>martes</v>
      </c>
      <c r="E544" s="2" t="str">
        <f>TEXT(Tabla1[[#This Row],[datetime]],"hh:mm")</f>
        <v>09:43</v>
      </c>
      <c r="F544" t="s">
        <v>21</v>
      </c>
      <c r="H544" t="str">
        <f>IF(ISBLANK(G544),"cash",IF(COUNTIF($D$2:D544,D544)=1,"Nuevo","frecuente"))</f>
        <v>cash</v>
      </c>
      <c r="I544" s="8">
        <v>29</v>
      </c>
      <c r="J544" t="s">
        <v>11</v>
      </c>
      <c r="K544" t="str">
        <f>Tabla1[[#This Row],[day_of_the_week]]&amp;"-"&amp;Tabla1[[#This Row],[hour]]&amp;"-"&amp;Tabla1[[#This Row],[cash_type]]&amp;"-"&amp;Tabla1[[#This Row],[card]]&amp;"-"&amp;Tabla1[[#This Row],[coffee_name]]</f>
        <v>martes-09:43-cash--Americano</v>
      </c>
      <c r="L544" t="str">
        <f>IF(COUNTIF($K$2:K544,K544)=1,"único","repetido")</f>
        <v>único</v>
      </c>
    </row>
    <row r="545" spans="1:12" x14ac:dyDescent="0.3">
      <c r="A545" s="1">
        <v>45433</v>
      </c>
      <c r="B545" s="2">
        <v>45433.40602209491</v>
      </c>
      <c r="C545" s="2" t="str">
        <f>TEXT(Tabla1[[#This Row],[date]],"mmm")</f>
        <v>may</v>
      </c>
      <c r="D545" s="2" t="str">
        <f>TEXT(Tabla1[[#This Row],[date]],"dddd")</f>
        <v>martes</v>
      </c>
      <c r="E545" s="2" t="str">
        <f>TEXT(Tabla1[[#This Row],[datetime]],"hh:mm")</f>
        <v>09:44</v>
      </c>
      <c r="F545" t="s">
        <v>21</v>
      </c>
      <c r="H545" t="str">
        <f>IF(ISBLANK(G545),"cash",IF(COUNTIF($D$2:D545,D545)=1,"Nuevo","frecuente"))</f>
        <v>cash</v>
      </c>
      <c r="I545" s="8">
        <v>34</v>
      </c>
      <c r="J545" t="s">
        <v>14</v>
      </c>
      <c r="K545" t="str">
        <f>Tabla1[[#This Row],[day_of_the_week]]&amp;"-"&amp;Tabla1[[#This Row],[hour]]&amp;"-"&amp;Tabla1[[#This Row],[cash_type]]&amp;"-"&amp;Tabla1[[#This Row],[card]]&amp;"-"&amp;Tabla1[[#This Row],[coffee_name]]</f>
        <v>martes-09:44-cash--Americano with Milk</v>
      </c>
      <c r="L545" t="str">
        <f>IF(COUNTIF($K$2:K545,K545)=1,"único","repetido")</f>
        <v>único</v>
      </c>
    </row>
    <row r="546" spans="1:12" x14ac:dyDescent="0.3">
      <c r="A546" s="1">
        <v>45433</v>
      </c>
      <c r="B546" s="2">
        <v>45433.407053587965</v>
      </c>
      <c r="C546" s="2" t="str">
        <f>TEXT(Tabla1[[#This Row],[date]],"mmm")</f>
        <v>may</v>
      </c>
      <c r="D546" s="2" t="str">
        <f>TEXT(Tabla1[[#This Row],[date]],"dddd")</f>
        <v>martes</v>
      </c>
      <c r="E546" s="2" t="str">
        <f>TEXT(Tabla1[[#This Row],[datetime]],"hh:mm")</f>
        <v>09:46</v>
      </c>
      <c r="F546" t="s">
        <v>21</v>
      </c>
      <c r="H546" t="str">
        <f>IF(ISBLANK(G546),"cash",IF(COUNTIF($D$2:D546,D546)=1,"Nuevo","frecuente"))</f>
        <v>cash</v>
      </c>
      <c r="I546" s="8">
        <v>39</v>
      </c>
      <c r="J546" t="s">
        <v>18</v>
      </c>
      <c r="K546" t="str">
        <f>Tabla1[[#This Row],[day_of_the_week]]&amp;"-"&amp;Tabla1[[#This Row],[hour]]&amp;"-"&amp;Tabla1[[#This Row],[cash_type]]&amp;"-"&amp;Tabla1[[#This Row],[card]]&amp;"-"&amp;Tabla1[[#This Row],[coffee_name]]</f>
        <v>martes-09:46-cash--Cocoa</v>
      </c>
      <c r="L546" t="str">
        <f>IF(COUNTIF($K$2:K546,K546)=1,"único","repetido")</f>
        <v>único</v>
      </c>
    </row>
    <row r="547" spans="1:12" x14ac:dyDescent="0.3">
      <c r="A547" s="1">
        <v>45433</v>
      </c>
      <c r="B547" s="2">
        <v>45433.420231863427</v>
      </c>
      <c r="C547" s="2" t="str">
        <f>TEXT(Tabla1[[#This Row],[date]],"mmm")</f>
        <v>may</v>
      </c>
      <c r="D547" s="2" t="str">
        <f>TEXT(Tabla1[[#This Row],[date]],"dddd")</f>
        <v>martes</v>
      </c>
      <c r="E547" s="2" t="str">
        <f>TEXT(Tabla1[[#This Row],[datetime]],"hh:mm")</f>
        <v>10:05</v>
      </c>
      <c r="F547" t="s">
        <v>21</v>
      </c>
      <c r="H547" t="str">
        <f>IF(ISBLANK(G547),"cash",IF(COUNTIF($D$2:D547,D547)=1,"Nuevo","frecuente"))</f>
        <v>cash</v>
      </c>
      <c r="I547" s="8">
        <v>39</v>
      </c>
      <c r="J547" t="s">
        <v>7</v>
      </c>
      <c r="K547" t="str">
        <f>Tabla1[[#This Row],[day_of_the_week]]&amp;"-"&amp;Tabla1[[#This Row],[hour]]&amp;"-"&amp;Tabla1[[#This Row],[cash_type]]&amp;"-"&amp;Tabla1[[#This Row],[card]]&amp;"-"&amp;Tabla1[[#This Row],[coffee_name]]</f>
        <v>martes-10:05-cash--Latte</v>
      </c>
      <c r="L547" t="str">
        <f>IF(COUNTIF($K$2:K547,K547)=1,"único","repetido")</f>
        <v>único</v>
      </c>
    </row>
    <row r="548" spans="1:12" x14ac:dyDescent="0.3">
      <c r="A548" s="1">
        <v>45433</v>
      </c>
      <c r="B548" s="2">
        <v>45433.673842083335</v>
      </c>
      <c r="C548" s="2" t="str">
        <f>TEXT(Tabla1[[#This Row],[date]],"mmm")</f>
        <v>may</v>
      </c>
      <c r="D548" s="2" t="str">
        <f>TEXT(Tabla1[[#This Row],[date]],"dddd")</f>
        <v>martes</v>
      </c>
      <c r="E548" s="2" t="str">
        <f>TEXT(Tabla1[[#This Row],[datetime]],"hh:mm")</f>
        <v>16:10</v>
      </c>
      <c r="F548" t="s">
        <v>3</v>
      </c>
      <c r="G548" t="s">
        <v>211</v>
      </c>
      <c r="H548" t="str">
        <f>IF(ISBLANK(G548),"cash",IF(COUNTIF($D$2:D548,D548)=1,"Nuevo","frecuente"))</f>
        <v>frecuente</v>
      </c>
      <c r="I548" s="8">
        <v>37.72</v>
      </c>
      <c r="J548" t="s">
        <v>7</v>
      </c>
      <c r="K548" t="str">
        <f>Tabla1[[#This Row],[day_of_the_week]]&amp;"-"&amp;Tabla1[[#This Row],[hour]]&amp;"-"&amp;Tabla1[[#This Row],[cash_type]]&amp;"-"&amp;Tabla1[[#This Row],[card]]&amp;"-"&amp;Tabla1[[#This Row],[coffee_name]]</f>
        <v>martes-16:10-card-ANON-0000-0000-0197-Latte</v>
      </c>
      <c r="L548" t="str">
        <f>IF(COUNTIF($K$2:K548,K548)=1,"único","repetido")</f>
        <v>único</v>
      </c>
    </row>
    <row r="549" spans="1:12" x14ac:dyDescent="0.3">
      <c r="A549" s="1">
        <v>45433</v>
      </c>
      <c r="B549" s="2">
        <v>45433.759305532411</v>
      </c>
      <c r="C549" s="2" t="str">
        <f>TEXT(Tabla1[[#This Row],[date]],"mmm")</f>
        <v>may</v>
      </c>
      <c r="D549" s="2" t="str">
        <f>TEXT(Tabla1[[#This Row],[date]],"dddd")</f>
        <v>martes</v>
      </c>
      <c r="E549" s="2" t="str">
        <f>TEXT(Tabla1[[#This Row],[datetime]],"hh:mm")</f>
        <v>18:13</v>
      </c>
      <c r="F549" t="s">
        <v>3</v>
      </c>
      <c r="G549" t="s">
        <v>23</v>
      </c>
      <c r="H549" t="str">
        <f>IF(ISBLANK(G549),"cash",IF(COUNTIF($D$2:D549,D549)=1,"Nuevo","frecuente"))</f>
        <v>frecuente</v>
      </c>
      <c r="I549" s="8">
        <v>23.02</v>
      </c>
      <c r="J549" t="s">
        <v>35</v>
      </c>
      <c r="K549" t="str">
        <f>Tabla1[[#This Row],[day_of_the_week]]&amp;"-"&amp;Tabla1[[#This Row],[hour]]&amp;"-"&amp;Tabla1[[#This Row],[cash_type]]&amp;"-"&amp;Tabla1[[#This Row],[card]]&amp;"-"&amp;Tabla1[[#This Row],[coffee_name]]</f>
        <v>martes-18:13-card-ANON-0000-0000-0012-Espresso</v>
      </c>
      <c r="L549" t="str">
        <f>IF(COUNTIF($K$2:K549,K549)=1,"único","repetido")</f>
        <v>único</v>
      </c>
    </row>
    <row r="550" spans="1:12" x14ac:dyDescent="0.3">
      <c r="A550" s="1">
        <v>45433</v>
      </c>
      <c r="B550" s="2">
        <v>45433.799412175926</v>
      </c>
      <c r="C550" s="2" t="str">
        <f>TEXT(Tabla1[[#This Row],[date]],"mmm")</f>
        <v>may</v>
      </c>
      <c r="D550" s="2" t="str">
        <f>TEXT(Tabla1[[#This Row],[date]],"dddd")</f>
        <v>martes</v>
      </c>
      <c r="E550" s="2" t="str">
        <f>TEXT(Tabla1[[#This Row],[datetime]],"hh:mm")</f>
        <v>19:11</v>
      </c>
      <c r="F550" t="s">
        <v>3</v>
      </c>
      <c r="G550" t="s">
        <v>212</v>
      </c>
      <c r="H550" t="str">
        <f>IF(ISBLANK(G550),"cash",IF(COUNTIF($D$2:D550,D550)=1,"Nuevo","frecuente"))</f>
        <v>frecuente</v>
      </c>
      <c r="I550" s="8">
        <v>37.72</v>
      </c>
      <c r="J550" t="s">
        <v>43</v>
      </c>
      <c r="K550" t="str">
        <f>Tabla1[[#This Row],[day_of_the_week]]&amp;"-"&amp;Tabla1[[#This Row],[hour]]&amp;"-"&amp;Tabla1[[#This Row],[cash_type]]&amp;"-"&amp;Tabla1[[#This Row],[card]]&amp;"-"&amp;Tabla1[[#This Row],[coffee_name]]</f>
        <v>martes-19:11-card-ANON-0000-0000-0198-Cappuccino</v>
      </c>
      <c r="L550" t="str">
        <f>IF(COUNTIF($K$2:K550,K550)=1,"único","repetido")</f>
        <v>único</v>
      </c>
    </row>
    <row r="551" spans="1:12" x14ac:dyDescent="0.3">
      <c r="A551" s="1">
        <v>45433</v>
      </c>
      <c r="B551" s="2">
        <v>45433.842920810188</v>
      </c>
      <c r="C551" s="2" t="str">
        <f>TEXT(Tabla1[[#This Row],[date]],"mmm")</f>
        <v>may</v>
      </c>
      <c r="D551" s="2" t="str">
        <f>TEXT(Tabla1[[#This Row],[date]],"dddd")</f>
        <v>martes</v>
      </c>
      <c r="E551" s="2" t="str">
        <f>TEXT(Tabla1[[#This Row],[datetime]],"hh:mm")</f>
        <v>20:13</v>
      </c>
      <c r="F551" t="s">
        <v>3</v>
      </c>
      <c r="G551" t="s">
        <v>213</v>
      </c>
      <c r="H551" t="str">
        <f>IF(ISBLANK(G551),"cash",IF(COUNTIF($D$2:D551,D551)=1,"Nuevo","frecuente"))</f>
        <v>frecuente</v>
      </c>
      <c r="I551" s="8">
        <v>37.72</v>
      </c>
      <c r="J551" t="s">
        <v>43</v>
      </c>
      <c r="K551" t="str">
        <f>Tabla1[[#This Row],[day_of_the_week]]&amp;"-"&amp;Tabla1[[#This Row],[hour]]&amp;"-"&amp;Tabla1[[#This Row],[cash_type]]&amp;"-"&amp;Tabla1[[#This Row],[card]]&amp;"-"&amp;Tabla1[[#This Row],[coffee_name]]</f>
        <v>martes-20:13-card-ANON-0000-0000-0199-Cappuccino</v>
      </c>
      <c r="L551" t="str">
        <f>IF(COUNTIF($K$2:K551,K551)=1,"único","repetido")</f>
        <v>único</v>
      </c>
    </row>
    <row r="552" spans="1:12" x14ac:dyDescent="0.3">
      <c r="A552" s="1">
        <v>45434</v>
      </c>
      <c r="B552" s="2">
        <v>45434.399095115739</v>
      </c>
      <c r="C552" s="2" t="str">
        <f>TEXT(Tabla1[[#This Row],[date]],"mmm")</f>
        <v>may</v>
      </c>
      <c r="D552" s="2" t="str">
        <f>TEXT(Tabla1[[#This Row],[date]],"dddd")</f>
        <v>miércoles</v>
      </c>
      <c r="E552" s="2" t="str">
        <f>TEXT(Tabla1[[#This Row],[datetime]],"hh:mm")</f>
        <v>09:34</v>
      </c>
      <c r="F552" t="s">
        <v>3</v>
      </c>
      <c r="G552" t="s">
        <v>214</v>
      </c>
      <c r="H552" t="str">
        <f>IF(ISBLANK(G552),"cash",IF(COUNTIF($D$2:D552,D552)=1,"Nuevo","frecuente"))</f>
        <v>frecuente</v>
      </c>
      <c r="I552" s="8">
        <v>37.72</v>
      </c>
      <c r="J552" t="s">
        <v>43</v>
      </c>
      <c r="K552" t="str">
        <f>Tabla1[[#This Row],[day_of_the_week]]&amp;"-"&amp;Tabla1[[#This Row],[hour]]&amp;"-"&amp;Tabla1[[#This Row],[cash_type]]&amp;"-"&amp;Tabla1[[#This Row],[card]]&amp;"-"&amp;Tabla1[[#This Row],[coffee_name]]</f>
        <v>miércoles-09:34-card-ANON-0000-0000-0200-Cappuccino</v>
      </c>
      <c r="L552" t="str">
        <f>IF(COUNTIF($K$2:K552,K552)=1,"único","repetido")</f>
        <v>único</v>
      </c>
    </row>
    <row r="553" spans="1:12" x14ac:dyDescent="0.3">
      <c r="A553" s="1">
        <v>45434</v>
      </c>
      <c r="B553" s="2">
        <v>45434.451238935188</v>
      </c>
      <c r="C553" s="2" t="str">
        <f>TEXT(Tabla1[[#This Row],[date]],"mmm")</f>
        <v>may</v>
      </c>
      <c r="D553" s="2" t="str">
        <f>TEXT(Tabla1[[#This Row],[date]],"dddd")</f>
        <v>miércoles</v>
      </c>
      <c r="E553" s="2" t="str">
        <f>TEXT(Tabla1[[#This Row],[datetime]],"hh:mm")</f>
        <v>10:49</v>
      </c>
      <c r="F553" t="s">
        <v>3</v>
      </c>
      <c r="G553" t="s">
        <v>205</v>
      </c>
      <c r="H553" t="str">
        <f>IF(ISBLANK(G553),"cash",IF(COUNTIF($D$2:D553,D553)=1,"Nuevo","frecuente"))</f>
        <v>frecuente</v>
      </c>
      <c r="I553" s="8">
        <v>32.82</v>
      </c>
      <c r="J553" t="s">
        <v>14</v>
      </c>
      <c r="K553" t="str">
        <f>Tabla1[[#This Row],[day_of_the_week]]&amp;"-"&amp;Tabla1[[#This Row],[hour]]&amp;"-"&amp;Tabla1[[#This Row],[cash_type]]&amp;"-"&amp;Tabla1[[#This Row],[card]]&amp;"-"&amp;Tabla1[[#This Row],[coffee_name]]</f>
        <v>miércoles-10:49-card-ANON-0000-0000-0191-Americano with Milk</v>
      </c>
      <c r="L553" t="str">
        <f>IF(COUNTIF($K$2:K553,K553)=1,"único","repetido")</f>
        <v>único</v>
      </c>
    </row>
    <row r="554" spans="1:12" x14ac:dyDescent="0.3">
      <c r="A554" s="1">
        <v>45434</v>
      </c>
      <c r="B554" s="2">
        <v>45434.4709984375</v>
      </c>
      <c r="C554" s="2" t="str">
        <f>TEXT(Tabla1[[#This Row],[date]],"mmm")</f>
        <v>may</v>
      </c>
      <c r="D554" s="2" t="str">
        <f>TEXT(Tabla1[[#This Row],[date]],"dddd")</f>
        <v>miércoles</v>
      </c>
      <c r="E554" s="2" t="str">
        <f>TEXT(Tabla1[[#This Row],[datetime]],"hh:mm")</f>
        <v>11:18</v>
      </c>
      <c r="F554" t="s">
        <v>3</v>
      </c>
      <c r="G554" t="s">
        <v>155</v>
      </c>
      <c r="H554" t="str">
        <f>IF(ISBLANK(G554),"cash",IF(COUNTIF($D$2:D554,D554)=1,"Nuevo","frecuente"))</f>
        <v>frecuente</v>
      </c>
      <c r="I554" s="8">
        <v>27.92</v>
      </c>
      <c r="J554" t="s">
        <v>28</v>
      </c>
      <c r="K554" t="str">
        <f>Tabla1[[#This Row],[day_of_the_week]]&amp;"-"&amp;Tabla1[[#This Row],[hour]]&amp;"-"&amp;Tabla1[[#This Row],[cash_type]]&amp;"-"&amp;Tabla1[[#This Row],[card]]&amp;"-"&amp;Tabla1[[#This Row],[coffee_name]]</f>
        <v>miércoles-11:18-card-ANON-0000-0000-0141-Cortado</v>
      </c>
      <c r="L554" t="str">
        <f>IF(COUNTIF($K$2:K554,K554)=1,"único","repetido")</f>
        <v>único</v>
      </c>
    </row>
    <row r="555" spans="1:12" x14ac:dyDescent="0.3">
      <c r="A555" s="1">
        <v>45434</v>
      </c>
      <c r="B555" s="2">
        <v>45434.482580648146</v>
      </c>
      <c r="C555" s="2" t="str">
        <f>TEXT(Tabla1[[#This Row],[date]],"mmm")</f>
        <v>may</v>
      </c>
      <c r="D555" s="2" t="str">
        <f>TEXT(Tabla1[[#This Row],[date]],"dddd")</f>
        <v>miércoles</v>
      </c>
      <c r="E555" s="2" t="str">
        <f>TEXT(Tabla1[[#This Row],[datetime]],"hh:mm")</f>
        <v>11:34</v>
      </c>
      <c r="F555" t="s">
        <v>3</v>
      </c>
      <c r="G555" t="s">
        <v>111</v>
      </c>
      <c r="H555" t="str">
        <f>IF(ISBLANK(G555),"cash",IF(COUNTIF($D$2:D555,D555)=1,"Nuevo","frecuente"))</f>
        <v>frecuente</v>
      </c>
      <c r="I555" s="8">
        <v>32.82</v>
      </c>
      <c r="J555" t="s">
        <v>14</v>
      </c>
      <c r="K555" t="str">
        <f>Tabla1[[#This Row],[day_of_the_week]]&amp;"-"&amp;Tabla1[[#This Row],[hour]]&amp;"-"&amp;Tabla1[[#This Row],[cash_type]]&amp;"-"&amp;Tabla1[[#This Row],[card]]&amp;"-"&amp;Tabla1[[#This Row],[coffee_name]]</f>
        <v>miércoles-11:34-card-ANON-0000-0000-0097-Americano with Milk</v>
      </c>
      <c r="L555" t="str">
        <f>IF(COUNTIF($K$2:K555,K555)=1,"único","repetido")</f>
        <v>único</v>
      </c>
    </row>
    <row r="556" spans="1:12" x14ac:dyDescent="0.3">
      <c r="A556" s="1">
        <v>45434</v>
      </c>
      <c r="B556" s="2">
        <v>45434.520727326388</v>
      </c>
      <c r="C556" s="2" t="str">
        <f>TEXT(Tabla1[[#This Row],[date]],"mmm")</f>
        <v>may</v>
      </c>
      <c r="D556" s="2" t="str">
        <f>TEXT(Tabla1[[#This Row],[date]],"dddd")</f>
        <v>miércoles</v>
      </c>
      <c r="E556" s="2" t="str">
        <f>TEXT(Tabla1[[#This Row],[datetime]],"hh:mm")</f>
        <v>12:29</v>
      </c>
      <c r="F556" t="s">
        <v>3</v>
      </c>
      <c r="G556" t="s">
        <v>23</v>
      </c>
      <c r="H556" t="str">
        <f>IF(ISBLANK(G556),"cash",IF(COUNTIF($D$2:D556,D556)=1,"Nuevo","frecuente"))</f>
        <v>frecuente</v>
      </c>
      <c r="I556" s="8">
        <v>27.92</v>
      </c>
      <c r="J556" t="s">
        <v>11</v>
      </c>
      <c r="K556" t="str">
        <f>Tabla1[[#This Row],[day_of_the_week]]&amp;"-"&amp;Tabla1[[#This Row],[hour]]&amp;"-"&amp;Tabla1[[#This Row],[cash_type]]&amp;"-"&amp;Tabla1[[#This Row],[card]]&amp;"-"&amp;Tabla1[[#This Row],[coffee_name]]</f>
        <v>miércoles-12:29-card-ANON-0000-0000-0012-Americano</v>
      </c>
      <c r="L556" t="str">
        <f>IF(COUNTIF($K$2:K556,K556)=1,"único","repetido")</f>
        <v>único</v>
      </c>
    </row>
    <row r="557" spans="1:12" x14ac:dyDescent="0.3">
      <c r="A557" s="1">
        <v>45434</v>
      </c>
      <c r="B557" s="2">
        <v>45434.521335034726</v>
      </c>
      <c r="C557" s="2" t="str">
        <f>TEXT(Tabla1[[#This Row],[date]],"mmm")</f>
        <v>may</v>
      </c>
      <c r="D557" s="2" t="str">
        <f>TEXT(Tabla1[[#This Row],[date]],"dddd")</f>
        <v>miércoles</v>
      </c>
      <c r="E557" s="2" t="str">
        <f>TEXT(Tabla1[[#This Row],[datetime]],"hh:mm")</f>
        <v>12:30</v>
      </c>
      <c r="F557" t="s">
        <v>3</v>
      </c>
      <c r="G557" t="s">
        <v>23</v>
      </c>
      <c r="H557" t="str">
        <f>IF(ISBLANK(G557),"cash",IF(COUNTIF($D$2:D557,D557)=1,"Nuevo","frecuente"))</f>
        <v>frecuente</v>
      </c>
      <c r="I557" s="8">
        <v>27.92</v>
      </c>
      <c r="J557" t="s">
        <v>11</v>
      </c>
      <c r="K557" t="str">
        <f>Tabla1[[#This Row],[day_of_the_week]]&amp;"-"&amp;Tabla1[[#This Row],[hour]]&amp;"-"&amp;Tabla1[[#This Row],[cash_type]]&amp;"-"&amp;Tabla1[[#This Row],[card]]&amp;"-"&amp;Tabla1[[#This Row],[coffee_name]]</f>
        <v>miércoles-12:30-card-ANON-0000-0000-0012-Americano</v>
      </c>
      <c r="L557" t="str">
        <f>IF(COUNTIF($K$2:K557,K557)=1,"único","repetido")</f>
        <v>único</v>
      </c>
    </row>
    <row r="558" spans="1:12" x14ac:dyDescent="0.3">
      <c r="A558" s="1">
        <v>45434</v>
      </c>
      <c r="B558" s="2">
        <v>45434.583570590279</v>
      </c>
      <c r="C558" s="2" t="str">
        <f>TEXT(Tabla1[[#This Row],[date]],"mmm")</f>
        <v>may</v>
      </c>
      <c r="D558" s="2" t="str">
        <f>TEXT(Tabla1[[#This Row],[date]],"dddd")</f>
        <v>miércoles</v>
      </c>
      <c r="E558" s="2" t="str">
        <f>TEXT(Tabla1[[#This Row],[datetime]],"hh:mm")</f>
        <v>14:00</v>
      </c>
      <c r="F558" t="s">
        <v>3</v>
      </c>
      <c r="G558" t="s">
        <v>19</v>
      </c>
      <c r="H558" t="str">
        <f>IF(ISBLANK(G558),"cash",IF(COUNTIF($D$2:D558,D558)=1,"Nuevo","frecuente"))</f>
        <v>frecuente</v>
      </c>
      <c r="I558" s="8">
        <v>32.82</v>
      </c>
      <c r="J558" t="s">
        <v>14</v>
      </c>
      <c r="K558" t="str">
        <f>Tabla1[[#This Row],[day_of_the_week]]&amp;"-"&amp;Tabla1[[#This Row],[hour]]&amp;"-"&amp;Tabla1[[#This Row],[cash_type]]&amp;"-"&amp;Tabla1[[#This Row],[card]]&amp;"-"&amp;Tabla1[[#This Row],[coffee_name]]</f>
        <v>miércoles-14:00-card-ANON-0000-0000-0009-Americano with Milk</v>
      </c>
      <c r="L558" t="str">
        <f>IF(COUNTIF($K$2:K558,K558)=1,"único","repetido")</f>
        <v>único</v>
      </c>
    </row>
    <row r="559" spans="1:12" x14ac:dyDescent="0.3">
      <c r="A559" s="1">
        <v>45434</v>
      </c>
      <c r="B559" s="2">
        <v>45434.809005763891</v>
      </c>
      <c r="C559" s="2" t="str">
        <f>TEXT(Tabla1[[#This Row],[date]],"mmm")</f>
        <v>may</v>
      </c>
      <c r="D559" s="2" t="str">
        <f>TEXT(Tabla1[[#This Row],[date]],"dddd")</f>
        <v>miércoles</v>
      </c>
      <c r="E559" s="2" t="str">
        <f>TEXT(Tabla1[[#This Row],[datetime]],"hh:mm")</f>
        <v>19:24</v>
      </c>
      <c r="F559" t="s">
        <v>3</v>
      </c>
      <c r="G559" t="s">
        <v>148</v>
      </c>
      <c r="H559" t="str">
        <f>IF(ISBLANK(G559),"cash",IF(COUNTIF($D$2:D559,D559)=1,"Nuevo","frecuente"))</f>
        <v>frecuente</v>
      </c>
      <c r="I559" s="8">
        <v>37.72</v>
      </c>
      <c r="J559" t="s">
        <v>43</v>
      </c>
      <c r="K559" t="str">
        <f>Tabla1[[#This Row],[day_of_the_week]]&amp;"-"&amp;Tabla1[[#This Row],[hour]]&amp;"-"&amp;Tabla1[[#This Row],[cash_type]]&amp;"-"&amp;Tabla1[[#This Row],[card]]&amp;"-"&amp;Tabla1[[#This Row],[coffee_name]]</f>
        <v>miércoles-19:24-card-ANON-0000-0000-0134-Cappuccino</v>
      </c>
      <c r="L559" t="str">
        <f>IF(COUNTIF($K$2:K559,K559)=1,"único","repetido")</f>
        <v>único</v>
      </c>
    </row>
    <row r="560" spans="1:12" x14ac:dyDescent="0.3">
      <c r="A560" s="1">
        <v>45434</v>
      </c>
      <c r="B560" s="2">
        <v>45434.809705717591</v>
      </c>
      <c r="C560" s="2" t="str">
        <f>TEXT(Tabla1[[#This Row],[date]],"mmm")</f>
        <v>may</v>
      </c>
      <c r="D560" s="2" t="str">
        <f>TEXT(Tabla1[[#This Row],[date]],"dddd")</f>
        <v>miércoles</v>
      </c>
      <c r="E560" s="2" t="str">
        <f>TEXT(Tabla1[[#This Row],[datetime]],"hh:mm")</f>
        <v>19:25</v>
      </c>
      <c r="F560" t="s">
        <v>3</v>
      </c>
      <c r="G560" t="s">
        <v>148</v>
      </c>
      <c r="H560" t="str">
        <f>IF(ISBLANK(G560),"cash",IF(COUNTIF($D$2:D560,D560)=1,"Nuevo","frecuente"))</f>
        <v>frecuente</v>
      </c>
      <c r="I560" s="8">
        <v>37.72</v>
      </c>
      <c r="J560" t="s">
        <v>43</v>
      </c>
      <c r="K560" t="str">
        <f>Tabla1[[#This Row],[day_of_the_week]]&amp;"-"&amp;Tabla1[[#This Row],[hour]]&amp;"-"&amp;Tabla1[[#This Row],[cash_type]]&amp;"-"&amp;Tabla1[[#This Row],[card]]&amp;"-"&amp;Tabla1[[#This Row],[coffee_name]]</f>
        <v>miércoles-19:25-card-ANON-0000-0000-0134-Cappuccino</v>
      </c>
      <c r="L560" t="str">
        <f>IF(COUNTIF($K$2:K560,K560)=1,"único","repetido")</f>
        <v>único</v>
      </c>
    </row>
    <row r="561" spans="1:12" x14ac:dyDescent="0.3">
      <c r="A561" s="1">
        <v>45434</v>
      </c>
      <c r="B561" s="2">
        <v>45434.891585648147</v>
      </c>
      <c r="C561" s="2" t="str">
        <f>TEXT(Tabla1[[#This Row],[date]],"mmm")</f>
        <v>may</v>
      </c>
      <c r="D561" s="2" t="str">
        <f>TEXT(Tabla1[[#This Row],[date]],"dddd")</f>
        <v>miércoles</v>
      </c>
      <c r="E561" s="2" t="str">
        <f>TEXT(Tabla1[[#This Row],[datetime]],"hh:mm")</f>
        <v>21:23</v>
      </c>
      <c r="F561" t="s">
        <v>3</v>
      </c>
      <c r="G561" t="s">
        <v>194</v>
      </c>
      <c r="H561" t="str">
        <f>IF(ISBLANK(G561),"cash",IF(COUNTIF($D$2:D561,D561)=1,"Nuevo","frecuente"))</f>
        <v>frecuente</v>
      </c>
      <c r="I561" s="8">
        <v>37.72</v>
      </c>
      <c r="J561" t="s">
        <v>9</v>
      </c>
      <c r="K561" t="str">
        <f>Tabla1[[#This Row],[day_of_the_week]]&amp;"-"&amp;Tabla1[[#This Row],[hour]]&amp;"-"&amp;Tabla1[[#This Row],[cash_type]]&amp;"-"&amp;Tabla1[[#This Row],[card]]&amp;"-"&amp;Tabla1[[#This Row],[coffee_name]]</f>
        <v>miércoles-21:23-card-ANON-0000-0000-0180-Hot Chocolate</v>
      </c>
      <c r="L561" t="str">
        <f>IF(COUNTIF($K$2:K561,K561)=1,"único","repetido")</f>
        <v>único</v>
      </c>
    </row>
    <row r="562" spans="1:12" x14ac:dyDescent="0.3">
      <c r="A562" s="1">
        <v>45434</v>
      </c>
      <c r="B562" s="2">
        <v>45434.892240555557</v>
      </c>
      <c r="C562" s="2" t="str">
        <f>TEXT(Tabla1[[#This Row],[date]],"mmm")</f>
        <v>may</v>
      </c>
      <c r="D562" s="2" t="str">
        <f>TEXT(Tabla1[[#This Row],[date]],"dddd")</f>
        <v>miércoles</v>
      </c>
      <c r="E562" s="2" t="str">
        <f>TEXT(Tabla1[[#This Row],[datetime]],"hh:mm")</f>
        <v>21:24</v>
      </c>
      <c r="F562" t="s">
        <v>3</v>
      </c>
      <c r="G562" t="s">
        <v>194</v>
      </c>
      <c r="H562" t="str">
        <f>IF(ISBLANK(G562),"cash",IF(COUNTIF($D$2:D562,D562)=1,"Nuevo","frecuente"))</f>
        <v>frecuente</v>
      </c>
      <c r="I562" s="8">
        <v>37.72</v>
      </c>
      <c r="J562" t="s">
        <v>43</v>
      </c>
      <c r="K562" t="str">
        <f>Tabla1[[#This Row],[day_of_the_week]]&amp;"-"&amp;Tabla1[[#This Row],[hour]]&amp;"-"&amp;Tabla1[[#This Row],[cash_type]]&amp;"-"&amp;Tabla1[[#This Row],[card]]&amp;"-"&amp;Tabla1[[#This Row],[coffee_name]]</f>
        <v>miércoles-21:24-card-ANON-0000-0000-0180-Cappuccino</v>
      </c>
      <c r="L562" t="str">
        <f>IF(COUNTIF($K$2:K562,K562)=1,"único","repetido")</f>
        <v>único</v>
      </c>
    </row>
    <row r="563" spans="1:12" x14ac:dyDescent="0.3">
      <c r="A563" s="1">
        <v>45435</v>
      </c>
      <c r="B563" s="2">
        <v>45435.423838425922</v>
      </c>
      <c r="C563" s="2" t="str">
        <f>TEXT(Tabla1[[#This Row],[date]],"mmm")</f>
        <v>may</v>
      </c>
      <c r="D563" s="2" t="str">
        <f>TEXT(Tabla1[[#This Row],[date]],"dddd")</f>
        <v>jueves</v>
      </c>
      <c r="E563" s="2" t="str">
        <f>TEXT(Tabla1[[#This Row],[datetime]],"hh:mm")</f>
        <v>10:10</v>
      </c>
      <c r="F563" t="s">
        <v>3</v>
      </c>
      <c r="G563" t="s">
        <v>215</v>
      </c>
      <c r="H563" t="str">
        <f>IF(ISBLANK(G563),"cash",IF(COUNTIF($D$2:D563,D563)=1,"Nuevo","frecuente"))</f>
        <v>frecuente</v>
      </c>
      <c r="I563" s="8">
        <v>37.72</v>
      </c>
      <c r="J563" t="s">
        <v>43</v>
      </c>
      <c r="K563" t="str">
        <f>Tabla1[[#This Row],[day_of_the_week]]&amp;"-"&amp;Tabla1[[#This Row],[hour]]&amp;"-"&amp;Tabla1[[#This Row],[cash_type]]&amp;"-"&amp;Tabla1[[#This Row],[card]]&amp;"-"&amp;Tabla1[[#This Row],[coffee_name]]</f>
        <v>jueves-10:10-card-ANON-0000-0000-0201-Cappuccino</v>
      </c>
      <c r="L563" t="str">
        <f>IF(COUNTIF($K$2:K563,K563)=1,"único","repetido")</f>
        <v>único</v>
      </c>
    </row>
    <row r="564" spans="1:12" x14ac:dyDescent="0.3">
      <c r="A564" s="1">
        <v>45435</v>
      </c>
      <c r="B564" s="2">
        <v>45435.515354224539</v>
      </c>
      <c r="C564" s="2" t="str">
        <f>TEXT(Tabla1[[#This Row],[date]],"mmm")</f>
        <v>may</v>
      </c>
      <c r="D564" s="2" t="str">
        <f>TEXT(Tabla1[[#This Row],[date]],"dddd")</f>
        <v>jueves</v>
      </c>
      <c r="E564" s="2" t="str">
        <f>TEXT(Tabla1[[#This Row],[datetime]],"hh:mm")</f>
        <v>12:22</v>
      </c>
      <c r="F564" t="s">
        <v>3</v>
      </c>
      <c r="G564" t="s">
        <v>216</v>
      </c>
      <c r="H564" t="str">
        <f>IF(ISBLANK(G564),"cash",IF(COUNTIF($D$2:D564,D564)=1,"Nuevo","frecuente"))</f>
        <v>frecuente</v>
      </c>
      <c r="I564" s="8">
        <v>23.02</v>
      </c>
      <c r="J564" t="s">
        <v>35</v>
      </c>
      <c r="K564" t="str">
        <f>Tabla1[[#This Row],[day_of_the_week]]&amp;"-"&amp;Tabla1[[#This Row],[hour]]&amp;"-"&amp;Tabla1[[#This Row],[cash_type]]&amp;"-"&amp;Tabla1[[#This Row],[card]]&amp;"-"&amp;Tabla1[[#This Row],[coffee_name]]</f>
        <v>jueves-12:22-card-ANON-0000-0000-0202-Espresso</v>
      </c>
      <c r="L564" t="str">
        <f>IF(COUNTIF($K$2:K564,K564)=1,"único","repetido")</f>
        <v>único</v>
      </c>
    </row>
    <row r="565" spans="1:12" x14ac:dyDescent="0.3">
      <c r="A565" s="1">
        <v>45435</v>
      </c>
      <c r="B565" s="2">
        <v>45435.663386898152</v>
      </c>
      <c r="C565" s="2" t="str">
        <f>TEXT(Tabla1[[#This Row],[date]],"mmm")</f>
        <v>may</v>
      </c>
      <c r="D565" s="2" t="str">
        <f>TEXT(Tabla1[[#This Row],[date]],"dddd")</f>
        <v>jueves</v>
      </c>
      <c r="E565" s="2" t="str">
        <f>TEXT(Tabla1[[#This Row],[datetime]],"hh:mm")</f>
        <v>15:55</v>
      </c>
      <c r="F565" t="s">
        <v>3</v>
      </c>
      <c r="G565" t="s">
        <v>194</v>
      </c>
      <c r="H565" t="str">
        <f>IF(ISBLANK(G565),"cash",IF(COUNTIF($D$2:D565,D565)=1,"Nuevo","frecuente"))</f>
        <v>frecuente</v>
      </c>
      <c r="I565" s="8">
        <v>37.72</v>
      </c>
      <c r="J565" t="s">
        <v>43</v>
      </c>
      <c r="K565" t="str">
        <f>Tabla1[[#This Row],[day_of_the_week]]&amp;"-"&amp;Tabla1[[#This Row],[hour]]&amp;"-"&amp;Tabla1[[#This Row],[cash_type]]&amp;"-"&amp;Tabla1[[#This Row],[card]]&amp;"-"&amp;Tabla1[[#This Row],[coffee_name]]</f>
        <v>jueves-15:55-card-ANON-0000-0000-0180-Cappuccino</v>
      </c>
      <c r="L565" t="str">
        <f>IF(COUNTIF($K$2:K565,K565)=1,"único","repetido")</f>
        <v>único</v>
      </c>
    </row>
    <row r="566" spans="1:12" x14ac:dyDescent="0.3">
      <c r="A566" s="1">
        <v>45435</v>
      </c>
      <c r="B566" s="2">
        <v>45435.664204131943</v>
      </c>
      <c r="C566" s="2" t="str">
        <f>TEXT(Tabla1[[#This Row],[date]],"mmm")</f>
        <v>may</v>
      </c>
      <c r="D566" s="2" t="str">
        <f>TEXT(Tabla1[[#This Row],[date]],"dddd")</f>
        <v>jueves</v>
      </c>
      <c r="E566" s="2" t="str">
        <f>TEXT(Tabla1[[#This Row],[datetime]],"hh:mm")</f>
        <v>15:56</v>
      </c>
      <c r="F566" t="s">
        <v>3</v>
      </c>
      <c r="G566" t="s">
        <v>217</v>
      </c>
      <c r="H566" t="str">
        <f>IF(ISBLANK(G566),"cash",IF(COUNTIF($D$2:D566,D566)=1,"Nuevo","frecuente"))</f>
        <v>frecuente</v>
      </c>
      <c r="I566" s="8">
        <v>37.72</v>
      </c>
      <c r="J566" t="s">
        <v>43</v>
      </c>
      <c r="K566" t="str">
        <f>Tabla1[[#This Row],[day_of_the_week]]&amp;"-"&amp;Tabla1[[#This Row],[hour]]&amp;"-"&amp;Tabla1[[#This Row],[cash_type]]&amp;"-"&amp;Tabla1[[#This Row],[card]]&amp;"-"&amp;Tabla1[[#This Row],[coffee_name]]</f>
        <v>jueves-15:56-card-ANON-0000-0000-0203-Cappuccino</v>
      </c>
      <c r="L566" t="str">
        <f>IF(COUNTIF($K$2:K566,K566)=1,"único","repetido")</f>
        <v>único</v>
      </c>
    </row>
    <row r="567" spans="1:12" x14ac:dyDescent="0.3">
      <c r="A567" s="1">
        <v>45435</v>
      </c>
      <c r="B567" s="2">
        <v>45435.679329317129</v>
      </c>
      <c r="C567" s="2" t="str">
        <f>TEXT(Tabla1[[#This Row],[date]],"mmm")</f>
        <v>may</v>
      </c>
      <c r="D567" s="2" t="str">
        <f>TEXT(Tabla1[[#This Row],[date]],"dddd")</f>
        <v>jueves</v>
      </c>
      <c r="E567" s="2" t="str">
        <f>TEXT(Tabla1[[#This Row],[datetime]],"hh:mm")</f>
        <v>16:18</v>
      </c>
      <c r="F567" t="s">
        <v>3</v>
      </c>
      <c r="G567" t="s">
        <v>194</v>
      </c>
      <c r="H567" t="str">
        <f>IF(ISBLANK(G567),"cash",IF(COUNTIF($D$2:D567,D567)=1,"Nuevo","frecuente"))</f>
        <v>frecuente</v>
      </c>
      <c r="I567" s="8">
        <v>37.72</v>
      </c>
      <c r="J567" t="s">
        <v>43</v>
      </c>
      <c r="K567" t="str">
        <f>Tabla1[[#This Row],[day_of_the_week]]&amp;"-"&amp;Tabla1[[#This Row],[hour]]&amp;"-"&amp;Tabla1[[#This Row],[cash_type]]&amp;"-"&amp;Tabla1[[#This Row],[card]]&amp;"-"&amp;Tabla1[[#This Row],[coffee_name]]</f>
        <v>jueves-16:18-card-ANON-0000-0000-0180-Cappuccino</v>
      </c>
      <c r="L567" t="str">
        <f>IF(COUNTIF($K$2:K567,K567)=1,"único","repetido")</f>
        <v>único</v>
      </c>
    </row>
    <row r="568" spans="1:12" x14ac:dyDescent="0.3">
      <c r="A568" s="1">
        <v>45435</v>
      </c>
      <c r="B568" s="2">
        <v>45435.695139386575</v>
      </c>
      <c r="C568" s="2" t="str">
        <f>TEXT(Tabla1[[#This Row],[date]],"mmm")</f>
        <v>may</v>
      </c>
      <c r="D568" s="2" t="str">
        <f>TEXT(Tabla1[[#This Row],[date]],"dddd")</f>
        <v>jueves</v>
      </c>
      <c r="E568" s="2" t="str">
        <f>TEXT(Tabla1[[#This Row],[datetime]],"hh:mm")</f>
        <v>16:41</v>
      </c>
      <c r="F568" t="s">
        <v>3</v>
      </c>
      <c r="G568" t="s">
        <v>91</v>
      </c>
      <c r="H568" t="str">
        <f>IF(ISBLANK(G568),"cash",IF(COUNTIF($D$2:D568,D568)=1,"Nuevo","frecuente"))</f>
        <v>frecuente</v>
      </c>
      <c r="I568" s="8">
        <v>37.72</v>
      </c>
      <c r="J568" t="s">
        <v>7</v>
      </c>
      <c r="K568" t="str">
        <f>Tabla1[[#This Row],[day_of_the_week]]&amp;"-"&amp;Tabla1[[#This Row],[hour]]&amp;"-"&amp;Tabla1[[#This Row],[cash_type]]&amp;"-"&amp;Tabla1[[#This Row],[card]]&amp;"-"&amp;Tabla1[[#This Row],[coffee_name]]</f>
        <v>jueves-16:41-card-ANON-0000-0000-0077-Latte</v>
      </c>
      <c r="L568" t="str">
        <f>IF(COUNTIF($K$2:K568,K568)=1,"único","repetido")</f>
        <v>único</v>
      </c>
    </row>
    <row r="569" spans="1:12" x14ac:dyDescent="0.3">
      <c r="A569" s="1">
        <v>45435</v>
      </c>
      <c r="B569" s="2">
        <v>45435.718440243058</v>
      </c>
      <c r="C569" s="2" t="str">
        <f>TEXT(Tabla1[[#This Row],[date]],"mmm")</f>
        <v>may</v>
      </c>
      <c r="D569" s="2" t="str">
        <f>TEXT(Tabla1[[#This Row],[date]],"dddd")</f>
        <v>jueves</v>
      </c>
      <c r="E569" s="2" t="str">
        <f>TEXT(Tabla1[[#This Row],[datetime]],"hh:mm")</f>
        <v>17:14</v>
      </c>
      <c r="F569" t="s">
        <v>3</v>
      </c>
      <c r="G569" t="s">
        <v>167</v>
      </c>
      <c r="H569" t="str">
        <f>IF(ISBLANK(G569),"cash",IF(COUNTIF($D$2:D569,D569)=1,"Nuevo","frecuente"))</f>
        <v>frecuente</v>
      </c>
      <c r="I569" s="8">
        <v>37.72</v>
      </c>
      <c r="J569" t="s">
        <v>43</v>
      </c>
      <c r="K569" t="str">
        <f>Tabla1[[#This Row],[day_of_the_week]]&amp;"-"&amp;Tabla1[[#This Row],[hour]]&amp;"-"&amp;Tabla1[[#This Row],[cash_type]]&amp;"-"&amp;Tabla1[[#This Row],[card]]&amp;"-"&amp;Tabla1[[#This Row],[coffee_name]]</f>
        <v>jueves-17:14-card-ANON-0000-0000-0153-Cappuccino</v>
      </c>
      <c r="L569" t="str">
        <f>IF(COUNTIF($K$2:K569,K569)=1,"único","repetido")</f>
        <v>único</v>
      </c>
    </row>
    <row r="570" spans="1:12" x14ac:dyDescent="0.3">
      <c r="A570" s="1">
        <v>45435</v>
      </c>
      <c r="B570" s="2">
        <v>45435.719269224537</v>
      </c>
      <c r="C570" s="2" t="str">
        <f>TEXT(Tabla1[[#This Row],[date]],"mmm")</f>
        <v>may</v>
      </c>
      <c r="D570" s="2" t="str">
        <f>TEXT(Tabla1[[#This Row],[date]],"dddd")</f>
        <v>jueves</v>
      </c>
      <c r="E570" s="2" t="str">
        <f>TEXT(Tabla1[[#This Row],[datetime]],"hh:mm")</f>
        <v>17:15</v>
      </c>
      <c r="F570" t="s">
        <v>3</v>
      </c>
      <c r="G570" t="s">
        <v>167</v>
      </c>
      <c r="H570" t="str">
        <f>IF(ISBLANK(G570),"cash",IF(COUNTIF($D$2:D570,D570)=1,"Nuevo","frecuente"))</f>
        <v>frecuente</v>
      </c>
      <c r="I570" s="8">
        <v>37.72</v>
      </c>
      <c r="J570" t="s">
        <v>7</v>
      </c>
      <c r="K570" t="str">
        <f>Tabla1[[#This Row],[day_of_the_week]]&amp;"-"&amp;Tabla1[[#This Row],[hour]]&amp;"-"&amp;Tabla1[[#This Row],[cash_type]]&amp;"-"&amp;Tabla1[[#This Row],[card]]&amp;"-"&amp;Tabla1[[#This Row],[coffee_name]]</f>
        <v>jueves-17:15-card-ANON-0000-0000-0153-Latte</v>
      </c>
      <c r="L570" t="str">
        <f>IF(COUNTIF($K$2:K570,K570)=1,"único","repetido")</f>
        <v>único</v>
      </c>
    </row>
    <row r="571" spans="1:12" x14ac:dyDescent="0.3">
      <c r="A571" s="1">
        <v>45435</v>
      </c>
      <c r="B571" s="2">
        <v>45435.79437333333</v>
      </c>
      <c r="C571" s="2" t="str">
        <f>TEXT(Tabla1[[#This Row],[date]],"mmm")</f>
        <v>may</v>
      </c>
      <c r="D571" s="2" t="str">
        <f>TEXT(Tabla1[[#This Row],[date]],"dddd")</f>
        <v>jueves</v>
      </c>
      <c r="E571" s="2" t="str">
        <f>TEXT(Tabla1[[#This Row],[datetime]],"hh:mm")</f>
        <v>19:03</v>
      </c>
      <c r="F571" t="s">
        <v>3</v>
      </c>
      <c r="G571" t="s">
        <v>218</v>
      </c>
      <c r="H571" t="str">
        <f>IF(ISBLANK(G571),"cash",IF(COUNTIF($D$2:D571,D571)=1,"Nuevo","frecuente"))</f>
        <v>frecuente</v>
      </c>
      <c r="I571" s="8">
        <v>27.92</v>
      </c>
      <c r="J571" t="s">
        <v>28</v>
      </c>
      <c r="K571" t="str">
        <f>Tabla1[[#This Row],[day_of_the_week]]&amp;"-"&amp;Tabla1[[#This Row],[hour]]&amp;"-"&amp;Tabla1[[#This Row],[cash_type]]&amp;"-"&amp;Tabla1[[#This Row],[card]]&amp;"-"&amp;Tabla1[[#This Row],[coffee_name]]</f>
        <v>jueves-19:03-card-ANON-0000-0000-0204-Cortado</v>
      </c>
      <c r="L571" t="str">
        <f>IF(COUNTIF($K$2:K571,K571)=1,"único","repetido")</f>
        <v>único</v>
      </c>
    </row>
    <row r="572" spans="1:12" x14ac:dyDescent="0.3">
      <c r="A572" s="1">
        <v>45435</v>
      </c>
      <c r="B572" s="2">
        <v>45435.803801284725</v>
      </c>
      <c r="C572" s="2" t="str">
        <f>TEXT(Tabla1[[#This Row],[date]],"mmm")</f>
        <v>may</v>
      </c>
      <c r="D572" s="2" t="str">
        <f>TEXT(Tabla1[[#This Row],[date]],"dddd")</f>
        <v>jueves</v>
      </c>
      <c r="E572" s="2" t="str">
        <f>TEXT(Tabla1[[#This Row],[datetime]],"hh:mm")</f>
        <v>19:17</v>
      </c>
      <c r="F572" t="s">
        <v>3</v>
      </c>
      <c r="G572" t="s">
        <v>148</v>
      </c>
      <c r="H572" t="str">
        <f>IF(ISBLANK(G572),"cash",IF(COUNTIF($D$2:D572,D572)=1,"Nuevo","frecuente"))</f>
        <v>frecuente</v>
      </c>
      <c r="I572" s="8">
        <v>37.72</v>
      </c>
      <c r="J572" t="s">
        <v>43</v>
      </c>
      <c r="K572" t="str">
        <f>Tabla1[[#This Row],[day_of_the_week]]&amp;"-"&amp;Tabla1[[#This Row],[hour]]&amp;"-"&amp;Tabla1[[#This Row],[cash_type]]&amp;"-"&amp;Tabla1[[#This Row],[card]]&amp;"-"&amp;Tabla1[[#This Row],[coffee_name]]</f>
        <v>jueves-19:17-card-ANON-0000-0000-0134-Cappuccino</v>
      </c>
      <c r="L572" t="str">
        <f>IF(COUNTIF($K$2:K572,K572)=1,"único","repetido")</f>
        <v>único</v>
      </c>
    </row>
    <row r="573" spans="1:12" x14ac:dyDescent="0.3">
      <c r="A573" s="1">
        <v>45435</v>
      </c>
      <c r="B573" s="2">
        <v>45435.804472430558</v>
      </c>
      <c r="C573" s="2" t="str">
        <f>TEXT(Tabla1[[#This Row],[date]],"mmm")</f>
        <v>may</v>
      </c>
      <c r="D573" s="2" t="str">
        <f>TEXT(Tabla1[[#This Row],[date]],"dddd")</f>
        <v>jueves</v>
      </c>
      <c r="E573" s="2" t="str">
        <f>TEXT(Tabla1[[#This Row],[datetime]],"hh:mm")</f>
        <v>19:18</v>
      </c>
      <c r="F573" t="s">
        <v>3</v>
      </c>
      <c r="G573" t="s">
        <v>219</v>
      </c>
      <c r="H573" t="str">
        <f>IF(ISBLANK(G573),"cash",IF(COUNTIF($D$2:D573,D573)=1,"Nuevo","frecuente"))</f>
        <v>frecuente</v>
      </c>
      <c r="I573" s="8">
        <v>37.72</v>
      </c>
      <c r="J573" t="s">
        <v>43</v>
      </c>
      <c r="K573" t="str">
        <f>Tabla1[[#This Row],[day_of_the_week]]&amp;"-"&amp;Tabla1[[#This Row],[hour]]&amp;"-"&amp;Tabla1[[#This Row],[cash_type]]&amp;"-"&amp;Tabla1[[#This Row],[card]]&amp;"-"&amp;Tabla1[[#This Row],[coffee_name]]</f>
        <v>jueves-19:18-card-ANON-0000-0000-0205-Cappuccino</v>
      </c>
      <c r="L573" t="str">
        <f>IF(COUNTIF($K$2:K573,K573)=1,"único","repetido")</f>
        <v>único</v>
      </c>
    </row>
    <row r="574" spans="1:12" x14ac:dyDescent="0.3">
      <c r="A574" s="1">
        <v>45435</v>
      </c>
      <c r="B574" s="2">
        <v>45435.821198449077</v>
      </c>
      <c r="C574" s="2" t="str">
        <f>TEXT(Tabla1[[#This Row],[date]],"mmm")</f>
        <v>may</v>
      </c>
      <c r="D574" s="2" t="str">
        <f>TEXT(Tabla1[[#This Row],[date]],"dddd")</f>
        <v>jueves</v>
      </c>
      <c r="E574" s="2" t="str">
        <f>TEXT(Tabla1[[#This Row],[datetime]],"hh:mm")</f>
        <v>19:42</v>
      </c>
      <c r="F574" t="s">
        <v>3</v>
      </c>
      <c r="G574" t="s">
        <v>220</v>
      </c>
      <c r="H574" t="str">
        <f>IF(ISBLANK(G574),"cash",IF(COUNTIF($D$2:D574,D574)=1,"Nuevo","frecuente"))</f>
        <v>frecuente</v>
      </c>
      <c r="I574" s="8">
        <v>37.72</v>
      </c>
      <c r="J574" t="s">
        <v>43</v>
      </c>
      <c r="K574" t="str">
        <f>Tabla1[[#This Row],[day_of_the_week]]&amp;"-"&amp;Tabla1[[#This Row],[hour]]&amp;"-"&amp;Tabla1[[#This Row],[cash_type]]&amp;"-"&amp;Tabla1[[#This Row],[card]]&amp;"-"&amp;Tabla1[[#This Row],[coffee_name]]</f>
        <v>jueves-19:42-card-ANON-0000-0000-0206-Cappuccino</v>
      </c>
      <c r="L574" t="str">
        <f>IF(COUNTIF($K$2:K574,K574)=1,"único","repetido")</f>
        <v>único</v>
      </c>
    </row>
    <row r="575" spans="1:12" x14ac:dyDescent="0.3">
      <c r="A575" s="1">
        <v>45435</v>
      </c>
      <c r="B575" s="2">
        <v>45435.84376653935</v>
      </c>
      <c r="C575" s="2" t="str">
        <f>TEXT(Tabla1[[#This Row],[date]],"mmm")</f>
        <v>may</v>
      </c>
      <c r="D575" s="2" t="str">
        <f>TEXT(Tabla1[[#This Row],[date]],"dddd")</f>
        <v>jueves</v>
      </c>
      <c r="E575" s="2" t="str">
        <f>TEXT(Tabla1[[#This Row],[datetime]],"hh:mm")</f>
        <v>20:15</v>
      </c>
      <c r="F575" t="s">
        <v>3</v>
      </c>
      <c r="G575" t="s">
        <v>221</v>
      </c>
      <c r="H575" t="str">
        <f>IF(ISBLANK(G575),"cash",IF(COUNTIF($D$2:D575,D575)=1,"Nuevo","frecuente"))</f>
        <v>frecuente</v>
      </c>
      <c r="I575" s="8">
        <v>37.72</v>
      </c>
      <c r="J575" t="s">
        <v>43</v>
      </c>
      <c r="K575" t="str">
        <f>Tabla1[[#This Row],[day_of_the_week]]&amp;"-"&amp;Tabla1[[#This Row],[hour]]&amp;"-"&amp;Tabla1[[#This Row],[cash_type]]&amp;"-"&amp;Tabla1[[#This Row],[card]]&amp;"-"&amp;Tabla1[[#This Row],[coffee_name]]</f>
        <v>jueves-20:15-card-ANON-0000-0000-0207-Cappuccino</v>
      </c>
      <c r="L575" t="str">
        <f>IF(COUNTIF($K$2:K575,K575)=1,"único","repetido")</f>
        <v>único</v>
      </c>
    </row>
    <row r="576" spans="1:12" x14ac:dyDescent="0.3">
      <c r="A576" s="1">
        <v>45435</v>
      </c>
      <c r="B576" s="2">
        <v>45435.844724594906</v>
      </c>
      <c r="C576" s="2" t="str">
        <f>TEXT(Tabla1[[#This Row],[date]],"mmm")</f>
        <v>may</v>
      </c>
      <c r="D576" s="2" t="str">
        <f>TEXT(Tabla1[[#This Row],[date]],"dddd")</f>
        <v>jueves</v>
      </c>
      <c r="E576" s="2" t="str">
        <f>TEXT(Tabla1[[#This Row],[datetime]],"hh:mm")</f>
        <v>20:16</v>
      </c>
      <c r="F576" t="s">
        <v>3</v>
      </c>
      <c r="G576" t="s">
        <v>221</v>
      </c>
      <c r="H576" t="str">
        <f>IF(ISBLANK(G576),"cash",IF(COUNTIF($D$2:D576,D576)=1,"Nuevo","frecuente"))</f>
        <v>frecuente</v>
      </c>
      <c r="I576" s="8">
        <v>37.72</v>
      </c>
      <c r="J576" t="s">
        <v>7</v>
      </c>
      <c r="K576" t="str">
        <f>Tabla1[[#This Row],[day_of_the_week]]&amp;"-"&amp;Tabla1[[#This Row],[hour]]&amp;"-"&amp;Tabla1[[#This Row],[cash_type]]&amp;"-"&amp;Tabla1[[#This Row],[card]]&amp;"-"&amp;Tabla1[[#This Row],[coffee_name]]</f>
        <v>jueves-20:16-card-ANON-0000-0000-0207-Latte</v>
      </c>
      <c r="L576" t="str">
        <f>IF(COUNTIF($K$2:K576,K576)=1,"único","repetido")</f>
        <v>único</v>
      </c>
    </row>
    <row r="577" spans="1:12" x14ac:dyDescent="0.3">
      <c r="A577" s="1">
        <v>45435</v>
      </c>
      <c r="B577" s="2">
        <v>45435.950125150463</v>
      </c>
      <c r="C577" s="2" t="str">
        <f>TEXT(Tabla1[[#This Row],[date]],"mmm")</f>
        <v>may</v>
      </c>
      <c r="D577" s="2" t="str">
        <f>TEXT(Tabla1[[#This Row],[date]],"dddd")</f>
        <v>jueves</v>
      </c>
      <c r="E577" s="2" t="str">
        <f>TEXT(Tabla1[[#This Row],[datetime]],"hh:mm")</f>
        <v>22:48</v>
      </c>
      <c r="F577" t="s">
        <v>3</v>
      </c>
      <c r="G577" t="s">
        <v>222</v>
      </c>
      <c r="H577" t="str">
        <f>IF(ISBLANK(G577),"cash",IF(COUNTIF($D$2:D577,D577)=1,"Nuevo","frecuente"))</f>
        <v>frecuente</v>
      </c>
      <c r="I577" s="8">
        <v>32.82</v>
      </c>
      <c r="J577" t="s">
        <v>14</v>
      </c>
      <c r="K577" t="str">
        <f>Tabla1[[#This Row],[day_of_the_week]]&amp;"-"&amp;Tabla1[[#This Row],[hour]]&amp;"-"&amp;Tabla1[[#This Row],[cash_type]]&amp;"-"&amp;Tabla1[[#This Row],[card]]&amp;"-"&amp;Tabla1[[#This Row],[coffee_name]]</f>
        <v>jueves-22:48-card-ANON-0000-0000-0208-Americano with Milk</v>
      </c>
      <c r="L577" t="str">
        <f>IF(COUNTIF($K$2:K577,K577)=1,"único","repetido")</f>
        <v>único</v>
      </c>
    </row>
    <row r="578" spans="1:12" x14ac:dyDescent="0.3">
      <c r="A578" s="1">
        <v>45435</v>
      </c>
      <c r="B578" s="2">
        <v>45435.955288495374</v>
      </c>
      <c r="C578" s="2" t="str">
        <f>TEXT(Tabla1[[#This Row],[date]],"mmm")</f>
        <v>may</v>
      </c>
      <c r="D578" s="2" t="str">
        <f>TEXT(Tabla1[[#This Row],[date]],"dddd")</f>
        <v>jueves</v>
      </c>
      <c r="E578" s="2" t="str">
        <f>TEXT(Tabla1[[#This Row],[datetime]],"hh:mm")</f>
        <v>22:55</v>
      </c>
      <c r="F578" t="s">
        <v>21</v>
      </c>
      <c r="H578" t="str">
        <f>IF(ISBLANK(G578),"cash",IF(COUNTIF($D$2:D578,D578)=1,"Nuevo","frecuente"))</f>
        <v>cash</v>
      </c>
      <c r="I578" s="8">
        <v>39</v>
      </c>
      <c r="J578" t="s">
        <v>9</v>
      </c>
      <c r="K578" t="str">
        <f>Tabla1[[#This Row],[day_of_the_week]]&amp;"-"&amp;Tabla1[[#This Row],[hour]]&amp;"-"&amp;Tabla1[[#This Row],[cash_type]]&amp;"-"&amp;Tabla1[[#This Row],[card]]&amp;"-"&amp;Tabla1[[#This Row],[coffee_name]]</f>
        <v>jueves-22:55-cash--Hot Chocolate</v>
      </c>
      <c r="L578" t="str">
        <f>IF(COUNTIF($K$2:K578,K578)=1,"único","repetido")</f>
        <v>único</v>
      </c>
    </row>
    <row r="579" spans="1:12" x14ac:dyDescent="0.3">
      <c r="A579" s="1">
        <v>45436</v>
      </c>
      <c r="B579" s="2">
        <v>45436.466657199075</v>
      </c>
      <c r="C579" s="2" t="str">
        <f>TEXT(Tabla1[[#This Row],[date]],"mmm")</f>
        <v>may</v>
      </c>
      <c r="D579" s="2" t="str">
        <f>TEXT(Tabla1[[#This Row],[date]],"dddd")</f>
        <v>viernes</v>
      </c>
      <c r="E579" s="2" t="str">
        <f>TEXT(Tabla1[[#This Row],[datetime]],"hh:mm")</f>
        <v>11:11</v>
      </c>
      <c r="F579" t="s">
        <v>3</v>
      </c>
      <c r="G579" t="s">
        <v>155</v>
      </c>
      <c r="H579" t="str">
        <f>IF(ISBLANK(G579),"cash",IF(COUNTIF($D$2:D579,D579)=1,"Nuevo","frecuente"))</f>
        <v>frecuente</v>
      </c>
      <c r="I579" s="8">
        <v>27.92</v>
      </c>
      <c r="J579" t="s">
        <v>28</v>
      </c>
      <c r="K579" t="str">
        <f>Tabla1[[#This Row],[day_of_the_week]]&amp;"-"&amp;Tabla1[[#This Row],[hour]]&amp;"-"&amp;Tabla1[[#This Row],[cash_type]]&amp;"-"&amp;Tabla1[[#This Row],[card]]&amp;"-"&amp;Tabla1[[#This Row],[coffee_name]]</f>
        <v>viernes-11:11-card-ANON-0000-0000-0141-Cortado</v>
      </c>
      <c r="L579" t="str">
        <f>IF(COUNTIF($K$2:K579,K579)=1,"único","repetido")</f>
        <v>único</v>
      </c>
    </row>
    <row r="580" spans="1:12" x14ac:dyDescent="0.3">
      <c r="A580" s="1">
        <v>45436</v>
      </c>
      <c r="B580" s="2">
        <v>45436.468846539348</v>
      </c>
      <c r="C580" s="2" t="str">
        <f>TEXT(Tabla1[[#This Row],[date]],"mmm")</f>
        <v>may</v>
      </c>
      <c r="D580" s="2" t="str">
        <f>TEXT(Tabla1[[#This Row],[date]],"dddd")</f>
        <v>viernes</v>
      </c>
      <c r="E580" s="2" t="str">
        <f>TEXT(Tabla1[[#This Row],[datetime]],"hh:mm")</f>
        <v>11:15</v>
      </c>
      <c r="F580" t="s">
        <v>3</v>
      </c>
      <c r="G580" t="s">
        <v>23</v>
      </c>
      <c r="H580" t="str">
        <f>IF(ISBLANK(G580),"cash",IF(COUNTIF($D$2:D580,D580)=1,"Nuevo","frecuente"))</f>
        <v>frecuente</v>
      </c>
      <c r="I580" s="8">
        <v>27.92</v>
      </c>
      <c r="J580" t="s">
        <v>11</v>
      </c>
      <c r="K580" t="str">
        <f>Tabla1[[#This Row],[day_of_the_week]]&amp;"-"&amp;Tabla1[[#This Row],[hour]]&amp;"-"&amp;Tabla1[[#This Row],[cash_type]]&amp;"-"&amp;Tabla1[[#This Row],[card]]&amp;"-"&amp;Tabla1[[#This Row],[coffee_name]]</f>
        <v>viernes-11:15-card-ANON-0000-0000-0012-Americano</v>
      </c>
      <c r="L580" t="str">
        <f>IF(COUNTIF($K$2:K580,K580)=1,"único","repetido")</f>
        <v>único</v>
      </c>
    </row>
    <row r="581" spans="1:12" x14ac:dyDescent="0.3">
      <c r="A581" s="1">
        <v>45436</v>
      </c>
      <c r="B581" s="2">
        <v>45436.469595092596</v>
      </c>
      <c r="C581" s="2" t="str">
        <f>TEXT(Tabla1[[#This Row],[date]],"mmm")</f>
        <v>may</v>
      </c>
      <c r="D581" s="2" t="str">
        <f>TEXT(Tabla1[[#This Row],[date]],"dddd")</f>
        <v>viernes</v>
      </c>
      <c r="E581" s="2" t="str">
        <f>TEXT(Tabla1[[#This Row],[datetime]],"hh:mm")</f>
        <v>11:16</v>
      </c>
      <c r="F581" t="s">
        <v>3</v>
      </c>
      <c r="G581" t="s">
        <v>23</v>
      </c>
      <c r="H581" t="str">
        <f>IF(ISBLANK(G581),"cash",IF(COUNTIF($D$2:D581,D581)=1,"Nuevo","frecuente"))</f>
        <v>frecuente</v>
      </c>
      <c r="I581" s="8">
        <v>27.92</v>
      </c>
      <c r="J581" t="s">
        <v>11</v>
      </c>
      <c r="K581" t="str">
        <f>Tabla1[[#This Row],[day_of_the_week]]&amp;"-"&amp;Tabla1[[#This Row],[hour]]&amp;"-"&amp;Tabla1[[#This Row],[cash_type]]&amp;"-"&amp;Tabla1[[#This Row],[card]]&amp;"-"&amp;Tabla1[[#This Row],[coffee_name]]</f>
        <v>viernes-11:16-card-ANON-0000-0000-0012-Americano</v>
      </c>
      <c r="L581" t="str">
        <f>IF(COUNTIF($K$2:K581,K581)=1,"único","repetido")</f>
        <v>único</v>
      </c>
    </row>
    <row r="582" spans="1:12" x14ac:dyDescent="0.3">
      <c r="A582" s="1">
        <v>45436</v>
      </c>
      <c r="B582" s="2">
        <v>45436.671757129632</v>
      </c>
      <c r="C582" s="2" t="str">
        <f>TEXT(Tabla1[[#This Row],[date]],"mmm")</f>
        <v>may</v>
      </c>
      <c r="D582" s="2" t="str">
        <f>TEXT(Tabla1[[#This Row],[date]],"dddd")</f>
        <v>viernes</v>
      </c>
      <c r="E582" s="2" t="str">
        <f>TEXT(Tabla1[[#This Row],[datetime]],"hh:mm")</f>
        <v>16:07</v>
      </c>
      <c r="F582" t="s">
        <v>3</v>
      </c>
      <c r="G582" t="s">
        <v>95</v>
      </c>
      <c r="H582" t="str">
        <f>IF(ISBLANK(G582),"cash",IF(COUNTIF($D$2:D582,D582)=1,"Nuevo","frecuente"))</f>
        <v>frecuente</v>
      </c>
      <c r="I582" s="8">
        <v>37.72</v>
      </c>
      <c r="J582" t="s">
        <v>9</v>
      </c>
      <c r="K582" t="str">
        <f>Tabla1[[#This Row],[day_of_the_week]]&amp;"-"&amp;Tabla1[[#This Row],[hour]]&amp;"-"&amp;Tabla1[[#This Row],[cash_type]]&amp;"-"&amp;Tabla1[[#This Row],[card]]&amp;"-"&amp;Tabla1[[#This Row],[coffee_name]]</f>
        <v>viernes-16:07-card-ANON-0000-0000-0081-Hot Chocolate</v>
      </c>
      <c r="L582" t="str">
        <f>IF(COUNTIF($K$2:K582,K582)=1,"único","repetido")</f>
        <v>único</v>
      </c>
    </row>
    <row r="583" spans="1:12" x14ac:dyDescent="0.3">
      <c r="A583" s="1">
        <v>45436</v>
      </c>
      <c r="B583" s="2">
        <v>45436.762272337961</v>
      </c>
      <c r="C583" s="2" t="str">
        <f>TEXT(Tabla1[[#This Row],[date]],"mmm")</f>
        <v>may</v>
      </c>
      <c r="D583" s="2" t="str">
        <f>TEXT(Tabla1[[#This Row],[date]],"dddd")</f>
        <v>viernes</v>
      </c>
      <c r="E583" s="2" t="str">
        <f>TEXT(Tabla1[[#This Row],[datetime]],"hh:mm")</f>
        <v>18:17</v>
      </c>
      <c r="F583" t="s">
        <v>3</v>
      </c>
      <c r="G583" t="s">
        <v>223</v>
      </c>
      <c r="H583" t="str">
        <f>IF(ISBLANK(G583),"cash",IF(COUNTIF($D$2:D583,D583)=1,"Nuevo","frecuente"))</f>
        <v>frecuente</v>
      </c>
      <c r="I583" s="8">
        <v>27.92</v>
      </c>
      <c r="J583" t="s">
        <v>28</v>
      </c>
      <c r="K583" t="str">
        <f>Tabla1[[#This Row],[day_of_the_week]]&amp;"-"&amp;Tabla1[[#This Row],[hour]]&amp;"-"&amp;Tabla1[[#This Row],[cash_type]]&amp;"-"&amp;Tabla1[[#This Row],[card]]&amp;"-"&amp;Tabla1[[#This Row],[coffee_name]]</f>
        <v>viernes-18:17-card-ANON-0000-0000-0209-Cortado</v>
      </c>
      <c r="L583" t="str">
        <f>IF(COUNTIF($K$2:K583,K583)=1,"único","repetido")</f>
        <v>único</v>
      </c>
    </row>
    <row r="584" spans="1:12" x14ac:dyDescent="0.3">
      <c r="A584" s="1">
        <v>45436</v>
      </c>
      <c r="B584" s="2">
        <v>45436.762924745373</v>
      </c>
      <c r="C584" s="2" t="str">
        <f>TEXT(Tabla1[[#This Row],[date]],"mmm")</f>
        <v>may</v>
      </c>
      <c r="D584" s="2" t="str">
        <f>TEXT(Tabla1[[#This Row],[date]],"dddd")</f>
        <v>viernes</v>
      </c>
      <c r="E584" s="2" t="str">
        <f>TEXT(Tabla1[[#This Row],[datetime]],"hh:mm")</f>
        <v>18:18</v>
      </c>
      <c r="F584" t="s">
        <v>3</v>
      </c>
      <c r="G584" t="s">
        <v>223</v>
      </c>
      <c r="H584" t="str">
        <f>IF(ISBLANK(G584),"cash",IF(COUNTIF($D$2:D584,D584)=1,"Nuevo","frecuente"))</f>
        <v>frecuente</v>
      </c>
      <c r="I584" s="8">
        <v>27.92</v>
      </c>
      <c r="J584" t="s">
        <v>28</v>
      </c>
      <c r="K584" t="str">
        <f>Tabla1[[#This Row],[day_of_the_week]]&amp;"-"&amp;Tabla1[[#This Row],[hour]]&amp;"-"&amp;Tabla1[[#This Row],[cash_type]]&amp;"-"&amp;Tabla1[[#This Row],[card]]&amp;"-"&amp;Tabla1[[#This Row],[coffee_name]]</f>
        <v>viernes-18:18-card-ANON-0000-0000-0209-Cortado</v>
      </c>
      <c r="L584" t="str">
        <f>IF(COUNTIF($K$2:K584,K584)=1,"único","repetido")</f>
        <v>único</v>
      </c>
    </row>
    <row r="585" spans="1:12" x14ac:dyDescent="0.3">
      <c r="A585" s="1">
        <v>45436</v>
      </c>
      <c r="B585" s="2">
        <v>45436.937965254627</v>
      </c>
      <c r="C585" s="2" t="str">
        <f>TEXT(Tabla1[[#This Row],[date]],"mmm")</f>
        <v>may</v>
      </c>
      <c r="D585" s="2" t="str">
        <f>TEXT(Tabla1[[#This Row],[date]],"dddd")</f>
        <v>viernes</v>
      </c>
      <c r="E585" s="2" t="str">
        <f>TEXT(Tabla1[[#This Row],[datetime]],"hh:mm")</f>
        <v>22:30</v>
      </c>
      <c r="F585" t="s">
        <v>3</v>
      </c>
      <c r="G585" t="s">
        <v>224</v>
      </c>
      <c r="H585" t="str">
        <f>IF(ISBLANK(G585),"cash",IF(COUNTIF($D$2:D585,D585)=1,"Nuevo","frecuente"))</f>
        <v>frecuente</v>
      </c>
      <c r="I585" s="8">
        <v>32.82</v>
      </c>
      <c r="J585" t="s">
        <v>14</v>
      </c>
      <c r="K585" t="str">
        <f>Tabla1[[#This Row],[day_of_the_week]]&amp;"-"&amp;Tabla1[[#This Row],[hour]]&amp;"-"&amp;Tabla1[[#This Row],[cash_type]]&amp;"-"&amp;Tabla1[[#This Row],[card]]&amp;"-"&amp;Tabla1[[#This Row],[coffee_name]]</f>
        <v>viernes-22:30-card-ANON-0000-0000-0210-Americano with Milk</v>
      </c>
      <c r="L585" t="str">
        <f>IF(COUNTIF($K$2:K585,K585)=1,"único","repetido")</f>
        <v>único</v>
      </c>
    </row>
    <row r="586" spans="1:12" x14ac:dyDescent="0.3">
      <c r="A586" s="1">
        <v>45437</v>
      </c>
      <c r="B586" s="2">
        <v>45437.320125208331</v>
      </c>
      <c r="C586" s="2" t="str">
        <f>TEXT(Tabla1[[#This Row],[date]],"mmm")</f>
        <v>may</v>
      </c>
      <c r="D586" s="2" t="str">
        <f>TEXT(Tabla1[[#This Row],[date]],"dddd")</f>
        <v>sábado</v>
      </c>
      <c r="E586" s="2" t="str">
        <f>TEXT(Tabla1[[#This Row],[datetime]],"hh:mm")</f>
        <v>07:40</v>
      </c>
      <c r="F586" t="s">
        <v>21</v>
      </c>
      <c r="H586" t="str">
        <f>IF(ISBLANK(G586),"cash",IF(COUNTIF($D$2:D586,D586)=1,"Nuevo","frecuente"))</f>
        <v>cash</v>
      </c>
      <c r="I586" s="8">
        <v>29</v>
      </c>
      <c r="J586" t="s">
        <v>11</v>
      </c>
      <c r="K586" t="str">
        <f>Tabla1[[#This Row],[day_of_the_week]]&amp;"-"&amp;Tabla1[[#This Row],[hour]]&amp;"-"&amp;Tabla1[[#This Row],[cash_type]]&amp;"-"&amp;Tabla1[[#This Row],[card]]&amp;"-"&amp;Tabla1[[#This Row],[coffee_name]]</f>
        <v>sábado-07:40-cash--Americano</v>
      </c>
      <c r="L586" t="str">
        <f>IF(COUNTIF($K$2:K586,K586)=1,"único","repetido")</f>
        <v>único</v>
      </c>
    </row>
    <row r="587" spans="1:12" x14ac:dyDescent="0.3">
      <c r="A587" s="1">
        <v>45437</v>
      </c>
      <c r="B587" s="2">
        <v>45437.509645694445</v>
      </c>
      <c r="C587" s="2" t="str">
        <f>TEXT(Tabla1[[#This Row],[date]],"mmm")</f>
        <v>may</v>
      </c>
      <c r="D587" s="2" t="str">
        <f>TEXT(Tabla1[[#This Row],[date]],"dddd")</f>
        <v>sábado</v>
      </c>
      <c r="E587" s="2" t="str">
        <f>TEXT(Tabla1[[#This Row],[datetime]],"hh:mm")</f>
        <v>12:13</v>
      </c>
      <c r="F587" t="s">
        <v>3</v>
      </c>
      <c r="G587" t="s">
        <v>225</v>
      </c>
      <c r="H587" t="str">
        <f>IF(ISBLANK(G587),"cash",IF(COUNTIF($D$2:D587,D587)=1,"Nuevo","frecuente"))</f>
        <v>frecuente</v>
      </c>
      <c r="I587" s="8">
        <v>37.72</v>
      </c>
      <c r="J587" t="s">
        <v>7</v>
      </c>
      <c r="K587" t="str">
        <f>Tabla1[[#This Row],[day_of_the_week]]&amp;"-"&amp;Tabla1[[#This Row],[hour]]&amp;"-"&amp;Tabla1[[#This Row],[cash_type]]&amp;"-"&amp;Tabla1[[#This Row],[card]]&amp;"-"&amp;Tabla1[[#This Row],[coffee_name]]</f>
        <v>sábado-12:13-card-ANON-0000-0000-0211-Latte</v>
      </c>
      <c r="L587" t="str">
        <f>IF(COUNTIF($K$2:K587,K587)=1,"único","repetido")</f>
        <v>único</v>
      </c>
    </row>
    <row r="588" spans="1:12" x14ac:dyDescent="0.3">
      <c r="A588" s="1">
        <v>45437</v>
      </c>
      <c r="B588" s="2">
        <v>45437.528050775465</v>
      </c>
      <c r="C588" s="2" t="str">
        <f>TEXT(Tabla1[[#This Row],[date]],"mmm")</f>
        <v>may</v>
      </c>
      <c r="D588" s="2" t="str">
        <f>TEXT(Tabla1[[#This Row],[date]],"dddd")</f>
        <v>sábado</v>
      </c>
      <c r="E588" s="2" t="str">
        <f>TEXT(Tabla1[[#This Row],[datetime]],"hh:mm")</f>
        <v>12:40</v>
      </c>
      <c r="F588" t="s">
        <v>21</v>
      </c>
      <c r="H588" t="str">
        <f>IF(ISBLANK(G588),"cash",IF(COUNTIF($D$2:D588,D588)=1,"Nuevo","frecuente"))</f>
        <v>cash</v>
      </c>
      <c r="I588" s="8">
        <v>29</v>
      </c>
      <c r="J588" t="s">
        <v>11</v>
      </c>
      <c r="K588" t="str">
        <f>Tabla1[[#This Row],[day_of_the_week]]&amp;"-"&amp;Tabla1[[#This Row],[hour]]&amp;"-"&amp;Tabla1[[#This Row],[cash_type]]&amp;"-"&amp;Tabla1[[#This Row],[card]]&amp;"-"&amp;Tabla1[[#This Row],[coffee_name]]</f>
        <v>sábado-12:40-cash--Americano</v>
      </c>
      <c r="L588" t="str">
        <f>IF(COUNTIF($K$2:K588,K588)=1,"único","repetido")</f>
        <v>único</v>
      </c>
    </row>
    <row r="589" spans="1:12" x14ac:dyDescent="0.3">
      <c r="A589" s="1">
        <v>45437</v>
      </c>
      <c r="B589" s="2">
        <v>45437.529285393517</v>
      </c>
      <c r="C589" s="2" t="str">
        <f>TEXT(Tabla1[[#This Row],[date]],"mmm")</f>
        <v>may</v>
      </c>
      <c r="D589" s="2" t="str">
        <f>TEXT(Tabla1[[#This Row],[date]],"dddd")</f>
        <v>sábado</v>
      </c>
      <c r="E589" s="2" t="str">
        <f>TEXT(Tabla1[[#This Row],[datetime]],"hh:mm")</f>
        <v>12:42</v>
      </c>
      <c r="F589" t="s">
        <v>3</v>
      </c>
      <c r="G589" t="s">
        <v>226</v>
      </c>
      <c r="H589" t="str">
        <f>IF(ISBLANK(G589),"cash",IF(COUNTIF($D$2:D589,D589)=1,"Nuevo","frecuente"))</f>
        <v>frecuente</v>
      </c>
      <c r="I589" s="8">
        <v>32.82</v>
      </c>
      <c r="J589" t="s">
        <v>14</v>
      </c>
      <c r="K589" t="str">
        <f>Tabla1[[#This Row],[day_of_the_week]]&amp;"-"&amp;Tabla1[[#This Row],[hour]]&amp;"-"&amp;Tabla1[[#This Row],[cash_type]]&amp;"-"&amp;Tabla1[[#This Row],[card]]&amp;"-"&amp;Tabla1[[#This Row],[coffee_name]]</f>
        <v>sábado-12:42-card-ANON-0000-0000-0212-Americano with Milk</v>
      </c>
      <c r="L589" t="str">
        <f>IF(COUNTIF($K$2:K589,K589)=1,"único","repetido")</f>
        <v>único</v>
      </c>
    </row>
    <row r="590" spans="1:12" x14ac:dyDescent="0.3">
      <c r="A590" s="1">
        <v>45437</v>
      </c>
      <c r="B590" s="2">
        <v>45437.530014756943</v>
      </c>
      <c r="C590" s="2" t="str">
        <f>TEXT(Tabla1[[#This Row],[date]],"mmm")</f>
        <v>may</v>
      </c>
      <c r="D590" s="2" t="str">
        <f>TEXT(Tabla1[[#This Row],[date]],"dddd")</f>
        <v>sábado</v>
      </c>
      <c r="E590" s="2" t="str">
        <f>TEXT(Tabla1[[#This Row],[datetime]],"hh:mm")</f>
        <v>12:43</v>
      </c>
      <c r="F590" t="s">
        <v>3</v>
      </c>
      <c r="G590" t="s">
        <v>226</v>
      </c>
      <c r="H590" t="str">
        <f>IF(ISBLANK(G590),"cash",IF(COUNTIF($D$2:D590,D590)=1,"Nuevo","frecuente"))</f>
        <v>frecuente</v>
      </c>
      <c r="I590" s="8">
        <v>32.82</v>
      </c>
      <c r="J590" t="s">
        <v>14</v>
      </c>
      <c r="K590" t="str">
        <f>Tabla1[[#This Row],[day_of_the_week]]&amp;"-"&amp;Tabla1[[#This Row],[hour]]&amp;"-"&amp;Tabla1[[#This Row],[cash_type]]&amp;"-"&amp;Tabla1[[#This Row],[card]]&amp;"-"&amp;Tabla1[[#This Row],[coffee_name]]</f>
        <v>sábado-12:43-card-ANON-0000-0000-0212-Americano with Milk</v>
      </c>
      <c r="L590" t="str">
        <f>IF(COUNTIF($K$2:K590,K590)=1,"único","repetido")</f>
        <v>único</v>
      </c>
    </row>
    <row r="591" spans="1:12" x14ac:dyDescent="0.3">
      <c r="A591" s="1">
        <v>45437</v>
      </c>
      <c r="B591" s="2">
        <v>45437.540417233795</v>
      </c>
      <c r="C591" s="2" t="str">
        <f>TEXT(Tabla1[[#This Row],[date]],"mmm")</f>
        <v>may</v>
      </c>
      <c r="D591" s="2" t="str">
        <f>TEXT(Tabla1[[#This Row],[date]],"dddd")</f>
        <v>sábado</v>
      </c>
      <c r="E591" s="2" t="str">
        <f>TEXT(Tabla1[[#This Row],[datetime]],"hh:mm")</f>
        <v>12:58</v>
      </c>
      <c r="F591" t="s">
        <v>3</v>
      </c>
      <c r="G591" t="s">
        <v>227</v>
      </c>
      <c r="H591" t="str">
        <f>IF(ISBLANK(G591),"cash",IF(COUNTIF($D$2:D591,D591)=1,"Nuevo","frecuente"))</f>
        <v>frecuente</v>
      </c>
      <c r="I591" s="8">
        <v>32.82</v>
      </c>
      <c r="J591" t="s">
        <v>14</v>
      </c>
      <c r="K591" t="str">
        <f>Tabla1[[#This Row],[day_of_the_week]]&amp;"-"&amp;Tabla1[[#This Row],[hour]]&amp;"-"&amp;Tabla1[[#This Row],[cash_type]]&amp;"-"&amp;Tabla1[[#This Row],[card]]&amp;"-"&amp;Tabla1[[#This Row],[coffee_name]]</f>
        <v>sábado-12:58-card-ANON-0000-0000-0213-Americano with Milk</v>
      </c>
      <c r="L591" t="str">
        <f>IF(COUNTIF($K$2:K591,K591)=1,"único","repetido")</f>
        <v>único</v>
      </c>
    </row>
    <row r="592" spans="1:12" x14ac:dyDescent="0.3">
      <c r="A592" s="1">
        <v>45437</v>
      </c>
      <c r="B592" s="2">
        <v>45437.69941616898</v>
      </c>
      <c r="C592" s="2" t="str">
        <f>TEXT(Tabla1[[#This Row],[date]],"mmm")</f>
        <v>may</v>
      </c>
      <c r="D592" s="2" t="str">
        <f>TEXT(Tabla1[[#This Row],[date]],"dddd")</f>
        <v>sábado</v>
      </c>
      <c r="E592" s="2" t="str">
        <f>TEXT(Tabla1[[#This Row],[datetime]],"hh:mm")</f>
        <v>16:47</v>
      </c>
      <c r="F592" t="s">
        <v>3</v>
      </c>
      <c r="G592" t="s">
        <v>54</v>
      </c>
      <c r="H592" t="str">
        <f>IF(ISBLANK(G592),"cash",IF(COUNTIF($D$2:D592,D592)=1,"Nuevo","frecuente"))</f>
        <v>frecuente</v>
      </c>
      <c r="I592" s="8">
        <v>32.82</v>
      </c>
      <c r="J592" t="s">
        <v>14</v>
      </c>
      <c r="K592" t="str">
        <f>Tabla1[[#This Row],[day_of_the_week]]&amp;"-"&amp;Tabla1[[#This Row],[hour]]&amp;"-"&amp;Tabla1[[#This Row],[cash_type]]&amp;"-"&amp;Tabla1[[#This Row],[card]]&amp;"-"&amp;Tabla1[[#This Row],[coffee_name]]</f>
        <v>sábado-16:47-card-ANON-0000-0000-0040-Americano with Milk</v>
      </c>
      <c r="L592" t="str">
        <f>IF(COUNTIF($K$2:K592,K592)=1,"único","repetido")</f>
        <v>único</v>
      </c>
    </row>
    <row r="593" spans="1:12" x14ac:dyDescent="0.3">
      <c r="A593" s="1">
        <v>45437</v>
      </c>
      <c r="B593" s="2">
        <v>45437.700194837962</v>
      </c>
      <c r="C593" s="2" t="str">
        <f>TEXT(Tabla1[[#This Row],[date]],"mmm")</f>
        <v>may</v>
      </c>
      <c r="D593" s="2" t="str">
        <f>TEXT(Tabla1[[#This Row],[date]],"dddd")</f>
        <v>sábado</v>
      </c>
      <c r="E593" s="2" t="str">
        <f>TEXT(Tabla1[[#This Row],[datetime]],"hh:mm")</f>
        <v>16:48</v>
      </c>
      <c r="F593" t="s">
        <v>3</v>
      </c>
      <c r="G593" t="s">
        <v>54</v>
      </c>
      <c r="H593" t="str">
        <f>IF(ISBLANK(G593),"cash",IF(COUNTIF($D$2:D593,D593)=1,"Nuevo","frecuente"))</f>
        <v>frecuente</v>
      </c>
      <c r="I593" s="8">
        <v>27.92</v>
      </c>
      <c r="J593" t="s">
        <v>11</v>
      </c>
      <c r="K593" t="str">
        <f>Tabla1[[#This Row],[day_of_the_week]]&amp;"-"&amp;Tabla1[[#This Row],[hour]]&amp;"-"&amp;Tabla1[[#This Row],[cash_type]]&amp;"-"&amp;Tabla1[[#This Row],[card]]&amp;"-"&amp;Tabla1[[#This Row],[coffee_name]]</f>
        <v>sábado-16:48-card-ANON-0000-0000-0040-Americano</v>
      </c>
      <c r="L593" t="str">
        <f>IF(COUNTIF($K$2:K593,K593)=1,"único","repetido")</f>
        <v>único</v>
      </c>
    </row>
    <row r="594" spans="1:12" x14ac:dyDescent="0.3">
      <c r="A594" s="1">
        <v>45438</v>
      </c>
      <c r="B594" s="2">
        <v>45438.600576527781</v>
      </c>
      <c r="C594" s="2" t="str">
        <f>TEXT(Tabla1[[#This Row],[date]],"mmm")</f>
        <v>may</v>
      </c>
      <c r="D594" s="2" t="str">
        <f>TEXT(Tabla1[[#This Row],[date]],"dddd")</f>
        <v>domingo</v>
      </c>
      <c r="E594" s="2" t="str">
        <f>TEXT(Tabla1[[#This Row],[datetime]],"hh:mm")</f>
        <v>14:24</v>
      </c>
      <c r="F594" t="s">
        <v>3</v>
      </c>
      <c r="G594" t="s">
        <v>228</v>
      </c>
      <c r="H594" t="str">
        <f>IF(ISBLANK(G594),"cash",IF(COUNTIF($D$2:D594,D594)=1,"Nuevo","frecuente"))</f>
        <v>frecuente</v>
      </c>
      <c r="I594" s="8">
        <v>32.82</v>
      </c>
      <c r="J594" t="s">
        <v>14</v>
      </c>
      <c r="K594" t="str">
        <f>Tabla1[[#This Row],[day_of_the_week]]&amp;"-"&amp;Tabla1[[#This Row],[hour]]&amp;"-"&amp;Tabla1[[#This Row],[cash_type]]&amp;"-"&amp;Tabla1[[#This Row],[card]]&amp;"-"&amp;Tabla1[[#This Row],[coffee_name]]</f>
        <v>domingo-14:24-card-ANON-0000-0000-0214-Americano with Milk</v>
      </c>
      <c r="L594" t="str">
        <f>IF(COUNTIF($K$2:K594,K594)=1,"único","repetido")</f>
        <v>único</v>
      </c>
    </row>
    <row r="595" spans="1:12" x14ac:dyDescent="0.3">
      <c r="A595" s="1">
        <v>45438</v>
      </c>
      <c r="B595" s="2">
        <v>45438.601449629627</v>
      </c>
      <c r="C595" s="2" t="str">
        <f>TEXT(Tabla1[[#This Row],[date]],"mmm")</f>
        <v>may</v>
      </c>
      <c r="D595" s="2" t="str">
        <f>TEXT(Tabla1[[#This Row],[date]],"dddd")</f>
        <v>domingo</v>
      </c>
      <c r="E595" s="2" t="str">
        <f>TEXT(Tabla1[[#This Row],[datetime]],"hh:mm")</f>
        <v>14:26</v>
      </c>
      <c r="F595" t="s">
        <v>3</v>
      </c>
      <c r="G595" t="s">
        <v>229</v>
      </c>
      <c r="H595" t="str">
        <f>IF(ISBLANK(G595),"cash",IF(COUNTIF($D$2:D595,D595)=1,"Nuevo","frecuente"))</f>
        <v>frecuente</v>
      </c>
      <c r="I595" s="8">
        <v>27.92</v>
      </c>
      <c r="J595" t="s">
        <v>28</v>
      </c>
      <c r="K595" t="str">
        <f>Tabla1[[#This Row],[day_of_the_week]]&amp;"-"&amp;Tabla1[[#This Row],[hour]]&amp;"-"&amp;Tabla1[[#This Row],[cash_type]]&amp;"-"&amp;Tabla1[[#This Row],[card]]&amp;"-"&amp;Tabla1[[#This Row],[coffee_name]]</f>
        <v>domingo-14:26-card-ANON-0000-0000-0215-Cortado</v>
      </c>
      <c r="L595" t="str">
        <f>IF(COUNTIF($K$2:K595,K595)=1,"único","repetido")</f>
        <v>único</v>
      </c>
    </row>
    <row r="596" spans="1:12" x14ac:dyDescent="0.3">
      <c r="A596" s="1">
        <v>45438</v>
      </c>
      <c r="B596" s="2">
        <v>45438.611792615739</v>
      </c>
      <c r="C596" s="2" t="str">
        <f>TEXT(Tabla1[[#This Row],[date]],"mmm")</f>
        <v>may</v>
      </c>
      <c r="D596" s="2" t="str">
        <f>TEXT(Tabla1[[#This Row],[date]],"dddd")</f>
        <v>domingo</v>
      </c>
      <c r="E596" s="2" t="str">
        <f>TEXT(Tabla1[[#This Row],[datetime]],"hh:mm")</f>
        <v>14:40</v>
      </c>
      <c r="F596" t="s">
        <v>3</v>
      </c>
      <c r="G596" t="s">
        <v>230</v>
      </c>
      <c r="H596" t="str">
        <f>IF(ISBLANK(G596),"cash",IF(COUNTIF($D$2:D596,D596)=1,"Nuevo","frecuente"))</f>
        <v>frecuente</v>
      </c>
      <c r="I596" s="8">
        <v>32.82</v>
      </c>
      <c r="J596" t="s">
        <v>14</v>
      </c>
      <c r="K596" t="str">
        <f>Tabla1[[#This Row],[day_of_the_week]]&amp;"-"&amp;Tabla1[[#This Row],[hour]]&amp;"-"&amp;Tabla1[[#This Row],[cash_type]]&amp;"-"&amp;Tabla1[[#This Row],[card]]&amp;"-"&amp;Tabla1[[#This Row],[coffee_name]]</f>
        <v>domingo-14:40-card-ANON-0000-0000-0216-Americano with Milk</v>
      </c>
      <c r="L596" t="str">
        <f>IF(COUNTIF($K$2:K596,K596)=1,"único","repetido")</f>
        <v>único</v>
      </c>
    </row>
    <row r="597" spans="1:12" x14ac:dyDescent="0.3">
      <c r="A597" s="1">
        <v>45438</v>
      </c>
      <c r="B597" s="2">
        <v>45438.721707418983</v>
      </c>
      <c r="C597" s="2" t="str">
        <f>TEXT(Tabla1[[#This Row],[date]],"mmm")</f>
        <v>may</v>
      </c>
      <c r="D597" s="2" t="str">
        <f>TEXT(Tabla1[[#This Row],[date]],"dddd")</f>
        <v>domingo</v>
      </c>
      <c r="E597" s="2" t="str">
        <f>TEXT(Tabla1[[#This Row],[datetime]],"hh:mm")</f>
        <v>17:19</v>
      </c>
      <c r="F597" t="s">
        <v>3</v>
      </c>
      <c r="G597" t="s">
        <v>231</v>
      </c>
      <c r="H597" t="str">
        <f>IF(ISBLANK(G597),"cash",IF(COUNTIF($D$2:D597,D597)=1,"Nuevo","frecuente"))</f>
        <v>frecuente</v>
      </c>
      <c r="I597" s="8">
        <v>37.72</v>
      </c>
      <c r="J597" t="s">
        <v>43</v>
      </c>
      <c r="K597" t="str">
        <f>Tabla1[[#This Row],[day_of_the_week]]&amp;"-"&amp;Tabla1[[#This Row],[hour]]&amp;"-"&amp;Tabla1[[#This Row],[cash_type]]&amp;"-"&amp;Tabla1[[#This Row],[card]]&amp;"-"&amp;Tabla1[[#This Row],[coffee_name]]</f>
        <v>domingo-17:19-card-ANON-0000-0000-0217-Cappuccino</v>
      </c>
      <c r="L597" t="str">
        <f>IF(COUNTIF($K$2:K597,K597)=1,"único","repetido")</f>
        <v>único</v>
      </c>
    </row>
    <row r="598" spans="1:12" x14ac:dyDescent="0.3">
      <c r="A598" s="1">
        <v>45438</v>
      </c>
      <c r="B598" s="2">
        <v>45438.756861608796</v>
      </c>
      <c r="C598" s="2" t="str">
        <f>TEXT(Tabla1[[#This Row],[date]],"mmm")</f>
        <v>may</v>
      </c>
      <c r="D598" s="2" t="str">
        <f>TEXT(Tabla1[[#This Row],[date]],"dddd")</f>
        <v>domingo</v>
      </c>
      <c r="E598" s="2" t="str">
        <f>TEXT(Tabla1[[#This Row],[datetime]],"hh:mm")</f>
        <v>18:09</v>
      </c>
      <c r="F598" t="s">
        <v>3</v>
      </c>
      <c r="G598" t="s">
        <v>232</v>
      </c>
      <c r="H598" t="str">
        <f>IF(ISBLANK(G598),"cash",IF(COUNTIF($D$2:D598,D598)=1,"Nuevo","frecuente"))</f>
        <v>frecuente</v>
      </c>
      <c r="I598" s="8">
        <v>37.72</v>
      </c>
      <c r="J598" t="s">
        <v>9</v>
      </c>
      <c r="K598" t="str">
        <f>Tabla1[[#This Row],[day_of_the_week]]&amp;"-"&amp;Tabla1[[#This Row],[hour]]&amp;"-"&amp;Tabla1[[#This Row],[cash_type]]&amp;"-"&amp;Tabla1[[#This Row],[card]]&amp;"-"&amp;Tabla1[[#This Row],[coffee_name]]</f>
        <v>domingo-18:09-card-ANON-0000-0000-0218-Hot Chocolate</v>
      </c>
      <c r="L598" t="str">
        <f>IF(COUNTIF($K$2:K598,K598)=1,"único","repetido")</f>
        <v>único</v>
      </c>
    </row>
    <row r="599" spans="1:12" x14ac:dyDescent="0.3">
      <c r="A599" s="1">
        <v>45438</v>
      </c>
      <c r="B599" s="2">
        <v>45438.757664398145</v>
      </c>
      <c r="C599" s="2" t="str">
        <f>TEXT(Tabla1[[#This Row],[date]],"mmm")</f>
        <v>may</v>
      </c>
      <c r="D599" s="2" t="str">
        <f>TEXT(Tabla1[[#This Row],[date]],"dddd")</f>
        <v>domingo</v>
      </c>
      <c r="E599" s="2" t="str">
        <f>TEXT(Tabla1[[#This Row],[datetime]],"hh:mm")</f>
        <v>18:11</v>
      </c>
      <c r="F599" t="s">
        <v>3</v>
      </c>
      <c r="G599" t="s">
        <v>232</v>
      </c>
      <c r="H599" t="str">
        <f>IF(ISBLANK(G599),"cash",IF(COUNTIF($D$2:D599,D599)=1,"Nuevo","frecuente"))</f>
        <v>frecuente</v>
      </c>
      <c r="I599" s="8">
        <v>37.72</v>
      </c>
      <c r="J599" t="s">
        <v>9</v>
      </c>
      <c r="K599" t="str">
        <f>Tabla1[[#This Row],[day_of_the_week]]&amp;"-"&amp;Tabla1[[#This Row],[hour]]&amp;"-"&amp;Tabla1[[#This Row],[cash_type]]&amp;"-"&amp;Tabla1[[#This Row],[card]]&amp;"-"&amp;Tabla1[[#This Row],[coffee_name]]</f>
        <v>domingo-18:11-card-ANON-0000-0000-0218-Hot Chocolate</v>
      </c>
      <c r="L599" t="str">
        <f>IF(COUNTIF($K$2:K599,K599)=1,"único","repetido")</f>
        <v>único</v>
      </c>
    </row>
    <row r="600" spans="1:12" x14ac:dyDescent="0.3">
      <c r="A600" s="1">
        <v>45438</v>
      </c>
      <c r="B600" s="2">
        <v>45438.759193275466</v>
      </c>
      <c r="C600" s="2" t="str">
        <f>TEXT(Tabla1[[#This Row],[date]],"mmm")</f>
        <v>may</v>
      </c>
      <c r="D600" s="2" t="str">
        <f>TEXT(Tabla1[[#This Row],[date]],"dddd")</f>
        <v>domingo</v>
      </c>
      <c r="E600" s="2" t="str">
        <f>TEXT(Tabla1[[#This Row],[datetime]],"hh:mm")</f>
        <v>18:13</v>
      </c>
      <c r="F600" t="s">
        <v>3</v>
      </c>
      <c r="G600" t="s">
        <v>232</v>
      </c>
      <c r="H600" t="str">
        <f>IF(ISBLANK(G600),"cash",IF(COUNTIF($D$2:D600,D600)=1,"Nuevo","frecuente"))</f>
        <v>frecuente</v>
      </c>
      <c r="I600" s="8">
        <v>27.92</v>
      </c>
      <c r="J600" t="s">
        <v>11</v>
      </c>
      <c r="K600" t="str">
        <f>Tabla1[[#This Row],[day_of_the_week]]&amp;"-"&amp;Tabla1[[#This Row],[hour]]&amp;"-"&amp;Tabla1[[#This Row],[cash_type]]&amp;"-"&amp;Tabla1[[#This Row],[card]]&amp;"-"&amp;Tabla1[[#This Row],[coffee_name]]</f>
        <v>domingo-18:13-card-ANON-0000-0000-0218-Americano</v>
      </c>
      <c r="L600" t="str">
        <f>IF(COUNTIF($K$2:K600,K600)=1,"único","repetido")</f>
        <v>único</v>
      </c>
    </row>
    <row r="601" spans="1:12" x14ac:dyDescent="0.3">
      <c r="A601" s="1">
        <v>45438</v>
      </c>
      <c r="B601" s="2">
        <v>45438.777300856484</v>
      </c>
      <c r="C601" s="2" t="str">
        <f>TEXT(Tabla1[[#This Row],[date]],"mmm")</f>
        <v>may</v>
      </c>
      <c r="D601" s="2" t="str">
        <f>TEXT(Tabla1[[#This Row],[date]],"dddd")</f>
        <v>domingo</v>
      </c>
      <c r="E601" s="2" t="str">
        <f>TEXT(Tabla1[[#This Row],[datetime]],"hh:mm")</f>
        <v>18:39</v>
      </c>
      <c r="F601" t="s">
        <v>3</v>
      </c>
      <c r="G601" t="s">
        <v>233</v>
      </c>
      <c r="H601" t="str">
        <f>IF(ISBLANK(G601),"cash",IF(COUNTIF($D$2:D601,D601)=1,"Nuevo","frecuente"))</f>
        <v>frecuente</v>
      </c>
      <c r="I601" s="8">
        <v>37.72</v>
      </c>
      <c r="J601" t="s">
        <v>7</v>
      </c>
      <c r="K601" t="str">
        <f>Tabla1[[#This Row],[day_of_the_week]]&amp;"-"&amp;Tabla1[[#This Row],[hour]]&amp;"-"&amp;Tabla1[[#This Row],[cash_type]]&amp;"-"&amp;Tabla1[[#This Row],[card]]&amp;"-"&amp;Tabla1[[#This Row],[coffee_name]]</f>
        <v>domingo-18:39-card-ANON-0000-0000-0219-Latte</v>
      </c>
      <c r="L601" t="str">
        <f>IF(COUNTIF($K$2:K601,K601)=1,"único","repetido")</f>
        <v>único</v>
      </c>
    </row>
    <row r="602" spans="1:12" x14ac:dyDescent="0.3">
      <c r="A602" s="1">
        <v>45438</v>
      </c>
      <c r="B602" s="2">
        <v>45438.874478634258</v>
      </c>
      <c r="C602" s="2" t="str">
        <f>TEXT(Tabla1[[#This Row],[date]],"mmm")</f>
        <v>may</v>
      </c>
      <c r="D602" s="2" t="str">
        <f>TEXT(Tabla1[[#This Row],[date]],"dddd")</f>
        <v>domingo</v>
      </c>
      <c r="E602" s="2" t="str">
        <f>TEXT(Tabla1[[#This Row],[datetime]],"hh:mm")</f>
        <v>20:59</v>
      </c>
      <c r="F602" t="s">
        <v>3</v>
      </c>
      <c r="G602" t="s">
        <v>234</v>
      </c>
      <c r="H602" t="str">
        <f>IF(ISBLANK(G602),"cash",IF(COUNTIF($D$2:D602,D602)=1,"Nuevo","frecuente"))</f>
        <v>frecuente</v>
      </c>
      <c r="I602" s="8">
        <v>37.72</v>
      </c>
      <c r="J602" t="s">
        <v>9</v>
      </c>
      <c r="K602" t="str">
        <f>Tabla1[[#This Row],[day_of_the_week]]&amp;"-"&amp;Tabla1[[#This Row],[hour]]&amp;"-"&amp;Tabla1[[#This Row],[cash_type]]&amp;"-"&amp;Tabla1[[#This Row],[card]]&amp;"-"&amp;Tabla1[[#This Row],[coffee_name]]</f>
        <v>domingo-20:59-card-ANON-0000-0000-0220-Hot Chocolate</v>
      </c>
      <c r="L602" t="str">
        <f>IF(COUNTIF($K$2:K602,K602)=1,"único","repetido")</f>
        <v>único</v>
      </c>
    </row>
    <row r="603" spans="1:12" x14ac:dyDescent="0.3">
      <c r="A603" s="1">
        <v>45438</v>
      </c>
      <c r="B603" s="2">
        <v>45438.875064444444</v>
      </c>
      <c r="C603" s="2" t="str">
        <f>TEXT(Tabla1[[#This Row],[date]],"mmm")</f>
        <v>may</v>
      </c>
      <c r="D603" s="2" t="str">
        <f>TEXT(Tabla1[[#This Row],[date]],"dddd")</f>
        <v>domingo</v>
      </c>
      <c r="E603" s="2" t="str">
        <f>TEXT(Tabla1[[#This Row],[datetime]],"hh:mm")</f>
        <v>21:00</v>
      </c>
      <c r="F603" t="s">
        <v>3</v>
      </c>
      <c r="G603" t="s">
        <v>234</v>
      </c>
      <c r="H603" t="str">
        <f>IF(ISBLANK(G603),"cash",IF(COUNTIF($D$2:D603,D603)=1,"Nuevo","frecuente"))</f>
        <v>frecuente</v>
      </c>
      <c r="I603" s="8">
        <v>37.72</v>
      </c>
      <c r="J603" t="s">
        <v>43</v>
      </c>
      <c r="K603" t="str">
        <f>Tabla1[[#This Row],[day_of_the_week]]&amp;"-"&amp;Tabla1[[#This Row],[hour]]&amp;"-"&amp;Tabla1[[#This Row],[cash_type]]&amp;"-"&amp;Tabla1[[#This Row],[card]]&amp;"-"&amp;Tabla1[[#This Row],[coffee_name]]</f>
        <v>domingo-21:00-card-ANON-0000-0000-0220-Cappuccino</v>
      </c>
      <c r="L603" t="str">
        <f>IF(COUNTIF($K$2:K603,K603)=1,"único","repetido")</f>
        <v>único</v>
      </c>
    </row>
    <row r="604" spans="1:12" x14ac:dyDescent="0.3">
      <c r="A604" s="1">
        <v>45438</v>
      </c>
      <c r="B604" s="2">
        <v>45438.876816377313</v>
      </c>
      <c r="C604" s="2" t="str">
        <f>TEXT(Tabla1[[#This Row],[date]],"mmm")</f>
        <v>may</v>
      </c>
      <c r="D604" s="2" t="str">
        <f>TEXT(Tabla1[[#This Row],[date]],"dddd")</f>
        <v>domingo</v>
      </c>
      <c r="E604" s="2" t="str">
        <f>TEXT(Tabla1[[#This Row],[datetime]],"hh:mm")</f>
        <v>21:02</v>
      </c>
      <c r="F604" t="s">
        <v>3</v>
      </c>
      <c r="G604" t="s">
        <v>235</v>
      </c>
      <c r="H604" t="str">
        <f>IF(ISBLANK(G604),"cash",IF(COUNTIF($D$2:D604,D604)=1,"Nuevo","frecuente"))</f>
        <v>frecuente</v>
      </c>
      <c r="I604" s="8">
        <v>27.92</v>
      </c>
      <c r="J604" t="s">
        <v>28</v>
      </c>
      <c r="K604" t="str">
        <f>Tabla1[[#This Row],[day_of_the_week]]&amp;"-"&amp;Tabla1[[#This Row],[hour]]&amp;"-"&amp;Tabla1[[#This Row],[cash_type]]&amp;"-"&amp;Tabla1[[#This Row],[card]]&amp;"-"&amp;Tabla1[[#This Row],[coffee_name]]</f>
        <v>domingo-21:02-card-ANON-0000-0000-0221-Cortado</v>
      </c>
      <c r="L604" t="str">
        <f>IF(COUNTIF($K$2:K604,K604)=1,"único","repetido")</f>
        <v>único</v>
      </c>
    </row>
    <row r="605" spans="1:12" x14ac:dyDescent="0.3">
      <c r="A605" s="1">
        <v>45438</v>
      </c>
      <c r="B605" s="2">
        <v>45438.877682546299</v>
      </c>
      <c r="C605" s="2" t="str">
        <f>TEXT(Tabla1[[#This Row],[date]],"mmm")</f>
        <v>may</v>
      </c>
      <c r="D605" s="2" t="str">
        <f>TEXT(Tabla1[[#This Row],[date]],"dddd")</f>
        <v>domingo</v>
      </c>
      <c r="E605" s="2" t="str">
        <f>TEXT(Tabla1[[#This Row],[datetime]],"hh:mm")</f>
        <v>21:03</v>
      </c>
      <c r="F605" t="s">
        <v>3</v>
      </c>
      <c r="G605" t="s">
        <v>236</v>
      </c>
      <c r="H605" t="str">
        <f>IF(ISBLANK(G605),"cash",IF(COUNTIF($D$2:D605,D605)=1,"Nuevo","frecuente"))</f>
        <v>frecuente</v>
      </c>
      <c r="I605" s="8">
        <v>37.72</v>
      </c>
      <c r="J605" t="s">
        <v>43</v>
      </c>
      <c r="K605" t="str">
        <f>Tabla1[[#This Row],[day_of_the_week]]&amp;"-"&amp;Tabla1[[#This Row],[hour]]&amp;"-"&amp;Tabla1[[#This Row],[cash_type]]&amp;"-"&amp;Tabla1[[#This Row],[card]]&amp;"-"&amp;Tabla1[[#This Row],[coffee_name]]</f>
        <v>domingo-21:03-card-ANON-0000-0000-0222-Cappuccino</v>
      </c>
      <c r="L605" t="str">
        <f>IF(COUNTIF($K$2:K605,K605)=1,"único","repetido")</f>
        <v>único</v>
      </c>
    </row>
    <row r="606" spans="1:12" x14ac:dyDescent="0.3">
      <c r="A606" s="1">
        <v>45438</v>
      </c>
      <c r="B606" s="2">
        <v>45438.878458611114</v>
      </c>
      <c r="C606" s="2" t="str">
        <f>TEXT(Tabla1[[#This Row],[date]],"mmm")</f>
        <v>may</v>
      </c>
      <c r="D606" s="2" t="str">
        <f>TEXT(Tabla1[[#This Row],[date]],"dddd")</f>
        <v>domingo</v>
      </c>
      <c r="E606" s="2" t="str">
        <f>TEXT(Tabla1[[#This Row],[datetime]],"hh:mm")</f>
        <v>21:04</v>
      </c>
      <c r="F606" t="s">
        <v>3</v>
      </c>
      <c r="G606" t="s">
        <v>235</v>
      </c>
      <c r="H606" t="str">
        <f>IF(ISBLANK(G606),"cash",IF(COUNTIF($D$2:D606,D606)=1,"Nuevo","frecuente"))</f>
        <v>frecuente</v>
      </c>
      <c r="I606" s="8">
        <v>37.72</v>
      </c>
      <c r="J606" t="s">
        <v>7</v>
      </c>
      <c r="K606" t="str">
        <f>Tabla1[[#This Row],[day_of_the_week]]&amp;"-"&amp;Tabla1[[#This Row],[hour]]&amp;"-"&amp;Tabla1[[#This Row],[cash_type]]&amp;"-"&amp;Tabla1[[#This Row],[card]]&amp;"-"&amp;Tabla1[[#This Row],[coffee_name]]</f>
        <v>domingo-21:04-card-ANON-0000-0000-0221-Latte</v>
      </c>
      <c r="L606" t="str">
        <f>IF(COUNTIF($K$2:K606,K606)=1,"único","repetido")</f>
        <v>único</v>
      </c>
    </row>
    <row r="607" spans="1:12" x14ac:dyDescent="0.3">
      <c r="A607" s="1">
        <v>45438</v>
      </c>
      <c r="B607" s="2">
        <v>45438.879197002316</v>
      </c>
      <c r="C607" s="2" t="str">
        <f>TEXT(Tabla1[[#This Row],[date]],"mmm")</f>
        <v>may</v>
      </c>
      <c r="D607" s="2" t="str">
        <f>TEXT(Tabla1[[#This Row],[date]],"dddd")</f>
        <v>domingo</v>
      </c>
      <c r="E607" s="2" t="str">
        <f>TEXT(Tabla1[[#This Row],[datetime]],"hh:mm")</f>
        <v>21:06</v>
      </c>
      <c r="F607" t="s">
        <v>3</v>
      </c>
      <c r="G607" t="s">
        <v>237</v>
      </c>
      <c r="H607" t="str">
        <f>IF(ISBLANK(G607),"cash",IF(COUNTIF($D$2:D607,D607)=1,"Nuevo","frecuente"))</f>
        <v>frecuente</v>
      </c>
      <c r="I607" s="8">
        <v>37.72</v>
      </c>
      <c r="J607" t="s">
        <v>43</v>
      </c>
      <c r="K607" t="str">
        <f>Tabla1[[#This Row],[day_of_the_week]]&amp;"-"&amp;Tabla1[[#This Row],[hour]]&amp;"-"&amp;Tabla1[[#This Row],[cash_type]]&amp;"-"&amp;Tabla1[[#This Row],[card]]&amp;"-"&amp;Tabla1[[#This Row],[coffee_name]]</f>
        <v>domingo-21:06-card-ANON-0000-0000-0223-Cappuccino</v>
      </c>
      <c r="L607" t="str">
        <f>IF(COUNTIF($K$2:K607,K607)=1,"único","repetido")</f>
        <v>único</v>
      </c>
    </row>
    <row r="608" spans="1:12" x14ac:dyDescent="0.3">
      <c r="A608" s="1">
        <v>45439</v>
      </c>
      <c r="B608" s="2">
        <v>45439.482583935183</v>
      </c>
      <c r="C608" s="2" t="str">
        <f>TEXT(Tabla1[[#This Row],[date]],"mmm")</f>
        <v>may</v>
      </c>
      <c r="D608" s="2" t="str">
        <f>TEXT(Tabla1[[#This Row],[date]],"dddd")</f>
        <v>lunes</v>
      </c>
      <c r="E608" s="2" t="str">
        <f>TEXT(Tabla1[[#This Row],[datetime]],"hh:mm")</f>
        <v>11:34</v>
      </c>
      <c r="F608" t="s">
        <v>3</v>
      </c>
      <c r="G608" t="s">
        <v>23</v>
      </c>
      <c r="H608" t="str">
        <f>IF(ISBLANK(G608),"cash",IF(COUNTIF($D$2:D608,D608)=1,"Nuevo","frecuente"))</f>
        <v>frecuente</v>
      </c>
      <c r="I608" s="8">
        <v>27.92</v>
      </c>
      <c r="J608" t="s">
        <v>11</v>
      </c>
      <c r="K608" t="str">
        <f>Tabla1[[#This Row],[day_of_the_week]]&amp;"-"&amp;Tabla1[[#This Row],[hour]]&amp;"-"&amp;Tabla1[[#This Row],[cash_type]]&amp;"-"&amp;Tabla1[[#This Row],[card]]&amp;"-"&amp;Tabla1[[#This Row],[coffee_name]]</f>
        <v>lunes-11:34-card-ANON-0000-0000-0012-Americano</v>
      </c>
      <c r="L608" t="str">
        <f>IF(COUNTIF($K$2:K608,K608)=1,"único","repetido")</f>
        <v>único</v>
      </c>
    </row>
    <row r="609" spans="1:12" x14ac:dyDescent="0.3">
      <c r="A609" s="1">
        <v>45439</v>
      </c>
      <c r="B609" s="2">
        <v>45439.587056574077</v>
      </c>
      <c r="C609" s="2" t="str">
        <f>TEXT(Tabla1[[#This Row],[date]],"mmm")</f>
        <v>may</v>
      </c>
      <c r="D609" s="2" t="str">
        <f>TEXT(Tabla1[[#This Row],[date]],"dddd")</f>
        <v>lunes</v>
      </c>
      <c r="E609" s="2" t="str">
        <f>TEXT(Tabla1[[#This Row],[datetime]],"hh:mm")</f>
        <v>14:05</v>
      </c>
      <c r="F609" t="s">
        <v>3</v>
      </c>
      <c r="G609" t="s">
        <v>238</v>
      </c>
      <c r="H609" t="str">
        <f>IF(ISBLANK(G609),"cash",IF(COUNTIF($D$2:D609,D609)=1,"Nuevo","frecuente"))</f>
        <v>frecuente</v>
      </c>
      <c r="I609" s="8">
        <v>32.82</v>
      </c>
      <c r="J609" t="s">
        <v>14</v>
      </c>
      <c r="K609" t="str">
        <f>Tabla1[[#This Row],[day_of_the_week]]&amp;"-"&amp;Tabla1[[#This Row],[hour]]&amp;"-"&amp;Tabla1[[#This Row],[cash_type]]&amp;"-"&amp;Tabla1[[#This Row],[card]]&amp;"-"&amp;Tabla1[[#This Row],[coffee_name]]</f>
        <v>lunes-14:05-card-ANON-0000-0000-0224-Americano with Milk</v>
      </c>
      <c r="L609" t="str">
        <f>IF(COUNTIF($K$2:K609,K609)=1,"único","repetido")</f>
        <v>único</v>
      </c>
    </row>
    <row r="610" spans="1:12" x14ac:dyDescent="0.3">
      <c r="A610" s="1">
        <v>45439</v>
      </c>
      <c r="B610" s="2">
        <v>45439.588004212965</v>
      </c>
      <c r="C610" s="2" t="str">
        <f>TEXT(Tabla1[[#This Row],[date]],"mmm")</f>
        <v>may</v>
      </c>
      <c r="D610" s="2" t="str">
        <f>TEXT(Tabla1[[#This Row],[date]],"dddd")</f>
        <v>lunes</v>
      </c>
      <c r="E610" s="2" t="str">
        <f>TEXT(Tabla1[[#This Row],[datetime]],"hh:mm")</f>
        <v>14:06</v>
      </c>
      <c r="F610" t="s">
        <v>3</v>
      </c>
      <c r="G610" t="s">
        <v>238</v>
      </c>
      <c r="H610" t="str">
        <f>IF(ISBLANK(G610),"cash",IF(COUNTIF($D$2:D610,D610)=1,"Nuevo","frecuente"))</f>
        <v>frecuente</v>
      </c>
      <c r="I610" s="8">
        <v>37.72</v>
      </c>
      <c r="J610" t="s">
        <v>18</v>
      </c>
      <c r="K610" t="str">
        <f>Tabla1[[#This Row],[day_of_the_week]]&amp;"-"&amp;Tabla1[[#This Row],[hour]]&amp;"-"&amp;Tabla1[[#This Row],[cash_type]]&amp;"-"&amp;Tabla1[[#This Row],[card]]&amp;"-"&amp;Tabla1[[#This Row],[coffee_name]]</f>
        <v>lunes-14:06-card-ANON-0000-0000-0224-Cocoa</v>
      </c>
      <c r="L610" t="str">
        <f>IF(COUNTIF($K$2:K610,K610)=1,"único","repetido")</f>
        <v>único</v>
      </c>
    </row>
    <row r="611" spans="1:12" x14ac:dyDescent="0.3">
      <c r="A611" s="1">
        <v>45439</v>
      </c>
      <c r="B611" s="2">
        <v>45439.633033113423</v>
      </c>
      <c r="C611" s="2" t="str">
        <f>TEXT(Tabla1[[#This Row],[date]],"mmm")</f>
        <v>may</v>
      </c>
      <c r="D611" s="2" t="str">
        <f>TEXT(Tabla1[[#This Row],[date]],"dddd")</f>
        <v>lunes</v>
      </c>
      <c r="E611" s="2" t="str">
        <f>TEXT(Tabla1[[#This Row],[datetime]],"hh:mm")</f>
        <v>15:11</v>
      </c>
      <c r="F611" t="s">
        <v>3</v>
      </c>
      <c r="G611" t="s">
        <v>239</v>
      </c>
      <c r="H611" t="str">
        <f>IF(ISBLANK(G611),"cash",IF(COUNTIF($D$2:D611,D611)=1,"Nuevo","frecuente"))</f>
        <v>frecuente</v>
      </c>
      <c r="I611" s="8">
        <v>27.92</v>
      </c>
      <c r="J611" t="s">
        <v>11</v>
      </c>
      <c r="K611" t="str">
        <f>Tabla1[[#This Row],[day_of_the_week]]&amp;"-"&amp;Tabla1[[#This Row],[hour]]&amp;"-"&amp;Tabla1[[#This Row],[cash_type]]&amp;"-"&amp;Tabla1[[#This Row],[card]]&amp;"-"&amp;Tabla1[[#This Row],[coffee_name]]</f>
        <v>lunes-15:11-card-ANON-0000-0000-0225-Americano</v>
      </c>
      <c r="L611" t="str">
        <f>IF(COUNTIF($K$2:K611,K611)=1,"único","repetido")</f>
        <v>único</v>
      </c>
    </row>
    <row r="612" spans="1:12" x14ac:dyDescent="0.3">
      <c r="A612" s="1">
        <v>45439</v>
      </c>
      <c r="B612" s="2">
        <v>45439.634789212963</v>
      </c>
      <c r="C612" s="2" t="str">
        <f>TEXT(Tabla1[[#This Row],[date]],"mmm")</f>
        <v>may</v>
      </c>
      <c r="D612" s="2" t="str">
        <f>TEXT(Tabla1[[#This Row],[date]],"dddd")</f>
        <v>lunes</v>
      </c>
      <c r="E612" s="2" t="str">
        <f>TEXT(Tabla1[[#This Row],[datetime]],"hh:mm")</f>
        <v>15:14</v>
      </c>
      <c r="F612" t="s">
        <v>3</v>
      </c>
      <c r="G612" t="s">
        <v>239</v>
      </c>
      <c r="H612" t="str">
        <f>IF(ISBLANK(G612),"cash",IF(COUNTIF($D$2:D612,D612)=1,"Nuevo","frecuente"))</f>
        <v>frecuente</v>
      </c>
      <c r="I612" s="8">
        <v>27.92</v>
      </c>
      <c r="J612" t="s">
        <v>11</v>
      </c>
      <c r="K612" t="str">
        <f>Tabla1[[#This Row],[day_of_the_week]]&amp;"-"&amp;Tabla1[[#This Row],[hour]]&amp;"-"&amp;Tabla1[[#This Row],[cash_type]]&amp;"-"&amp;Tabla1[[#This Row],[card]]&amp;"-"&amp;Tabla1[[#This Row],[coffee_name]]</f>
        <v>lunes-15:14-card-ANON-0000-0000-0225-Americano</v>
      </c>
      <c r="L612" t="str">
        <f>IF(COUNTIF($K$2:K612,K612)=1,"único","repetido")</f>
        <v>único</v>
      </c>
    </row>
    <row r="613" spans="1:12" x14ac:dyDescent="0.3">
      <c r="A613" s="1">
        <v>45439</v>
      </c>
      <c r="B613" s="2">
        <v>45439.743700960651</v>
      </c>
      <c r="C613" s="2" t="str">
        <f>TEXT(Tabla1[[#This Row],[date]],"mmm")</f>
        <v>may</v>
      </c>
      <c r="D613" s="2" t="str">
        <f>TEXT(Tabla1[[#This Row],[date]],"dddd")</f>
        <v>lunes</v>
      </c>
      <c r="E613" s="2" t="str">
        <f>TEXT(Tabla1[[#This Row],[datetime]],"hh:mm")</f>
        <v>17:50</v>
      </c>
      <c r="F613" t="s">
        <v>3</v>
      </c>
      <c r="G613" t="s">
        <v>217</v>
      </c>
      <c r="H613" t="str">
        <f>IF(ISBLANK(G613),"cash",IF(COUNTIF($D$2:D613,D613)=1,"Nuevo","frecuente"))</f>
        <v>frecuente</v>
      </c>
      <c r="I613" s="8">
        <v>37.72</v>
      </c>
      <c r="J613" t="s">
        <v>7</v>
      </c>
      <c r="K613" t="str">
        <f>Tabla1[[#This Row],[day_of_the_week]]&amp;"-"&amp;Tabla1[[#This Row],[hour]]&amp;"-"&amp;Tabla1[[#This Row],[cash_type]]&amp;"-"&amp;Tabla1[[#This Row],[card]]&amp;"-"&amp;Tabla1[[#This Row],[coffee_name]]</f>
        <v>lunes-17:50-card-ANON-0000-0000-0203-Latte</v>
      </c>
      <c r="L613" t="str">
        <f>IF(COUNTIF($K$2:K613,K613)=1,"único","repetido")</f>
        <v>único</v>
      </c>
    </row>
    <row r="614" spans="1:12" x14ac:dyDescent="0.3">
      <c r="A614" s="1">
        <v>45439</v>
      </c>
      <c r="B614" s="2">
        <v>45439.750590081021</v>
      </c>
      <c r="C614" s="2" t="str">
        <f>TEXT(Tabla1[[#This Row],[date]],"mmm")</f>
        <v>may</v>
      </c>
      <c r="D614" s="2" t="str">
        <f>TEXT(Tabla1[[#This Row],[date]],"dddd")</f>
        <v>lunes</v>
      </c>
      <c r="E614" s="2" t="str">
        <f>TEXT(Tabla1[[#This Row],[datetime]],"hh:mm")</f>
        <v>18:00</v>
      </c>
      <c r="F614" t="s">
        <v>3</v>
      </c>
      <c r="G614" t="s">
        <v>240</v>
      </c>
      <c r="H614" t="str">
        <f>IF(ISBLANK(G614),"cash",IF(COUNTIF($D$2:D614,D614)=1,"Nuevo","frecuente"))</f>
        <v>frecuente</v>
      </c>
      <c r="I614" s="8">
        <v>27.92</v>
      </c>
      <c r="J614" t="s">
        <v>11</v>
      </c>
      <c r="K614" t="str">
        <f>Tabla1[[#This Row],[day_of_the_week]]&amp;"-"&amp;Tabla1[[#This Row],[hour]]&amp;"-"&amp;Tabla1[[#This Row],[cash_type]]&amp;"-"&amp;Tabla1[[#This Row],[card]]&amp;"-"&amp;Tabla1[[#This Row],[coffee_name]]</f>
        <v>lunes-18:00-card-ANON-0000-0000-0226-Americano</v>
      </c>
      <c r="L614" t="str">
        <f>IF(COUNTIF($K$2:K614,K614)=1,"único","repetido")</f>
        <v>único</v>
      </c>
    </row>
    <row r="615" spans="1:12" x14ac:dyDescent="0.3">
      <c r="A615" s="1">
        <v>45439</v>
      </c>
      <c r="B615" s="2">
        <v>45439.803094953706</v>
      </c>
      <c r="C615" s="2" t="str">
        <f>TEXT(Tabla1[[#This Row],[date]],"mmm")</f>
        <v>may</v>
      </c>
      <c r="D615" s="2" t="str">
        <f>TEXT(Tabla1[[#This Row],[date]],"dddd")</f>
        <v>lunes</v>
      </c>
      <c r="E615" s="2" t="str">
        <f>TEXT(Tabla1[[#This Row],[datetime]],"hh:mm")</f>
        <v>19:16</v>
      </c>
      <c r="F615" t="s">
        <v>3</v>
      </c>
      <c r="G615" t="s">
        <v>241</v>
      </c>
      <c r="H615" t="str">
        <f>IF(ISBLANK(G615),"cash",IF(COUNTIF($D$2:D615,D615)=1,"Nuevo","frecuente"))</f>
        <v>frecuente</v>
      </c>
      <c r="I615" s="8">
        <v>37.72</v>
      </c>
      <c r="J615" t="s">
        <v>7</v>
      </c>
      <c r="K615" t="str">
        <f>Tabla1[[#This Row],[day_of_the_week]]&amp;"-"&amp;Tabla1[[#This Row],[hour]]&amp;"-"&amp;Tabla1[[#This Row],[cash_type]]&amp;"-"&amp;Tabla1[[#This Row],[card]]&amp;"-"&amp;Tabla1[[#This Row],[coffee_name]]</f>
        <v>lunes-19:16-card-ANON-0000-0000-0227-Latte</v>
      </c>
      <c r="L615" t="str">
        <f>IF(COUNTIF($K$2:K615,K615)=1,"único","repetido")</f>
        <v>único</v>
      </c>
    </row>
    <row r="616" spans="1:12" x14ac:dyDescent="0.3">
      <c r="A616" s="1">
        <v>45439</v>
      </c>
      <c r="B616" s="2">
        <v>45439.803920474536</v>
      </c>
      <c r="C616" s="2" t="str">
        <f>TEXT(Tabla1[[#This Row],[date]],"mmm")</f>
        <v>may</v>
      </c>
      <c r="D616" s="2" t="str">
        <f>TEXT(Tabla1[[#This Row],[date]],"dddd")</f>
        <v>lunes</v>
      </c>
      <c r="E616" s="2" t="str">
        <f>TEXT(Tabla1[[#This Row],[datetime]],"hh:mm")</f>
        <v>19:17</v>
      </c>
      <c r="F616" t="s">
        <v>3</v>
      </c>
      <c r="G616" t="s">
        <v>242</v>
      </c>
      <c r="H616" t="str">
        <f>IF(ISBLANK(G616),"cash",IF(COUNTIF($D$2:D616,D616)=1,"Nuevo","frecuente"))</f>
        <v>frecuente</v>
      </c>
      <c r="I616" s="8">
        <v>37.72</v>
      </c>
      <c r="J616" t="s">
        <v>7</v>
      </c>
      <c r="K616" t="str">
        <f>Tabla1[[#This Row],[day_of_the_week]]&amp;"-"&amp;Tabla1[[#This Row],[hour]]&amp;"-"&amp;Tabla1[[#This Row],[cash_type]]&amp;"-"&amp;Tabla1[[#This Row],[card]]&amp;"-"&amp;Tabla1[[#This Row],[coffee_name]]</f>
        <v>lunes-19:17-card-ANON-0000-0000-0228-Latte</v>
      </c>
      <c r="L616" t="str">
        <f>IF(COUNTIF($K$2:K616,K616)=1,"único","repetido")</f>
        <v>único</v>
      </c>
    </row>
    <row r="617" spans="1:12" x14ac:dyDescent="0.3">
      <c r="A617" s="1">
        <v>45439</v>
      </c>
      <c r="B617" s="2">
        <v>45439.895220891201</v>
      </c>
      <c r="C617" s="2" t="str">
        <f>TEXT(Tabla1[[#This Row],[date]],"mmm")</f>
        <v>may</v>
      </c>
      <c r="D617" s="2" t="str">
        <f>TEXT(Tabla1[[#This Row],[date]],"dddd")</f>
        <v>lunes</v>
      </c>
      <c r="E617" s="2" t="str">
        <f>TEXT(Tabla1[[#This Row],[datetime]],"hh:mm")</f>
        <v>21:29</v>
      </c>
      <c r="F617" t="s">
        <v>3</v>
      </c>
      <c r="G617" t="s">
        <v>206</v>
      </c>
      <c r="H617" t="str">
        <f>IF(ISBLANK(G617),"cash",IF(COUNTIF($D$2:D617,D617)=1,"Nuevo","frecuente"))</f>
        <v>frecuente</v>
      </c>
      <c r="I617" s="8">
        <v>32.82</v>
      </c>
      <c r="J617" t="s">
        <v>14</v>
      </c>
      <c r="K617" t="str">
        <f>Tabla1[[#This Row],[day_of_the_week]]&amp;"-"&amp;Tabla1[[#This Row],[hour]]&amp;"-"&amp;Tabla1[[#This Row],[cash_type]]&amp;"-"&amp;Tabla1[[#This Row],[card]]&amp;"-"&amp;Tabla1[[#This Row],[coffee_name]]</f>
        <v>lunes-21:29-card-ANON-0000-0000-0192-Americano with Milk</v>
      </c>
      <c r="L617" t="str">
        <f>IF(COUNTIF($K$2:K617,K617)=1,"único","repetido")</f>
        <v>único</v>
      </c>
    </row>
    <row r="618" spans="1:12" x14ac:dyDescent="0.3">
      <c r="A618" s="1">
        <v>45439</v>
      </c>
      <c r="B618" s="2">
        <v>45439.896062175925</v>
      </c>
      <c r="C618" s="2" t="str">
        <f>TEXT(Tabla1[[#This Row],[date]],"mmm")</f>
        <v>may</v>
      </c>
      <c r="D618" s="2" t="str">
        <f>TEXT(Tabla1[[#This Row],[date]],"dddd")</f>
        <v>lunes</v>
      </c>
      <c r="E618" s="2" t="str">
        <f>TEXT(Tabla1[[#This Row],[datetime]],"hh:mm")</f>
        <v>21:30</v>
      </c>
      <c r="F618" t="s">
        <v>3</v>
      </c>
      <c r="G618" t="s">
        <v>220</v>
      </c>
      <c r="H618" t="str">
        <f>IF(ISBLANK(G618),"cash",IF(COUNTIF($D$2:D618,D618)=1,"Nuevo","frecuente"))</f>
        <v>frecuente</v>
      </c>
      <c r="I618" s="8">
        <v>37.72</v>
      </c>
      <c r="J618" t="s">
        <v>43</v>
      </c>
      <c r="K618" t="str">
        <f>Tabla1[[#This Row],[day_of_the_week]]&amp;"-"&amp;Tabla1[[#This Row],[hour]]&amp;"-"&amp;Tabla1[[#This Row],[cash_type]]&amp;"-"&amp;Tabla1[[#This Row],[card]]&amp;"-"&amp;Tabla1[[#This Row],[coffee_name]]</f>
        <v>lunes-21:30-card-ANON-0000-0000-0206-Cappuccino</v>
      </c>
      <c r="L618" t="str">
        <f>IF(COUNTIF($K$2:K618,K618)=1,"único","repetido")</f>
        <v>único</v>
      </c>
    </row>
    <row r="619" spans="1:12" x14ac:dyDescent="0.3">
      <c r="A619" s="1">
        <v>45440</v>
      </c>
      <c r="B619" s="2">
        <v>45440.359132268517</v>
      </c>
      <c r="C619" s="2" t="str">
        <f>TEXT(Tabla1[[#This Row],[date]],"mmm")</f>
        <v>may</v>
      </c>
      <c r="D619" s="2" t="str">
        <f>TEXT(Tabla1[[#This Row],[date]],"dddd")</f>
        <v>martes</v>
      </c>
      <c r="E619" s="2" t="str">
        <f>TEXT(Tabla1[[#This Row],[datetime]],"hh:mm")</f>
        <v>08:37</v>
      </c>
      <c r="F619" t="s">
        <v>3</v>
      </c>
      <c r="G619" t="s">
        <v>23</v>
      </c>
      <c r="H619" t="str">
        <f>IF(ISBLANK(G619),"cash",IF(COUNTIF($D$2:D619,D619)=1,"Nuevo","frecuente"))</f>
        <v>frecuente</v>
      </c>
      <c r="I619" s="8">
        <v>32.82</v>
      </c>
      <c r="J619" t="s">
        <v>14</v>
      </c>
      <c r="K619" t="str">
        <f>Tabla1[[#This Row],[day_of_the_week]]&amp;"-"&amp;Tabla1[[#This Row],[hour]]&amp;"-"&amp;Tabla1[[#This Row],[cash_type]]&amp;"-"&amp;Tabla1[[#This Row],[card]]&amp;"-"&amp;Tabla1[[#This Row],[coffee_name]]</f>
        <v>martes-08:37-card-ANON-0000-0000-0012-Americano with Milk</v>
      </c>
      <c r="L619" t="str">
        <f>IF(COUNTIF($K$2:K619,K619)=1,"único","repetido")</f>
        <v>único</v>
      </c>
    </row>
    <row r="620" spans="1:12" x14ac:dyDescent="0.3">
      <c r="A620" s="1">
        <v>45440</v>
      </c>
      <c r="B620" s="2">
        <v>45440.389013148146</v>
      </c>
      <c r="C620" s="2" t="str">
        <f>TEXT(Tabla1[[#This Row],[date]],"mmm")</f>
        <v>may</v>
      </c>
      <c r="D620" s="2" t="str">
        <f>TEXT(Tabla1[[#This Row],[date]],"dddd")</f>
        <v>martes</v>
      </c>
      <c r="E620" s="2" t="str">
        <f>TEXT(Tabla1[[#This Row],[datetime]],"hh:mm")</f>
        <v>09:20</v>
      </c>
      <c r="F620" t="s">
        <v>3</v>
      </c>
      <c r="G620" t="s">
        <v>111</v>
      </c>
      <c r="H620" t="str">
        <f>IF(ISBLANK(G620),"cash",IF(COUNTIF($D$2:D620,D620)=1,"Nuevo","frecuente"))</f>
        <v>frecuente</v>
      </c>
      <c r="I620" s="8">
        <v>32.82</v>
      </c>
      <c r="J620" t="s">
        <v>14</v>
      </c>
      <c r="K620" t="str">
        <f>Tabla1[[#This Row],[day_of_the_week]]&amp;"-"&amp;Tabla1[[#This Row],[hour]]&amp;"-"&amp;Tabla1[[#This Row],[cash_type]]&amp;"-"&amp;Tabla1[[#This Row],[card]]&amp;"-"&amp;Tabla1[[#This Row],[coffee_name]]</f>
        <v>martes-09:20-card-ANON-0000-0000-0097-Americano with Milk</v>
      </c>
      <c r="L620" t="str">
        <f>IF(COUNTIF($K$2:K620,K620)=1,"único","repetido")</f>
        <v>único</v>
      </c>
    </row>
    <row r="621" spans="1:12" x14ac:dyDescent="0.3">
      <c r="A621" s="1">
        <v>45440</v>
      </c>
      <c r="B621" s="2">
        <v>45440.491880717593</v>
      </c>
      <c r="C621" s="2" t="str">
        <f>TEXT(Tabla1[[#This Row],[date]],"mmm")</f>
        <v>may</v>
      </c>
      <c r="D621" s="2" t="str">
        <f>TEXT(Tabla1[[#This Row],[date]],"dddd")</f>
        <v>martes</v>
      </c>
      <c r="E621" s="2" t="str">
        <f>TEXT(Tabla1[[#This Row],[datetime]],"hh:mm")</f>
        <v>11:48</v>
      </c>
      <c r="F621" t="s">
        <v>3</v>
      </c>
      <c r="G621" t="s">
        <v>243</v>
      </c>
      <c r="H621" t="str">
        <f>IF(ISBLANK(G621),"cash",IF(COUNTIF($D$2:D621,D621)=1,"Nuevo","frecuente"))</f>
        <v>frecuente</v>
      </c>
      <c r="I621" s="8">
        <v>37.72</v>
      </c>
      <c r="J621" t="s">
        <v>43</v>
      </c>
      <c r="K621" t="str">
        <f>Tabla1[[#This Row],[day_of_the_week]]&amp;"-"&amp;Tabla1[[#This Row],[hour]]&amp;"-"&amp;Tabla1[[#This Row],[cash_type]]&amp;"-"&amp;Tabla1[[#This Row],[card]]&amp;"-"&amp;Tabla1[[#This Row],[coffee_name]]</f>
        <v>martes-11:48-card-ANON-0000-0000-0229-Cappuccino</v>
      </c>
      <c r="L621" t="str">
        <f>IF(COUNTIF($K$2:K621,K621)=1,"único","repetido")</f>
        <v>único</v>
      </c>
    </row>
    <row r="622" spans="1:12" x14ac:dyDescent="0.3">
      <c r="A622" s="1">
        <v>45440</v>
      </c>
      <c r="B622" s="2">
        <v>45440.551856886574</v>
      </c>
      <c r="C622" s="2" t="str">
        <f>TEXT(Tabla1[[#This Row],[date]],"mmm")</f>
        <v>may</v>
      </c>
      <c r="D622" s="2" t="str">
        <f>TEXT(Tabla1[[#This Row],[date]],"dddd")</f>
        <v>martes</v>
      </c>
      <c r="E622" s="2" t="str">
        <f>TEXT(Tabla1[[#This Row],[datetime]],"hh:mm")</f>
        <v>13:14</v>
      </c>
      <c r="F622" t="s">
        <v>3</v>
      </c>
      <c r="G622" t="s">
        <v>244</v>
      </c>
      <c r="H622" t="str">
        <f>IF(ISBLANK(G622),"cash",IF(COUNTIF($D$2:D622,D622)=1,"Nuevo","frecuente"))</f>
        <v>frecuente</v>
      </c>
      <c r="I622" s="8">
        <v>37.72</v>
      </c>
      <c r="J622" t="s">
        <v>43</v>
      </c>
      <c r="K622" t="str">
        <f>Tabla1[[#This Row],[day_of_the_week]]&amp;"-"&amp;Tabla1[[#This Row],[hour]]&amp;"-"&amp;Tabla1[[#This Row],[cash_type]]&amp;"-"&amp;Tabla1[[#This Row],[card]]&amp;"-"&amp;Tabla1[[#This Row],[coffee_name]]</f>
        <v>martes-13:14-card-ANON-0000-0000-0230-Cappuccino</v>
      </c>
      <c r="L622" t="str">
        <f>IF(COUNTIF($K$2:K622,K622)=1,"único","repetido")</f>
        <v>único</v>
      </c>
    </row>
    <row r="623" spans="1:12" x14ac:dyDescent="0.3">
      <c r="A623" s="1">
        <v>45440</v>
      </c>
      <c r="B623" s="2">
        <v>45440.590899201386</v>
      </c>
      <c r="C623" s="2" t="str">
        <f>TEXT(Tabla1[[#This Row],[date]],"mmm")</f>
        <v>may</v>
      </c>
      <c r="D623" s="2" t="str">
        <f>TEXT(Tabla1[[#This Row],[date]],"dddd")</f>
        <v>martes</v>
      </c>
      <c r="E623" s="2" t="str">
        <f>TEXT(Tabla1[[#This Row],[datetime]],"hh:mm")</f>
        <v>14:10</v>
      </c>
      <c r="F623" t="s">
        <v>3</v>
      </c>
      <c r="G623" t="s">
        <v>208</v>
      </c>
      <c r="H623" t="str">
        <f>IF(ISBLANK(G623),"cash",IF(COUNTIF($D$2:D623,D623)=1,"Nuevo","frecuente"))</f>
        <v>frecuente</v>
      </c>
      <c r="I623" s="8">
        <v>37.72</v>
      </c>
      <c r="J623" t="s">
        <v>18</v>
      </c>
      <c r="K623" t="str">
        <f>Tabla1[[#This Row],[day_of_the_week]]&amp;"-"&amp;Tabla1[[#This Row],[hour]]&amp;"-"&amp;Tabla1[[#This Row],[cash_type]]&amp;"-"&amp;Tabla1[[#This Row],[card]]&amp;"-"&amp;Tabla1[[#This Row],[coffee_name]]</f>
        <v>martes-14:10-card-ANON-0000-0000-0194-Cocoa</v>
      </c>
      <c r="L623" t="str">
        <f>IF(COUNTIF($K$2:K623,K623)=1,"único","repetido")</f>
        <v>único</v>
      </c>
    </row>
    <row r="624" spans="1:12" x14ac:dyDescent="0.3">
      <c r="A624" s="1">
        <v>45440</v>
      </c>
      <c r="B624" s="2">
        <v>45440.684482986115</v>
      </c>
      <c r="C624" s="2" t="str">
        <f>TEXT(Tabla1[[#This Row],[date]],"mmm")</f>
        <v>may</v>
      </c>
      <c r="D624" s="2" t="str">
        <f>TEXT(Tabla1[[#This Row],[date]],"dddd")</f>
        <v>martes</v>
      </c>
      <c r="E624" s="2" t="str">
        <f>TEXT(Tabla1[[#This Row],[datetime]],"hh:mm")</f>
        <v>16:25</v>
      </c>
      <c r="F624" t="s">
        <v>3</v>
      </c>
      <c r="G624" t="s">
        <v>155</v>
      </c>
      <c r="H624" t="str">
        <f>IF(ISBLANK(G624),"cash",IF(COUNTIF($D$2:D624,D624)=1,"Nuevo","frecuente"))</f>
        <v>frecuente</v>
      </c>
      <c r="I624" s="8">
        <v>27.92</v>
      </c>
      <c r="J624" t="s">
        <v>28</v>
      </c>
      <c r="K624" t="str">
        <f>Tabla1[[#This Row],[day_of_the_week]]&amp;"-"&amp;Tabla1[[#This Row],[hour]]&amp;"-"&amp;Tabla1[[#This Row],[cash_type]]&amp;"-"&amp;Tabla1[[#This Row],[card]]&amp;"-"&amp;Tabla1[[#This Row],[coffee_name]]</f>
        <v>martes-16:25-card-ANON-0000-0000-0141-Cortado</v>
      </c>
      <c r="L624" t="str">
        <f>IF(COUNTIF($K$2:K624,K624)=1,"único","repetido")</f>
        <v>único</v>
      </c>
    </row>
    <row r="625" spans="1:12" x14ac:dyDescent="0.3">
      <c r="A625" s="1">
        <v>45440</v>
      </c>
      <c r="B625" s="2">
        <v>45440.723425543983</v>
      </c>
      <c r="C625" s="2" t="str">
        <f>TEXT(Tabla1[[#This Row],[date]],"mmm")</f>
        <v>may</v>
      </c>
      <c r="D625" s="2" t="str">
        <f>TEXT(Tabla1[[#This Row],[date]],"dddd")</f>
        <v>martes</v>
      </c>
      <c r="E625" s="2" t="str">
        <f>TEXT(Tabla1[[#This Row],[datetime]],"hh:mm")</f>
        <v>17:21</v>
      </c>
      <c r="F625" t="s">
        <v>21</v>
      </c>
      <c r="H625" t="str">
        <f>IF(ISBLANK(G625),"cash",IF(COUNTIF($D$2:D625,D625)=1,"Nuevo","frecuente"))</f>
        <v>cash</v>
      </c>
      <c r="I625" s="8">
        <v>39</v>
      </c>
      <c r="J625" t="s">
        <v>43</v>
      </c>
      <c r="K625" t="str">
        <f>Tabla1[[#This Row],[day_of_the_week]]&amp;"-"&amp;Tabla1[[#This Row],[hour]]&amp;"-"&amp;Tabla1[[#This Row],[cash_type]]&amp;"-"&amp;Tabla1[[#This Row],[card]]&amp;"-"&amp;Tabla1[[#This Row],[coffee_name]]</f>
        <v>martes-17:21-cash--Cappuccino</v>
      </c>
      <c r="L625" t="str">
        <f>IF(COUNTIF($K$2:K625,K625)=1,"único","repetido")</f>
        <v>único</v>
      </c>
    </row>
    <row r="626" spans="1:12" x14ac:dyDescent="0.3">
      <c r="A626" s="1">
        <v>45440</v>
      </c>
      <c r="B626" s="2">
        <v>45440.798253113426</v>
      </c>
      <c r="C626" s="2" t="str">
        <f>TEXT(Tabla1[[#This Row],[date]],"mmm")</f>
        <v>may</v>
      </c>
      <c r="D626" s="2" t="str">
        <f>TEXT(Tabla1[[#This Row],[date]],"dddd")</f>
        <v>martes</v>
      </c>
      <c r="E626" s="2" t="str">
        <f>TEXT(Tabla1[[#This Row],[datetime]],"hh:mm")</f>
        <v>19:09</v>
      </c>
      <c r="F626" t="s">
        <v>3</v>
      </c>
      <c r="G626" t="s">
        <v>245</v>
      </c>
      <c r="H626" t="str">
        <f>IF(ISBLANK(G626),"cash",IF(COUNTIF($D$2:D626,D626)=1,"Nuevo","frecuente"))</f>
        <v>frecuente</v>
      </c>
      <c r="I626" s="8">
        <v>27.92</v>
      </c>
      <c r="J626" t="s">
        <v>11</v>
      </c>
      <c r="K626" t="str">
        <f>Tabla1[[#This Row],[day_of_the_week]]&amp;"-"&amp;Tabla1[[#This Row],[hour]]&amp;"-"&amp;Tabla1[[#This Row],[cash_type]]&amp;"-"&amp;Tabla1[[#This Row],[card]]&amp;"-"&amp;Tabla1[[#This Row],[coffee_name]]</f>
        <v>martes-19:09-card-ANON-0000-0000-0231-Americano</v>
      </c>
      <c r="L626" t="str">
        <f>IF(COUNTIF($K$2:K626,K626)=1,"único","repetido")</f>
        <v>único</v>
      </c>
    </row>
    <row r="627" spans="1:12" x14ac:dyDescent="0.3">
      <c r="A627" s="1">
        <v>45440</v>
      </c>
      <c r="B627" s="2">
        <v>45440.798970717595</v>
      </c>
      <c r="C627" s="2" t="str">
        <f>TEXT(Tabla1[[#This Row],[date]],"mmm")</f>
        <v>may</v>
      </c>
      <c r="D627" s="2" t="str">
        <f>TEXT(Tabla1[[#This Row],[date]],"dddd")</f>
        <v>martes</v>
      </c>
      <c r="E627" s="2" t="str">
        <f>TEXT(Tabla1[[#This Row],[datetime]],"hh:mm")</f>
        <v>19:10</v>
      </c>
      <c r="F627" t="s">
        <v>3</v>
      </c>
      <c r="G627" t="s">
        <v>245</v>
      </c>
      <c r="H627" t="str">
        <f>IF(ISBLANK(G627),"cash",IF(COUNTIF($D$2:D627,D627)=1,"Nuevo","frecuente"))</f>
        <v>frecuente</v>
      </c>
      <c r="I627" s="8">
        <v>37.72</v>
      </c>
      <c r="J627" t="s">
        <v>7</v>
      </c>
      <c r="K627" t="str">
        <f>Tabla1[[#This Row],[day_of_the_week]]&amp;"-"&amp;Tabla1[[#This Row],[hour]]&amp;"-"&amp;Tabla1[[#This Row],[cash_type]]&amp;"-"&amp;Tabla1[[#This Row],[card]]&amp;"-"&amp;Tabla1[[#This Row],[coffee_name]]</f>
        <v>martes-19:10-card-ANON-0000-0000-0231-Latte</v>
      </c>
      <c r="L627" t="str">
        <f>IF(COUNTIF($K$2:K627,K627)=1,"único","repetido")</f>
        <v>único</v>
      </c>
    </row>
    <row r="628" spans="1:12" x14ac:dyDescent="0.3">
      <c r="A628" s="1">
        <v>45440</v>
      </c>
      <c r="B628" s="2">
        <v>45440.850372743058</v>
      </c>
      <c r="C628" s="2" t="str">
        <f>TEXT(Tabla1[[#This Row],[date]],"mmm")</f>
        <v>may</v>
      </c>
      <c r="D628" s="2" t="str">
        <f>TEXT(Tabla1[[#This Row],[date]],"dddd")</f>
        <v>martes</v>
      </c>
      <c r="E628" s="2" t="str">
        <f>TEXT(Tabla1[[#This Row],[datetime]],"hh:mm")</f>
        <v>20:24</v>
      </c>
      <c r="F628" t="s">
        <v>3</v>
      </c>
      <c r="G628" t="s">
        <v>19</v>
      </c>
      <c r="H628" t="str">
        <f>IF(ISBLANK(G628),"cash",IF(COUNTIF($D$2:D628,D628)=1,"Nuevo","frecuente"))</f>
        <v>frecuente</v>
      </c>
      <c r="I628" s="8">
        <v>32.82</v>
      </c>
      <c r="J628" t="s">
        <v>14</v>
      </c>
      <c r="K628" t="str">
        <f>Tabla1[[#This Row],[day_of_the_week]]&amp;"-"&amp;Tabla1[[#This Row],[hour]]&amp;"-"&amp;Tabla1[[#This Row],[cash_type]]&amp;"-"&amp;Tabla1[[#This Row],[card]]&amp;"-"&amp;Tabla1[[#This Row],[coffee_name]]</f>
        <v>martes-20:24-card-ANON-0000-0000-0009-Americano with Milk</v>
      </c>
      <c r="L628" t="str">
        <f>IF(COUNTIF($K$2:K628,K628)=1,"único","repetido")</f>
        <v>único</v>
      </c>
    </row>
    <row r="629" spans="1:12" x14ac:dyDescent="0.3">
      <c r="A629" s="1">
        <v>45440</v>
      </c>
      <c r="B629" s="2">
        <v>45440.868280659721</v>
      </c>
      <c r="C629" s="2" t="str">
        <f>TEXT(Tabla1[[#This Row],[date]],"mmm")</f>
        <v>may</v>
      </c>
      <c r="D629" s="2" t="str">
        <f>TEXT(Tabla1[[#This Row],[date]],"dddd")</f>
        <v>martes</v>
      </c>
      <c r="E629" s="2" t="str">
        <f>TEXT(Tabla1[[#This Row],[datetime]],"hh:mm")</f>
        <v>20:50</v>
      </c>
      <c r="F629" t="s">
        <v>3</v>
      </c>
      <c r="G629" t="s">
        <v>23</v>
      </c>
      <c r="H629" t="str">
        <f>IF(ISBLANK(G629),"cash",IF(COUNTIF($D$2:D629,D629)=1,"Nuevo","frecuente"))</f>
        <v>frecuente</v>
      </c>
      <c r="I629" s="8">
        <v>27.92</v>
      </c>
      <c r="J629" t="s">
        <v>11</v>
      </c>
      <c r="K629" t="str">
        <f>Tabla1[[#This Row],[day_of_the_week]]&amp;"-"&amp;Tabla1[[#This Row],[hour]]&amp;"-"&amp;Tabla1[[#This Row],[cash_type]]&amp;"-"&amp;Tabla1[[#This Row],[card]]&amp;"-"&amp;Tabla1[[#This Row],[coffee_name]]</f>
        <v>martes-20:50-card-ANON-0000-0000-0012-Americano</v>
      </c>
      <c r="L629" t="str">
        <f>IF(COUNTIF($K$2:K629,K629)=1,"único","repetido")</f>
        <v>único</v>
      </c>
    </row>
    <row r="630" spans="1:12" x14ac:dyDescent="0.3">
      <c r="A630" s="1">
        <v>45441</v>
      </c>
      <c r="B630" s="2">
        <v>45441.385228055558</v>
      </c>
      <c r="C630" s="2" t="str">
        <f>TEXT(Tabla1[[#This Row],[date]],"mmm")</f>
        <v>may</v>
      </c>
      <c r="D630" s="2" t="str">
        <f>TEXT(Tabla1[[#This Row],[date]],"dddd")</f>
        <v>miércoles</v>
      </c>
      <c r="E630" s="2" t="str">
        <f>TEXT(Tabla1[[#This Row],[datetime]],"hh:mm")</f>
        <v>09:14</v>
      </c>
      <c r="F630" t="s">
        <v>3</v>
      </c>
      <c r="G630" t="s">
        <v>246</v>
      </c>
      <c r="H630" t="str">
        <f>IF(ISBLANK(G630),"cash",IF(COUNTIF($D$2:D630,D630)=1,"Nuevo","frecuente"))</f>
        <v>frecuente</v>
      </c>
      <c r="I630" s="8">
        <v>37.72</v>
      </c>
      <c r="J630" t="s">
        <v>7</v>
      </c>
      <c r="K630" t="str">
        <f>Tabla1[[#This Row],[day_of_the_week]]&amp;"-"&amp;Tabla1[[#This Row],[hour]]&amp;"-"&amp;Tabla1[[#This Row],[cash_type]]&amp;"-"&amp;Tabla1[[#This Row],[card]]&amp;"-"&amp;Tabla1[[#This Row],[coffee_name]]</f>
        <v>miércoles-09:14-card-ANON-0000-0000-0232-Latte</v>
      </c>
      <c r="L630" t="str">
        <f>IF(COUNTIF($K$2:K630,K630)=1,"único","repetido")</f>
        <v>único</v>
      </c>
    </row>
    <row r="631" spans="1:12" x14ac:dyDescent="0.3">
      <c r="A631" s="1">
        <v>45441</v>
      </c>
      <c r="B631" s="2">
        <v>45441.450541446757</v>
      </c>
      <c r="C631" s="2" t="str">
        <f>TEXT(Tabla1[[#This Row],[date]],"mmm")</f>
        <v>may</v>
      </c>
      <c r="D631" s="2" t="str">
        <f>TEXT(Tabla1[[#This Row],[date]],"dddd")</f>
        <v>miércoles</v>
      </c>
      <c r="E631" s="2" t="str">
        <f>TEXT(Tabla1[[#This Row],[datetime]],"hh:mm")</f>
        <v>10:48</v>
      </c>
      <c r="F631" t="s">
        <v>21</v>
      </c>
      <c r="H631" t="str">
        <f>IF(ISBLANK(G631),"cash",IF(COUNTIF($D$2:D631,D631)=1,"Nuevo","frecuente"))</f>
        <v>cash</v>
      </c>
      <c r="I631" s="8">
        <v>39</v>
      </c>
      <c r="J631" t="s">
        <v>7</v>
      </c>
      <c r="K631" t="str">
        <f>Tabla1[[#This Row],[day_of_the_week]]&amp;"-"&amp;Tabla1[[#This Row],[hour]]&amp;"-"&amp;Tabla1[[#This Row],[cash_type]]&amp;"-"&amp;Tabla1[[#This Row],[card]]&amp;"-"&amp;Tabla1[[#This Row],[coffee_name]]</f>
        <v>miércoles-10:48-cash--Latte</v>
      </c>
      <c r="L631" t="str">
        <f>IF(COUNTIF($K$2:K631,K631)=1,"único","repetido")</f>
        <v>único</v>
      </c>
    </row>
    <row r="632" spans="1:12" x14ac:dyDescent="0.3">
      <c r="A632" s="1">
        <v>45441</v>
      </c>
      <c r="B632" s="2">
        <v>45441.46808859954</v>
      </c>
      <c r="C632" s="2" t="str">
        <f>TEXT(Tabla1[[#This Row],[date]],"mmm")</f>
        <v>may</v>
      </c>
      <c r="D632" s="2" t="str">
        <f>TEXT(Tabla1[[#This Row],[date]],"dddd")</f>
        <v>miércoles</v>
      </c>
      <c r="E632" s="2" t="str">
        <f>TEXT(Tabla1[[#This Row],[datetime]],"hh:mm")</f>
        <v>11:14</v>
      </c>
      <c r="F632" t="s">
        <v>3</v>
      </c>
      <c r="G632" t="s">
        <v>247</v>
      </c>
      <c r="H632" t="str">
        <f>IF(ISBLANK(G632),"cash",IF(COUNTIF($D$2:D632,D632)=1,"Nuevo","frecuente"))</f>
        <v>frecuente</v>
      </c>
      <c r="I632" s="8">
        <v>37.72</v>
      </c>
      <c r="J632" t="s">
        <v>9</v>
      </c>
      <c r="K632" t="str">
        <f>Tabla1[[#This Row],[day_of_the_week]]&amp;"-"&amp;Tabla1[[#This Row],[hour]]&amp;"-"&amp;Tabla1[[#This Row],[cash_type]]&amp;"-"&amp;Tabla1[[#This Row],[card]]&amp;"-"&amp;Tabla1[[#This Row],[coffee_name]]</f>
        <v>miércoles-11:14-card-ANON-0000-0000-0233-Hot Chocolate</v>
      </c>
      <c r="L632" t="str">
        <f>IF(COUNTIF($K$2:K632,K632)=1,"único","repetido")</f>
        <v>único</v>
      </c>
    </row>
    <row r="633" spans="1:12" x14ac:dyDescent="0.3">
      <c r="A633" s="1">
        <v>45441</v>
      </c>
      <c r="B633" s="2">
        <v>45441.632506307869</v>
      </c>
      <c r="C633" s="2" t="str">
        <f>TEXT(Tabla1[[#This Row],[date]],"mmm")</f>
        <v>may</v>
      </c>
      <c r="D633" s="2" t="str">
        <f>TEXT(Tabla1[[#This Row],[date]],"dddd")</f>
        <v>miércoles</v>
      </c>
      <c r="E633" s="2" t="str">
        <f>TEXT(Tabla1[[#This Row],[datetime]],"hh:mm")</f>
        <v>15:10</v>
      </c>
      <c r="F633" t="s">
        <v>3</v>
      </c>
      <c r="G633" t="s">
        <v>248</v>
      </c>
      <c r="H633" t="str">
        <f>IF(ISBLANK(G633),"cash",IF(COUNTIF($D$2:D633,D633)=1,"Nuevo","frecuente"))</f>
        <v>frecuente</v>
      </c>
      <c r="I633" s="8">
        <v>27.92</v>
      </c>
      <c r="J633" t="s">
        <v>11</v>
      </c>
      <c r="K633" t="str">
        <f>Tabla1[[#This Row],[day_of_the_week]]&amp;"-"&amp;Tabla1[[#This Row],[hour]]&amp;"-"&amp;Tabla1[[#This Row],[cash_type]]&amp;"-"&amp;Tabla1[[#This Row],[card]]&amp;"-"&amp;Tabla1[[#This Row],[coffee_name]]</f>
        <v>miércoles-15:10-card-ANON-0000-0000-0234-Americano</v>
      </c>
      <c r="L633" t="str">
        <f>IF(COUNTIF($K$2:K633,K633)=1,"único","repetido")</f>
        <v>único</v>
      </c>
    </row>
    <row r="634" spans="1:12" x14ac:dyDescent="0.3">
      <c r="A634" s="1">
        <v>45441</v>
      </c>
      <c r="B634" s="2">
        <v>45441.640929641202</v>
      </c>
      <c r="C634" s="2" t="str">
        <f>TEXT(Tabla1[[#This Row],[date]],"mmm")</f>
        <v>may</v>
      </c>
      <c r="D634" s="2" t="str">
        <f>TEXT(Tabla1[[#This Row],[date]],"dddd")</f>
        <v>miércoles</v>
      </c>
      <c r="E634" s="2" t="str">
        <f>TEXT(Tabla1[[#This Row],[datetime]],"hh:mm")</f>
        <v>15:22</v>
      </c>
      <c r="F634" t="s">
        <v>3</v>
      </c>
      <c r="G634" t="s">
        <v>249</v>
      </c>
      <c r="H634" t="str">
        <f>IF(ISBLANK(G634),"cash",IF(COUNTIF($D$2:D634,D634)=1,"Nuevo","frecuente"))</f>
        <v>frecuente</v>
      </c>
      <c r="I634" s="8">
        <v>37.72</v>
      </c>
      <c r="J634" t="s">
        <v>7</v>
      </c>
      <c r="K634" t="str">
        <f>Tabla1[[#This Row],[day_of_the_week]]&amp;"-"&amp;Tabla1[[#This Row],[hour]]&amp;"-"&amp;Tabla1[[#This Row],[cash_type]]&amp;"-"&amp;Tabla1[[#This Row],[card]]&amp;"-"&amp;Tabla1[[#This Row],[coffee_name]]</f>
        <v>miércoles-15:22-card-ANON-0000-0000-0235-Latte</v>
      </c>
      <c r="L634" t="str">
        <f>IF(COUNTIF($K$2:K634,K634)=1,"único","repetido")</f>
        <v>único</v>
      </c>
    </row>
    <row r="635" spans="1:12" x14ac:dyDescent="0.3">
      <c r="A635" s="1">
        <v>45441</v>
      </c>
      <c r="B635" s="2">
        <v>45441.656397430554</v>
      </c>
      <c r="C635" s="2" t="str">
        <f>TEXT(Tabla1[[#This Row],[date]],"mmm")</f>
        <v>may</v>
      </c>
      <c r="D635" s="2" t="str">
        <f>TEXT(Tabla1[[#This Row],[date]],"dddd")</f>
        <v>miércoles</v>
      </c>
      <c r="E635" s="2" t="str">
        <f>TEXT(Tabla1[[#This Row],[datetime]],"hh:mm")</f>
        <v>15:45</v>
      </c>
      <c r="F635" t="s">
        <v>3</v>
      </c>
      <c r="G635" t="s">
        <v>250</v>
      </c>
      <c r="H635" t="str">
        <f>IF(ISBLANK(G635),"cash",IF(COUNTIF($D$2:D635,D635)=1,"Nuevo","frecuente"))</f>
        <v>frecuente</v>
      </c>
      <c r="I635" s="8">
        <v>37.72</v>
      </c>
      <c r="J635" t="s">
        <v>43</v>
      </c>
      <c r="K635" t="str">
        <f>Tabla1[[#This Row],[day_of_the_week]]&amp;"-"&amp;Tabla1[[#This Row],[hour]]&amp;"-"&amp;Tabla1[[#This Row],[cash_type]]&amp;"-"&amp;Tabla1[[#This Row],[card]]&amp;"-"&amp;Tabla1[[#This Row],[coffee_name]]</f>
        <v>miércoles-15:45-card-ANON-0000-0000-0236-Cappuccino</v>
      </c>
      <c r="L635" t="str">
        <f>IF(COUNTIF($K$2:K635,K635)=1,"único","repetido")</f>
        <v>único</v>
      </c>
    </row>
    <row r="636" spans="1:12" x14ac:dyDescent="0.3">
      <c r="A636" s="1">
        <v>45441</v>
      </c>
      <c r="B636" s="2">
        <v>45441.697962384256</v>
      </c>
      <c r="C636" s="2" t="str">
        <f>TEXT(Tabla1[[#This Row],[date]],"mmm")</f>
        <v>may</v>
      </c>
      <c r="D636" s="2" t="str">
        <f>TEXT(Tabla1[[#This Row],[date]],"dddd")</f>
        <v>miércoles</v>
      </c>
      <c r="E636" s="2" t="str">
        <f>TEXT(Tabla1[[#This Row],[datetime]],"hh:mm")</f>
        <v>16:45</v>
      </c>
      <c r="F636" t="s">
        <v>3</v>
      </c>
      <c r="G636" t="s">
        <v>251</v>
      </c>
      <c r="H636" t="str">
        <f>IF(ISBLANK(G636),"cash",IF(COUNTIF($D$2:D636,D636)=1,"Nuevo","frecuente"))</f>
        <v>frecuente</v>
      </c>
      <c r="I636" s="8">
        <v>37.72</v>
      </c>
      <c r="J636" t="s">
        <v>7</v>
      </c>
      <c r="K636" t="str">
        <f>Tabla1[[#This Row],[day_of_the_week]]&amp;"-"&amp;Tabla1[[#This Row],[hour]]&amp;"-"&amp;Tabla1[[#This Row],[cash_type]]&amp;"-"&amp;Tabla1[[#This Row],[card]]&amp;"-"&amp;Tabla1[[#This Row],[coffee_name]]</f>
        <v>miércoles-16:45-card-ANON-0000-0000-0237-Latte</v>
      </c>
      <c r="L636" t="str">
        <f>IF(COUNTIF($K$2:K636,K636)=1,"único","repetido")</f>
        <v>único</v>
      </c>
    </row>
    <row r="637" spans="1:12" x14ac:dyDescent="0.3">
      <c r="A637" s="1">
        <v>45441</v>
      </c>
      <c r="B637" s="2">
        <v>45441.766705254631</v>
      </c>
      <c r="C637" s="2" t="str">
        <f>TEXT(Tabla1[[#This Row],[date]],"mmm")</f>
        <v>may</v>
      </c>
      <c r="D637" s="2" t="str">
        <f>TEXT(Tabla1[[#This Row],[date]],"dddd")</f>
        <v>miércoles</v>
      </c>
      <c r="E637" s="2" t="str">
        <f>TEXT(Tabla1[[#This Row],[datetime]],"hh:mm")</f>
        <v>18:24</v>
      </c>
      <c r="F637" t="s">
        <v>3</v>
      </c>
      <c r="G637" t="s">
        <v>252</v>
      </c>
      <c r="H637" t="str">
        <f>IF(ISBLANK(G637),"cash",IF(COUNTIF($D$2:D637,D637)=1,"Nuevo","frecuente"))</f>
        <v>frecuente</v>
      </c>
      <c r="I637" s="8">
        <v>27.92</v>
      </c>
      <c r="J637" t="s">
        <v>28</v>
      </c>
      <c r="K637" t="str">
        <f>Tabla1[[#This Row],[day_of_the_week]]&amp;"-"&amp;Tabla1[[#This Row],[hour]]&amp;"-"&amp;Tabla1[[#This Row],[cash_type]]&amp;"-"&amp;Tabla1[[#This Row],[card]]&amp;"-"&amp;Tabla1[[#This Row],[coffee_name]]</f>
        <v>miércoles-18:24-card-ANON-0000-0000-0238-Cortado</v>
      </c>
      <c r="L637" t="str">
        <f>IF(COUNTIF($K$2:K637,K637)=1,"único","repetido")</f>
        <v>único</v>
      </c>
    </row>
    <row r="638" spans="1:12" x14ac:dyDescent="0.3">
      <c r="A638" s="1">
        <v>45441</v>
      </c>
      <c r="B638" s="2">
        <v>45441.767353136573</v>
      </c>
      <c r="C638" s="2" t="str">
        <f>TEXT(Tabla1[[#This Row],[date]],"mmm")</f>
        <v>may</v>
      </c>
      <c r="D638" s="2" t="str">
        <f>TEXT(Tabla1[[#This Row],[date]],"dddd")</f>
        <v>miércoles</v>
      </c>
      <c r="E638" s="2" t="str">
        <f>TEXT(Tabla1[[#This Row],[datetime]],"hh:mm")</f>
        <v>18:24</v>
      </c>
      <c r="F638" t="s">
        <v>3</v>
      </c>
      <c r="G638" t="s">
        <v>252</v>
      </c>
      <c r="H638" t="str">
        <f>IF(ISBLANK(G638),"cash",IF(COUNTIF($D$2:D638,D638)=1,"Nuevo","frecuente"))</f>
        <v>frecuente</v>
      </c>
      <c r="I638" s="8">
        <v>37.72</v>
      </c>
      <c r="J638" t="s">
        <v>7</v>
      </c>
      <c r="K638" t="str">
        <f>Tabla1[[#This Row],[day_of_the_week]]&amp;"-"&amp;Tabla1[[#This Row],[hour]]&amp;"-"&amp;Tabla1[[#This Row],[cash_type]]&amp;"-"&amp;Tabla1[[#This Row],[card]]&amp;"-"&amp;Tabla1[[#This Row],[coffee_name]]</f>
        <v>miércoles-18:24-card-ANON-0000-0000-0238-Latte</v>
      </c>
      <c r="L638" t="str">
        <f>IF(COUNTIF($K$2:K638,K638)=1,"único","repetido")</f>
        <v>único</v>
      </c>
    </row>
    <row r="639" spans="1:12" x14ac:dyDescent="0.3">
      <c r="A639" s="1">
        <v>45441</v>
      </c>
      <c r="B639" s="2">
        <v>45441.854655555559</v>
      </c>
      <c r="C639" s="2" t="str">
        <f>TEXT(Tabla1[[#This Row],[date]],"mmm")</f>
        <v>may</v>
      </c>
      <c r="D639" s="2" t="str">
        <f>TEXT(Tabla1[[#This Row],[date]],"dddd")</f>
        <v>miércoles</v>
      </c>
      <c r="E639" s="2" t="str">
        <f>TEXT(Tabla1[[#This Row],[datetime]],"hh:mm")</f>
        <v>20:30</v>
      </c>
      <c r="F639" t="s">
        <v>3</v>
      </c>
      <c r="G639" t="s">
        <v>253</v>
      </c>
      <c r="H639" t="str">
        <f>IF(ISBLANK(G639),"cash",IF(COUNTIF($D$2:D639,D639)=1,"Nuevo","frecuente"))</f>
        <v>frecuente</v>
      </c>
      <c r="I639" s="8">
        <v>37.72</v>
      </c>
      <c r="J639" t="s">
        <v>9</v>
      </c>
      <c r="K639" t="str">
        <f>Tabla1[[#This Row],[day_of_the_week]]&amp;"-"&amp;Tabla1[[#This Row],[hour]]&amp;"-"&amp;Tabla1[[#This Row],[cash_type]]&amp;"-"&amp;Tabla1[[#This Row],[card]]&amp;"-"&amp;Tabla1[[#This Row],[coffee_name]]</f>
        <v>miércoles-20:30-card-ANON-0000-0000-0239-Hot Chocolate</v>
      </c>
      <c r="L639" t="str">
        <f>IF(COUNTIF($K$2:K639,K639)=1,"único","repetido")</f>
        <v>único</v>
      </c>
    </row>
    <row r="640" spans="1:12" x14ac:dyDescent="0.3">
      <c r="A640" s="1">
        <v>45441</v>
      </c>
      <c r="B640" s="2">
        <v>45441.85596296296</v>
      </c>
      <c r="C640" s="2" t="str">
        <f>TEXT(Tabla1[[#This Row],[date]],"mmm")</f>
        <v>may</v>
      </c>
      <c r="D640" s="2" t="str">
        <f>TEXT(Tabla1[[#This Row],[date]],"dddd")</f>
        <v>miércoles</v>
      </c>
      <c r="E640" s="2" t="str">
        <f>TEXT(Tabla1[[#This Row],[datetime]],"hh:mm")</f>
        <v>20:32</v>
      </c>
      <c r="F640" t="s">
        <v>3</v>
      </c>
      <c r="G640" t="s">
        <v>254</v>
      </c>
      <c r="H640" t="str">
        <f>IF(ISBLANK(G640),"cash",IF(COUNTIF($D$2:D640,D640)=1,"Nuevo","frecuente"))</f>
        <v>frecuente</v>
      </c>
      <c r="I640" s="8">
        <v>37.72</v>
      </c>
      <c r="J640" t="s">
        <v>18</v>
      </c>
      <c r="K640" t="str">
        <f>Tabla1[[#This Row],[day_of_the_week]]&amp;"-"&amp;Tabla1[[#This Row],[hour]]&amp;"-"&amp;Tabla1[[#This Row],[cash_type]]&amp;"-"&amp;Tabla1[[#This Row],[card]]&amp;"-"&amp;Tabla1[[#This Row],[coffee_name]]</f>
        <v>miércoles-20:32-card-ANON-0000-0000-0240-Cocoa</v>
      </c>
      <c r="L640" t="str">
        <f>IF(COUNTIF($K$2:K640,K640)=1,"único","repetido")</f>
        <v>único</v>
      </c>
    </row>
    <row r="641" spans="1:12" x14ac:dyDescent="0.3">
      <c r="A641" s="1">
        <v>45442</v>
      </c>
      <c r="B641" s="2">
        <v>45442.353544872683</v>
      </c>
      <c r="C641" s="2" t="str">
        <f>TEXT(Tabla1[[#This Row],[date]],"mmm")</f>
        <v>may</v>
      </c>
      <c r="D641" s="2" t="str">
        <f>TEXT(Tabla1[[#This Row],[date]],"dddd")</f>
        <v>jueves</v>
      </c>
      <c r="E641" s="2" t="str">
        <f>TEXT(Tabla1[[#This Row],[datetime]],"hh:mm")</f>
        <v>08:29</v>
      </c>
      <c r="F641" t="s">
        <v>3</v>
      </c>
      <c r="G641" t="s">
        <v>255</v>
      </c>
      <c r="H641" t="str">
        <f>IF(ISBLANK(G641),"cash",IF(COUNTIF($D$2:D641,D641)=1,"Nuevo","frecuente"))</f>
        <v>frecuente</v>
      </c>
      <c r="I641" s="8">
        <v>37.72</v>
      </c>
      <c r="J641" t="s">
        <v>43</v>
      </c>
      <c r="K641" t="str">
        <f>Tabla1[[#This Row],[day_of_the_week]]&amp;"-"&amp;Tabla1[[#This Row],[hour]]&amp;"-"&amp;Tabla1[[#This Row],[cash_type]]&amp;"-"&amp;Tabla1[[#This Row],[card]]&amp;"-"&amp;Tabla1[[#This Row],[coffee_name]]</f>
        <v>jueves-08:29-card-ANON-0000-0000-0241-Cappuccino</v>
      </c>
      <c r="L641" t="str">
        <f>IF(COUNTIF($K$2:K641,K641)=1,"único","repetido")</f>
        <v>único</v>
      </c>
    </row>
    <row r="642" spans="1:12" x14ac:dyDescent="0.3">
      <c r="A642" s="1">
        <v>45442</v>
      </c>
      <c r="B642" s="2">
        <v>45442.354416504633</v>
      </c>
      <c r="C642" s="2" t="str">
        <f>TEXT(Tabla1[[#This Row],[date]],"mmm")</f>
        <v>may</v>
      </c>
      <c r="D642" s="2" t="str">
        <f>TEXT(Tabla1[[#This Row],[date]],"dddd")</f>
        <v>jueves</v>
      </c>
      <c r="E642" s="2" t="str">
        <f>TEXT(Tabla1[[#This Row],[datetime]],"hh:mm")</f>
        <v>08:30</v>
      </c>
      <c r="F642" t="s">
        <v>3</v>
      </c>
      <c r="G642" t="s">
        <v>255</v>
      </c>
      <c r="H642" t="str">
        <f>IF(ISBLANK(G642),"cash",IF(COUNTIF($D$2:D642,D642)=1,"Nuevo","frecuente"))</f>
        <v>frecuente</v>
      </c>
      <c r="I642" s="8">
        <v>37.72</v>
      </c>
      <c r="J642" t="s">
        <v>7</v>
      </c>
      <c r="K642" t="str">
        <f>Tabla1[[#This Row],[day_of_the_week]]&amp;"-"&amp;Tabla1[[#This Row],[hour]]&amp;"-"&amp;Tabla1[[#This Row],[cash_type]]&amp;"-"&amp;Tabla1[[#This Row],[card]]&amp;"-"&amp;Tabla1[[#This Row],[coffee_name]]</f>
        <v>jueves-08:30-card-ANON-0000-0000-0241-Latte</v>
      </c>
      <c r="L642" t="str">
        <f>IF(COUNTIF($K$2:K642,K642)=1,"único","repetido")</f>
        <v>único</v>
      </c>
    </row>
    <row r="643" spans="1:12" x14ac:dyDescent="0.3">
      <c r="A643" s="1">
        <v>45442</v>
      </c>
      <c r="B643" s="2">
        <v>45442.359090069447</v>
      </c>
      <c r="C643" s="2" t="str">
        <f>TEXT(Tabla1[[#This Row],[date]],"mmm")</f>
        <v>may</v>
      </c>
      <c r="D643" s="2" t="str">
        <f>TEXT(Tabla1[[#This Row],[date]],"dddd")</f>
        <v>jueves</v>
      </c>
      <c r="E643" s="2" t="str">
        <f>TEXT(Tabla1[[#This Row],[datetime]],"hh:mm")</f>
        <v>08:37</v>
      </c>
      <c r="F643" t="s">
        <v>3</v>
      </c>
      <c r="G643" t="s">
        <v>256</v>
      </c>
      <c r="H643" t="str">
        <f>IF(ISBLANK(G643),"cash",IF(COUNTIF($D$2:D643,D643)=1,"Nuevo","frecuente"))</f>
        <v>frecuente</v>
      </c>
      <c r="I643" s="8">
        <v>32.82</v>
      </c>
      <c r="J643" t="s">
        <v>14</v>
      </c>
      <c r="K643" t="str">
        <f>Tabla1[[#This Row],[day_of_the_week]]&amp;"-"&amp;Tabla1[[#This Row],[hour]]&amp;"-"&amp;Tabla1[[#This Row],[cash_type]]&amp;"-"&amp;Tabla1[[#This Row],[card]]&amp;"-"&amp;Tabla1[[#This Row],[coffee_name]]</f>
        <v>jueves-08:37-card-ANON-0000-0000-0242-Americano with Milk</v>
      </c>
      <c r="L643" t="str">
        <f>IF(COUNTIF($K$2:K643,K643)=1,"único","repetido")</f>
        <v>único</v>
      </c>
    </row>
    <row r="644" spans="1:12" x14ac:dyDescent="0.3">
      <c r="A644" s="1">
        <v>45442</v>
      </c>
      <c r="B644" s="2">
        <v>45442.408322824071</v>
      </c>
      <c r="C644" s="2" t="str">
        <f>TEXT(Tabla1[[#This Row],[date]],"mmm")</f>
        <v>may</v>
      </c>
      <c r="D644" s="2" t="str">
        <f>TEXT(Tabla1[[#This Row],[date]],"dddd")</f>
        <v>jueves</v>
      </c>
      <c r="E644" s="2" t="str">
        <f>TEXT(Tabla1[[#This Row],[datetime]],"hh:mm")</f>
        <v>09:47</v>
      </c>
      <c r="F644" t="s">
        <v>3</v>
      </c>
      <c r="G644" t="s">
        <v>6</v>
      </c>
      <c r="H644" t="str">
        <f>IF(ISBLANK(G644),"cash",IF(COUNTIF($D$2:D644,D644)=1,"Nuevo","frecuente"))</f>
        <v>frecuente</v>
      </c>
      <c r="I644" s="8">
        <v>37.72</v>
      </c>
      <c r="J644" t="s">
        <v>7</v>
      </c>
      <c r="K644" t="str">
        <f>Tabla1[[#This Row],[day_of_the_week]]&amp;"-"&amp;Tabla1[[#This Row],[hour]]&amp;"-"&amp;Tabla1[[#This Row],[cash_type]]&amp;"-"&amp;Tabla1[[#This Row],[card]]&amp;"-"&amp;Tabla1[[#This Row],[coffee_name]]</f>
        <v>jueves-09:47-card-ANON-0000-0000-0001-Latte</v>
      </c>
      <c r="L644" t="str">
        <f>IF(COUNTIF($K$2:K644,K644)=1,"único","repetido")</f>
        <v>único</v>
      </c>
    </row>
    <row r="645" spans="1:12" x14ac:dyDescent="0.3">
      <c r="A645" s="1">
        <v>45442</v>
      </c>
      <c r="B645" s="2">
        <v>45442.622401307868</v>
      </c>
      <c r="C645" s="2" t="str">
        <f>TEXT(Tabla1[[#This Row],[date]],"mmm")</f>
        <v>may</v>
      </c>
      <c r="D645" s="2" t="str">
        <f>TEXT(Tabla1[[#This Row],[date]],"dddd")</f>
        <v>jueves</v>
      </c>
      <c r="E645" s="2" t="str">
        <f>TEXT(Tabla1[[#This Row],[datetime]],"hh:mm")</f>
        <v>14:56</v>
      </c>
      <c r="F645" t="s">
        <v>3</v>
      </c>
      <c r="G645" t="s">
        <v>111</v>
      </c>
      <c r="H645" t="str">
        <f>IF(ISBLANK(G645),"cash",IF(COUNTIF($D$2:D645,D645)=1,"Nuevo","frecuente"))</f>
        <v>frecuente</v>
      </c>
      <c r="I645" s="8">
        <v>32.82</v>
      </c>
      <c r="J645" t="s">
        <v>14</v>
      </c>
      <c r="K645" t="str">
        <f>Tabla1[[#This Row],[day_of_the_week]]&amp;"-"&amp;Tabla1[[#This Row],[hour]]&amp;"-"&amp;Tabla1[[#This Row],[cash_type]]&amp;"-"&amp;Tabla1[[#This Row],[card]]&amp;"-"&amp;Tabla1[[#This Row],[coffee_name]]</f>
        <v>jueves-14:56-card-ANON-0000-0000-0097-Americano with Milk</v>
      </c>
      <c r="L645" t="str">
        <f>IF(COUNTIF($K$2:K645,K645)=1,"único","repetido")</f>
        <v>único</v>
      </c>
    </row>
    <row r="646" spans="1:12" x14ac:dyDescent="0.3">
      <c r="A646" s="1">
        <v>45442</v>
      </c>
      <c r="B646" s="2">
        <v>45442.636292418982</v>
      </c>
      <c r="C646" s="2" t="str">
        <f>TEXT(Tabla1[[#This Row],[date]],"mmm")</f>
        <v>may</v>
      </c>
      <c r="D646" s="2" t="str">
        <f>TEXT(Tabla1[[#This Row],[date]],"dddd")</f>
        <v>jueves</v>
      </c>
      <c r="E646" s="2" t="str">
        <f>TEXT(Tabla1[[#This Row],[datetime]],"hh:mm")</f>
        <v>15:16</v>
      </c>
      <c r="F646" t="s">
        <v>3</v>
      </c>
      <c r="G646" t="s">
        <v>257</v>
      </c>
      <c r="H646" t="str">
        <f>IF(ISBLANK(G646),"cash",IF(COUNTIF($D$2:D646,D646)=1,"Nuevo","frecuente"))</f>
        <v>frecuente</v>
      </c>
      <c r="I646" s="8">
        <v>23.02</v>
      </c>
      <c r="J646" t="s">
        <v>35</v>
      </c>
      <c r="K646" t="str">
        <f>Tabla1[[#This Row],[day_of_the_week]]&amp;"-"&amp;Tabla1[[#This Row],[hour]]&amp;"-"&amp;Tabla1[[#This Row],[cash_type]]&amp;"-"&amp;Tabla1[[#This Row],[card]]&amp;"-"&amp;Tabla1[[#This Row],[coffee_name]]</f>
        <v>jueves-15:16-card-ANON-0000-0000-0243-Espresso</v>
      </c>
      <c r="L646" t="str">
        <f>IF(COUNTIF($K$2:K646,K646)=1,"único","repetido")</f>
        <v>único</v>
      </c>
    </row>
    <row r="647" spans="1:12" x14ac:dyDescent="0.3">
      <c r="A647" s="1">
        <v>45442</v>
      </c>
      <c r="B647" s="2">
        <v>45442.637252962966</v>
      </c>
      <c r="C647" s="2" t="str">
        <f>TEXT(Tabla1[[#This Row],[date]],"mmm")</f>
        <v>may</v>
      </c>
      <c r="D647" s="2" t="str">
        <f>TEXT(Tabla1[[#This Row],[date]],"dddd")</f>
        <v>jueves</v>
      </c>
      <c r="E647" s="2" t="str">
        <f>TEXT(Tabla1[[#This Row],[datetime]],"hh:mm")</f>
        <v>15:17</v>
      </c>
      <c r="F647" t="s">
        <v>3</v>
      </c>
      <c r="G647" t="s">
        <v>23</v>
      </c>
      <c r="H647" t="str">
        <f>IF(ISBLANK(G647),"cash",IF(COUNTIF($D$2:D647,D647)=1,"Nuevo","frecuente"))</f>
        <v>frecuente</v>
      </c>
      <c r="I647" s="8">
        <v>23.02</v>
      </c>
      <c r="J647" t="s">
        <v>35</v>
      </c>
      <c r="K647" t="str">
        <f>Tabla1[[#This Row],[day_of_the_week]]&amp;"-"&amp;Tabla1[[#This Row],[hour]]&amp;"-"&amp;Tabla1[[#This Row],[cash_type]]&amp;"-"&amp;Tabla1[[#This Row],[card]]&amp;"-"&amp;Tabla1[[#This Row],[coffee_name]]</f>
        <v>jueves-15:17-card-ANON-0000-0000-0012-Espresso</v>
      </c>
      <c r="L647" t="str">
        <f>IF(COUNTIF($K$2:K647,K647)=1,"único","repetido")</f>
        <v>único</v>
      </c>
    </row>
    <row r="648" spans="1:12" x14ac:dyDescent="0.3">
      <c r="A648" s="1">
        <v>45442</v>
      </c>
      <c r="B648" s="2">
        <v>45442.828601724534</v>
      </c>
      <c r="C648" s="2" t="str">
        <f>TEXT(Tabla1[[#This Row],[date]],"mmm")</f>
        <v>may</v>
      </c>
      <c r="D648" s="2" t="str">
        <f>TEXT(Tabla1[[#This Row],[date]],"dddd")</f>
        <v>jueves</v>
      </c>
      <c r="E648" s="2" t="str">
        <f>TEXT(Tabla1[[#This Row],[datetime]],"hh:mm")</f>
        <v>19:53</v>
      </c>
      <c r="F648" t="s">
        <v>3</v>
      </c>
      <c r="G648" t="s">
        <v>220</v>
      </c>
      <c r="H648" t="str">
        <f>IF(ISBLANK(G648),"cash",IF(COUNTIF($D$2:D648,D648)=1,"Nuevo","frecuente"))</f>
        <v>frecuente</v>
      </c>
      <c r="I648" s="8">
        <v>37.72</v>
      </c>
      <c r="J648" t="s">
        <v>43</v>
      </c>
      <c r="K648" t="str">
        <f>Tabla1[[#This Row],[day_of_the_week]]&amp;"-"&amp;Tabla1[[#This Row],[hour]]&amp;"-"&amp;Tabla1[[#This Row],[cash_type]]&amp;"-"&amp;Tabla1[[#This Row],[card]]&amp;"-"&amp;Tabla1[[#This Row],[coffee_name]]</f>
        <v>jueves-19:53-card-ANON-0000-0000-0206-Cappuccino</v>
      </c>
      <c r="L648" t="str">
        <f>IF(COUNTIF($K$2:K648,K648)=1,"único","repetido")</f>
        <v>único</v>
      </c>
    </row>
    <row r="649" spans="1:12" x14ac:dyDescent="0.3">
      <c r="A649" s="1">
        <v>45442</v>
      </c>
      <c r="B649" s="2">
        <v>45442.85492395833</v>
      </c>
      <c r="C649" s="2" t="str">
        <f>TEXT(Tabla1[[#This Row],[date]],"mmm")</f>
        <v>may</v>
      </c>
      <c r="D649" s="2" t="str">
        <f>TEXT(Tabla1[[#This Row],[date]],"dddd")</f>
        <v>jueves</v>
      </c>
      <c r="E649" s="2" t="str">
        <f>TEXT(Tabla1[[#This Row],[datetime]],"hh:mm")</f>
        <v>20:31</v>
      </c>
      <c r="F649" t="s">
        <v>3</v>
      </c>
      <c r="G649" t="s">
        <v>258</v>
      </c>
      <c r="H649" t="str">
        <f>IF(ISBLANK(G649),"cash",IF(COUNTIF($D$2:D649,D649)=1,"Nuevo","frecuente"))</f>
        <v>frecuente</v>
      </c>
      <c r="I649" s="8">
        <v>37.72</v>
      </c>
      <c r="J649" t="s">
        <v>7</v>
      </c>
      <c r="K649" t="str">
        <f>Tabla1[[#This Row],[day_of_the_week]]&amp;"-"&amp;Tabla1[[#This Row],[hour]]&amp;"-"&amp;Tabla1[[#This Row],[cash_type]]&amp;"-"&amp;Tabla1[[#This Row],[card]]&amp;"-"&amp;Tabla1[[#This Row],[coffee_name]]</f>
        <v>jueves-20:31-card-ANON-0000-0000-0244-Latte</v>
      </c>
      <c r="L649" t="str">
        <f>IF(COUNTIF($K$2:K649,K649)=1,"único","repetido")</f>
        <v>único</v>
      </c>
    </row>
    <row r="650" spans="1:12" x14ac:dyDescent="0.3">
      <c r="A650" s="1">
        <v>45442</v>
      </c>
      <c r="B650" s="2">
        <v>45442.865437905093</v>
      </c>
      <c r="C650" s="2" t="str">
        <f>TEXT(Tabla1[[#This Row],[date]],"mmm")</f>
        <v>may</v>
      </c>
      <c r="D650" s="2" t="str">
        <f>TEXT(Tabla1[[#This Row],[date]],"dddd")</f>
        <v>jueves</v>
      </c>
      <c r="E650" s="2" t="str">
        <f>TEXT(Tabla1[[#This Row],[datetime]],"hh:mm")</f>
        <v>20:46</v>
      </c>
      <c r="F650" t="s">
        <v>3</v>
      </c>
      <c r="G650" t="s">
        <v>19</v>
      </c>
      <c r="H650" t="str">
        <f>IF(ISBLANK(G650),"cash",IF(COUNTIF($D$2:D650,D650)=1,"Nuevo","frecuente"))</f>
        <v>frecuente</v>
      </c>
      <c r="I650" s="8">
        <v>37.72</v>
      </c>
      <c r="J650" t="s">
        <v>9</v>
      </c>
      <c r="K650" t="str">
        <f>Tabla1[[#This Row],[day_of_the_week]]&amp;"-"&amp;Tabla1[[#This Row],[hour]]&amp;"-"&amp;Tabla1[[#This Row],[cash_type]]&amp;"-"&amp;Tabla1[[#This Row],[card]]&amp;"-"&amp;Tabla1[[#This Row],[coffee_name]]</f>
        <v>jueves-20:46-card-ANON-0000-0000-0009-Hot Chocolate</v>
      </c>
      <c r="L650" t="str">
        <f>IF(COUNTIF($K$2:K650,K650)=1,"único","repetido")</f>
        <v>único</v>
      </c>
    </row>
    <row r="651" spans="1:12" x14ac:dyDescent="0.3">
      <c r="A651" s="1">
        <v>45442</v>
      </c>
      <c r="B651" s="2">
        <v>45442.866222060184</v>
      </c>
      <c r="C651" s="2" t="str">
        <f>TEXT(Tabla1[[#This Row],[date]],"mmm")</f>
        <v>may</v>
      </c>
      <c r="D651" s="2" t="str">
        <f>TEXT(Tabla1[[#This Row],[date]],"dddd")</f>
        <v>jueves</v>
      </c>
      <c r="E651" s="2" t="str">
        <f>TEXT(Tabla1[[#This Row],[datetime]],"hh:mm")</f>
        <v>20:47</v>
      </c>
      <c r="F651" t="s">
        <v>3</v>
      </c>
      <c r="G651" t="s">
        <v>19</v>
      </c>
      <c r="H651" t="str">
        <f>IF(ISBLANK(G651),"cash",IF(COUNTIF($D$2:D651,D651)=1,"Nuevo","frecuente"))</f>
        <v>frecuente</v>
      </c>
      <c r="I651" s="8">
        <v>32.82</v>
      </c>
      <c r="J651" t="s">
        <v>14</v>
      </c>
      <c r="K651" t="str">
        <f>Tabla1[[#This Row],[day_of_the_week]]&amp;"-"&amp;Tabla1[[#This Row],[hour]]&amp;"-"&amp;Tabla1[[#This Row],[cash_type]]&amp;"-"&amp;Tabla1[[#This Row],[card]]&amp;"-"&amp;Tabla1[[#This Row],[coffee_name]]</f>
        <v>jueves-20:47-card-ANON-0000-0000-0009-Americano with Milk</v>
      </c>
      <c r="L651" t="str">
        <f>IF(COUNTIF($K$2:K651,K651)=1,"único","repetido")</f>
        <v>único</v>
      </c>
    </row>
    <row r="652" spans="1:12" x14ac:dyDescent="0.3">
      <c r="A652" s="1">
        <v>45443</v>
      </c>
      <c r="B652" s="2">
        <v>45443.329135115739</v>
      </c>
      <c r="C652" s="2" t="str">
        <f>TEXT(Tabla1[[#This Row],[date]],"mmm")</f>
        <v>may</v>
      </c>
      <c r="D652" s="2" t="str">
        <f>TEXT(Tabla1[[#This Row],[date]],"dddd")</f>
        <v>viernes</v>
      </c>
      <c r="E652" s="2" t="str">
        <f>TEXT(Tabla1[[#This Row],[datetime]],"hh:mm")</f>
        <v>07:53</v>
      </c>
      <c r="F652" t="s">
        <v>3</v>
      </c>
      <c r="G652" t="s">
        <v>259</v>
      </c>
      <c r="H652" t="str">
        <f>IF(ISBLANK(G652),"cash",IF(COUNTIF($D$2:D652,D652)=1,"Nuevo","frecuente"))</f>
        <v>frecuente</v>
      </c>
      <c r="I652" s="8">
        <v>32.82</v>
      </c>
      <c r="J652" t="s">
        <v>14</v>
      </c>
      <c r="K652" t="str">
        <f>Tabla1[[#This Row],[day_of_the_week]]&amp;"-"&amp;Tabla1[[#This Row],[hour]]&amp;"-"&amp;Tabla1[[#This Row],[cash_type]]&amp;"-"&amp;Tabla1[[#This Row],[card]]&amp;"-"&amp;Tabla1[[#This Row],[coffee_name]]</f>
        <v>viernes-07:53-card-ANON-0000-0000-0245-Americano with Milk</v>
      </c>
      <c r="L652" t="str">
        <f>IF(COUNTIF($K$2:K652,K652)=1,"único","repetido")</f>
        <v>único</v>
      </c>
    </row>
    <row r="653" spans="1:12" x14ac:dyDescent="0.3">
      <c r="A653" s="1">
        <v>45443</v>
      </c>
      <c r="B653" s="2">
        <v>45443.389673854166</v>
      </c>
      <c r="C653" s="2" t="str">
        <f>TEXT(Tabla1[[#This Row],[date]],"mmm")</f>
        <v>may</v>
      </c>
      <c r="D653" s="2" t="str">
        <f>TEXT(Tabla1[[#This Row],[date]],"dddd")</f>
        <v>viernes</v>
      </c>
      <c r="E653" s="2" t="str">
        <f>TEXT(Tabla1[[#This Row],[datetime]],"hh:mm")</f>
        <v>09:21</v>
      </c>
      <c r="F653" t="s">
        <v>3</v>
      </c>
      <c r="G653" t="s">
        <v>260</v>
      </c>
      <c r="H653" t="str">
        <f>IF(ISBLANK(G653),"cash",IF(COUNTIF($D$2:D653,D653)=1,"Nuevo","frecuente"))</f>
        <v>frecuente</v>
      </c>
      <c r="I653" s="8">
        <v>37.72</v>
      </c>
      <c r="J653" t="s">
        <v>7</v>
      </c>
      <c r="K653" t="str">
        <f>Tabla1[[#This Row],[day_of_the_week]]&amp;"-"&amp;Tabla1[[#This Row],[hour]]&amp;"-"&amp;Tabla1[[#This Row],[cash_type]]&amp;"-"&amp;Tabla1[[#This Row],[card]]&amp;"-"&amp;Tabla1[[#This Row],[coffee_name]]</f>
        <v>viernes-09:21-card-ANON-0000-0000-0246-Latte</v>
      </c>
      <c r="L653" t="str">
        <f>IF(COUNTIF($K$2:K653,K653)=1,"único","repetido")</f>
        <v>único</v>
      </c>
    </row>
    <row r="654" spans="1:12" x14ac:dyDescent="0.3">
      <c r="A654" s="1">
        <v>45443</v>
      </c>
      <c r="B654" s="2">
        <v>45443.391652673614</v>
      </c>
      <c r="C654" s="2" t="str">
        <f>TEXT(Tabla1[[#This Row],[date]],"mmm")</f>
        <v>may</v>
      </c>
      <c r="D654" s="2" t="str">
        <f>TEXT(Tabla1[[#This Row],[date]],"dddd")</f>
        <v>viernes</v>
      </c>
      <c r="E654" s="2" t="str">
        <f>TEXT(Tabla1[[#This Row],[datetime]],"hh:mm")</f>
        <v>09:23</v>
      </c>
      <c r="F654" t="s">
        <v>21</v>
      </c>
      <c r="H654" t="str">
        <f>IF(ISBLANK(G654),"cash",IF(COUNTIF($D$2:D654,D654)=1,"Nuevo","frecuente"))</f>
        <v>cash</v>
      </c>
      <c r="I654" s="8">
        <v>39</v>
      </c>
      <c r="J654" t="s">
        <v>7</v>
      </c>
      <c r="K654" t="str">
        <f>Tabla1[[#This Row],[day_of_the_week]]&amp;"-"&amp;Tabla1[[#This Row],[hour]]&amp;"-"&amp;Tabla1[[#This Row],[cash_type]]&amp;"-"&amp;Tabla1[[#This Row],[card]]&amp;"-"&amp;Tabla1[[#This Row],[coffee_name]]</f>
        <v>viernes-09:23-cash--Latte</v>
      </c>
      <c r="L654" t="str">
        <f>IF(COUNTIF($K$2:K654,K654)=1,"único","repetido")</f>
        <v>único</v>
      </c>
    </row>
    <row r="655" spans="1:12" x14ac:dyDescent="0.3">
      <c r="A655" s="1">
        <v>45443</v>
      </c>
      <c r="B655" s="2">
        <v>45443.44314653935</v>
      </c>
      <c r="C655" s="2" t="str">
        <f>TEXT(Tabla1[[#This Row],[date]],"mmm")</f>
        <v>may</v>
      </c>
      <c r="D655" s="2" t="str">
        <f>TEXT(Tabla1[[#This Row],[date]],"dddd")</f>
        <v>viernes</v>
      </c>
      <c r="E655" s="2" t="str">
        <f>TEXT(Tabla1[[#This Row],[datetime]],"hh:mm")</f>
        <v>10:38</v>
      </c>
      <c r="F655" t="s">
        <v>3</v>
      </c>
      <c r="G655" t="s">
        <v>261</v>
      </c>
      <c r="H655" t="str">
        <f>IF(ISBLANK(G655),"cash",IF(COUNTIF($D$2:D655,D655)=1,"Nuevo","frecuente"))</f>
        <v>frecuente</v>
      </c>
      <c r="I655" s="8">
        <v>37.72</v>
      </c>
      <c r="J655" t="s">
        <v>9</v>
      </c>
      <c r="K655" t="str">
        <f>Tabla1[[#This Row],[day_of_the_week]]&amp;"-"&amp;Tabla1[[#This Row],[hour]]&amp;"-"&amp;Tabla1[[#This Row],[cash_type]]&amp;"-"&amp;Tabla1[[#This Row],[card]]&amp;"-"&amp;Tabla1[[#This Row],[coffee_name]]</f>
        <v>viernes-10:38-card-ANON-0000-0000-0247-Hot Chocolate</v>
      </c>
      <c r="L655" t="str">
        <f>IF(COUNTIF($K$2:K655,K655)=1,"único","repetido")</f>
        <v>único</v>
      </c>
    </row>
    <row r="656" spans="1:12" x14ac:dyDescent="0.3">
      <c r="A656" s="1">
        <v>45443</v>
      </c>
      <c r="B656" s="2">
        <v>45443.443821018518</v>
      </c>
      <c r="C656" s="2" t="str">
        <f>TEXT(Tabla1[[#This Row],[date]],"mmm")</f>
        <v>may</v>
      </c>
      <c r="D656" s="2" t="str">
        <f>TEXT(Tabla1[[#This Row],[date]],"dddd")</f>
        <v>viernes</v>
      </c>
      <c r="E656" s="2" t="str">
        <f>TEXT(Tabla1[[#This Row],[datetime]],"hh:mm")</f>
        <v>10:39</v>
      </c>
      <c r="F656" t="s">
        <v>3</v>
      </c>
      <c r="G656" t="s">
        <v>262</v>
      </c>
      <c r="H656" t="str">
        <f>IF(ISBLANK(G656),"cash",IF(COUNTIF($D$2:D656,D656)=1,"Nuevo","frecuente"))</f>
        <v>frecuente</v>
      </c>
      <c r="I656" s="8">
        <v>37.72</v>
      </c>
      <c r="J656" t="s">
        <v>18</v>
      </c>
      <c r="K656" t="str">
        <f>Tabla1[[#This Row],[day_of_the_week]]&amp;"-"&amp;Tabla1[[#This Row],[hour]]&amp;"-"&amp;Tabla1[[#This Row],[cash_type]]&amp;"-"&amp;Tabla1[[#This Row],[card]]&amp;"-"&amp;Tabla1[[#This Row],[coffee_name]]</f>
        <v>viernes-10:39-card-ANON-0000-0000-0248-Cocoa</v>
      </c>
      <c r="L656" t="str">
        <f>IF(COUNTIF($K$2:K656,K656)=1,"único","repetido")</f>
        <v>único</v>
      </c>
    </row>
    <row r="657" spans="1:12" x14ac:dyDescent="0.3">
      <c r="A657" s="1">
        <v>45443</v>
      </c>
      <c r="B657" s="2">
        <v>45443.618205740742</v>
      </c>
      <c r="C657" s="2" t="str">
        <f>TEXT(Tabla1[[#This Row],[date]],"mmm")</f>
        <v>may</v>
      </c>
      <c r="D657" s="2" t="str">
        <f>TEXT(Tabla1[[#This Row],[date]],"dddd")</f>
        <v>viernes</v>
      </c>
      <c r="E657" s="2" t="str">
        <f>TEXT(Tabla1[[#This Row],[datetime]],"hh:mm")</f>
        <v>14:50</v>
      </c>
      <c r="F657" t="s">
        <v>3</v>
      </c>
      <c r="G657" t="s">
        <v>263</v>
      </c>
      <c r="H657" t="str">
        <f>IF(ISBLANK(G657),"cash",IF(COUNTIF($D$2:D657,D657)=1,"Nuevo","frecuente"))</f>
        <v>frecuente</v>
      </c>
      <c r="I657" s="8">
        <v>32.82</v>
      </c>
      <c r="J657" t="s">
        <v>14</v>
      </c>
      <c r="K657" t="str">
        <f>Tabla1[[#This Row],[day_of_the_week]]&amp;"-"&amp;Tabla1[[#This Row],[hour]]&amp;"-"&amp;Tabla1[[#This Row],[cash_type]]&amp;"-"&amp;Tabla1[[#This Row],[card]]&amp;"-"&amp;Tabla1[[#This Row],[coffee_name]]</f>
        <v>viernes-14:50-card-ANON-0000-0000-0249-Americano with Milk</v>
      </c>
      <c r="L657" t="str">
        <f>IF(COUNTIF($K$2:K657,K657)=1,"único","repetido")</f>
        <v>único</v>
      </c>
    </row>
    <row r="658" spans="1:12" x14ac:dyDescent="0.3">
      <c r="A658" s="1">
        <v>45443</v>
      </c>
      <c r="B658" s="2">
        <v>45443.766488842593</v>
      </c>
      <c r="C658" s="2" t="str">
        <f>TEXT(Tabla1[[#This Row],[date]],"mmm")</f>
        <v>may</v>
      </c>
      <c r="D658" s="2" t="str">
        <f>TEXT(Tabla1[[#This Row],[date]],"dddd")</f>
        <v>viernes</v>
      </c>
      <c r="E658" s="2" t="str">
        <f>TEXT(Tabla1[[#This Row],[datetime]],"hh:mm")</f>
        <v>18:23</v>
      </c>
      <c r="F658" t="s">
        <v>3</v>
      </c>
      <c r="G658" t="s">
        <v>264</v>
      </c>
      <c r="H658" t="str">
        <f>IF(ISBLANK(G658),"cash",IF(COUNTIF($D$2:D658,D658)=1,"Nuevo","frecuente"))</f>
        <v>frecuente</v>
      </c>
      <c r="I658" s="8">
        <v>37.72</v>
      </c>
      <c r="J658" t="s">
        <v>7</v>
      </c>
      <c r="K658" t="str">
        <f>Tabla1[[#This Row],[day_of_the_week]]&amp;"-"&amp;Tabla1[[#This Row],[hour]]&amp;"-"&amp;Tabla1[[#This Row],[cash_type]]&amp;"-"&amp;Tabla1[[#This Row],[card]]&amp;"-"&amp;Tabla1[[#This Row],[coffee_name]]</f>
        <v>viernes-18:23-card-ANON-0000-0000-0250-Latte</v>
      </c>
      <c r="L658" t="str">
        <f>IF(COUNTIF($K$2:K658,K658)=1,"único","repetido")</f>
        <v>único</v>
      </c>
    </row>
    <row r="659" spans="1:12" x14ac:dyDescent="0.3">
      <c r="A659" s="1">
        <v>45443</v>
      </c>
      <c r="B659" s="2">
        <v>45443.767398969911</v>
      </c>
      <c r="C659" s="2" t="str">
        <f>TEXT(Tabla1[[#This Row],[date]],"mmm")</f>
        <v>may</v>
      </c>
      <c r="D659" s="2" t="str">
        <f>TEXT(Tabla1[[#This Row],[date]],"dddd")</f>
        <v>viernes</v>
      </c>
      <c r="E659" s="2" t="str">
        <f>TEXT(Tabla1[[#This Row],[datetime]],"hh:mm")</f>
        <v>18:25</v>
      </c>
      <c r="F659" t="s">
        <v>3</v>
      </c>
      <c r="G659" t="s">
        <v>264</v>
      </c>
      <c r="H659" t="str">
        <f>IF(ISBLANK(G659),"cash",IF(COUNTIF($D$2:D659,D659)=1,"Nuevo","frecuente"))</f>
        <v>frecuente</v>
      </c>
      <c r="I659" s="8">
        <v>37.72</v>
      </c>
      <c r="J659" t="s">
        <v>7</v>
      </c>
      <c r="K659" t="str">
        <f>Tabla1[[#This Row],[day_of_the_week]]&amp;"-"&amp;Tabla1[[#This Row],[hour]]&amp;"-"&amp;Tabla1[[#This Row],[cash_type]]&amp;"-"&amp;Tabla1[[#This Row],[card]]&amp;"-"&amp;Tabla1[[#This Row],[coffee_name]]</f>
        <v>viernes-18:25-card-ANON-0000-0000-0250-Latte</v>
      </c>
      <c r="L659" t="str">
        <f>IF(COUNTIF($K$2:K659,K659)=1,"único","repetido")</f>
        <v>único</v>
      </c>
    </row>
    <row r="660" spans="1:12" x14ac:dyDescent="0.3">
      <c r="A660" s="1">
        <v>45443</v>
      </c>
      <c r="B660" s="2">
        <v>45443.837953310183</v>
      </c>
      <c r="C660" s="2" t="str">
        <f>TEXT(Tabla1[[#This Row],[date]],"mmm")</f>
        <v>may</v>
      </c>
      <c r="D660" s="2" t="str">
        <f>TEXT(Tabla1[[#This Row],[date]],"dddd")</f>
        <v>viernes</v>
      </c>
      <c r="E660" s="2" t="str">
        <f>TEXT(Tabla1[[#This Row],[datetime]],"hh:mm")</f>
        <v>20:06</v>
      </c>
      <c r="F660" t="s">
        <v>3</v>
      </c>
      <c r="G660" t="s">
        <v>194</v>
      </c>
      <c r="H660" t="str">
        <f>IF(ISBLANK(G660),"cash",IF(COUNTIF($D$2:D660,D660)=1,"Nuevo","frecuente"))</f>
        <v>frecuente</v>
      </c>
      <c r="I660" s="8">
        <v>37.72</v>
      </c>
      <c r="J660" t="s">
        <v>43</v>
      </c>
      <c r="K660" t="str">
        <f>Tabla1[[#This Row],[day_of_the_week]]&amp;"-"&amp;Tabla1[[#This Row],[hour]]&amp;"-"&amp;Tabla1[[#This Row],[cash_type]]&amp;"-"&amp;Tabla1[[#This Row],[card]]&amp;"-"&amp;Tabla1[[#This Row],[coffee_name]]</f>
        <v>viernes-20:06-card-ANON-0000-0000-0180-Cappuccino</v>
      </c>
      <c r="L660" t="str">
        <f>IF(COUNTIF($K$2:K660,K660)=1,"único","repetido")</f>
        <v>único</v>
      </c>
    </row>
    <row r="661" spans="1:12" x14ac:dyDescent="0.3">
      <c r="A661" s="1">
        <v>45443</v>
      </c>
      <c r="B661" s="2">
        <v>45443.856324108798</v>
      </c>
      <c r="C661" s="2" t="str">
        <f>TEXT(Tabla1[[#This Row],[date]],"mmm")</f>
        <v>may</v>
      </c>
      <c r="D661" s="2" t="str">
        <f>TEXT(Tabla1[[#This Row],[date]],"dddd")</f>
        <v>viernes</v>
      </c>
      <c r="E661" s="2" t="str">
        <f>TEXT(Tabla1[[#This Row],[datetime]],"hh:mm")</f>
        <v>20:33</v>
      </c>
      <c r="F661" t="s">
        <v>3</v>
      </c>
      <c r="G661" t="s">
        <v>148</v>
      </c>
      <c r="H661" t="str">
        <f>IF(ISBLANK(G661),"cash",IF(COUNTIF($D$2:D661,D661)=1,"Nuevo","frecuente"))</f>
        <v>frecuente</v>
      </c>
      <c r="I661" s="8">
        <v>32.82</v>
      </c>
      <c r="J661" t="s">
        <v>14</v>
      </c>
      <c r="K661" t="str">
        <f>Tabla1[[#This Row],[day_of_the_week]]&amp;"-"&amp;Tabla1[[#This Row],[hour]]&amp;"-"&amp;Tabla1[[#This Row],[cash_type]]&amp;"-"&amp;Tabla1[[#This Row],[card]]&amp;"-"&amp;Tabla1[[#This Row],[coffee_name]]</f>
        <v>viernes-20:33-card-ANON-0000-0000-0134-Americano with Milk</v>
      </c>
      <c r="L661" t="str">
        <f>IF(COUNTIF($K$2:K661,K661)=1,"único","repetido")</f>
        <v>único</v>
      </c>
    </row>
    <row r="662" spans="1:12" x14ac:dyDescent="0.3">
      <c r="A662" s="1">
        <v>45443</v>
      </c>
      <c r="B662" s="2">
        <v>45443.857325266203</v>
      </c>
      <c r="C662" s="2" t="str">
        <f>TEXT(Tabla1[[#This Row],[date]],"mmm")</f>
        <v>may</v>
      </c>
      <c r="D662" s="2" t="str">
        <f>TEXT(Tabla1[[#This Row],[date]],"dddd")</f>
        <v>viernes</v>
      </c>
      <c r="E662" s="2" t="str">
        <f>TEXT(Tabla1[[#This Row],[datetime]],"hh:mm")</f>
        <v>20:34</v>
      </c>
      <c r="F662" t="s">
        <v>3</v>
      </c>
      <c r="G662" t="s">
        <v>148</v>
      </c>
      <c r="H662" t="str">
        <f>IF(ISBLANK(G662),"cash",IF(COUNTIF($D$2:D662,D662)=1,"Nuevo","frecuente"))</f>
        <v>frecuente</v>
      </c>
      <c r="I662" s="8">
        <v>37.72</v>
      </c>
      <c r="J662" t="s">
        <v>7</v>
      </c>
      <c r="K662" t="str">
        <f>Tabla1[[#This Row],[day_of_the_week]]&amp;"-"&amp;Tabla1[[#This Row],[hour]]&amp;"-"&amp;Tabla1[[#This Row],[cash_type]]&amp;"-"&amp;Tabla1[[#This Row],[card]]&amp;"-"&amp;Tabla1[[#This Row],[coffee_name]]</f>
        <v>viernes-20:34-card-ANON-0000-0000-0134-Latte</v>
      </c>
      <c r="L662" t="str">
        <f>IF(COUNTIF($K$2:K662,K662)=1,"único","repetido")</f>
        <v>único</v>
      </c>
    </row>
    <row r="663" spans="1:12" x14ac:dyDescent="0.3">
      <c r="A663" s="1">
        <v>45443</v>
      </c>
      <c r="B663" s="2">
        <v>45443.920683680553</v>
      </c>
      <c r="C663" s="2" t="str">
        <f>TEXT(Tabla1[[#This Row],[date]],"mmm")</f>
        <v>may</v>
      </c>
      <c r="D663" s="2" t="str">
        <f>TEXT(Tabla1[[#This Row],[date]],"dddd")</f>
        <v>viernes</v>
      </c>
      <c r="E663" s="2" t="str">
        <f>TEXT(Tabla1[[#This Row],[datetime]],"hh:mm")</f>
        <v>22:05</v>
      </c>
      <c r="F663" t="s">
        <v>3</v>
      </c>
      <c r="G663" t="s">
        <v>220</v>
      </c>
      <c r="H663" t="str">
        <f>IF(ISBLANK(G663),"cash",IF(COUNTIF($D$2:D663,D663)=1,"Nuevo","frecuente"))</f>
        <v>frecuente</v>
      </c>
      <c r="I663" s="8">
        <v>37.72</v>
      </c>
      <c r="J663" t="s">
        <v>43</v>
      </c>
      <c r="K663" t="str">
        <f>Tabla1[[#This Row],[day_of_the_week]]&amp;"-"&amp;Tabla1[[#This Row],[hour]]&amp;"-"&amp;Tabla1[[#This Row],[cash_type]]&amp;"-"&amp;Tabla1[[#This Row],[card]]&amp;"-"&amp;Tabla1[[#This Row],[coffee_name]]</f>
        <v>viernes-22:05-card-ANON-0000-0000-0206-Cappuccino</v>
      </c>
      <c r="L663" t="str">
        <f>IF(COUNTIF($K$2:K663,K663)=1,"único","repetido")</f>
        <v>único</v>
      </c>
    </row>
    <row r="664" spans="1:12" x14ac:dyDescent="0.3">
      <c r="A664" s="1">
        <v>45443</v>
      </c>
      <c r="B664" s="2">
        <v>45443.92144085648</v>
      </c>
      <c r="C664" s="2" t="str">
        <f>TEXT(Tabla1[[#This Row],[date]],"mmm")</f>
        <v>may</v>
      </c>
      <c r="D664" s="2" t="str">
        <f>TEXT(Tabla1[[#This Row],[date]],"dddd")</f>
        <v>viernes</v>
      </c>
      <c r="E664" s="2" t="str">
        <f>TEXT(Tabla1[[#This Row],[datetime]],"hh:mm")</f>
        <v>22:06</v>
      </c>
      <c r="F664" t="s">
        <v>3</v>
      </c>
      <c r="G664" t="s">
        <v>220</v>
      </c>
      <c r="H664" t="str">
        <f>IF(ISBLANK(G664),"cash",IF(COUNTIF($D$2:D664,D664)=1,"Nuevo","frecuente"))</f>
        <v>frecuente</v>
      </c>
      <c r="I664" s="8">
        <v>32.82</v>
      </c>
      <c r="J664" t="s">
        <v>14</v>
      </c>
      <c r="K664" t="str">
        <f>Tabla1[[#This Row],[day_of_the_week]]&amp;"-"&amp;Tabla1[[#This Row],[hour]]&amp;"-"&amp;Tabla1[[#This Row],[cash_type]]&amp;"-"&amp;Tabla1[[#This Row],[card]]&amp;"-"&amp;Tabla1[[#This Row],[coffee_name]]</f>
        <v>viernes-22:06-card-ANON-0000-0000-0206-Americano with Milk</v>
      </c>
      <c r="L664" t="str">
        <f>IF(COUNTIF($K$2:K664,K664)=1,"único","repetido")</f>
        <v>único</v>
      </c>
    </row>
    <row r="665" spans="1:12" x14ac:dyDescent="0.3">
      <c r="A665" s="1">
        <v>45443</v>
      </c>
      <c r="B665" s="2">
        <v>45443.922168611112</v>
      </c>
      <c r="C665" s="2" t="str">
        <f>TEXT(Tabla1[[#This Row],[date]],"mmm")</f>
        <v>may</v>
      </c>
      <c r="D665" s="2" t="str">
        <f>TEXT(Tabla1[[#This Row],[date]],"dddd")</f>
        <v>viernes</v>
      </c>
      <c r="E665" s="2" t="str">
        <f>TEXT(Tabla1[[#This Row],[datetime]],"hh:mm")</f>
        <v>22:07</v>
      </c>
      <c r="F665" t="s">
        <v>3</v>
      </c>
      <c r="G665" t="s">
        <v>220</v>
      </c>
      <c r="H665" t="str">
        <f>IF(ISBLANK(G665),"cash",IF(COUNTIF($D$2:D665,D665)=1,"Nuevo","frecuente"))</f>
        <v>frecuente</v>
      </c>
      <c r="I665" s="8">
        <v>27.92</v>
      </c>
      <c r="J665" t="s">
        <v>28</v>
      </c>
      <c r="K665" t="str">
        <f>Tabla1[[#This Row],[day_of_the_week]]&amp;"-"&amp;Tabla1[[#This Row],[hour]]&amp;"-"&amp;Tabla1[[#This Row],[cash_type]]&amp;"-"&amp;Tabla1[[#This Row],[card]]&amp;"-"&amp;Tabla1[[#This Row],[coffee_name]]</f>
        <v>viernes-22:07-card-ANON-0000-0000-0206-Cortado</v>
      </c>
      <c r="L665" t="str">
        <f>IF(COUNTIF($K$2:K665,K665)=1,"único","repetido")</f>
        <v>único</v>
      </c>
    </row>
    <row r="666" spans="1:12" x14ac:dyDescent="0.3">
      <c r="A666" s="1">
        <v>45444</v>
      </c>
      <c r="B666" s="2">
        <v>45444.352103530095</v>
      </c>
      <c r="C666" s="2" t="str">
        <f>TEXT(Tabla1[[#This Row],[date]],"mmm")</f>
        <v>jun</v>
      </c>
      <c r="D666" s="2" t="str">
        <f>TEXT(Tabla1[[#This Row],[date]],"dddd")</f>
        <v>sábado</v>
      </c>
      <c r="E666" s="2" t="str">
        <f>TEXT(Tabla1[[#This Row],[datetime]],"hh:mm")</f>
        <v>08:27</v>
      </c>
      <c r="F666" t="s">
        <v>3</v>
      </c>
      <c r="G666" t="s">
        <v>155</v>
      </c>
      <c r="H666" t="str">
        <f>IF(ISBLANK(G666),"cash",IF(COUNTIF($D$2:D666,D666)=1,"Nuevo","frecuente"))</f>
        <v>frecuente</v>
      </c>
      <c r="I666" s="8">
        <v>27.92</v>
      </c>
      <c r="J666" t="s">
        <v>28</v>
      </c>
      <c r="K666" t="str">
        <f>Tabla1[[#This Row],[day_of_the_week]]&amp;"-"&amp;Tabla1[[#This Row],[hour]]&amp;"-"&amp;Tabla1[[#This Row],[cash_type]]&amp;"-"&amp;Tabla1[[#This Row],[card]]&amp;"-"&amp;Tabla1[[#This Row],[coffee_name]]</f>
        <v>sábado-08:27-card-ANON-0000-0000-0141-Cortado</v>
      </c>
      <c r="L666" t="str">
        <f>IF(COUNTIF($K$2:K666,K666)=1,"único","repetido")</f>
        <v>único</v>
      </c>
    </row>
    <row r="667" spans="1:12" x14ac:dyDescent="0.3">
      <c r="A667" s="1">
        <v>45444</v>
      </c>
      <c r="B667" s="2">
        <v>45444.408619791669</v>
      </c>
      <c r="C667" s="2" t="str">
        <f>TEXT(Tabla1[[#This Row],[date]],"mmm")</f>
        <v>jun</v>
      </c>
      <c r="D667" s="2" t="str">
        <f>TEXT(Tabla1[[#This Row],[date]],"dddd")</f>
        <v>sábado</v>
      </c>
      <c r="E667" s="2" t="str">
        <f>TEXT(Tabla1[[#This Row],[datetime]],"hh:mm")</f>
        <v>09:48</v>
      </c>
      <c r="F667" t="s">
        <v>3</v>
      </c>
      <c r="G667" t="s">
        <v>246</v>
      </c>
      <c r="H667" t="str">
        <f>IF(ISBLANK(G667),"cash",IF(COUNTIF($D$2:D667,D667)=1,"Nuevo","frecuente"))</f>
        <v>frecuente</v>
      </c>
      <c r="I667" s="8">
        <v>37.72</v>
      </c>
      <c r="J667" t="s">
        <v>7</v>
      </c>
      <c r="K667" t="str">
        <f>Tabla1[[#This Row],[day_of_the_week]]&amp;"-"&amp;Tabla1[[#This Row],[hour]]&amp;"-"&amp;Tabla1[[#This Row],[cash_type]]&amp;"-"&amp;Tabla1[[#This Row],[card]]&amp;"-"&amp;Tabla1[[#This Row],[coffee_name]]</f>
        <v>sábado-09:48-card-ANON-0000-0000-0232-Latte</v>
      </c>
      <c r="L667" t="str">
        <f>IF(COUNTIF($K$2:K667,K667)=1,"único","repetido")</f>
        <v>único</v>
      </c>
    </row>
    <row r="668" spans="1:12" x14ac:dyDescent="0.3">
      <c r="A668" s="1">
        <v>45444</v>
      </c>
      <c r="B668" s="2">
        <v>45444.484830682872</v>
      </c>
      <c r="C668" s="2" t="str">
        <f>TEXT(Tabla1[[#This Row],[date]],"mmm")</f>
        <v>jun</v>
      </c>
      <c r="D668" s="2" t="str">
        <f>TEXT(Tabla1[[#This Row],[date]],"dddd")</f>
        <v>sábado</v>
      </c>
      <c r="E668" s="2" t="str">
        <f>TEXT(Tabla1[[#This Row],[datetime]],"hh:mm")</f>
        <v>11:38</v>
      </c>
      <c r="F668" t="s">
        <v>3</v>
      </c>
      <c r="G668" t="s">
        <v>264</v>
      </c>
      <c r="H668" t="str">
        <f>IF(ISBLANK(G668),"cash",IF(COUNTIF($D$2:D668,D668)=1,"Nuevo","frecuente"))</f>
        <v>frecuente</v>
      </c>
      <c r="I668" s="8">
        <v>37.72</v>
      </c>
      <c r="J668" t="s">
        <v>7</v>
      </c>
      <c r="K668" t="str">
        <f>Tabla1[[#This Row],[day_of_the_week]]&amp;"-"&amp;Tabla1[[#This Row],[hour]]&amp;"-"&amp;Tabla1[[#This Row],[cash_type]]&amp;"-"&amp;Tabla1[[#This Row],[card]]&amp;"-"&amp;Tabla1[[#This Row],[coffee_name]]</f>
        <v>sábado-11:38-card-ANON-0000-0000-0250-Latte</v>
      </c>
      <c r="L668" t="str">
        <f>IF(COUNTIF($K$2:K668,K668)=1,"único","repetido")</f>
        <v>único</v>
      </c>
    </row>
    <row r="669" spans="1:12" x14ac:dyDescent="0.3">
      <c r="A669" s="1">
        <v>45444</v>
      </c>
      <c r="B669" s="2">
        <v>45444.603399756947</v>
      </c>
      <c r="C669" s="2" t="str">
        <f>TEXT(Tabla1[[#This Row],[date]],"mmm")</f>
        <v>jun</v>
      </c>
      <c r="D669" s="2" t="str">
        <f>TEXT(Tabla1[[#This Row],[date]],"dddd")</f>
        <v>sábado</v>
      </c>
      <c r="E669" s="2" t="str">
        <f>TEXT(Tabla1[[#This Row],[datetime]],"hh:mm")</f>
        <v>14:28</v>
      </c>
      <c r="F669" t="s">
        <v>3</v>
      </c>
      <c r="G669" t="s">
        <v>111</v>
      </c>
      <c r="H669" t="str">
        <f>IF(ISBLANK(G669),"cash",IF(COUNTIF($D$2:D669,D669)=1,"Nuevo","frecuente"))</f>
        <v>frecuente</v>
      </c>
      <c r="I669" s="8">
        <v>32.82</v>
      </c>
      <c r="J669" t="s">
        <v>14</v>
      </c>
      <c r="K669" t="str">
        <f>Tabla1[[#This Row],[day_of_the_week]]&amp;"-"&amp;Tabla1[[#This Row],[hour]]&amp;"-"&amp;Tabla1[[#This Row],[cash_type]]&amp;"-"&amp;Tabla1[[#This Row],[card]]&amp;"-"&amp;Tabla1[[#This Row],[coffee_name]]</f>
        <v>sábado-14:28-card-ANON-0000-0000-0097-Americano with Milk</v>
      </c>
      <c r="L669" t="str">
        <f>IF(COUNTIF($K$2:K669,K669)=1,"único","repetido")</f>
        <v>único</v>
      </c>
    </row>
    <row r="670" spans="1:12" x14ac:dyDescent="0.3">
      <c r="A670" s="1">
        <v>45444</v>
      </c>
      <c r="B670" s="2">
        <v>45444.764036805558</v>
      </c>
      <c r="C670" s="2" t="str">
        <f>TEXT(Tabla1[[#This Row],[date]],"mmm")</f>
        <v>jun</v>
      </c>
      <c r="D670" s="2" t="str">
        <f>TEXT(Tabla1[[#This Row],[date]],"dddd")</f>
        <v>sábado</v>
      </c>
      <c r="E670" s="2" t="str">
        <f>TEXT(Tabla1[[#This Row],[datetime]],"hh:mm")</f>
        <v>18:20</v>
      </c>
      <c r="F670" t="s">
        <v>3</v>
      </c>
      <c r="G670" t="s">
        <v>265</v>
      </c>
      <c r="H670" t="str">
        <f>IF(ISBLANK(G670),"cash",IF(COUNTIF($D$2:D670,D670)=1,"Nuevo","frecuente"))</f>
        <v>frecuente</v>
      </c>
      <c r="I670" s="8">
        <v>32.82</v>
      </c>
      <c r="J670" t="s">
        <v>14</v>
      </c>
      <c r="K670" t="str">
        <f>Tabla1[[#This Row],[day_of_the_week]]&amp;"-"&amp;Tabla1[[#This Row],[hour]]&amp;"-"&amp;Tabla1[[#This Row],[cash_type]]&amp;"-"&amp;Tabla1[[#This Row],[card]]&amp;"-"&amp;Tabla1[[#This Row],[coffee_name]]</f>
        <v>sábado-18:20-card-ANON-0000-0000-0251-Americano with Milk</v>
      </c>
      <c r="L670" t="str">
        <f>IF(COUNTIF($K$2:K670,K670)=1,"único","repetido")</f>
        <v>único</v>
      </c>
    </row>
    <row r="671" spans="1:12" x14ac:dyDescent="0.3">
      <c r="A671" s="1">
        <v>45444</v>
      </c>
      <c r="B671" s="2">
        <v>45444.764761145831</v>
      </c>
      <c r="C671" s="2" t="str">
        <f>TEXT(Tabla1[[#This Row],[date]],"mmm")</f>
        <v>jun</v>
      </c>
      <c r="D671" s="2" t="str">
        <f>TEXT(Tabla1[[#This Row],[date]],"dddd")</f>
        <v>sábado</v>
      </c>
      <c r="E671" s="2" t="str">
        <f>TEXT(Tabla1[[#This Row],[datetime]],"hh:mm")</f>
        <v>18:21</v>
      </c>
      <c r="F671" t="s">
        <v>3</v>
      </c>
      <c r="G671" t="s">
        <v>265</v>
      </c>
      <c r="H671" t="str">
        <f>IF(ISBLANK(G671),"cash",IF(COUNTIF($D$2:D671,D671)=1,"Nuevo","frecuente"))</f>
        <v>frecuente</v>
      </c>
      <c r="I671" s="8">
        <v>32.82</v>
      </c>
      <c r="J671" t="s">
        <v>14</v>
      </c>
      <c r="K671" t="str">
        <f>Tabla1[[#This Row],[day_of_the_week]]&amp;"-"&amp;Tabla1[[#This Row],[hour]]&amp;"-"&amp;Tabla1[[#This Row],[cash_type]]&amp;"-"&amp;Tabla1[[#This Row],[card]]&amp;"-"&amp;Tabla1[[#This Row],[coffee_name]]</f>
        <v>sábado-18:21-card-ANON-0000-0000-0251-Americano with Milk</v>
      </c>
      <c r="L671" t="str">
        <f>IF(COUNTIF($K$2:K671,K671)=1,"único","repetido")</f>
        <v>único</v>
      </c>
    </row>
    <row r="672" spans="1:12" x14ac:dyDescent="0.3">
      <c r="A672" s="1">
        <v>45444</v>
      </c>
      <c r="B672" s="2">
        <v>45444.868176944445</v>
      </c>
      <c r="C672" s="2" t="str">
        <f>TEXT(Tabla1[[#This Row],[date]],"mmm")</f>
        <v>jun</v>
      </c>
      <c r="D672" s="2" t="str">
        <f>TEXT(Tabla1[[#This Row],[date]],"dddd")</f>
        <v>sábado</v>
      </c>
      <c r="E672" s="2" t="str">
        <f>TEXT(Tabla1[[#This Row],[datetime]],"hh:mm")</f>
        <v>20:50</v>
      </c>
      <c r="F672" t="s">
        <v>3</v>
      </c>
      <c r="G672" t="s">
        <v>168</v>
      </c>
      <c r="H672" t="str">
        <f>IF(ISBLANK(G672),"cash",IF(COUNTIF($D$2:D672,D672)=1,"Nuevo","frecuente"))</f>
        <v>frecuente</v>
      </c>
      <c r="I672" s="8">
        <v>37.72</v>
      </c>
      <c r="J672" t="s">
        <v>43</v>
      </c>
      <c r="K672" t="str">
        <f>Tabla1[[#This Row],[day_of_the_week]]&amp;"-"&amp;Tabla1[[#This Row],[hour]]&amp;"-"&amp;Tabla1[[#This Row],[cash_type]]&amp;"-"&amp;Tabla1[[#This Row],[card]]&amp;"-"&amp;Tabla1[[#This Row],[coffee_name]]</f>
        <v>sábado-20:50-card-ANON-0000-0000-0154-Cappuccino</v>
      </c>
      <c r="L672" t="str">
        <f>IF(COUNTIF($K$2:K672,K672)=1,"único","repetido")</f>
        <v>único</v>
      </c>
    </row>
    <row r="673" spans="1:12" x14ac:dyDescent="0.3">
      <c r="A673" s="1">
        <v>45444</v>
      </c>
      <c r="B673" s="2">
        <v>45444.868907002317</v>
      </c>
      <c r="C673" s="2" t="str">
        <f>TEXT(Tabla1[[#This Row],[date]],"mmm")</f>
        <v>jun</v>
      </c>
      <c r="D673" s="2" t="str">
        <f>TEXT(Tabla1[[#This Row],[date]],"dddd")</f>
        <v>sábado</v>
      </c>
      <c r="E673" s="2" t="str">
        <f>TEXT(Tabla1[[#This Row],[datetime]],"hh:mm")</f>
        <v>20:51</v>
      </c>
      <c r="F673" t="s">
        <v>3</v>
      </c>
      <c r="G673" t="s">
        <v>168</v>
      </c>
      <c r="H673" t="str">
        <f>IF(ISBLANK(G673),"cash",IF(COUNTIF($D$2:D673,D673)=1,"Nuevo","frecuente"))</f>
        <v>frecuente</v>
      </c>
      <c r="I673" s="8">
        <v>37.72</v>
      </c>
      <c r="J673" t="s">
        <v>43</v>
      </c>
      <c r="K673" t="str">
        <f>Tabla1[[#This Row],[day_of_the_week]]&amp;"-"&amp;Tabla1[[#This Row],[hour]]&amp;"-"&amp;Tabla1[[#This Row],[cash_type]]&amp;"-"&amp;Tabla1[[#This Row],[card]]&amp;"-"&amp;Tabla1[[#This Row],[coffee_name]]</f>
        <v>sábado-20:51-card-ANON-0000-0000-0154-Cappuccino</v>
      </c>
      <c r="L673" t="str">
        <f>IF(COUNTIF($K$2:K673,K673)=1,"único","repetido")</f>
        <v>único</v>
      </c>
    </row>
    <row r="674" spans="1:12" x14ac:dyDescent="0.3">
      <c r="A674" s="1">
        <v>45444</v>
      </c>
      <c r="B674" s="2">
        <v>45444.871519293978</v>
      </c>
      <c r="C674" s="2" t="str">
        <f>TEXT(Tabla1[[#This Row],[date]],"mmm")</f>
        <v>jun</v>
      </c>
      <c r="D674" s="2" t="str">
        <f>TEXT(Tabla1[[#This Row],[date]],"dddd")</f>
        <v>sábado</v>
      </c>
      <c r="E674" s="2" t="str">
        <f>TEXT(Tabla1[[#This Row],[datetime]],"hh:mm")</f>
        <v>20:54</v>
      </c>
      <c r="F674" t="s">
        <v>21</v>
      </c>
      <c r="H674" t="str">
        <f>IF(ISBLANK(G674),"cash",IF(COUNTIF($D$2:D674,D674)=1,"Nuevo","frecuente"))</f>
        <v>cash</v>
      </c>
      <c r="I674" s="8">
        <v>39</v>
      </c>
      <c r="J674" t="s">
        <v>18</v>
      </c>
      <c r="K674" t="str">
        <f>Tabla1[[#This Row],[day_of_the_week]]&amp;"-"&amp;Tabla1[[#This Row],[hour]]&amp;"-"&amp;Tabla1[[#This Row],[cash_type]]&amp;"-"&amp;Tabla1[[#This Row],[card]]&amp;"-"&amp;Tabla1[[#This Row],[coffee_name]]</f>
        <v>sábado-20:54-cash--Cocoa</v>
      </c>
      <c r="L674" t="str">
        <f>IF(COUNTIF($K$2:K674,K674)=1,"único","repetido")</f>
        <v>único</v>
      </c>
    </row>
    <row r="675" spans="1:12" x14ac:dyDescent="0.3">
      <c r="A675" s="1">
        <v>45444</v>
      </c>
      <c r="B675" s="2">
        <v>45444.874417696759</v>
      </c>
      <c r="C675" s="2" t="str">
        <f>TEXT(Tabla1[[#This Row],[date]],"mmm")</f>
        <v>jun</v>
      </c>
      <c r="D675" s="2" t="str">
        <f>TEXT(Tabla1[[#This Row],[date]],"dddd")</f>
        <v>sábado</v>
      </c>
      <c r="E675" s="2" t="str">
        <f>TEXT(Tabla1[[#This Row],[datetime]],"hh:mm")</f>
        <v>20:59</v>
      </c>
      <c r="F675" t="s">
        <v>3</v>
      </c>
      <c r="G675" t="s">
        <v>266</v>
      </c>
      <c r="H675" t="str">
        <f>IF(ISBLANK(G675),"cash",IF(COUNTIF($D$2:D675,D675)=1,"Nuevo","frecuente"))</f>
        <v>frecuente</v>
      </c>
      <c r="I675" s="8">
        <v>37.72</v>
      </c>
      <c r="J675" t="s">
        <v>18</v>
      </c>
      <c r="K675" t="str">
        <f>Tabla1[[#This Row],[day_of_the_week]]&amp;"-"&amp;Tabla1[[#This Row],[hour]]&amp;"-"&amp;Tabla1[[#This Row],[cash_type]]&amp;"-"&amp;Tabla1[[#This Row],[card]]&amp;"-"&amp;Tabla1[[#This Row],[coffee_name]]</f>
        <v>sábado-20:59-card-ANON-0000-0000-0252-Cocoa</v>
      </c>
      <c r="L675" t="str">
        <f>IF(COUNTIF($K$2:K675,K675)=1,"único","repetido")</f>
        <v>único</v>
      </c>
    </row>
    <row r="676" spans="1:12" x14ac:dyDescent="0.3">
      <c r="A676" s="1">
        <v>45444</v>
      </c>
      <c r="B676" s="2">
        <v>45444.910474201388</v>
      </c>
      <c r="C676" s="2" t="str">
        <f>TEXT(Tabla1[[#This Row],[date]],"mmm")</f>
        <v>jun</v>
      </c>
      <c r="D676" s="2" t="str">
        <f>TEXT(Tabla1[[#This Row],[date]],"dddd")</f>
        <v>sábado</v>
      </c>
      <c r="E676" s="2" t="str">
        <f>TEXT(Tabla1[[#This Row],[datetime]],"hh:mm")</f>
        <v>21:51</v>
      </c>
      <c r="F676" t="s">
        <v>3</v>
      </c>
      <c r="G676" t="s">
        <v>19</v>
      </c>
      <c r="H676" t="str">
        <f>IF(ISBLANK(G676),"cash",IF(COUNTIF($D$2:D676,D676)=1,"Nuevo","frecuente"))</f>
        <v>frecuente</v>
      </c>
      <c r="I676" s="8">
        <v>32.82</v>
      </c>
      <c r="J676" t="s">
        <v>14</v>
      </c>
      <c r="K676" t="str">
        <f>Tabla1[[#This Row],[day_of_the_week]]&amp;"-"&amp;Tabla1[[#This Row],[hour]]&amp;"-"&amp;Tabla1[[#This Row],[cash_type]]&amp;"-"&amp;Tabla1[[#This Row],[card]]&amp;"-"&amp;Tabla1[[#This Row],[coffee_name]]</f>
        <v>sábado-21:51-card-ANON-0000-0000-0009-Americano with Milk</v>
      </c>
      <c r="L676" t="str">
        <f>IF(COUNTIF($K$2:K676,K676)=1,"único","repetido")</f>
        <v>único</v>
      </c>
    </row>
    <row r="677" spans="1:12" x14ac:dyDescent="0.3">
      <c r="A677" s="1">
        <v>45445</v>
      </c>
      <c r="B677" s="2">
        <v>45445.835715266207</v>
      </c>
      <c r="C677" s="2" t="str">
        <f>TEXT(Tabla1[[#This Row],[date]],"mmm")</f>
        <v>jun</v>
      </c>
      <c r="D677" s="2" t="str">
        <f>TEXT(Tabla1[[#This Row],[date]],"dddd")</f>
        <v>domingo</v>
      </c>
      <c r="E677" s="2" t="str">
        <f>TEXT(Tabla1[[#This Row],[datetime]],"hh:mm")</f>
        <v>20:03</v>
      </c>
      <c r="F677" t="s">
        <v>3</v>
      </c>
      <c r="G677" t="s">
        <v>19</v>
      </c>
      <c r="H677" t="str">
        <f>IF(ISBLANK(G677),"cash",IF(COUNTIF($D$2:D677,D677)=1,"Nuevo","frecuente"))</f>
        <v>frecuente</v>
      </c>
      <c r="I677" s="8">
        <v>37.72</v>
      </c>
      <c r="J677" t="s">
        <v>7</v>
      </c>
      <c r="K677" t="str">
        <f>Tabla1[[#This Row],[day_of_the_week]]&amp;"-"&amp;Tabla1[[#This Row],[hour]]&amp;"-"&amp;Tabla1[[#This Row],[cash_type]]&amp;"-"&amp;Tabla1[[#This Row],[card]]&amp;"-"&amp;Tabla1[[#This Row],[coffee_name]]</f>
        <v>domingo-20:03-card-ANON-0000-0000-0009-Latte</v>
      </c>
      <c r="L677" t="str">
        <f>IF(COUNTIF($K$2:K677,K677)=1,"único","repetido")</f>
        <v>único</v>
      </c>
    </row>
    <row r="678" spans="1:12" x14ac:dyDescent="0.3">
      <c r="A678" s="1">
        <v>45445</v>
      </c>
      <c r="B678" s="2">
        <v>45445.85002834491</v>
      </c>
      <c r="C678" s="2" t="str">
        <f>TEXT(Tabla1[[#This Row],[date]],"mmm")</f>
        <v>jun</v>
      </c>
      <c r="D678" s="2" t="str">
        <f>TEXT(Tabla1[[#This Row],[date]],"dddd")</f>
        <v>domingo</v>
      </c>
      <c r="E678" s="2" t="str">
        <f>TEXT(Tabla1[[#This Row],[datetime]],"hh:mm")</f>
        <v>20:24</v>
      </c>
      <c r="F678" t="s">
        <v>3</v>
      </c>
      <c r="G678" t="s">
        <v>54</v>
      </c>
      <c r="H678" t="str">
        <f>IF(ISBLANK(G678),"cash",IF(COUNTIF($D$2:D678,D678)=1,"Nuevo","frecuente"))</f>
        <v>frecuente</v>
      </c>
      <c r="I678" s="8">
        <v>32.82</v>
      </c>
      <c r="J678" t="s">
        <v>14</v>
      </c>
      <c r="K678" t="str">
        <f>Tabla1[[#This Row],[day_of_the_week]]&amp;"-"&amp;Tabla1[[#This Row],[hour]]&amp;"-"&amp;Tabla1[[#This Row],[cash_type]]&amp;"-"&amp;Tabla1[[#This Row],[card]]&amp;"-"&amp;Tabla1[[#This Row],[coffee_name]]</f>
        <v>domingo-20:24-card-ANON-0000-0000-0040-Americano with Milk</v>
      </c>
      <c r="L678" t="str">
        <f>IF(COUNTIF($K$2:K678,K678)=1,"único","repetido")</f>
        <v>único</v>
      </c>
    </row>
    <row r="679" spans="1:12" x14ac:dyDescent="0.3">
      <c r="A679" s="1">
        <v>45445</v>
      </c>
      <c r="B679" s="2">
        <v>45445.850778217595</v>
      </c>
      <c r="C679" s="2" t="str">
        <f>TEXT(Tabla1[[#This Row],[date]],"mmm")</f>
        <v>jun</v>
      </c>
      <c r="D679" s="2" t="str">
        <f>TEXT(Tabla1[[#This Row],[date]],"dddd")</f>
        <v>domingo</v>
      </c>
      <c r="E679" s="2" t="str">
        <f>TEXT(Tabla1[[#This Row],[datetime]],"hh:mm")</f>
        <v>20:25</v>
      </c>
      <c r="F679" t="s">
        <v>3</v>
      </c>
      <c r="G679" t="s">
        <v>54</v>
      </c>
      <c r="H679" t="str">
        <f>IF(ISBLANK(G679),"cash",IF(COUNTIF($D$2:D679,D679)=1,"Nuevo","frecuente"))</f>
        <v>frecuente</v>
      </c>
      <c r="I679" s="8">
        <v>37.72</v>
      </c>
      <c r="J679" t="s">
        <v>43</v>
      </c>
      <c r="K679" t="str">
        <f>Tabla1[[#This Row],[day_of_the_week]]&amp;"-"&amp;Tabla1[[#This Row],[hour]]&amp;"-"&amp;Tabla1[[#This Row],[cash_type]]&amp;"-"&amp;Tabla1[[#This Row],[card]]&amp;"-"&amp;Tabla1[[#This Row],[coffee_name]]</f>
        <v>domingo-20:25-card-ANON-0000-0000-0040-Cappuccino</v>
      </c>
      <c r="L679" t="str">
        <f>IF(COUNTIF($K$2:K679,K679)=1,"único","repetido")</f>
        <v>único</v>
      </c>
    </row>
    <row r="680" spans="1:12" x14ac:dyDescent="0.3">
      <c r="A680" s="1">
        <v>45445</v>
      </c>
      <c r="B680" s="2">
        <v>45445.880098738424</v>
      </c>
      <c r="C680" s="2" t="str">
        <f>TEXT(Tabla1[[#This Row],[date]],"mmm")</f>
        <v>jun</v>
      </c>
      <c r="D680" s="2" t="str">
        <f>TEXT(Tabla1[[#This Row],[date]],"dddd")</f>
        <v>domingo</v>
      </c>
      <c r="E680" s="2" t="str">
        <f>TEXT(Tabla1[[#This Row],[datetime]],"hh:mm")</f>
        <v>21:07</v>
      </c>
      <c r="F680" t="s">
        <v>3</v>
      </c>
      <c r="G680" t="s">
        <v>111</v>
      </c>
      <c r="H680" t="str">
        <f>IF(ISBLANK(G680),"cash",IF(COUNTIF($D$2:D680,D680)=1,"Nuevo","frecuente"))</f>
        <v>frecuente</v>
      </c>
      <c r="I680" s="8">
        <v>32.82</v>
      </c>
      <c r="J680" t="s">
        <v>14</v>
      </c>
      <c r="K680" t="str">
        <f>Tabla1[[#This Row],[day_of_the_week]]&amp;"-"&amp;Tabla1[[#This Row],[hour]]&amp;"-"&amp;Tabla1[[#This Row],[cash_type]]&amp;"-"&amp;Tabla1[[#This Row],[card]]&amp;"-"&amp;Tabla1[[#This Row],[coffee_name]]</f>
        <v>domingo-21:07-card-ANON-0000-0000-0097-Americano with Milk</v>
      </c>
      <c r="L680" t="str">
        <f>IF(COUNTIF($K$2:K680,K680)=1,"único","repetido")</f>
        <v>único</v>
      </c>
    </row>
    <row r="681" spans="1:12" x14ac:dyDescent="0.3">
      <c r="A681" s="1">
        <v>45445</v>
      </c>
      <c r="B681" s="2">
        <v>45445.895977199078</v>
      </c>
      <c r="C681" s="2" t="str">
        <f>TEXT(Tabla1[[#This Row],[date]],"mmm")</f>
        <v>jun</v>
      </c>
      <c r="D681" s="2" t="str">
        <f>TEXT(Tabla1[[#This Row],[date]],"dddd")</f>
        <v>domingo</v>
      </c>
      <c r="E681" s="2" t="str">
        <f>TEXT(Tabla1[[#This Row],[datetime]],"hh:mm")</f>
        <v>21:30</v>
      </c>
      <c r="F681" t="s">
        <v>3</v>
      </c>
      <c r="G681" t="s">
        <v>267</v>
      </c>
      <c r="H681" t="str">
        <f>IF(ISBLANK(G681),"cash",IF(COUNTIF($D$2:D681,D681)=1,"Nuevo","frecuente"))</f>
        <v>frecuente</v>
      </c>
      <c r="I681" s="8">
        <v>37.72</v>
      </c>
      <c r="J681" t="s">
        <v>7</v>
      </c>
      <c r="K681" t="str">
        <f>Tabla1[[#This Row],[day_of_the_week]]&amp;"-"&amp;Tabla1[[#This Row],[hour]]&amp;"-"&amp;Tabla1[[#This Row],[cash_type]]&amp;"-"&amp;Tabla1[[#This Row],[card]]&amp;"-"&amp;Tabla1[[#This Row],[coffee_name]]</f>
        <v>domingo-21:30-card-ANON-0000-0000-0253-Latte</v>
      </c>
      <c r="L681" t="str">
        <f>IF(COUNTIF($K$2:K681,K681)=1,"único","repetido")</f>
        <v>único</v>
      </c>
    </row>
    <row r="682" spans="1:12" x14ac:dyDescent="0.3">
      <c r="A682" s="1">
        <v>45445</v>
      </c>
      <c r="B682" s="2">
        <v>45445.946650879632</v>
      </c>
      <c r="C682" s="2" t="str">
        <f>TEXT(Tabla1[[#This Row],[date]],"mmm")</f>
        <v>jun</v>
      </c>
      <c r="D682" s="2" t="str">
        <f>TEXT(Tabla1[[#This Row],[date]],"dddd")</f>
        <v>domingo</v>
      </c>
      <c r="E682" s="2" t="str">
        <f>TEXT(Tabla1[[#This Row],[datetime]],"hh:mm")</f>
        <v>22:43</v>
      </c>
      <c r="F682" t="s">
        <v>21</v>
      </c>
      <c r="H682" t="str">
        <f>IF(ISBLANK(G682),"cash",IF(COUNTIF($D$2:D682,D682)=1,"Nuevo","frecuente"))</f>
        <v>cash</v>
      </c>
      <c r="I682" s="8">
        <v>34</v>
      </c>
      <c r="J682" t="s">
        <v>14</v>
      </c>
      <c r="K682" t="str">
        <f>Tabla1[[#This Row],[day_of_the_week]]&amp;"-"&amp;Tabla1[[#This Row],[hour]]&amp;"-"&amp;Tabla1[[#This Row],[cash_type]]&amp;"-"&amp;Tabla1[[#This Row],[card]]&amp;"-"&amp;Tabla1[[#This Row],[coffee_name]]</f>
        <v>domingo-22:43-cash--Americano with Milk</v>
      </c>
      <c r="L682" t="str">
        <f>IF(COUNTIF($K$2:K682,K682)=1,"único","repetido")</f>
        <v>único</v>
      </c>
    </row>
    <row r="683" spans="1:12" x14ac:dyDescent="0.3">
      <c r="A683" s="1">
        <v>45446</v>
      </c>
      <c r="B683" s="2">
        <v>45446.425047928242</v>
      </c>
      <c r="C683" s="2" t="str">
        <f>TEXT(Tabla1[[#This Row],[date]],"mmm")</f>
        <v>jun</v>
      </c>
      <c r="D683" s="2" t="str">
        <f>TEXT(Tabla1[[#This Row],[date]],"dddd")</f>
        <v>lunes</v>
      </c>
      <c r="E683" s="2" t="str">
        <f>TEXT(Tabla1[[#This Row],[datetime]],"hh:mm")</f>
        <v>10:12</v>
      </c>
      <c r="F683" t="s">
        <v>3</v>
      </c>
      <c r="G683" t="s">
        <v>6</v>
      </c>
      <c r="H683" t="str">
        <f>IF(ISBLANK(G683),"cash",IF(COUNTIF($D$2:D683,D683)=1,"Nuevo","frecuente"))</f>
        <v>frecuente</v>
      </c>
      <c r="I683" s="8">
        <v>37.72</v>
      </c>
      <c r="J683" t="s">
        <v>7</v>
      </c>
      <c r="K683" t="str">
        <f>Tabla1[[#This Row],[day_of_the_week]]&amp;"-"&amp;Tabla1[[#This Row],[hour]]&amp;"-"&amp;Tabla1[[#This Row],[cash_type]]&amp;"-"&amp;Tabla1[[#This Row],[card]]&amp;"-"&amp;Tabla1[[#This Row],[coffee_name]]</f>
        <v>lunes-10:12-card-ANON-0000-0000-0001-Latte</v>
      </c>
      <c r="L683" t="str">
        <f>IF(COUNTIF($K$2:K683,K683)=1,"único","repetido")</f>
        <v>único</v>
      </c>
    </row>
    <row r="684" spans="1:12" x14ac:dyDescent="0.3">
      <c r="A684" s="1">
        <v>45446</v>
      </c>
      <c r="B684" s="2">
        <v>45446.43599302083</v>
      </c>
      <c r="C684" s="2" t="str">
        <f>TEXT(Tabla1[[#This Row],[date]],"mmm")</f>
        <v>jun</v>
      </c>
      <c r="D684" s="2" t="str">
        <f>TEXT(Tabla1[[#This Row],[date]],"dddd")</f>
        <v>lunes</v>
      </c>
      <c r="E684" s="2" t="str">
        <f>TEXT(Tabla1[[#This Row],[datetime]],"hh:mm")</f>
        <v>10:27</v>
      </c>
      <c r="F684" t="s">
        <v>3</v>
      </c>
      <c r="G684" t="s">
        <v>205</v>
      </c>
      <c r="H684" t="str">
        <f>IF(ISBLANK(G684),"cash",IF(COUNTIF($D$2:D684,D684)=1,"Nuevo","frecuente"))</f>
        <v>frecuente</v>
      </c>
      <c r="I684" s="8">
        <v>37.72</v>
      </c>
      <c r="J684" t="s">
        <v>7</v>
      </c>
      <c r="K684" t="str">
        <f>Tabla1[[#This Row],[day_of_the_week]]&amp;"-"&amp;Tabla1[[#This Row],[hour]]&amp;"-"&amp;Tabla1[[#This Row],[cash_type]]&amp;"-"&amp;Tabla1[[#This Row],[card]]&amp;"-"&amp;Tabla1[[#This Row],[coffee_name]]</f>
        <v>lunes-10:27-card-ANON-0000-0000-0191-Latte</v>
      </c>
      <c r="L684" t="str">
        <f>IF(COUNTIF($K$2:K684,K684)=1,"único","repetido")</f>
        <v>único</v>
      </c>
    </row>
    <row r="685" spans="1:12" x14ac:dyDescent="0.3">
      <c r="A685" s="1">
        <v>45446</v>
      </c>
      <c r="B685" s="2">
        <v>45446.605351134262</v>
      </c>
      <c r="C685" s="2" t="str">
        <f>TEXT(Tabla1[[#This Row],[date]],"mmm")</f>
        <v>jun</v>
      </c>
      <c r="D685" s="2" t="str">
        <f>TEXT(Tabla1[[#This Row],[date]],"dddd")</f>
        <v>lunes</v>
      </c>
      <c r="E685" s="2" t="str">
        <f>TEXT(Tabla1[[#This Row],[datetime]],"hh:mm")</f>
        <v>14:31</v>
      </c>
      <c r="F685" t="s">
        <v>3</v>
      </c>
      <c r="G685" t="s">
        <v>38</v>
      </c>
      <c r="H685" t="str">
        <f>IF(ISBLANK(G685),"cash",IF(COUNTIF($D$2:D685,D685)=1,"Nuevo","frecuente"))</f>
        <v>frecuente</v>
      </c>
      <c r="I685" s="8">
        <v>37.72</v>
      </c>
      <c r="J685" t="s">
        <v>43</v>
      </c>
      <c r="K685" t="str">
        <f>Tabla1[[#This Row],[day_of_the_week]]&amp;"-"&amp;Tabla1[[#This Row],[hour]]&amp;"-"&amp;Tabla1[[#This Row],[cash_type]]&amp;"-"&amp;Tabla1[[#This Row],[card]]&amp;"-"&amp;Tabla1[[#This Row],[coffee_name]]</f>
        <v>lunes-14:31-card-ANON-0000-0000-0025-Cappuccino</v>
      </c>
      <c r="L685" t="str">
        <f>IF(COUNTIF($K$2:K685,K685)=1,"único","repetido")</f>
        <v>único</v>
      </c>
    </row>
    <row r="686" spans="1:12" x14ac:dyDescent="0.3">
      <c r="A686" s="1">
        <v>45446</v>
      </c>
      <c r="B686" s="2">
        <v>45446.606261018518</v>
      </c>
      <c r="C686" s="2" t="str">
        <f>TEXT(Tabla1[[#This Row],[date]],"mmm")</f>
        <v>jun</v>
      </c>
      <c r="D686" s="2" t="str">
        <f>TEXT(Tabla1[[#This Row],[date]],"dddd")</f>
        <v>lunes</v>
      </c>
      <c r="E686" s="2" t="str">
        <f>TEXT(Tabla1[[#This Row],[datetime]],"hh:mm")</f>
        <v>14:33</v>
      </c>
      <c r="F686" t="s">
        <v>3</v>
      </c>
      <c r="G686" t="s">
        <v>37</v>
      </c>
      <c r="H686" t="str">
        <f>IF(ISBLANK(G686),"cash",IF(COUNTIF($D$2:D686,D686)=1,"Nuevo","frecuente"))</f>
        <v>frecuente</v>
      </c>
      <c r="I686" s="8">
        <v>32.82</v>
      </c>
      <c r="J686" t="s">
        <v>14</v>
      </c>
      <c r="K686" t="str">
        <f>Tabla1[[#This Row],[day_of_the_week]]&amp;"-"&amp;Tabla1[[#This Row],[hour]]&amp;"-"&amp;Tabla1[[#This Row],[cash_type]]&amp;"-"&amp;Tabla1[[#This Row],[card]]&amp;"-"&amp;Tabla1[[#This Row],[coffee_name]]</f>
        <v>lunes-14:33-card-ANON-0000-0000-0024-Americano with Milk</v>
      </c>
      <c r="L686" t="str">
        <f>IF(COUNTIF($K$2:K686,K686)=1,"único","repetido")</f>
        <v>único</v>
      </c>
    </row>
    <row r="687" spans="1:12" x14ac:dyDescent="0.3">
      <c r="A687" s="1">
        <v>45446</v>
      </c>
      <c r="B687" s="2">
        <v>45446.607024560188</v>
      </c>
      <c r="C687" s="2" t="str">
        <f>TEXT(Tabla1[[#This Row],[date]],"mmm")</f>
        <v>jun</v>
      </c>
      <c r="D687" s="2" t="str">
        <f>TEXT(Tabla1[[#This Row],[date]],"dddd")</f>
        <v>lunes</v>
      </c>
      <c r="E687" s="2" t="str">
        <f>TEXT(Tabla1[[#This Row],[datetime]],"hh:mm")</f>
        <v>14:34</v>
      </c>
      <c r="F687" t="s">
        <v>3</v>
      </c>
      <c r="G687" t="s">
        <v>19</v>
      </c>
      <c r="H687" t="str">
        <f>IF(ISBLANK(G687),"cash",IF(COUNTIF($D$2:D687,D687)=1,"Nuevo","frecuente"))</f>
        <v>frecuente</v>
      </c>
      <c r="I687" s="8">
        <v>37.72</v>
      </c>
      <c r="J687" t="s">
        <v>7</v>
      </c>
      <c r="K687" t="str">
        <f>Tabla1[[#This Row],[day_of_the_week]]&amp;"-"&amp;Tabla1[[#This Row],[hour]]&amp;"-"&amp;Tabla1[[#This Row],[cash_type]]&amp;"-"&amp;Tabla1[[#This Row],[card]]&amp;"-"&amp;Tabla1[[#This Row],[coffee_name]]</f>
        <v>lunes-14:34-card-ANON-0000-0000-0009-Latte</v>
      </c>
      <c r="L687" t="str">
        <f>IF(COUNTIF($K$2:K687,K687)=1,"único","repetido")</f>
        <v>único</v>
      </c>
    </row>
    <row r="688" spans="1:12" x14ac:dyDescent="0.3">
      <c r="A688" s="1">
        <v>45446</v>
      </c>
      <c r="B688" s="2">
        <v>45446.904765439816</v>
      </c>
      <c r="C688" s="2" t="str">
        <f>TEXT(Tabla1[[#This Row],[date]],"mmm")</f>
        <v>jun</v>
      </c>
      <c r="D688" s="2" t="str">
        <f>TEXT(Tabla1[[#This Row],[date]],"dddd")</f>
        <v>lunes</v>
      </c>
      <c r="E688" s="2" t="str">
        <f>TEXT(Tabla1[[#This Row],[datetime]],"hh:mm")</f>
        <v>21:42</v>
      </c>
      <c r="F688" t="s">
        <v>21</v>
      </c>
      <c r="H688" t="str">
        <f>IF(ISBLANK(G688),"cash",IF(COUNTIF($D$2:D688,D688)=1,"Nuevo","frecuente"))</f>
        <v>cash</v>
      </c>
      <c r="I688" s="8">
        <v>34</v>
      </c>
      <c r="J688" t="s">
        <v>14</v>
      </c>
      <c r="K688" t="str">
        <f>Tabla1[[#This Row],[day_of_the_week]]&amp;"-"&amp;Tabla1[[#This Row],[hour]]&amp;"-"&amp;Tabla1[[#This Row],[cash_type]]&amp;"-"&amp;Tabla1[[#This Row],[card]]&amp;"-"&amp;Tabla1[[#This Row],[coffee_name]]</f>
        <v>lunes-21:42-cash--Americano with Milk</v>
      </c>
      <c r="L688" t="str">
        <f>IF(COUNTIF($K$2:K688,K688)=1,"único","repetido")</f>
        <v>único</v>
      </c>
    </row>
    <row r="689" spans="1:12" x14ac:dyDescent="0.3">
      <c r="A689" s="1">
        <v>45446</v>
      </c>
      <c r="B689" s="2">
        <v>45446.90529480324</v>
      </c>
      <c r="C689" s="2" t="str">
        <f>TEXT(Tabla1[[#This Row],[date]],"mmm")</f>
        <v>jun</v>
      </c>
      <c r="D689" s="2" t="str">
        <f>TEXT(Tabla1[[#This Row],[date]],"dddd")</f>
        <v>lunes</v>
      </c>
      <c r="E689" s="2" t="str">
        <f>TEXT(Tabla1[[#This Row],[datetime]],"hh:mm")</f>
        <v>21:43</v>
      </c>
      <c r="F689" t="s">
        <v>21</v>
      </c>
      <c r="H689" t="str">
        <f>IF(ISBLANK(G689),"cash",IF(COUNTIF($D$2:D689,D689)=1,"Nuevo","frecuente"))</f>
        <v>cash</v>
      </c>
      <c r="I689" s="8">
        <v>34</v>
      </c>
      <c r="J689" t="s">
        <v>14</v>
      </c>
      <c r="K689" t="str">
        <f>Tabla1[[#This Row],[day_of_the_week]]&amp;"-"&amp;Tabla1[[#This Row],[hour]]&amp;"-"&amp;Tabla1[[#This Row],[cash_type]]&amp;"-"&amp;Tabla1[[#This Row],[card]]&amp;"-"&amp;Tabla1[[#This Row],[coffee_name]]</f>
        <v>lunes-21:43-cash--Americano with Milk</v>
      </c>
      <c r="L689" t="str">
        <f>IF(COUNTIF($K$2:K689,K689)=1,"único","repetido")</f>
        <v>único</v>
      </c>
    </row>
    <row r="690" spans="1:12" x14ac:dyDescent="0.3">
      <c r="A690" s="1">
        <v>45447</v>
      </c>
      <c r="B690" s="2">
        <v>45447.391468726855</v>
      </c>
      <c r="C690" s="2" t="str">
        <f>TEXT(Tabla1[[#This Row],[date]],"mmm")</f>
        <v>jun</v>
      </c>
      <c r="D690" s="2" t="str">
        <f>TEXT(Tabla1[[#This Row],[date]],"dddd")</f>
        <v>martes</v>
      </c>
      <c r="E690" s="2" t="str">
        <f>TEXT(Tabla1[[#This Row],[datetime]],"hh:mm")</f>
        <v>09:23</v>
      </c>
      <c r="F690" t="s">
        <v>3</v>
      </c>
      <c r="G690" t="s">
        <v>155</v>
      </c>
      <c r="H690" t="str">
        <f>IF(ISBLANK(G690),"cash",IF(COUNTIF($D$2:D690,D690)=1,"Nuevo","frecuente"))</f>
        <v>frecuente</v>
      </c>
      <c r="I690" s="8">
        <v>27.92</v>
      </c>
      <c r="J690" t="s">
        <v>28</v>
      </c>
      <c r="K690" t="str">
        <f>Tabla1[[#This Row],[day_of_the_week]]&amp;"-"&amp;Tabla1[[#This Row],[hour]]&amp;"-"&amp;Tabla1[[#This Row],[cash_type]]&amp;"-"&amp;Tabla1[[#This Row],[card]]&amp;"-"&amp;Tabla1[[#This Row],[coffee_name]]</f>
        <v>martes-09:23-card-ANON-0000-0000-0141-Cortado</v>
      </c>
      <c r="L690" t="str">
        <f>IF(COUNTIF($K$2:K690,K690)=1,"único","repetido")</f>
        <v>único</v>
      </c>
    </row>
    <row r="691" spans="1:12" x14ac:dyDescent="0.3">
      <c r="A691" s="1">
        <v>45447</v>
      </c>
      <c r="B691" s="2">
        <v>45447.435578414355</v>
      </c>
      <c r="C691" s="2" t="str">
        <f>TEXT(Tabla1[[#This Row],[date]],"mmm")</f>
        <v>jun</v>
      </c>
      <c r="D691" s="2" t="str">
        <f>TEXT(Tabla1[[#This Row],[date]],"dddd")</f>
        <v>martes</v>
      </c>
      <c r="E691" s="2" t="str">
        <f>TEXT(Tabla1[[#This Row],[datetime]],"hh:mm")</f>
        <v>10:27</v>
      </c>
      <c r="F691" t="s">
        <v>3</v>
      </c>
      <c r="G691" t="s">
        <v>111</v>
      </c>
      <c r="H691" t="str">
        <f>IF(ISBLANK(G691),"cash",IF(COUNTIF($D$2:D691,D691)=1,"Nuevo","frecuente"))</f>
        <v>frecuente</v>
      </c>
      <c r="I691" s="8">
        <v>32.82</v>
      </c>
      <c r="J691" t="s">
        <v>14</v>
      </c>
      <c r="K691" t="str">
        <f>Tabla1[[#This Row],[day_of_the_week]]&amp;"-"&amp;Tabla1[[#This Row],[hour]]&amp;"-"&amp;Tabla1[[#This Row],[cash_type]]&amp;"-"&amp;Tabla1[[#This Row],[card]]&amp;"-"&amp;Tabla1[[#This Row],[coffee_name]]</f>
        <v>martes-10:27-card-ANON-0000-0000-0097-Americano with Milk</v>
      </c>
      <c r="L691" t="str">
        <f>IF(COUNTIF($K$2:K691,K691)=1,"único","repetido")</f>
        <v>único</v>
      </c>
    </row>
    <row r="692" spans="1:12" x14ac:dyDescent="0.3">
      <c r="A692" s="1">
        <v>45447</v>
      </c>
      <c r="B692" s="2">
        <v>45447.501507094908</v>
      </c>
      <c r="C692" s="2" t="str">
        <f>TEXT(Tabla1[[#This Row],[date]],"mmm")</f>
        <v>jun</v>
      </c>
      <c r="D692" s="2" t="str">
        <f>TEXT(Tabla1[[#This Row],[date]],"dddd")</f>
        <v>martes</v>
      </c>
      <c r="E692" s="2" t="str">
        <f>TEXT(Tabla1[[#This Row],[datetime]],"hh:mm")</f>
        <v>12:02</v>
      </c>
      <c r="F692" t="s">
        <v>3</v>
      </c>
      <c r="G692" t="s">
        <v>268</v>
      </c>
      <c r="H692" t="str">
        <f>IF(ISBLANK(G692),"cash",IF(COUNTIF($D$2:D692,D692)=1,"Nuevo","frecuente"))</f>
        <v>frecuente</v>
      </c>
      <c r="I692" s="8">
        <v>37.72</v>
      </c>
      <c r="J692" t="s">
        <v>7</v>
      </c>
      <c r="K692" t="str">
        <f>Tabla1[[#This Row],[day_of_the_week]]&amp;"-"&amp;Tabla1[[#This Row],[hour]]&amp;"-"&amp;Tabla1[[#This Row],[cash_type]]&amp;"-"&amp;Tabla1[[#This Row],[card]]&amp;"-"&amp;Tabla1[[#This Row],[coffee_name]]</f>
        <v>martes-12:02-card-ANON-0000-0000-0254-Latte</v>
      </c>
      <c r="L692" t="str">
        <f>IF(COUNTIF($K$2:K692,K692)=1,"único","repetido")</f>
        <v>único</v>
      </c>
    </row>
    <row r="693" spans="1:12" x14ac:dyDescent="0.3">
      <c r="A693" s="1">
        <v>45447</v>
      </c>
      <c r="B693" s="2">
        <v>45447.503810023147</v>
      </c>
      <c r="C693" s="2" t="str">
        <f>TEXT(Tabla1[[#This Row],[date]],"mmm")</f>
        <v>jun</v>
      </c>
      <c r="D693" s="2" t="str">
        <f>TEXT(Tabla1[[#This Row],[date]],"dddd")</f>
        <v>martes</v>
      </c>
      <c r="E693" s="2" t="str">
        <f>TEXT(Tabla1[[#This Row],[datetime]],"hh:mm")</f>
        <v>12:05</v>
      </c>
      <c r="F693" t="s">
        <v>3</v>
      </c>
      <c r="G693" t="s">
        <v>268</v>
      </c>
      <c r="H693" t="str">
        <f>IF(ISBLANK(G693),"cash",IF(COUNTIF($D$2:D693,D693)=1,"Nuevo","frecuente"))</f>
        <v>frecuente</v>
      </c>
      <c r="I693" s="8">
        <v>37.72</v>
      </c>
      <c r="J693" t="s">
        <v>9</v>
      </c>
      <c r="K693" t="str">
        <f>Tabla1[[#This Row],[day_of_the_week]]&amp;"-"&amp;Tabla1[[#This Row],[hour]]&amp;"-"&amp;Tabla1[[#This Row],[cash_type]]&amp;"-"&amp;Tabla1[[#This Row],[card]]&amp;"-"&amp;Tabla1[[#This Row],[coffee_name]]</f>
        <v>martes-12:05-card-ANON-0000-0000-0254-Hot Chocolate</v>
      </c>
      <c r="L693" t="str">
        <f>IF(COUNTIF($K$2:K693,K693)=1,"único","repetido")</f>
        <v>único</v>
      </c>
    </row>
    <row r="694" spans="1:12" x14ac:dyDescent="0.3">
      <c r="A694" s="1">
        <v>45447</v>
      </c>
      <c r="B694" s="2">
        <v>45447.646208969905</v>
      </c>
      <c r="C694" s="2" t="str">
        <f>TEXT(Tabla1[[#This Row],[date]],"mmm")</f>
        <v>jun</v>
      </c>
      <c r="D694" s="2" t="str">
        <f>TEXT(Tabla1[[#This Row],[date]],"dddd")</f>
        <v>martes</v>
      </c>
      <c r="E694" s="2" t="str">
        <f>TEXT(Tabla1[[#This Row],[datetime]],"hh:mm")</f>
        <v>15:30</v>
      </c>
      <c r="F694" t="s">
        <v>3</v>
      </c>
      <c r="G694" t="s">
        <v>269</v>
      </c>
      <c r="H694" t="str">
        <f>IF(ISBLANK(G694),"cash",IF(COUNTIF($D$2:D694,D694)=1,"Nuevo","frecuente"))</f>
        <v>frecuente</v>
      </c>
      <c r="I694" s="8">
        <v>37.72</v>
      </c>
      <c r="J694" t="s">
        <v>7</v>
      </c>
      <c r="K694" t="str">
        <f>Tabla1[[#This Row],[day_of_the_week]]&amp;"-"&amp;Tabla1[[#This Row],[hour]]&amp;"-"&amp;Tabla1[[#This Row],[cash_type]]&amp;"-"&amp;Tabla1[[#This Row],[card]]&amp;"-"&amp;Tabla1[[#This Row],[coffee_name]]</f>
        <v>martes-15:30-card-ANON-0000-0000-0255-Latte</v>
      </c>
      <c r="L694" t="str">
        <f>IF(COUNTIF($K$2:K694,K694)=1,"único","repetido")</f>
        <v>único</v>
      </c>
    </row>
    <row r="695" spans="1:12" x14ac:dyDescent="0.3">
      <c r="A695" s="1">
        <v>45447</v>
      </c>
      <c r="B695" s="2">
        <v>45447.74070209491</v>
      </c>
      <c r="C695" s="2" t="str">
        <f>TEXT(Tabla1[[#This Row],[date]],"mmm")</f>
        <v>jun</v>
      </c>
      <c r="D695" s="2" t="str">
        <f>TEXT(Tabla1[[#This Row],[date]],"dddd")</f>
        <v>martes</v>
      </c>
      <c r="E695" s="2" t="str">
        <f>TEXT(Tabla1[[#This Row],[datetime]],"hh:mm")</f>
        <v>17:46</v>
      </c>
      <c r="F695" t="s">
        <v>3</v>
      </c>
      <c r="G695" t="s">
        <v>206</v>
      </c>
      <c r="H695" t="str">
        <f>IF(ISBLANK(G695),"cash",IF(COUNTIF($D$2:D695,D695)=1,"Nuevo","frecuente"))</f>
        <v>frecuente</v>
      </c>
      <c r="I695" s="8">
        <v>27.92</v>
      </c>
      <c r="J695" t="s">
        <v>28</v>
      </c>
      <c r="K695" t="str">
        <f>Tabla1[[#This Row],[day_of_the_week]]&amp;"-"&amp;Tabla1[[#This Row],[hour]]&amp;"-"&amp;Tabla1[[#This Row],[cash_type]]&amp;"-"&amp;Tabla1[[#This Row],[card]]&amp;"-"&amp;Tabla1[[#This Row],[coffee_name]]</f>
        <v>martes-17:46-card-ANON-0000-0000-0192-Cortado</v>
      </c>
      <c r="L695" t="str">
        <f>IF(COUNTIF($K$2:K695,K695)=1,"único","repetido")</f>
        <v>único</v>
      </c>
    </row>
    <row r="696" spans="1:12" x14ac:dyDescent="0.3">
      <c r="A696" s="1">
        <v>45447</v>
      </c>
      <c r="B696" s="2">
        <v>45447.741306099539</v>
      </c>
      <c r="C696" s="2" t="str">
        <f>TEXT(Tabla1[[#This Row],[date]],"mmm")</f>
        <v>jun</v>
      </c>
      <c r="D696" s="2" t="str">
        <f>TEXT(Tabla1[[#This Row],[date]],"dddd")</f>
        <v>martes</v>
      </c>
      <c r="E696" s="2" t="str">
        <f>TEXT(Tabla1[[#This Row],[datetime]],"hh:mm")</f>
        <v>17:47</v>
      </c>
      <c r="F696" t="s">
        <v>3</v>
      </c>
      <c r="G696" t="s">
        <v>206</v>
      </c>
      <c r="H696" t="str">
        <f>IF(ISBLANK(G696),"cash",IF(COUNTIF($D$2:D696,D696)=1,"Nuevo","frecuente"))</f>
        <v>frecuente</v>
      </c>
      <c r="I696" s="8">
        <v>37.72</v>
      </c>
      <c r="J696" t="s">
        <v>43</v>
      </c>
      <c r="K696" t="str">
        <f>Tabla1[[#This Row],[day_of_the_week]]&amp;"-"&amp;Tabla1[[#This Row],[hour]]&amp;"-"&amp;Tabla1[[#This Row],[cash_type]]&amp;"-"&amp;Tabla1[[#This Row],[card]]&amp;"-"&amp;Tabla1[[#This Row],[coffee_name]]</f>
        <v>martes-17:47-card-ANON-0000-0000-0192-Cappuccino</v>
      </c>
      <c r="L696" t="str">
        <f>IF(COUNTIF($K$2:K696,K696)=1,"único","repetido")</f>
        <v>único</v>
      </c>
    </row>
    <row r="697" spans="1:12" x14ac:dyDescent="0.3">
      <c r="A697" s="1">
        <v>45447</v>
      </c>
      <c r="B697" s="2">
        <v>45447.842375046297</v>
      </c>
      <c r="C697" s="2" t="str">
        <f>TEXT(Tabla1[[#This Row],[date]],"mmm")</f>
        <v>jun</v>
      </c>
      <c r="D697" s="2" t="str">
        <f>TEXT(Tabla1[[#This Row],[date]],"dddd")</f>
        <v>martes</v>
      </c>
      <c r="E697" s="2" t="str">
        <f>TEXT(Tabla1[[#This Row],[datetime]],"hh:mm")</f>
        <v>20:13</v>
      </c>
      <c r="F697" t="s">
        <v>3</v>
      </c>
      <c r="G697" t="s">
        <v>270</v>
      </c>
      <c r="H697" t="str">
        <f>IF(ISBLANK(G697),"cash",IF(COUNTIF($D$2:D697,D697)=1,"Nuevo","frecuente"))</f>
        <v>frecuente</v>
      </c>
      <c r="I697" s="8">
        <v>37.72</v>
      </c>
      <c r="J697" t="s">
        <v>9</v>
      </c>
      <c r="K697" t="str">
        <f>Tabla1[[#This Row],[day_of_the_week]]&amp;"-"&amp;Tabla1[[#This Row],[hour]]&amp;"-"&amp;Tabla1[[#This Row],[cash_type]]&amp;"-"&amp;Tabla1[[#This Row],[card]]&amp;"-"&amp;Tabla1[[#This Row],[coffee_name]]</f>
        <v>martes-20:13-card-ANON-0000-0000-0256-Hot Chocolate</v>
      </c>
      <c r="L697" t="str">
        <f>IF(COUNTIF($K$2:K697,K697)=1,"único","repetido")</f>
        <v>único</v>
      </c>
    </row>
    <row r="698" spans="1:12" x14ac:dyDescent="0.3">
      <c r="A698" s="1">
        <v>45447</v>
      </c>
      <c r="B698" s="2">
        <v>45447.868447870373</v>
      </c>
      <c r="C698" s="2" t="str">
        <f>TEXT(Tabla1[[#This Row],[date]],"mmm")</f>
        <v>jun</v>
      </c>
      <c r="D698" s="2" t="str">
        <f>TEXT(Tabla1[[#This Row],[date]],"dddd")</f>
        <v>martes</v>
      </c>
      <c r="E698" s="2" t="str">
        <f>TEXT(Tabla1[[#This Row],[datetime]],"hh:mm")</f>
        <v>20:50</v>
      </c>
      <c r="F698" t="s">
        <v>3</v>
      </c>
      <c r="G698" t="s">
        <v>271</v>
      </c>
      <c r="H698" t="str">
        <f>IF(ISBLANK(G698),"cash",IF(COUNTIF($D$2:D698,D698)=1,"Nuevo","frecuente"))</f>
        <v>frecuente</v>
      </c>
      <c r="I698" s="8">
        <v>37.72</v>
      </c>
      <c r="J698" t="s">
        <v>43</v>
      </c>
      <c r="K698" t="str">
        <f>Tabla1[[#This Row],[day_of_the_week]]&amp;"-"&amp;Tabla1[[#This Row],[hour]]&amp;"-"&amp;Tabla1[[#This Row],[cash_type]]&amp;"-"&amp;Tabla1[[#This Row],[card]]&amp;"-"&amp;Tabla1[[#This Row],[coffee_name]]</f>
        <v>martes-20:50-card-ANON-0000-0000-0257-Cappuccino</v>
      </c>
      <c r="L698" t="str">
        <f>IF(COUNTIF($K$2:K698,K698)=1,"único","repetido")</f>
        <v>único</v>
      </c>
    </row>
    <row r="699" spans="1:12" x14ac:dyDescent="0.3">
      <c r="A699" s="1">
        <v>45447</v>
      </c>
      <c r="B699" s="2">
        <v>45447.897209583331</v>
      </c>
      <c r="C699" s="2" t="str">
        <f>TEXT(Tabla1[[#This Row],[date]],"mmm")</f>
        <v>jun</v>
      </c>
      <c r="D699" s="2" t="str">
        <f>TEXT(Tabla1[[#This Row],[date]],"dddd")</f>
        <v>martes</v>
      </c>
      <c r="E699" s="2" t="str">
        <f>TEXT(Tabla1[[#This Row],[datetime]],"hh:mm")</f>
        <v>21:31</v>
      </c>
      <c r="F699" t="s">
        <v>3</v>
      </c>
      <c r="G699" t="s">
        <v>272</v>
      </c>
      <c r="H699" t="str">
        <f>IF(ISBLANK(G699),"cash",IF(COUNTIF($D$2:D699,D699)=1,"Nuevo","frecuente"))</f>
        <v>frecuente</v>
      </c>
      <c r="I699" s="8">
        <v>27.92</v>
      </c>
      <c r="J699" t="s">
        <v>28</v>
      </c>
      <c r="K699" t="str">
        <f>Tabla1[[#This Row],[day_of_the_week]]&amp;"-"&amp;Tabla1[[#This Row],[hour]]&amp;"-"&amp;Tabla1[[#This Row],[cash_type]]&amp;"-"&amp;Tabla1[[#This Row],[card]]&amp;"-"&amp;Tabla1[[#This Row],[coffee_name]]</f>
        <v>martes-21:31-card-ANON-0000-0000-0258-Cortado</v>
      </c>
      <c r="L699" t="str">
        <f>IF(COUNTIF($K$2:K699,K699)=1,"único","repetido")</f>
        <v>único</v>
      </c>
    </row>
    <row r="700" spans="1:12" x14ac:dyDescent="0.3">
      <c r="A700" s="1">
        <v>45447</v>
      </c>
      <c r="B700" s="2">
        <v>45447.897947002311</v>
      </c>
      <c r="C700" s="2" t="str">
        <f>TEXT(Tabla1[[#This Row],[date]],"mmm")</f>
        <v>jun</v>
      </c>
      <c r="D700" s="2" t="str">
        <f>TEXT(Tabla1[[#This Row],[date]],"dddd")</f>
        <v>martes</v>
      </c>
      <c r="E700" s="2" t="str">
        <f>TEXT(Tabla1[[#This Row],[datetime]],"hh:mm")</f>
        <v>21:33</v>
      </c>
      <c r="F700" t="s">
        <v>3</v>
      </c>
      <c r="G700" t="s">
        <v>273</v>
      </c>
      <c r="H700" t="str">
        <f>IF(ISBLANK(G700),"cash",IF(COUNTIF($D$2:D700,D700)=1,"Nuevo","frecuente"))</f>
        <v>frecuente</v>
      </c>
      <c r="I700" s="8">
        <v>32.82</v>
      </c>
      <c r="J700" t="s">
        <v>14</v>
      </c>
      <c r="K700" t="str">
        <f>Tabla1[[#This Row],[day_of_the_week]]&amp;"-"&amp;Tabla1[[#This Row],[hour]]&amp;"-"&amp;Tabla1[[#This Row],[cash_type]]&amp;"-"&amp;Tabla1[[#This Row],[card]]&amp;"-"&amp;Tabla1[[#This Row],[coffee_name]]</f>
        <v>martes-21:33-card-ANON-0000-0000-0259-Americano with Milk</v>
      </c>
      <c r="L700" t="str">
        <f>IF(COUNTIF($K$2:K700,K700)=1,"único","repetido")</f>
        <v>único</v>
      </c>
    </row>
    <row r="701" spans="1:12" x14ac:dyDescent="0.3">
      <c r="A701" s="1">
        <v>45447</v>
      </c>
      <c r="B701" s="2">
        <v>45447.899255405093</v>
      </c>
      <c r="C701" s="2" t="str">
        <f>TEXT(Tabla1[[#This Row],[date]],"mmm")</f>
        <v>jun</v>
      </c>
      <c r="D701" s="2" t="str">
        <f>TEXT(Tabla1[[#This Row],[date]],"dddd")</f>
        <v>martes</v>
      </c>
      <c r="E701" s="2" t="str">
        <f>TEXT(Tabla1[[#This Row],[datetime]],"hh:mm")</f>
        <v>21:34</v>
      </c>
      <c r="F701" t="s">
        <v>3</v>
      </c>
      <c r="G701" t="s">
        <v>274</v>
      </c>
      <c r="H701" t="str">
        <f>IF(ISBLANK(G701),"cash",IF(COUNTIF($D$2:D701,D701)=1,"Nuevo","frecuente"))</f>
        <v>frecuente</v>
      </c>
      <c r="I701" s="8">
        <v>32.82</v>
      </c>
      <c r="J701" t="s">
        <v>14</v>
      </c>
      <c r="K701" t="str">
        <f>Tabla1[[#This Row],[day_of_the_week]]&amp;"-"&amp;Tabla1[[#This Row],[hour]]&amp;"-"&amp;Tabla1[[#This Row],[cash_type]]&amp;"-"&amp;Tabla1[[#This Row],[card]]&amp;"-"&amp;Tabla1[[#This Row],[coffee_name]]</f>
        <v>martes-21:34-card-ANON-0000-0000-0260-Americano with Milk</v>
      </c>
      <c r="L701" t="str">
        <f>IF(COUNTIF($K$2:K701,K701)=1,"único","repetido")</f>
        <v>único</v>
      </c>
    </row>
    <row r="702" spans="1:12" x14ac:dyDescent="0.3">
      <c r="A702" s="1">
        <v>45447</v>
      </c>
      <c r="B702" s="2">
        <v>45447.90008013889</v>
      </c>
      <c r="C702" s="2" t="str">
        <f>TEXT(Tabla1[[#This Row],[date]],"mmm")</f>
        <v>jun</v>
      </c>
      <c r="D702" s="2" t="str">
        <f>TEXT(Tabla1[[#This Row],[date]],"dddd")</f>
        <v>martes</v>
      </c>
      <c r="E702" s="2" t="str">
        <f>TEXT(Tabla1[[#This Row],[datetime]],"hh:mm")</f>
        <v>21:36</v>
      </c>
      <c r="F702" t="s">
        <v>3</v>
      </c>
      <c r="G702" t="s">
        <v>274</v>
      </c>
      <c r="H702" t="str">
        <f>IF(ISBLANK(G702),"cash",IF(COUNTIF($D$2:D702,D702)=1,"Nuevo","frecuente"))</f>
        <v>frecuente</v>
      </c>
      <c r="I702" s="8">
        <v>32.82</v>
      </c>
      <c r="J702" t="s">
        <v>14</v>
      </c>
      <c r="K702" t="str">
        <f>Tabla1[[#This Row],[day_of_the_week]]&amp;"-"&amp;Tabla1[[#This Row],[hour]]&amp;"-"&amp;Tabla1[[#This Row],[cash_type]]&amp;"-"&amp;Tabla1[[#This Row],[card]]&amp;"-"&amp;Tabla1[[#This Row],[coffee_name]]</f>
        <v>martes-21:36-card-ANON-0000-0000-0260-Americano with Milk</v>
      </c>
      <c r="L702" t="str">
        <f>IF(COUNTIF($K$2:K702,K702)=1,"único","repetido")</f>
        <v>único</v>
      </c>
    </row>
    <row r="703" spans="1:12" x14ac:dyDescent="0.3">
      <c r="A703" s="1">
        <v>45447</v>
      </c>
      <c r="B703" s="2">
        <v>45447.900869953701</v>
      </c>
      <c r="C703" s="2" t="str">
        <f>TEXT(Tabla1[[#This Row],[date]],"mmm")</f>
        <v>jun</v>
      </c>
      <c r="D703" s="2" t="str">
        <f>TEXT(Tabla1[[#This Row],[date]],"dddd")</f>
        <v>martes</v>
      </c>
      <c r="E703" s="2" t="str">
        <f>TEXT(Tabla1[[#This Row],[datetime]],"hh:mm")</f>
        <v>21:37</v>
      </c>
      <c r="F703" t="s">
        <v>3</v>
      </c>
      <c r="G703" t="s">
        <v>274</v>
      </c>
      <c r="H703" t="str">
        <f>IF(ISBLANK(G703),"cash",IF(COUNTIF($D$2:D703,D703)=1,"Nuevo","frecuente"))</f>
        <v>frecuente</v>
      </c>
      <c r="I703" s="8">
        <v>32.82</v>
      </c>
      <c r="J703" t="s">
        <v>14</v>
      </c>
      <c r="K703" t="str">
        <f>Tabla1[[#This Row],[day_of_the_week]]&amp;"-"&amp;Tabla1[[#This Row],[hour]]&amp;"-"&amp;Tabla1[[#This Row],[cash_type]]&amp;"-"&amp;Tabla1[[#This Row],[card]]&amp;"-"&amp;Tabla1[[#This Row],[coffee_name]]</f>
        <v>martes-21:37-card-ANON-0000-0000-0260-Americano with Milk</v>
      </c>
      <c r="L703" t="str">
        <f>IF(COUNTIF($K$2:K703,K703)=1,"único","repetido")</f>
        <v>único</v>
      </c>
    </row>
    <row r="704" spans="1:12" x14ac:dyDescent="0.3">
      <c r="A704" s="1">
        <v>45448</v>
      </c>
      <c r="B704" s="2">
        <v>45448.348483379632</v>
      </c>
      <c r="C704" s="2" t="str">
        <f>TEXT(Tabla1[[#This Row],[date]],"mmm")</f>
        <v>jun</v>
      </c>
      <c r="D704" s="2" t="str">
        <f>TEXT(Tabla1[[#This Row],[date]],"dddd")</f>
        <v>miércoles</v>
      </c>
      <c r="E704" s="2" t="str">
        <f>TEXT(Tabla1[[#This Row],[datetime]],"hh:mm")</f>
        <v>08:21</v>
      </c>
      <c r="F704" t="s">
        <v>3</v>
      </c>
      <c r="G704" t="s">
        <v>275</v>
      </c>
      <c r="H704" t="str">
        <f>IF(ISBLANK(G704),"cash",IF(COUNTIF($D$2:D704,D704)=1,"Nuevo","frecuente"))</f>
        <v>frecuente</v>
      </c>
      <c r="I704" s="8">
        <v>37.72</v>
      </c>
      <c r="J704" t="s">
        <v>43</v>
      </c>
      <c r="K704" t="str">
        <f>Tabla1[[#This Row],[day_of_the_week]]&amp;"-"&amp;Tabla1[[#This Row],[hour]]&amp;"-"&amp;Tabla1[[#This Row],[cash_type]]&amp;"-"&amp;Tabla1[[#This Row],[card]]&amp;"-"&amp;Tabla1[[#This Row],[coffee_name]]</f>
        <v>miércoles-08:21-card-ANON-0000-0000-0261-Cappuccino</v>
      </c>
      <c r="L704" t="str">
        <f>IF(COUNTIF($K$2:K704,K704)=1,"único","repetido")</f>
        <v>único</v>
      </c>
    </row>
    <row r="705" spans="1:12" x14ac:dyDescent="0.3">
      <c r="A705" s="1">
        <v>45448</v>
      </c>
      <c r="B705" s="2">
        <v>45448.349383368055</v>
      </c>
      <c r="C705" s="2" t="str">
        <f>TEXT(Tabla1[[#This Row],[date]],"mmm")</f>
        <v>jun</v>
      </c>
      <c r="D705" s="2" t="str">
        <f>TEXT(Tabla1[[#This Row],[date]],"dddd")</f>
        <v>miércoles</v>
      </c>
      <c r="E705" s="2" t="str">
        <f>TEXT(Tabla1[[#This Row],[datetime]],"hh:mm")</f>
        <v>08:23</v>
      </c>
      <c r="F705" t="s">
        <v>3</v>
      </c>
      <c r="G705" t="s">
        <v>275</v>
      </c>
      <c r="H705" t="str">
        <f>IF(ISBLANK(G705),"cash",IF(COUNTIF($D$2:D705,D705)=1,"Nuevo","frecuente"))</f>
        <v>frecuente</v>
      </c>
      <c r="I705" s="8">
        <v>37.72</v>
      </c>
      <c r="J705" t="s">
        <v>43</v>
      </c>
      <c r="K705" t="str">
        <f>Tabla1[[#This Row],[day_of_the_week]]&amp;"-"&amp;Tabla1[[#This Row],[hour]]&amp;"-"&amp;Tabla1[[#This Row],[cash_type]]&amp;"-"&amp;Tabla1[[#This Row],[card]]&amp;"-"&amp;Tabla1[[#This Row],[coffee_name]]</f>
        <v>miércoles-08:23-card-ANON-0000-0000-0261-Cappuccino</v>
      </c>
      <c r="L705" t="str">
        <f>IF(COUNTIF($K$2:K705,K705)=1,"único","repetido")</f>
        <v>único</v>
      </c>
    </row>
    <row r="706" spans="1:12" x14ac:dyDescent="0.3">
      <c r="A706" s="1">
        <v>45448</v>
      </c>
      <c r="B706" s="2">
        <v>45448.390776712964</v>
      </c>
      <c r="C706" s="2" t="str">
        <f>TEXT(Tabla1[[#This Row],[date]],"mmm")</f>
        <v>jun</v>
      </c>
      <c r="D706" s="2" t="str">
        <f>TEXT(Tabla1[[#This Row],[date]],"dddd")</f>
        <v>miércoles</v>
      </c>
      <c r="E706" s="2" t="str">
        <f>TEXT(Tabla1[[#This Row],[datetime]],"hh:mm")</f>
        <v>09:22</v>
      </c>
      <c r="F706" t="s">
        <v>3</v>
      </c>
      <c r="G706" t="s">
        <v>276</v>
      </c>
      <c r="H706" t="str">
        <f>IF(ISBLANK(G706),"cash",IF(COUNTIF($D$2:D706,D706)=1,"Nuevo","frecuente"))</f>
        <v>frecuente</v>
      </c>
      <c r="I706" s="8">
        <v>27.92</v>
      </c>
      <c r="J706" t="s">
        <v>11</v>
      </c>
      <c r="K706" t="str">
        <f>Tabla1[[#This Row],[day_of_the_week]]&amp;"-"&amp;Tabla1[[#This Row],[hour]]&amp;"-"&amp;Tabla1[[#This Row],[cash_type]]&amp;"-"&amp;Tabla1[[#This Row],[card]]&amp;"-"&amp;Tabla1[[#This Row],[coffee_name]]</f>
        <v>miércoles-09:22-card-ANON-0000-0000-0262-Americano</v>
      </c>
      <c r="L706" t="str">
        <f>IF(COUNTIF($K$2:K706,K706)=1,"único","repetido")</f>
        <v>único</v>
      </c>
    </row>
    <row r="707" spans="1:12" x14ac:dyDescent="0.3">
      <c r="A707" s="1">
        <v>45448</v>
      </c>
      <c r="B707" s="2">
        <v>45448.436696990742</v>
      </c>
      <c r="C707" s="2" t="str">
        <f>TEXT(Tabla1[[#This Row],[date]],"mmm")</f>
        <v>jun</v>
      </c>
      <c r="D707" s="2" t="str">
        <f>TEXT(Tabla1[[#This Row],[date]],"dddd")</f>
        <v>miércoles</v>
      </c>
      <c r="E707" s="2" t="str">
        <f>TEXT(Tabla1[[#This Row],[datetime]],"hh:mm")</f>
        <v>10:28</v>
      </c>
      <c r="F707" t="s">
        <v>3</v>
      </c>
      <c r="G707" t="s">
        <v>6</v>
      </c>
      <c r="H707" t="str">
        <f>IF(ISBLANK(G707),"cash",IF(COUNTIF($D$2:D707,D707)=1,"Nuevo","frecuente"))</f>
        <v>frecuente</v>
      </c>
      <c r="I707" s="8">
        <v>37.72</v>
      </c>
      <c r="J707" t="s">
        <v>7</v>
      </c>
      <c r="K707" t="str">
        <f>Tabla1[[#This Row],[day_of_the_week]]&amp;"-"&amp;Tabla1[[#This Row],[hour]]&amp;"-"&amp;Tabla1[[#This Row],[cash_type]]&amp;"-"&amp;Tabla1[[#This Row],[card]]&amp;"-"&amp;Tabla1[[#This Row],[coffee_name]]</f>
        <v>miércoles-10:28-card-ANON-0000-0000-0001-Latte</v>
      </c>
      <c r="L707" t="str">
        <f>IF(COUNTIF($K$2:K707,K707)=1,"único","repetido")</f>
        <v>único</v>
      </c>
    </row>
    <row r="708" spans="1:12" x14ac:dyDescent="0.3">
      <c r="A708" s="1">
        <v>45448</v>
      </c>
      <c r="B708" s="2">
        <v>45448.445060046295</v>
      </c>
      <c r="C708" s="2" t="str">
        <f>TEXT(Tabla1[[#This Row],[date]],"mmm")</f>
        <v>jun</v>
      </c>
      <c r="D708" s="2" t="str">
        <f>TEXT(Tabla1[[#This Row],[date]],"dddd")</f>
        <v>miércoles</v>
      </c>
      <c r="E708" s="2" t="str">
        <f>TEXT(Tabla1[[#This Row],[datetime]],"hh:mm")</f>
        <v>10:40</v>
      </c>
      <c r="F708" t="s">
        <v>3</v>
      </c>
      <c r="G708" t="s">
        <v>111</v>
      </c>
      <c r="H708" t="str">
        <f>IF(ISBLANK(G708),"cash",IF(COUNTIF($D$2:D708,D708)=1,"Nuevo","frecuente"))</f>
        <v>frecuente</v>
      </c>
      <c r="I708" s="8">
        <v>32.82</v>
      </c>
      <c r="J708" t="s">
        <v>14</v>
      </c>
      <c r="K708" t="str">
        <f>Tabla1[[#This Row],[day_of_the_week]]&amp;"-"&amp;Tabla1[[#This Row],[hour]]&amp;"-"&amp;Tabla1[[#This Row],[cash_type]]&amp;"-"&amp;Tabla1[[#This Row],[card]]&amp;"-"&amp;Tabla1[[#This Row],[coffee_name]]</f>
        <v>miércoles-10:40-card-ANON-0000-0000-0097-Americano with Milk</v>
      </c>
      <c r="L708" t="str">
        <f>IF(COUNTIF($K$2:K708,K708)=1,"único","repetido")</f>
        <v>único</v>
      </c>
    </row>
    <row r="709" spans="1:12" x14ac:dyDescent="0.3">
      <c r="A709" s="1">
        <v>45448</v>
      </c>
      <c r="B709" s="2">
        <v>45448.822195312503</v>
      </c>
      <c r="C709" s="2" t="str">
        <f>TEXT(Tabla1[[#This Row],[date]],"mmm")</f>
        <v>jun</v>
      </c>
      <c r="D709" s="2" t="str">
        <f>TEXT(Tabla1[[#This Row],[date]],"dddd")</f>
        <v>miércoles</v>
      </c>
      <c r="E709" s="2" t="str">
        <f>TEXT(Tabla1[[#This Row],[datetime]],"hh:mm")</f>
        <v>19:43</v>
      </c>
      <c r="F709" t="s">
        <v>3</v>
      </c>
      <c r="G709" t="s">
        <v>277</v>
      </c>
      <c r="H709" t="str">
        <f>IF(ISBLANK(G709),"cash",IF(COUNTIF($D$2:D709,D709)=1,"Nuevo","frecuente"))</f>
        <v>frecuente</v>
      </c>
      <c r="I709" s="8">
        <v>32.82</v>
      </c>
      <c r="J709" t="s">
        <v>14</v>
      </c>
      <c r="K709" t="str">
        <f>Tabla1[[#This Row],[day_of_the_week]]&amp;"-"&amp;Tabla1[[#This Row],[hour]]&amp;"-"&amp;Tabla1[[#This Row],[cash_type]]&amp;"-"&amp;Tabla1[[#This Row],[card]]&amp;"-"&amp;Tabla1[[#This Row],[coffee_name]]</f>
        <v>miércoles-19:43-card-ANON-0000-0000-0263-Americano with Milk</v>
      </c>
      <c r="L709" t="str">
        <f>IF(COUNTIF($K$2:K709,K709)=1,"único","repetido")</f>
        <v>único</v>
      </c>
    </row>
    <row r="710" spans="1:12" x14ac:dyDescent="0.3">
      <c r="A710" s="1">
        <v>45448</v>
      </c>
      <c r="B710" s="2">
        <v>45448.83325841435</v>
      </c>
      <c r="C710" s="2" t="str">
        <f>TEXT(Tabla1[[#This Row],[date]],"mmm")</f>
        <v>jun</v>
      </c>
      <c r="D710" s="2" t="str">
        <f>TEXT(Tabla1[[#This Row],[date]],"dddd")</f>
        <v>miércoles</v>
      </c>
      <c r="E710" s="2" t="str">
        <f>TEXT(Tabla1[[#This Row],[datetime]],"hh:mm")</f>
        <v>19:59</v>
      </c>
      <c r="F710" t="s">
        <v>3</v>
      </c>
      <c r="G710" t="s">
        <v>278</v>
      </c>
      <c r="H710" t="str">
        <f>IF(ISBLANK(G710),"cash",IF(COUNTIF($D$2:D710,D710)=1,"Nuevo","frecuente"))</f>
        <v>frecuente</v>
      </c>
      <c r="I710" s="8">
        <v>37.72</v>
      </c>
      <c r="J710" t="s">
        <v>7</v>
      </c>
      <c r="K710" t="str">
        <f>Tabla1[[#This Row],[day_of_the_week]]&amp;"-"&amp;Tabla1[[#This Row],[hour]]&amp;"-"&amp;Tabla1[[#This Row],[cash_type]]&amp;"-"&amp;Tabla1[[#This Row],[card]]&amp;"-"&amp;Tabla1[[#This Row],[coffee_name]]</f>
        <v>miércoles-19:59-card-ANON-0000-0000-0264-Latte</v>
      </c>
      <c r="L710" t="str">
        <f>IF(COUNTIF($K$2:K710,K710)=1,"único","repetido")</f>
        <v>único</v>
      </c>
    </row>
    <row r="711" spans="1:12" x14ac:dyDescent="0.3">
      <c r="A711" s="1">
        <v>45448</v>
      </c>
      <c r="B711" s="2">
        <v>45448.840828969907</v>
      </c>
      <c r="C711" s="2" t="str">
        <f>TEXT(Tabla1[[#This Row],[date]],"mmm")</f>
        <v>jun</v>
      </c>
      <c r="D711" s="2" t="str">
        <f>TEXT(Tabla1[[#This Row],[date]],"dddd")</f>
        <v>miércoles</v>
      </c>
      <c r="E711" s="2" t="str">
        <f>TEXT(Tabla1[[#This Row],[datetime]],"hh:mm")</f>
        <v>20:10</v>
      </c>
      <c r="F711" t="s">
        <v>3</v>
      </c>
      <c r="G711" t="s">
        <v>234</v>
      </c>
      <c r="H711" t="str">
        <f>IF(ISBLANK(G711),"cash",IF(COUNTIF($D$2:D711,D711)=1,"Nuevo","frecuente"))</f>
        <v>frecuente</v>
      </c>
      <c r="I711" s="8">
        <v>37.72</v>
      </c>
      <c r="J711" t="s">
        <v>18</v>
      </c>
      <c r="K711" t="str">
        <f>Tabla1[[#This Row],[day_of_the_week]]&amp;"-"&amp;Tabla1[[#This Row],[hour]]&amp;"-"&amp;Tabla1[[#This Row],[cash_type]]&amp;"-"&amp;Tabla1[[#This Row],[card]]&amp;"-"&amp;Tabla1[[#This Row],[coffee_name]]</f>
        <v>miércoles-20:10-card-ANON-0000-0000-0220-Cocoa</v>
      </c>
      <c r="L711" t="str">
        <f>IF(COUNTIF($K$2:K711,K711)=1,"único","repetido")</f>
        <v>único</v>
      </c>
    </row>
    <row r="712" spans="1:12" x14ac:dyDescent="0.3">
      <c r="A712" s="1">
        <v>45448</v>
      </c>
      <c r="B712" s="2">
        <v>45448.841685856481</v>
      </c>
      <c r="C712" s="2" t="str">
        <f>TEXT(Tabla1[[#This Row],[date]],"mmm")</f>
        <v>jun</v>
      </c>
      <c r="D712" s="2" t="str">
        <f>TEXT(Tabla1[[#This Row],[date]],"dddd")</f>
        <v>miércoles</v>
      </c>
      <c r="E712" s="2" t="str">
        <f>TEXT(Tabla1[[#This Row],[datetime]],"hh:mm")</f>
        <v>20:12</v>
      </c>
      <c r="F712" t="s">
        <v>3</v>
      </c>
      <c r="G712" t="s">
        <v>234</v>
      </c>
      <c r="H712" t="str">
        <f>IF(ISBLANK(G712),"cash",IF(COUNTIF($D$2:D712,D712)=1,"Nuevo","frecuente"))</f>
        <v>frecuente</v>
      </c>
      <c r="I712" s="8">
        <v>27.92</v>
      </c>
      <c r="J712" t="s">
        <v>28</v>
      </c>
      <c r="K712" t="str">
        <f>Tabla1[[#This Row],[day_of_the_week]]&amp;"-"&amp;Tabla1[[#This Row],[hour]]&amp;"-"&amp;Tabla1[[#This Row],[cash_type]]&amp;"-"&amp;Tabla1[[#This Row],[card]]&amp;"-"&amp;Tabla1[[#This Row],[coffee_name]]</f>
        <v>miércoles-20:12-card-ANON-0000-0000-0220-Cortado</v>
      </c>
      <c r="L712" t="str">
        <f>IF(COUNTIF($K$2:K712,K712)=1,"único","repetido")</f>
        <v>único</v>
      </c>
    </row>
    <row r="713" spans="1:12" x14ac:dyDescent="0.3">
      <c r="A713" s="1">
        <v>45449</v>
      </c>
      <c r="B713" s="2">
        <v>45449.37009665509</v>
      </c>
      <c r="C713" s="2" t="str">
        <f>TEXT(Tabla1[[#This Row],[date]],"mmm")</f>
        <v>jun</v>
      </c>
      <c r="D713" s="2" t="str">
        <f>TEXT(Tabla1[[#This Row],[date]],"dddd")</f>
        <v>jueves</v>
      </c>
      <c r="E713" s="2" t="str">
        <f>TEXT(Tabla1[[#This Row],[datetime]],"hh:mm")</f>
        <v>08:52</v>
      </c>
      <c r="F713" t="s">
        <v>3</v>
      </c>
      <c r="G713" t="s">
        <v>111</v>
      </c>
      <c r="H713" t="str">
        <f>IF(ISBLANK(G713),"cash",IF(COUNTIF($D$2:D713,D713)=1,"Nuevo","frecuente"))</f>
        <v>frecuente</v>
      </c>
      <c r="I713" s="8">
        <v>32.82</v>
      </c>
      <c r="J713" t="s">
        <v>14</v>
      </c>
      <c r="K713" t="str">
        <f>Tabla1[[#This Row],[day_of_the_week]]&amp;"-"&amp;Tabla1[[#This Row],[hour]]&amp;"-"&amp;Tabla1[[#This Row],[cash_type]]&amp;"-"&amp;Tabla1[[#This Row],[card]]&amp;"-"&amp;Tabla1[[#This Row],[coffee_name]]</f>
        <v>jueves-08:52-card-ANON-0000-0000-0097-Americano with Milk</v>
      </c>
      <c r="L713" t="str">
        <f>IF(COUNTIF($K$2:K713,K713)=1,"único","repetido")</f>
        <v>único</v>
      </c>
    </row>
    <row r="714" spans="1:12" x14ac:dyDescent="0.3">
      <c r="A714" s="1">
        <v>45449</v>
      </c>
      <c r="B714" s="2">
        <v>45449.370931192127</v>
      </c>
      <c r="C714" s="2" t="str">
        <f>TEXT(Tabla1[[#This Row],[date]],"mmm")</f>
        <v>jun</v>
      </c>
      <c r="D714" s="2" t="str">
        <f>TEXT(Tabla1[[#This Row],[date]],"dddd")</f>
        <v>jueves</v>
      </c>
      <c r="E714" s="2" t="str">
        <f>TEXT(Tabla1[[#This Row],[datetime]],"hh:mm")</f>
        <v>08:54</v>
      </c>
      <c r="F714" t="s">
        <v>3</v>
      </c>
      <c r="G714" t="s">
        <v>111</v>
      </c>
      <c r="H714" t="str">
        <f>IF(ISBLANK(G714),"cash",IF(COUNTIF($D$2:D714,D714)=1,"Nuevo","frecuente"))</f>
        <v>frecuente</v>
      </c>
      <c r="I714" s="8">
        <v>32.82</v>
      </c>
      <c r="J714" t="s">
        <v>14</v>
      </c>
      <c r="K714" t="str">
        <f>Tabla1[[#This Row],[day_of_the_week]]&amp;"-"&amp;Tabla1[[#This Row],[hour]]&amp;"-"&amp;Tabla1[[#This Row],[cash_type]]&amp;"-"&amp;Tabla1[[#This Row],[card]]&amp;"-"&amp;Tabla1[[#This Row],[coffee_name]]</f>
        <v>jueves-08:54-card-ANON-0000-0000-0097-Americano with Milk</v>
      </c>
      <c r="L714" t="str">
        <f>IF(COUNTIF($K$2:K714,K714)=1,"único","repetido")</f>
        <v>único</v>
      </c>
    </row>
    <row r="715" spans="1:12" x14ac:dyDescent="0.3">
      <c r="A715" s="1">
        <v>45449</v>
      </c>
      <c r="B715" s="2">
        <v>45449.441778553242</v>
      </c>
      <c r="C715" s="2" t="str">
        <f>TEXT(Tabla1[[#This Row],[date]],"mmm")</f>
        <v>jun</v>
      </c>
      <c r="D715" s="2" t="str">
        <f>TEXT(Tabla1[[#This Row],[date]],"dddd")</f>
        <v>jueves</v>
      </c>
      <c r="E715" s="2" t="str">
        <f>TEXT(Tabla1[[#This Row],[datetime]],"hh:mm")</f>
        <v>10:36</v>
      </c>
      <c r="F715" t="s">
        <v>3</v>
      </c>
      <c r="G715" t="s">
        <v>6</v>
      </c>
      <c r="H715" t="str">
        <f>IF(ISBLANK(G715),"cash",IF(COUNTIF($D$2:D715,D715)=1,"Nuevo","frecuente"))</f>
        <v>frecuente</v>
      </c>
      <c r="I715" s="8">
        <v>37.72</v>
      </c>
      <c r="J715" t="s">
        <v>7</v>
      </c>
      <c r="K715" t="str">
        <f>Tabla1[[#This Row],[day_of_the_week]]&amp;"-"&amp;Tabla1[[#This Row],[hour]]&amp;"-"&amp;Tabla1[[#This Row],[cash_type]]&amp;"-"&amp;Tabla1[[#This Row],[card]]&amp;"-"&amp;Tabla1[[#This Row],[coffee_name]]</f>
        <v>jueves-10:36-card-ANON-0000-0000-0001-Latte</v>
      </c>
      <c r="L715" t="str">
        <f>IF(COUNTIF($K$2:K715,K715)=1,"único","repetido")</f>
        <v>único</v>
      </c>
    </row>
    <row r="716" spans="1:12" x14ac:dyDescent="0.3">
      <c r="A716" s="1">
        <v>45449</v>
      </c>
      <c r="B716" s="2">
        <v>45449.512285578705</v>
      </c>
      <c r="C716" s="2" t="str">
        <f>TEXT(Tabla1[[#This Row],[date]],"mmm")</f>
        <v>jun</v>
      </c>
      <c r="D716" s="2" t="str">
        <f>TEXT(Tabla1[[#This Row],[date]],"dddd")</f>
        <v>jueves</v>
      </c>
      <c r="E716" s="2" t="str">
        <f>TEXT(Tabla1[[#This Row],[datetime]],"hh:mm")</f>
        <v>12:17</v>
      </c>
      <c r="F716" t="s">
        <v>3</v>
      </c>
      <c r="G716" t="s">
        <v>279</v>
      </c>
      <c r="H716" t="str">
        <f>IF(ISBLANK(G716),"cash",IF(COUNTIF($D$2:D716,D716)=1,"Nuevo","frecuente"))</f>
        <v>frecuente</v>
      </c>
      <c r="I716" s="8">
        <v>27.92</v>
      </c>
      <c r="J716" t="s">
        <v>11</v>
      </c>
      <c r="K716" t="str">
        <f>Tabla1[[#This Row],[day_of_the_week]]&amp;"-"&amp;Tabla1[[#This Row],[hour]]&amp;"-"&amp;Tabla1[[#This Row],[cash_type]]&amp;"-"&amp;Tabla1[[#This Row],[card]]&amp;"-"&amp;Tabla1[[#This Row],[coffee_name]]</f>
        <v>jueves-12:17-card-ANON-0000-0000-0265-Americano</v>
      </c>
      <c r="L716" t="str">
        <f>IF(COUNTIF($K$2:K716,K716)=1,"único","repetido")</f>
        <v>único</v>
      </c>
    </row>
    <row r="717" spans="1:12" x14ac:dyDescent="0.3">
      <c r="A717" s="1">
        <v>45449</v>
      </c>
      <c r="B717" s="2">
        <v>45449.632803067128</v>
      </c>
      <c r="C717" s="2" t="str">
        <f>TEXT(Tabla1[[#This Row],[date]],"mmm")</f>
        <v>jun</v>
      </c>
      <c r="D717" s="2" t="str">
        <f>TEXT(Tabla1[[#This Row],[date]],"dddd")</f>
        <v>jueves</v>
      </c>
      <c r="E717" s="2" t="str">
        <f>TEXT(Tabla1[[#This Row],[datetime]],"hh:mm")</f>
        <v>15:11</v>
      </c>
      <c r="F717" t="s">
        <v>3</v>
      </c>
      <c r="G717" t="s">
        <v>238</v>
      </c>
      <c r="H717" t="str">
        <f>IF(ISBLANK(G717),"cash",IF(COUNTIF($D$2:D717,D717)=1,"Nuevo","frecuente"))</f>
        <v>frecuente</v>
      </c>
      <c r="I717" s="8">
        <v>32.82</v>
      </c>
      <c r="J717" t="s">
        <v>14</v>
      </c>
      <c r="K717" t="str">
        <f>Tabla1[[#This Row],[day_of_the_week]]&amp;"-"&amp;Tabla1[[#This Row],[hour]]&amp;"-"&amp;Tabla1[[#This Row],[cash_type]]&amp;"-"&amp;Tabla1[[#This Row],[card]]&amp;"-"&amp;Tabla1[[#This Row],[coffee_name]]</f>
        <v>jueves-15:11-card-ANON-0000-0000-0224-Americano with Milk</v>
      </c>
      <c r="L717" t="str">
        <f>IF(COUNTIF($K$2:K717,K717)=1,"único","repetido")</f>
        <v>único</v>
      </c>
    </row>
    <row r="718" spans="1:12" x14ac:dyDescent="0.3">
      <c r="A718" s="1">
        <v>45449</v>
      </c>
      <c r="B718" s="2">
        <v>45449.641738668979</v>
      </c>
      <c r="C718" s="2" t="str">
        <f>TEXT(Tabla1[[#This Row],[date]],"mmm")</f>
        <v>jun</v>
      </c>
      <c r="D718" s="2" t="str">
        <f>TEXT(Tabla1[[#This Row],[date]],"dddd")</f>
        <v>jueves</v>
      </c>
      <c r="E718" s="2" t="str">
        <f>TEXT(Tabla1[[#This Row],[datetime]],"hh:mm")</f>
        <v>15:24</v>
      </c>
      <c r="F718" t="s">
        <v>3</v>
      </c>
      <c r="G718" t="s">
        <v>280</v>
      </c>
      <c r="H718" t="str">
        <f>IF(ISBLANK(G718),"cash",IF(COUNTIF($D$2:D718,D718)=1,"Nuevo","frecuente"))</f>
        <v>frecuente</v>
      </c>
      <c r="I718" s="8">
        <v>37.72</v>
      </c>
      <c r="J718" t="s">
        <v>43</v>
      </c>
      <c r="K718" t="str">
        <f>Tabla1[[#This Row],[day_of_the_week]]&amp;"-"&amp;Tabla1[[#This Row],[hour]]&amp;"-"&amp;Tabla1[[#This Row],[cash_type]]&amp;"-"&amp;Tabla1[[#This Row],[card]]&amp;"-"&amp;Tabla1[[#This Row],[coffee_name]]</f>
        <v>jueves-15:24-card-ANON-0000-0000-0266-Cappuccino</v>
      </c>
      <c r="L718" t="str">
        <f>IF(COUNTIF($K$2:K718,K718)=1,"único","repetido")</f>
        <v>único</v>
      </c>
    </row>
    <row r="719" spans="1:12" x14ac:dyDescent="0.3">
      <c r="A719" s="1">
        <v>45449</v>
      </c>
      <c r="B719" s="2">
        <v>45449.884781273147</v>
      </c>
      <c r="C719" s="2" t="str">
        <f>TEXT(Tabla1[[#This Row],[date]],"mmm")</f>
        <v>jun</v>
      </c>
      <c r="D719" s="2" t="str">
        <f>TEXT(Tabla1[[#This Row],[date]],"dddd")</f>
        <v>jueves</v>
      </c>
      <c r="E719" s="2" t="str">
        <f>TEXT(Tabla1[[#This Row],[datetime]],"hh:mm")</f>
        <v>21:14</v>
      </c>
      <c r="F719" t="s">
        <v>3</v>
      </c>
      <c r="G719" t="s">
        <v>281</v>
      </c>
      <c r="H719" t="str">
        <f>IF(ISBLANK(G719),"cash",IF(COUNTIF($D$2:D719,D719)=1,"Nuevo","frecuente"))</f>
        <v>frecuente</v>
      </c>
      <c r="I719" s="8">
        <v>37.72</v>
      </c>
      <c r="J719" t="s">
        <v>7</v>
      </c>
      <c r="K719" t="str">
        <f>Tabla1[[#This Row],[day_of_the_week]]&amp;"-"&amp;Tabla1[[#This Row],[hour]]&amp;"-"&amp;Tabla1[[#This Row],[cash_type]]&amp;"-"&amp;Tabla1[[#This Row],[card]]&amp;"-"&amp;Tabla1[[#This Row],[coffee_name]]</f>
        <v>jueves-21:14-card-ANON-0000-0000-0267-Latte</v>
      </c>
      <c r="L719" t="str">
        <f>IF(COUNTIF($K$2:K719,K719)=1,"único","repetido")</f>
        <v>único</v>
      </c>
    </row>
    <row r="720" spans="1:12" x14ac:dyDescent="0.3">
      <c r="A720" s="1">
        <v>45449</v>
      </c>
      <c r="B720" s="2">
        <v>45449.885905405092</v>
      </c>
      <c r="C720" s="2" t="str">
        <f>TEXT(Tabla1[[#This Row],[date]],"mmm")</f>
        <v>jun</v>
      </c>
      <c r="D720" s="2" t="str">
        <f>TEXT(Tabla1[[#This Row],[date]],"dddd")</f>
        <v>jueves</v>
      </c>
      <c r="E720" s="2" t="str">
        <f>TEXT(Tabla1[[#This Row],[datetime]],"hh:mm")</f>
        <v>21:15</v>
      </c>
      <c r="F720" t="s">
        <v>3</v>
      </c>
      <c r="G720" t="s">
        <v>281</v>
      </c>
      <c r="H720" t="str">
        <f>IF(ISBLANK(G720),"cash",IF(COUNTIF($D$2:D720,D720)=1,"Nuevo","frecuente"))</f>
        <v>frecuente</v>
      </c>
      <c r="I720" s="8">
        <v>37.72</v>
      </c>
      <c r="J720" t="s">
        <v>7</v>
      </c>
      <c r="K720" t="str">
        <f>Tabla1[[#This Row],[day_of_the_week]]&amp;"-"&amp;Tabla1[[#This Row],[hour]]&amp;"-"&amp;Tabla1[[#This Row],[cash_type]]&amp;"-"&amp;Tabla1[[#This Row],[card]]&amp;"-"&amp;Tabla1[[#This Row],[coffee_name]]</f>
        <v>jueves-21:15-card-ANON-0000-0000-0267-Latte</v>
      </c>
      <c r="L720" t="str">
        <f>IF(COUNTIF($K$2:K720,K720)=1,"único","repetido")</f>
        <v>único</v>
      </c>
    </row>
    <row r="721" spans="1:12" x14ac:dyDescent="0.3">
      <c r="A721" s="1">
        <v>45449</v>
      </c>
      <c r="B721" s="2">
        <v>45449.887809178239</v>
      </c>
      <c r="C721" s="2" t="str">
        <f>TEXT(Tabla1[[#This Row],[date]],"mmm")</f>
        <v>jun</v>
      </c>
      <c r="D721" s="2" t="str">
        <f>TEXT(Tabla1[[#This Row],[date]],"dddd")</f>
        <v>jueves</v>
      </c>
      <c r="E721" s="2" t="str">
        <f>TEXT(Tabla1[[#This Row],[datetime]],"hh:mm")</f>
        <v>21:18</v>
      </c>
      <c r="F721" t="s">
        <v>3</v>
      </c>
      <c r="G721" t="s">
        <v>220</v>
      </c>
      <c r="H721" t="str">
        <f>IF(ISBLANK(G721),"cash",IF(COUNTIF($D$2:D721,D721)=1,"Nuevo","frecuente"))</f>
        <v>frecuente</v>
      </c>
      <c r="I721" s="8">
        <v>37.72</v>
      </c>
      <c r="J721" t="s">
        <v>43</v>
      </c>
      <c r="K721" t="str">
        <f>Tabla1[[#This Row],[day_of_the_week]]&amp;"-"&amp;Tabla1[[#This Row],[hour]]&amp;"-"&amp;Tabla1[[#This Row],[cash_type]]&amp;"-"&amp;Tabla1[[#This Row],[card]]&amp;"-"&amp;Tabla1[[#This Row],[coffee_name]]</f>
        <v>jueves-21:18-card-ANON-0000-0000-0206-Cappuccino</v>
      </c>
      <c r="L721" t="str">
        <f>IF(COUNTIF($K$2:K721,K721)=1,"único","repetido")</f>
        <v>único</v>
      </c>
    </row>
    <row r="722" spans="1:12" x14ac:dyDescent="0.3">
      <c r="A722" s="1">
        <v>45449</v>
      </c>
      <c r="B722" s="2">
        <v>45449.888546712966</v>
      </c>
      <c r="C722" s="2" t="str">
        <f>TEXT(Tabla1[[#This Row],[date]],"mmm")</f>
        <v>jun</v>
      </c>
      <c r="D722" s="2" t="str">
        <f>TEXT(Tabla1[[#This Row],[date]],"dddd")</f>
        <v>jueves</v>
      </c>
      <c r="E722" s="2" t="str">
        <f>TEXT(Tabla1[[#This Row],[datetime]],"hh:mm")</f>
        <v>21:19</v>
      </c>
      <c r="F722" t="s">
        <v>3</v>
      </c>
      <c r="G722" t="s">
        <v>220</v>
      </c>
      <c r="H722" t="str">
        <f>IF(ISBLANK(G722),"cash",IF(COUNTIF($D$2:D722,D722)=1,"Nuevo","frecuente"))</f>
        <v>frecuente</v>
      </c>
      <c r="I722" s="8">
        <v>32.82</v>
      </c>
      <c r="J722" t="s">
        <v>14</v>
      </c>
      <c r="K722" t="str">
        <f>Tabla1[[#This Row],[day_of_the_week]]&amp;"-"&amp;Tabla1[[#This Row],[hour]]&amp;"-"&amp;Tabla1[[#This Row],[cash_type]]&amp;"-"&amp;Tabla1[[#This Row],[card]]&amp;"-"&amp;Tabla1[[#This Row],[coffee_name]]</f>
        <v>jueves-21:19-card-ANON-0000-0000-0206-Americano with Milk</v>
      </c>
      <c r="L722" t="str">
        <f>IF(COUNTIF($K$2:K722,K722)=1,"único","repetido")</f>
        <v>único</v>
      </c>
    </row>
    <row r="723" spans="1:12" x14ac:dyDescent="0.3">
      <c r="A723" s="1">
        <v>45449</v>
      </c>
      <c r="B723" s="2">
        <v>45449.889634722225</v>
      </c>
      <c r="C723" s="2" t="str">
        <f>TEXT(Tabla1[[#This Row],[date]],"mmm")</f>
        <v>jun</v>
      </c>
      <c r="D723" s="2" t="str">
        <f>TEXT(Tabla1[[#This Row],[date]],"dddd")</f>
        <v>jueves</v>
      </c>
      <c r="E723" s="2" t="str">
        <f>TEXT(Tabla1[[#This Row],[datetime]],"hh:mm")</f>
        <v>21:21</v>
      </c>
      <c r="F723" t="s">
        <v>3</v>
      </c>
      <c r="G723" t="s">
        <v>281</v>
      </c>
      <c r="H723" t="str">
        <f>IF(ISBLANK(G723),"cash",IF(COUNTIF($D$2:D723,D723)=1,"Nuevo","frecuente"))</f>
        <v>frecuente</v>
      </c>
      <c r="I723" s="8">
        <v>37.72</v>
      </c>
      <c r="J723" t="s">
        <v>7</v>
      </c>
      <c r="K723" t="str">
        <f>Tabla1[[#This Row],[day_of_the_week]]&amp;"-"&amp;Tabla1[[#This Row],[hour]]&amp;"-"&amp;Tabla1[[#This Row],[cash_type]]&amp;"-"&amp;Tabla1[[#This Row],[card]]&amp;"-"&amp;Tabla1[[#This Row],[coffee_name]]</f>
        <v>jueves-21:21-card-ANON-0000-0000-0267-Latte</v>
      </c>
      <c r="L723" t="str">
        <f>IF(COUNTIF($K$2:K723,K723)=1,"único","repetido")</f>
        <v>único</v>
      </c>
    </row>
    <row r="724" spans="1:12" x14ac:dyDescent="0.3">
      <c r="A724" s="1">
        <v>45450</v>
      </c>
      <c r="B724" s="2">
        <v>45450.345883055554</v>
      </c>
      <c r="C724" s="2" t="str">
        <f>TEXT(Tabla1[[#This Row],[date]],"mmm")</f>
        <v>jun</v>
      </c>
      <c r="D724" s="2" t="str">
        <f>TEXT(Tabla1[[#This Row],[date]],"dddd")</f>
        <v>viernes</v>
      </c>
      <c r="E724" s="2" t="str">
        <f>TEXT(Tabla1[[#This Row],[datetime]],"hh:mm")</f>
        <v>08:18</v>
      </c>
      <c r="F724" t="s">
        <v>3</v>
      </c>
      <c r="G724" t="s">
        <v>282</v>
      </c>
      <c r="H724" t="str">
        <f>IF(ISBLANK(G724),"cash",IF(COUNTIF($D$2:D724,D724)=1,"Nuevo","frecuente"))</f>
        <v>frecuente</v>
      </c>
      <c r="I724" s="8">
        <v>37.72</v>
      </c>
      <c r="J724" t="s">
        <v>43</v>
      </c>
      <c r="K724" t="str">
        <f>Tabla1[[#This Row],[day_of_the_week]]&amp;"-"&amp;Tabla1[[#This Row],[hour]]&amp;"-"&amp;Tabla1[[#This Row],[cash_type]]&amp;"-"&amp;Tabla1[[#This Row],[card]]&amp;"-"&amp;Tabla1[[#This Row],[coffee_name]]</f>
        <v>viernes-08:18-card-ANON-0000-0000-0268-Cappuccino</v>
      </c>
      <c r="L724" t="str">
        <f>IF(COUNTIF($K$2:K724,K724)=1,"único","repetido")</f>
        <v>único</v>
      </c>
    </row>
    <row r="725" spans="1:12" x14ac:dyDescent="0.3">
      <c r="A725" s="1">
        <v>45450</v>
      </c>
      <c r="B725" s="2">
        <v>45450.441297500001</v>
      </c>
      <c r="C725" s="2" t="str">
        <f>TEXT(Tabla1[[#This Row],[date]],"mmm")</f>
        <v>jun</v>
      </c>
      <c r="D725" s="2" t="str">
        <f>TEXT(Tabla1[[#This Row],[date]],"dddd")</f>
        <v>viernes</v>
      </c>
      <c r="E725" s="2" t="str">
        <f>TEXT(Tabla1[[#This Row],[datetime]],"hh:mm")</f>
        <v>10:35</v>
      </c>
      <c r="F725" t="s">
        <v>3</v>
      </c>
      <c r="G725" t="s">
        <v>283</v>
      </c>
      <c r="H725" t="str">
        <f>IF(ISBLANK(G725),"cash",IF(COUNTIF($D$2:D725,D725)=1,"Nuevo","frecuente"))</f>
        <v>frecuente</v>
      </c>
      <c r="I725" s="8">
        <v>23.02</v>
      </c>
      <c r="J725" t="s">
        <v>35</v>
      </c>
      <c r="K725" t="str">
        <f>Tabla1[[#This Row],[day_of_the_week]]&amp;"-"&amp;Tabla1[[#This Row],[hour]]&amp;"-"&amp;Tabla1[[#This Row],[cash_type]]&amp;"-"&amp;Tabla1[[#This Row],[card]]&amp;"-"&amp;Tabla1[[#This Row],[coffee_name]]</f>
        <v>viernes-10:35-card-ANON-0000-0000-0269-Espresso</v>
      </c>
      <c r="L725" t="str">
        <f>IF(COUNTIF($K$2:K725,K725)=1,"único","repetido")</f>
        <v>único</v>
      </c>
    </row>
    <row r="726" spans="1:12" x14ac:dyDescent="0.3">
      <c r="A726" s="1">
        <v>45450</v>
      </c>
      <c r="B726" s="2">
        <v>45450.565489548608</v>
      </c>
      <c r="C726" s="2" t="str">
        <f>TEXT(Tabla1[[#This Row],[date]],"mmm")</f>
        <v>jun</v>
      </c>
      <c r="D726" s="2" t="str">
        <f>TEXT(Tabla1[[#This Row],[date]],"dddd")</f>
        <v>viernes</v>
      </c>
      <c r="E726" s="2" t="str">
        <f>TEXT(Tabla1[[#This Row],[datetime]],"hh:mm")</f>
        <v>13:34</v>
      </c>
      <c r="F726" t="s">
        <v>3</v>
      </c>
      <c r="G726" t="s">
        <v>178</v>
      </c>
      <c r="H726" t="str">
        <f>IF(ISBLANK(G726),"cash",IF(COUNTIF($D$2:D726,D726)=1,"Nuevo","frecuente"))</f>
        <v>frecuente</v>
      </c>
      <c r="I726" s="8">
        <v>32.82</v>
      </c>
      <c r="J726" t="s">
        <v>14</v>
      </c>
      <c r="K726" t="str">
        <f>Tabla1[[#This Row],[day_of_the_week]]&amp;"-"&amp;Tabla1[[#This Row],[hour]]&amp;"-"&amp;Tabla1[[#This Row],[cash_type]]&amp;"-"&amp;Tabla1[[#This Row],[card]]&amp;"-"&amp;Tabla1[[#This Row],[coffee_name]]</f>
        <v>viernes-13:34-card-ANON-0000-0000-0164-Americano with Milk</v>
      </c>
      <c r="L726" t="str">
        <f>IF(COUNTIF($K$2:K726,K726)=1,"único","repetido")</f>
        <v>único</v>
      </c>
    </row>
    <row r="727" spans="1:12" x14ac:dyDescent="0.3">
      <c r="A727" s="1">
        <v>45450</v>
      </c>
      <c r="B727" s="2">
        <v>45450.698405300929</v>
      </c>
      <c r="C727" s="2" t="str">
        <f>TEXT(Tabla1[[#This Row],[date]],"mmm")</f>
        <v>jun</v>
      </c>
      <c r="D727" s="2" t="str">
        <f>TEXT(Tabla1[[#This Row],[date]],"dddd")</f>
        <v>viernes</v>
      </c>
      <c r="E727" s="2" t="str">
        <f>TEXT(Tabla1[[#This Row],[datetime]],"hh:mm")</f>
        <v>16:45</v>
      </c>
      <c r="F727" t="s">
        <v>3</v>
      </c>
      <c r="G727" t="s">
        <v>284</v>
      </c>
      <c r="H727" t="str">
        <f>IF(ISBLANK(G727),"cash",IF(COUNTIF($D$2:D727,D727)=1,"Nuevo","frecuente"))</f>
        <v>frecuente</v>
      </c>
      <c r="I727" s="8">
        <v>27.92</v>
      </c>
      <c r="J727" t="s">
        <v>28</v>
      </c>
      <c r="K727" t="str">
        <f>Tabla1[[#This Row],[day_of_the_week]]&amp;"-"&amp;Tabla1[[#This Row],[hour]]&amp;"-"&amp;Tabla1[[#This Row],[cash_type]]&amp;"-"&amp;Tabla1[[#This Row],[card]]&amp;"-"&amp;Tabla1[[#This Row],[coffee_name]]</f>
        <v>viernes-16:45-card-ANON-0000-0000-0270-Cortado</v>
      </c>
      <c r="L727" t="str">
        <f>IF(COUNTIF($K$2:K727,K727)=1,"único","repetido")</f>
        <v>único</v>
      </c>
    </row>
    <row r="728" spans="1:12" x14ac:dyDescent="0.3">
      <c r="A728" s="1">
        <v>45450</v>
      </c>
      <c r="B728" s="2">
        <v>45450.699484733799</v>
      </c>
      <c r="C728" s="2" t="str">
        <f>TEXT(Tabla1[[#This Row],[date]],"mmm")</f>
        <v>jun</v>
      </c>
      <c r="D728" s="2" t="str">
        <f>TEXT(Tabla1[[#This Row],[date]],"dddd")</f>
        <v>viernes</v>
      </c>
      <c r="E728" s="2" t="str">
        <f>TEXT(Tabla1[[#This Row],[datetime]],"hh:mm")</f>
        <v>16:47</v>
      </c>
      <c r="F728" t="s">
        <v>3</v>
      </c>
      <c r="G728" t="s">
        <v>284</v>
      </c>
      <c r="H728" t="str">
        <f>IF(ISBLANK(G728),"cash",IF(COUNTIF($D$2:D728,D728)=1,"Nuevo","frecuente"))</f>
        <v>frecuente</v>
      </c>
      <c r="I728" s="8">
        <v>27.92</v>
      </c>
      <c r="J728" t="s">
        <v>28</v>
      </c>
      <c r="K728" t="str">
        <f>Tabla1[[#This Row],[day_of_the_week]]&amp;"-"&amp;Tabla1[[#This Row],[hour]]&amp;"-"&amp;Tabla1[[#This Row],[cash_type]]&amp;"-"&amp;Tabla1[[#This Row],[card]]&amp;"-"&amp;Tabla1[[#This Row],[coffee_name]]</f>
        <v>viernes-16:47-card-ANON-0000-0000-0270-Cortado</v>
      </c>
      <c r="L728" t="str">
        <f>IF(COUNTIF($K$2:K728,K728)=1,"único","repetido")</f>
        <v>único</v>
      </c>
    </row>
    <row r="729" spans="1:12" x14ac:dyDescent="0.3">
      <c r="A729" s="1">
        <v>45451</v>
      </c>
      <c r="B729" s="2">
        <v>45451.378009444445</v>
      </c>
      <c r="C729" s="2" t="str">
        <f>TEXT(Tabla1[[#This Row],[date]],"mmm")</f>
        <v>jun</v>
      </c>
      <c r="D729" s="2" t="str">
        <f>TEXT(Tabla1[[#This Row],[date]],"dddd")</f>
        <v>sábado</v>
      </c>
      <c r="E729" s="2" t="str">
        <f>TEXT(Tabla1[[#This Row],[datetime]],"hh:mm")</f>
        <v>09:04</v>
      </c>
      <c r="F729" t="s">
        <v>3</v>
      </c>
      <c r="G729" t="s">
        <v>285</v>
      </c>
      <c r="H729" t="str">
        <f>IF(ISBLANK(G729),"cash",IF(COUNTIF($D$2:D729,D729)=1,"Nuevo","frecuente"))</f>
        <v>frecuente</v>
      </c>
      <c r="I729" s="8">
        <v>27.92</v>
      </c>
      <c r="J729" t="s">
        <v>28</v>
      </c>
      <c r="K729" t="str">
        <f>Tabla1[[#This Row],[day_of_the_week]]&amp;"-"&amp;Tabla1[[#This Row],[hour]]&amp;"-"&amp;Tabla1[[#This Row],[cash_type]]&amp;"-"&amp;Tabla1[[#This Row],[card]]&amp;"-"&amp;Tabla1[[#This Row],[coffee_name]]</f>
        <v>sábado-09:04-card-ANON-0000-0000-0271-Cortado</v>
      </c>
      <c r="L729" t="str">
        <f>IF(COUNTIF($K$2:K729,K729)=1,"único","repetido")</f>
        <v>único</v>
      </c>
    </row>
    <row r="730" spans="1:12" x14ac:dyDescent="0.3">
      <c r="A730" s="1">
        <v>45451</v>
      </c>
      <c r="B730" s="2">
        <v>45451.393184722219</v>
      </c>
      <c r="C730" s="2" t="str">
        <f>TEXT(Tabla1[[#This Row],[date]],"mmm")</f>
        <v>jun</v>
      </c>
      <c r="D730" s="2" t="str">
        <f>TEXT(Tabla1[[#This Row],[date]],"dddd")</f>
        <v>sábado</v>
      </c>
      <c r="E730" s="2" t="str">
        <f>TEXT(Tabla1[[#This Row],[datetime]],"hh:mm")</f>
        <v>09:26</v>
      </c>
      <c r="F730" t="s">
        <v>3</v>
      </c>
      <c r="G730" t="s">
        <v>111</v>
      </c>
      <c r="H730" t="str">
        <f>IF(ISBLANK(G730),"cash",IF(COUNTIF($D$2:D730,D730)=1,"Nuevo","frecuente"))</f>
        <v>frecuente</v>
      </c>
      <c r="I730" s="8">
        <v>32.82</v>
      </c>
      <c r="J730" t="s">
        <v>14</v>
      </c>
      <c r="K730" t="str">
        <f>Tabla1[[#This Row],[day_of_the_week]]&amp;"-"&amp;Tabla1[[#This Row],[hour]]&amp;"-"&amp;Tabla1[[#This Row],[cash_type]]&amp;"-"&amp;Tabla1[[#This Row],[card]]&amp;"-"&amp;Tabla1[[#This Row],[coffee_name]]</f>
        <v>sábado-09:26-card-ANON-0000-0000-0097-Americano with Milk</v>
      </c>
      <c r="L730" t="str">
        <f>IF(COUNTIF($K$2:K730,K730)=1,"único","repetido")</f>
        <v>único</v>
      </c>
    </row>
    <row r="731" spans="1:12" x14ac:dyDescent="0.3">
      <c r="A731" s="1">
        <v>45451</v>
      </c>
      <c r="B731" s="2">
        <v>45451.850628703702</v>
      </c>
      <c r="C731" s="2" t="str">
        <f>TEXT(Tabla1[[#This Row],[date]],"mmm")</f>
        <v>jun</v>
      </c>
      <c r="D731" s="2" t="str">
        <f>TEXT(Tabla1[[#This Row],[date]],"dddd")</f>
        <v>sábado</v>
      </c>
      <c r="E731" s="2" t="str">
        <f>TEXT(Tabla1[[#This Row],[datetime]],"hh:mm")</f>
        <v>20:24</v>
      </c>
      <c r="F731" t="s">
        <v>3</v>
      </c>
      <c r="G731" t="s">
        <v>148</v>
      </c>
      <c r="H731" t="str">
        <f>IF(ISBLANK(G731),"cash",IF(COUNTIF($D$2:D731,D731)=1,"Nuevo","frecuente"))</f>
        <v>frecuente</v>
      </c>
      <c r="I731" s="8">
        <v>37.72</v>
      </c>
      <c r="J731" t="s">
        <v>43</v>
      </c>
      <c r="K731" t="str">
        <f>Tabla1[[#This Row],[day_of_the_week]]&amp;"-"&amp;Tabla1[[#This Row],[hour]]&amp;"-"&amp;Tabla1[[#This Row],[cash_type]]&amp;"-"&amp;Tabla1[[#This Row],[card]]&amp;"-"&amp;Tabla1[[#This Row],[coffee_name]]</f>
        <v>sábado-20:24-card-ANON-0000-0000-0134-Cappuccino</v>
      </c>
      <c r="L731" t="str">
        <f>IF(COUNTIF($K$2:K731,K731)=1,"único","repetido")</f>
        <v>único</v>
      </c>
    </row>
    <row r="732" spans="1:12" x14ac:dyDescent="0.3">
      <c r="A732" s="1">
        <v>45451</v>
      </c>
      <c r="B732" s="2">
        <v>45451.851346249998</v>
      </c>
      <c r="C732" s="2" t="str">
        <f>TEXT(Tabla1[[#This Row],[date]],"mmm")</f>
        <v>jun</v>
      </c>
      <c r="D732" s="2" t="str">
        <f>TEXT(Tabla1[[#This Row],[date]],"dddd")</f>
        <v>sábado</v>
      </c>
      <c r="E732" s="2" t="str">
        <f>TEXT(Tabla1[[#This Row],[datetime]],"hh:mm")</f>
        <v>20:25</v>
      </c>
      <c r="F732" t="s">
        <v>3</v>
      </c>
      <c r="G732" t="s">
        <v>148</v>
      </c>
      <c r="H732" t="str">
        <f>IF(ISBLANK(G732),"cash",IF(COUNTIF($D$2:D732,D732)=1,"Nuevo","frecuente"))</f>
        <v>frecuente</v>
      </c>
      <c r="I732" s="8">
        <v>37.72</v>
      </c>
      <c r="J732" t="s">
        <v>43</v>
      </c>
      <c r="K732" t="str">
        <f>Tabla1[[#This Row],[day_of_the_week]]&amp;"-"&amp;Tabla1[[#This Row],[hour]]&amp;"-"&amp;Tabla1[[#This Row],[cash_type]]&amp;"-"&amp;Tabla1[[#This Row],[card]]&amp;"-"&amp;Tabla1[[#This Row],[coffee_name]]</f>
        <v>sábado-20:25-card-ANON-0000-0000-0134-Cappuccino</v>
      </c>
      <c r="L732" t="str">
        <f>IF(COUNTIF($K$2:K732,K732)=1,"único","repetido")</f>
        <v>único</v>
      </c>
    </row>
    <row r="733" spans="1:12" x14ac:dyDescent="0.3">
      <c r="A733" s="1">
        <v>45452</v>
      </c>
      <c r="B733" s="2">
        <v>45452.344360648145</v>
      </c>
      <c r="C733" s="2" t="str">
        <f>TEXT(Tabla1[[#This Row],[date]],"mmm")</f>
        <v>jun</v>
      </c>
      <c r="D733" s="2" t="str">
        <f>TEXT(Tabla1[[#This Row],[date]],"dddd")</f>
        <v>domingo</v>
      </c>
      <c r="E733" s="2" t="str">
        <f>TEXT(Tabla1[[#This Row],[datetime]],"hh:mm")</f>
        <v>08:15</v>
      </c>
      <c r="F733" t="s">
        <v>3</v>
      </c>
      <c r="G733" t="s">
        <v>111</v>
      </c>
      <c r="H733" t="str">
        <f>IF(ISBLANK(G733),"cash",IF(COUNTIF($D$2:D733,D733)=1,"Nuevo","frecuente"))</f>
        <v>frecuente</v>
      </c>
      <c r="I733" s="8">
        <v>37.72</v>
      </c>
      <c r="J733" t="s">
        <v>7</v>
      </c>
      <c r="K733" t="str">
        <f>Tabla1[[#This Row],[day_of_the_week]]&amp;"-"&amp;Tabla1[[#This Row],[hour]]&amp;"-"&amp;Tabla1[[#This Row],[cash_type]]&amp;"-"&amp;Tabla1[[#This Row],[card]]&amp;"-"&amp;Tabla1[[#This Row],[coffee_name]]</f>
        <v>domingo-08:15-card-ANON-0000-0000-0097-Latte</v>
      </c>
      <c r="L733" t="str">
        <f>IF(COUNTIF($K$2:K733,K733)=1,"único","repetido")</f>
        <v>único</v>
      </c>
    </row>
    <row r="734" spans="1:12" x14ac:dyDescent="0.3">
      <c r="A734" s="1">
        <v>45452</v>
      </c>
      <c r="B734" s="2">
        <v>45452.437551631941</v>
      </c>
      <c r="C734" s="2" t="str">
        <f>TEXT(Tabla1[[#This Row],[date]],"mmm")</f>
        <v>jun</v>
      </c>
      <c r="D734" s="2" t="str">
        <f>TEXT(Tabla1[[#This Row],[date]],"dddd")</f>
        <v>domingo</v>
      </c>
      <c r="E734" s="2" t="str">
        <f>TEXT(Tabla1[[#This Row],[datetime]],"hh:mm")</f>
        <v>10:30</v>
      </c>
      <c r="F734" t="s">
        <v>3</v>
      </c>
      <c r="G734" t="s">
        <v>286</v>
      </c>
      <c r="H734" t="str">
        <f>IF(ISBLANK(G734),"cash",IF(COUNTIF($D$2:D734,D734)=1,"Nuevo","frecuente"))</f>
        <v>frecuente</v>
      </c>
      <c r="I734" s="8">
        <v>37.72</v>
      </c>
      <c r="J734" t="s">
        <v>7</v>
      </c>
      <c r="K734" t="str">
        <f>Tabla1[[#This Row],[day_of_the_week]]&amp;"-"&amp;Tabla1[[#This Row],[hour]]&amp;"-"&amp;Tabla1[[#This Row],[cash_type]]&amp;"-"&amp;Tabla1[[#This Row],[card]]&amp;"-"&amp;Tabla1[[#This Row],[coffee_name]]</f>
        <v>domingo-10:30-card-ANON-0000-0000-0272-Latte</v>
      </c>
      <c r="L734" t="str">
        <f>IF(COUNTIF($K$2:K734,K734)=1,"único","repetido")</f>
        <v>único</v>
      </c>
    </row>
    <row r="735" spans="1:12" x14ac:dyDescent="0.3">
      <c r="A735" s="1">
        <v>45452</v>
      </c>
      <c r="B735" s="2">
        <v>45452.452844872685</v>
      </c>
      <c r="C735" s="2" t="str">
        <f>TEXT(Tabla1[[#This Row],[date]],"mmm")</f>
        <v>jun</v>
      </c>
      <c r="D735" s="2" t="str">
        <f>TEXT(Tabla1[[#This Row],[date]],"dddd")</f>
        <v>domingo</v>
      </c>
      <c r="E735" s="2" t="str">
        <f>TEXT(Tabla1[[#This Row],[datetime]],"hh:mm")</f>
        <v>10:52</v>
      </c>
      <c r="F735" t="s">
        <v>3</v>
      </c>
      <c r="G735" t="s">
        <v>287</v>
      </c>
      <c r="H735" t="str">
        <f>IF(ISBLANK(G735),"cash",IF(COUNTIF($D$2:D735,D735)=1,"Nuevo","frecuente"))</f>
        <v>frecuente</v>
      </c>
      <c r="I735" s="8">
        <v>37.72</v>
      </c>
      <c r="J735" t="s">
        <v>43</v>
      </c>
      <c r="K735" t="str">
        <f>Tabla1[[#This Row],[day_of_the_week]]&amp;"-"&amp;Tabla1[[#This Row],[hour]]&amp;"-"&amp;Tabla1[[#This Row],[cash_type]]&amp;"-"&amp;Tabla1[[#This Row],[card]]&amp;"-"&amp;Tabla1[[#This Row],[coffee_name]]</f>
        <v>domingo-10:52-card-ANON-0000-0000-0273-Cappuccino</v>
      </c>
      <c r="L735" t="str">
        <f>IF(COUNTIF($K$2:K735,K735)=1,"único","repetido")</f>
        <v>único</v>
      </c>
    </row>
    <row r="736" spans="1:12" x14ac:dyDescent="0.3">
      <c r="A736" s="1">
        <v>45452</v>
      </c>
      <c r="B736" s="2">
        <v>45452.461589189814</v>
      </c>
      <c r="C736" s="2" t="str">
        <f>TEXT(Tabla1[[#This Row],[date]],"mmm")</f>
        <v>jun</v>
      </c>
      <c r="D736" s="2" t="str">
        <f>TEXT(Tabla1[[#This Row],[date]],"dddd")</f>
        <v>domingo</v>
      </c>
      <c r="E736" s="2" t="str">
        <f>TEXT(Tabla1[[#This Row],[datetime]],"hh:mm")</f>
        <v>11:04</v>
      </c>
      <c r="F736" t="s">
        <v>3</v>
      </c>
      <c r="G736" t="s">
        <v>155</v>
      </c>
      <c r="H736" t="str">
        <f>IF(ISBLANK(G736),"cash",IF(COUNTIF($D$2:D736,D736)=1,"Nuevo","frecuente"))</f>
        <v>frecuente</v>
      </c>
      <c r="I736" s="8">
        <v>27.92</v>
      </c>
      <c r="J736" t="s">
        <v>28</v>
      </c>
      <c r="K736" t="str">
        <f>Tabla1[[#This Row],[day_of_the_week]]&amp;"-"&amp;Tabla1[[#This Row],[hour]]&amp;"-"&amp;Tabla1[[#This Row],[cash_type]]&amp;"-"&amp;Tabla1[[#This Row],[card]]&amp;"-"&amp;Tabla1[[#This Row],[coffee_name]]</f>
        <v>domingo-11:04-card-ANON-0000-0000-0141-Cortado</v>
      </c>
      <c r="L736" t="str">
        <f>IF(COUNTIF($K$2:K736,K736)=1,"único","repetido")</f>
        <v>único</v>
      </c>
    </row>
    <row r="737" spans="1:12" x14ac:dyDescent="0.3">
      <c r="A737" s="1">
        <v>45452</v>
      </c>
      <c r="B737" s="2">
        <v>45452.463288287036</v>
      </c>
      <c r="C737" s="2" t="str">
        <f>TEXT(Tabla1[[#This Row],[date]],"mmm")</f>
        <v>jun</v>
      </c>
      <c r="D737" s="2" t="str">
        <f>TEXT(Tabla1[[#This Row],[date]],"dddd")</f>
        <v>domingo</v>
      </c>
      <c r="E737" s="2" t="str">
        <f>TEXT(Tabla1[[#This Row],[datetime]],"hh:mm")</f>
        <v>11:07</v>
      </c>
      <c r="F737" t="s">
        <v>3</v>
      </c>
      <c r="G737" t="s">
        <v>288</v>
      </c>
      <c r="H737" t="str">
        <f>IF(ISBLANK(G737),"cash",IF(COUNTIF($D$2:D737,D737)=1,"Nuevo","frecuente"))</f>
        <v>frecuente</v>
      </c>
      <c r="I737" s="8">
        <v>23.02</v>
      </c>
      <c r="J737" t="s">
        <v>35</v>
      </c>
      <c r="K737" t="str">
        <f>Tabla1[[#This Row],[day_of_the_week]]&amp;"-"&amp;Tabla1[[#This Row],[hour]]&amp;"-"&amp;Tabla1[[#This Row],[cash_type]]&amp;"-"&amp;Tabla1[[#This Row],[card]]&amp;"-"&amp;Tabla1[[#This Row],[coffee_name]]</f>
        <v>domingo-11:07-card-ANON-0000-0000-0274-Espresso</v>
      </c>
      <c r="L737" t="str">
        <f>IF(COUNTIF($K$2:K737,K737)=1,"único","repetido")</f>
        <v>único</v>
      </c>
    </row>
    <row r="738" spans="1:12" x14ac:dyDescent="0.3">
      <c r="A738" s="1">
        <v>45452</v>
      </c>
      <c r="B738" s="2">
        <v>45452.495018703703</v>
      </c>
      <c r="C738" s="2" t="str">
        <f>TEXT(Tabla1[[#This Row],[date]],"mmm")</f>
        <v>jun</v>
      </c>
      <c r="D738" s="2" t="str">
        <f>TEXT(Tabla1[[#This Row],[date]],"dddd")</f>
        <v>domingo</v>
      </c>
      <c r="E738" s="2" t="str">
        <f>TEXT(Tabla1[[#This Row],[datetime]],"hh:mm")</f>
        <v>11:52</v>
      </c>
      <c r="F738" t="s">
        <v>3</v>
      </c>
      <c r="G738" t="s">
        <v>289</v>
      </c>
      <c r="H738" t="str">
        <f>IF(ISBLANK(G738),"cash",IF(COUNTIF($D$2:D738,D738)=1,"Nuevo","frecuente"))</f>
        <v>frecuente</v>
      </c>
      <c r="I738" s="8">
        <v>37.72</v>
      </c>
      <c r="J738" t="s">
        <v>43</v>
      </c>
      <c r="K738" t="str">
        <f>Tabla1[[#This Row],[day_of_the_week]]&amp;"-"&amp;Tabla1[[#This Row],[hour]]&amp;"-"&amp;Tabla1[[#This Row],[cash_type]]&amp;"-"&amp;Tabla1[[#This Row],[card]]&amp;"-"&amp;Tabla1[[#This Row],[coffee_name]]</f>
        <v>domingo-11:52-card-ANON-0000-0000-0275-Cappuccino</v>
      </c>
      <c r="L738" t="str">
        <f>IF(COUNTIF($K$2:K738,K738)=1,"único","repetido")</f>
        <v>único</v>
      </c>
    </row>
    <row r="739" spans="1:12" x14ac:dyDescent="0.3">
      <c r="A739" s="1">
        <v>45452</v>
      </c>
      <c r="B739" s="2">
        <v>45452.507912499997</v>
      </c>
      <c r="C739" s="2" t="str">
        <f>TEXT(Tabla1[[#This Row],[date]],"mmm")</f>
        <v>jun</v>
      </c>
      <c r="D739" s="2" t="str">
        <f>TEXT(Tabla1[[#This Row],[date]],"dddd")</f>
        <v>domingo</v>
      </c>
      <c r="E739" s="2" t="str">
        <f>TEXT(Tabla1[[#This Row],[datetime]],"hh:mm")</f>
        <v>12:11</v>
      </c>
      <c r="F739" t="s">
        <v>3</v>
      </c>
      <c r="G739" t="s">
        <v>290</v>
      </c>
      <c r="H739" t="str">
        <f>IF(ISBLANK(G739),"cash",IF(COUNTIF($D$2:D739,D739)=1,"Nuevo","frecuente"))</f>
        <v>frecuente</v>
      </c>
      <c r="I739" s="8">
        <v>32.82</v>
      </c>
      <c r="J739" t="s">
        <v>14</v>
      </c>
      <c r="K739" t="str">
        <f>Tabla1[[#This Row],[day_of_the_week]]&amp;"-"&amp;Tabla1[[#This Row],[hour]]&amp;"-"&amp;Tabla1[[#This Row],[cash_type]]&amp;"-"&amp;Tabla1[[#This Row],[card]]&amp;"-"&amp;Tabla1[[#This Row],[coffee_name]]</f>
        <v>domingo-12:11-card-ANON-0000-0000-0276-Americano with Milk</v>
      </c>
      <c r="L739" t="str">
        <f>IF(COUNTIF($K$2:K739,K739)=1,"único","repetido")</f>
        <v>único</v>
      </c>
    </row>
    <row r="740" spans="1:12" x14ac:dyDescent="0.3">
      <c r="A740" s="1">
        <v>45452</v>
      </c>
      <c r="B740" s="2">
        <v>45452.509121145835</v>
      </c>
      <c r="C740" s="2" t="str">
        <f>TEXT(Tabla1[[#This Row],[date]],"mmm")</f>
        <v>jun</v>
      </c>
      <c r="D740" s="2" t="str">
        <f>TEXT(Tabla1[[#This Row],[date]],"dddd")</f>
        <v>domingo</v>
      </c>
      <c r="E740" s="2" t="str">
        <f>TEXT(Tabla1[[#This Row],[datetime]],"hh:mm")</f>
        <v>12:13</v>
      </c>
      <c r="F740" t="s">
        <v>3</v>
      </c>
      <c r="G740" t="s">
        <v>290</v>
      </c>
      <c r="H740" t="str">
        <f>IF(ISBLANK(G740),"cash",IF(COUNTIF($D$2:D740,D740)=1,"Nuevo","frecuente"))</f>
        <v>frecuente</v>
      </c>
      <c r="I740" s="8">
        <v>37.72</v>
      </c>
      <c r="J740" t="s">
        <v>7</v>
      </c>
      <c r="K740" t="str">
        <f>Tabla1[[#This Row],[day_of_the_week]]&amp;"-"&amp;Tabla1[[#This Row],[hour]]&amp;"-"&amp;Tabla1[[#This Row],[cash_type]]&amp;"-"&amp;Tabla1[[#This Row],[card]]&amp;"-"&amp;Tabla1[[#This Row],[coffee_name]]</f>
        <v>domingo-12:13-card-ANON-0000-0000-0276-Latte</v>
      </c>
      <c r="L740" t="str">
        <f>IF(COUNTIF($K$2:K740,K740)=1,"único","repetido")</f>
        <v>único</v>
      </c>
    </row>
    <row r="741" spans="1:12" x14ac:dyDescent="0.3">
      <c r="A741" s="1">
        <v>45452</v>
      </c>
      <c r="B741" s="2">
        <v>45452.50984702546</v>
      </c>
      <c r="C741" s="2" t="str">
        <f>TEXT(Tabla1[[#This Row],[date]],"mmm")</f>
        <v>jun</v>
      </c>
      <c r="D741" s="2" t="str">
        <f>TEXT(Tabla1[[#This Row],[date]],"dddd")</f>
        <v>domingo</v>
      </c>
      <c r="E741" s="2" t="str">
        <f>TEXT(Tabla1[[#This Row],[datetime]],"hh:mm")</f>
        <v>12:14</v>
      </c>
      <c r="F741" t="s">
        <v>3</v>
      </c>
      <c r="G741" t="s">
        <v>290</v>
      </c>
      <c r="H741" t="str">
        <f>IF(ISBLANK(G741),"cash",IF(COUNTIF($D$2:D741,D741)=1,"Nuevo","frecuente"))</f>
        <v>frecuente</v>
      </c>
      <c r="I741" s="8">
        <v>37.72</v>
      </c>
      <c r="J741" t="s">
        <v>7</v>
      </c>
      <c r="K741" t="str">
        <f>Tabla1[[#This Row],[day_of_the_week]]&amp;"-"&amp;Tabla1[[#This Row],[hour]]&amp;"-"&amp;Tabla1[[#This Row],[cash_type]]&amp;"-"&amp;Tabla1[[#This Row],[card]]&amp;"-"&amp;Tabla1[[#This Row],[coffee_name]]</f>
        <v>domingo-12:14-card-ANON-0000-0000-0276-Latte</v>
      </c>
      <c r="L741" t="str">
        <f>IF(COUNTIF($K$2:K741,K741)=1,"único","repetido")</f>
        <v>único</v>
      </c>
    </row>
    <row r="742" spans="1:12" x14ac:dyDescent="0.3">
      <c r="A742" s="1">
        <v>45452</v>
      </c>
      <c r="B742" s="2">
        <v>45452.632299675926</v>
      </c>
      <c r="C742" s="2" t="str">
        <f>TEXT(Tabla1[[#This Row],[date]],"mmm")</f>
        <v>jun</v>
      </c>
      <c r="D742" s="2" t="str">
        <f>TEXT(Tabla1[[#This Row],[date]],"dddd")</f>
        <v>domingo</v>
      </c>
      <c r="E742" s="2" t="str">
        <f>TEXT(Tabla1[[#This Row],[datetime]],"hh:mm")</f>
        <v>15:10</v>
      </c>
      <c r="F742" t="s">
        <v>3</v>
      </c>
      <c r="G742" t="s">
        <v>291</v>
      </c>
      <c r="H742" t="str">
        <f>IF(ISBLANK(G742),"cash",IF(COUNTIF($D$2:D742,D742)=1,"Nuevo","frecuente"))</f>
        <v>frecuente</v>
      </c>
      <c r="I742" s="8">
        <v>27.92</v>
      </c>
      <c r="J742" t="s">
        <v>28</v>
      </c>
      <c r="K742" t="str">
        <f>Tabla1[[#This Row],[day_of_the_week]]&amp;"-"&amp;Tabla1[[#This Row],[hour]]&amp;"-"&amp;Tabla1[[#This Row],[cash_type]]&amp;"-"&amp;Tabla1[[#This Row],[card]]&amp;"-"&amp;Tabla1[[#This Row],[coffee_name]]</f>
        <v>domingo-15:10-card-ANON-0000-0000-0277-Cortado</v>
      </c>
      <c r="L742" t="str">
        <f>IF(COUNTIF($K$2:K742,K742)=1,"único","repetido")</f>
        <v>único</v>
      </c>
    </row>
    <row r="743" spans="1:12" x14ac:dyDescent="0.3">
      <c r="A743" s="1">
        <v>45452</v>
      </c>
      <c r="B743" s="2">
        <v>45452.678798483794</v>
      </c>
      <c r="C743" s="2" t="str">
        <f>TEXT(Tabla1[[#This Row],[date]],"mmm")</f>
        <v>jun</v>
      </c>
      <c r="D743" s="2" t="str">
        <f>TEXT(Tabla1[[#This Row],[date]],"dddd")</f>
        <v>domingo</v>
      </c>
      <c r="E743" s="2" t="str">
        <f>TEXT(Tabla1[[#This Row],[datetime]],"hh:mm")</f>
        <v>16:17</v>
      </c>
      <c r="F743" t="s">
        <v>3</v>
      </c>
      <c r="G743" t="s">
        <v>292</v>
      </c>
      <c r="H743" t="str">
        <f>IF(ISBLANK(G743),"cash",IF(COUNTIF($D$2:D743,D743)=1,"Nuevo","frecuente"))</f>
        <v>frecuente</v>
      </c>
      <c r="I743" s="8">
        <v>37.72</v>
      </c>
      <c r="J743" t="s">
        <v>43</v>
      </c>
      <c r="K743" t="str">
        <f>Tabla1[[#This Row],[day_of_the_week]]&amp;"-"&amp;Tabla1[[#This Row],[hour]]&amp;"-"&amp;Tabla1[[#This Row],[cash_type]]&amp;"-"&amp;Tabla1[[#This Row],[card]]&amp;"-"&amp;Tabla1[[#This Row],[coffee_name]]</f>
        <v>domingo-16:17-card-ANON-0000-0000-0278-Cappuccino</v>
      </c>
      <c r="L743" t="str">
        <f>IF(COUNTIF($K$2:K743,K743)=1,"único","repetido")</f>
        <v>único</v>
      </c>
    </row>
    <row r="744" spans="1:12" x14ac:dyDescent="0.3">
      <c r="A744" s="1">
        <v>45452</v>
      </c>
      <c r="B744" s="2">
        <v>45452.806473113429</v>
      </c>
      <c r="C744" s="2" t="str">
        <f>TEXT(Tabla1[[#This Row],[date]],"mmm")</f>
        <v>jun</v>
      </c>
      <c r="D744" s="2" t="str">
        <f>TEXT(Tabla1[[#This Row],[date]],"dddd")</f>
        <v>domingo</v>
      </c>
      <c r="E744" s="2" t="str">
        <f>TEXT(Tabla1[[#This Row],[datetime]],"hh:mm")</f>
        <v>19:21</v>
      </c>
      <c r="F744" t="s">
        <v>3</v>
      </c>
      <c r="G744" t="s">
        <v>293</v>
      </c>
      <c r="H744" t="str">
        <f>IF(ISBLANK(G744),"cash",IF(COUNTIF($D$2:D744,D744)=1,"Nuevo","frecuente"))</f>
        <v>frecuente</v>
      </c>
      <c r="I744" s="8">
        <v>32.82</v>
      </c>
      <c r="J744" t="s">
        <v>14</v>
      </c>
      <c r="K744" t="str">
        <f>Tabla1[[#This Row],[day_of_the_week]]&amp;"-"&amp;Tabla1[[#This Row],[hour]]&amp;"-"&amp;Tabla1[[#This Row],[cash_type]]&amp;"-"&amp;Tabla1[[#This Row],[card]]&amp;"-"&amp;Tabla1[[#This Row],[coffee_name]]</f>
        <v>domingo-19:21-card-ANON-0000-0000-0279-Americano with Milk</v>
      </c>
      <c r="L744" t="str">
        <f>IF(COUNTIF($K$2:K744,K744)=1,"único","repetido")</f>
        <v>único</v>
      </c>
    </row>
    <row r="745" spans="1:12" x14ac:dyDescent="0.3">
      <c r="A745" s="1">
        <v>45452</v>
      </c>
      <c r="B745" s="2">
        <v>45452.87857458333</v>
      </c>
      <c r="C745" s="2" t="str">
        <f>TEXT(Tabla1[[#This Row],[date]],"mmm")</f>
        <v>jun</v>
      </c>
      <c r="D745" s="2" t="str">
        <f>TEXT(Tabla1[[#This Row],[date]],"dddd")</f>
        <v>domingo</v>
      </c>
      <c r="E745" s="2" t="str">
        <f>TEXT(Tabla1[[#This Row],[datetime]],"hh:mm")</f>
        <v>21:05</v>
      </c>
      <c r="F745" t="s">
        <v>3</v>
      </c>
      <c r="G745" t="s">
        <v>294</v>
      </c>
      <c r="H745" t="str">
        <f>IF(ISBLANK(G745),"cash",IF(COUNTIF($D$2:D745,D745)=1,"Nuevo","frecuente"))</f>
        <v>frecuente</v>
      </c>
      <c r="I745" s="8">
        <v>27.92</v>
      </c>
      <c r="J745" t="s">
        <v>11</v>
      </c>
      <c r="K745" t="str">
        <f>Tabla1[[#This Row],[day_of_the_week]]&amp;"-"&amp;Tabla1[[#This Row],[hour]]&amp;"-"&amp;Tabla1[[#This Row],[cash_type]]&amp;"-"&amp;Tabla1[[#This Row],[card]]&amp;"-"&amp;Tabla1[[#This Row],[coffee_name]]</f>
        <v>domingo-21:05-card-ANON-0000-0000-0280-Americano</v>
      </c>
      <c r="L745" t="str">
        <f>IF(COUNTIF($K$2:K745,K745)=1,"único","repetido")</f>
        <v>único</v>
      </c>
    </row>
    <row r="746" spans="1:12" x14ac:dyDescent="0.3">
      <c r="A746" s="1">
        <v>45453</v>
      </c>
      <c r="B746" s="2">
        <v>45453.5332159838</v>
      </c>
      <c r="C746" s="2" t="str">
        <f>TEXT(Tabla1[[#This Row],[date]],"mmm")</f>
        <v>jun</v>
      </c>
      <c r="D746" s="2" t="str">
        <f>TEXT(Tabla1[[#This Row],[date]],"dddd")</f>
        <v>lunes</v>
      </c>
      <c r="E746" s="2" t="str">
        <f>TEXT(Tabla1[[#This Row],[datetime]],"hh:mm")</f>
        <v>12:47</v>
      </c>
      <c r="F746" t="s">
        <v>3</v>
      </c>
      <c r="G746" t="s">
        <v>295</v>
      </c>
      <c r="H746" t="str">
        <f>IF(ISBLANK(G746),"cash",IF(COUNTIF($D$2:D746,D746)=1,"Nuevo","frecuente"))</f>
        <v>frecuente</v>
      </c>
      <c r="I746" s="8">
        <v>37.72</v>
      </c>
      <c r="J746" t="s">
        <v>43</v>
      </c>
      <c r="K746" t="str">
        <f>Tabla1[[#This Row],[day_of_the_week]]&amp;"-"&amp;Tabla1[[#This Row],[hour]]&amp;"-"&amp;Tabla1[[#This Row],[cash_type]]&amp;"-"&amp;Tabla1[[#This Row],[card]]&amp;"-"&amp;Tabla1[[#This Row],[coffee_name]]</f>
        <v>lunes-12:47-card-ANON-0000-0000-0281-Cappuccino</v>
      </c>
      <c r="L746" t="str">
        <f>IF(COUNTIF($K$2:K746,K746)=1,"único","repetido")</f>
        <v>único</v>
      </c>
    </row>
    <row r="747" spans="1:12" x14ac:dyDescent="0.3">
      <c r="A747" s="1">
        <v>45453</v>
      </c>
      <c r="B747" s="2">
        <v>45453.539447546296</v>
      </c>
      <c r="C747" s="2" t="str">
        <f>TEXT(Tabla1[[#This Row],[date]],"mmm")</f>
        <v>jun</v>
      </c>
      <c r="D747" s="2" t="str">
        <f>TEXT(Tabla1[[#This Row],[date]],"dddd")</f>
        <v>lunes</v>
      </c>
      <c r="E747" s="2" t="str">
        <f>TEXT(Tabla1[[#This Row],[datetime]],"hh:mm")</f>
        <v>12:56</v>
      </c>
      <c r="F747" t="s">
        <v>3</v>
      </c>
      <c r="G747" t="s">
        <v>111</v>
      </c>
      <c r="H747" t="str">
        <f>IF(ISBLANK(G747),"cash",IF(COUNTIF($D$2:D747,D747)=1,"Nuevo","frecuente"))</f>
        <v>frecuente</v>
      </c>
      <c r="I747" s="8">
        <v>37.72</v>
      </c>
      <c r="J747" t="s">
        <v>7</v>
      </c>
      <c r="K747" t="str">
        <f>Tabla1[[#This Row],[day_of_the_week]]&amp;"-"&amp;Tabla1[[#This Row],[hour]]&amp;"-"&amp;Tabla1[[#This Row],[cash_type]]&amp;"-"&amp;Tabla1[[#This Row],[card]]&amp;"-"&amp;Tabla1[[#This Row],[coffee_name]]</f>
        <v>lunes-12:56-card-ANON-0000-0000-0097-Latte</v>
      </c>
      <c r="L747" t="str">
        <f>IF(COUNTIF($K$2:K747,K747)=1,"único","repetido")</f>
        <v>único</v>
      </c>
    </row>
    <row r="748" spans="1:12" x14ac:dyDescent="0.3">
      <c r="A748" s="1">
        <v>45453</v>
      </c>
      <c r="B748" s="2">
        <v>45453.794769745371</v>
      </c>
      <c r="C748" s="2" t="str">
        <f>TEXT(Tabla1[[#This Row],[date]],"mmm")</f>
        <v>jun</v>
      </c>
      <c r="D748" s="2" t="str">
        <f>TEXT(Tabla1[[#This Row],[date]],"dddd")</f>
        <v>lunes</v>
      </c>
      <c r="E748" s="2" t="str">
        <f>TEXT(Tabla1[[#This Row],[datetime]],"hh:mm")</f>
        <v>19:04</v>
      </c>
      <c r="F748" t="s">
        <v>3</v>
      </c>
      <c r="G748" t="s">
        <v>296</v>
      </c>
      <c r="H748" t="str">
        <f>IF(ISBLANK(G748),"cash",IF(COUNTIF($D$2:D748,D748)=1,"Nuevo","frecuente"))</f>
        <v>frecuente</v>
      </c>
      <c r="I748" s="8">
        <v>37.72</v>
      </c>
      <c r="J748" t="s">
        <v>9</v>
      </c>
      <c r="K748" t="str">
        <f>Tabla1[[#This Row],[day_of_the_week]]&amp;"-"&amp;Tabla1[[#This Row],[hour]]&amp;"-"&amp;Tabla1[[#This Row],[cash_type]]&amp;"-"&amp;Tabla1[[#This Row],[card]]&amp;"-"&amp;Tabla1[[#This Row],[coffee_name]]</f>
        <v>lunes-19:04-card-ANON-0000-0000-0282-Hot Chocolate</v>
      </c>
      <c r="L748" t="str">
        <f>IF(COUNTIF($K$2:K748,K748)=1,"único","repetido")</f>
        <v>único</v>
      </c>
    </row>
    <row r="749" spans="1:12" x14ac:dyDescent="0.3">
      <c r="A749" s="1">
        <v>45453</v>
      </c>
      <c r="B749" s="2">
        <v>45453.795402430558</v>
      </c>
      <c r="C749" s="2" t="str">
        <f>TEXT(Tabla1[[#This Row],[date]],"mmm")</f>
        <v>jun</v>
      </c>
      <c r="D749" s="2" t="str">
        <f>TEXT(Tabla1[[#This Row],[date]],"dddd")</f>
        <v>lunes</v>
      </c>
      <c r="E749" s="2" t="str">
        <f>TEXT(Tabla1[[#This Row],[datetime]],"hh:mm")</f>
        <v>19:05</v>
      </c>
      <c r="F749" t="s">
        <v>3</v>
      </c>
      <c r="G749" t="s">
        <v>296</v>
      </c>
      <c r="H749" t="str">
        <f>IF(ISBLANK(G749),"cash",IF(COUNTIF($D$2:D749,D749)=1,"Nuevo","frecuente"))</f>
        <v>frecuente</v>
      </c>
      <c r="I749" s="8">
        <v>37.72</v>
      </c>
      <c r="J749" t="s">
        <v>9</v>
      </c>
      <c r="K749" t="str">
        <f>Tabla1[[#This Row],[day_of_the_week]]&amp;"-"&amp;Tabla1[[#This Row],[hour]]&amp;"-"&amp;Tabla1[[#This Row],[cash_type]]&amp;"-"&amp;Tabla1[[#This Row],[card]]&amp;"-"&amp;Tabla1[[#This Row],[coffee_name]]</f>
        <v>lunes-19:05-card-ANON-0000-0000-0282-Hot Chocolate</v>
      </c>
      <c r="L749" t="str">
        <f>IF(COUNTIF($K$2:K749,K749)=1,"único","repetido")</f>
        <v>único</v>
      </c>
    </row>
    <row r="750" spans="1:12" x14ac:dyDescent="0.3">
      <c r="A750" s="1">
        <v>45453</v>
      </c>
      <c r="B750" s="2">
        <v>45453.817634282408</v>
      </c>
      <c r="C750" s="2" t="str">
        <f>TEXT(Tabla1[[#This Row],[date]],"mmm")</f>
        <v>jun</v>
      </c>
      <c r="D750" s="2" t="str">
        <f>TEXT(Tabla1[[#This Row],[date]],"dddd")</f>
        <v>lunes</v>
      </c>
      <c r="E750" s="2" t="str">
        <f>TEXT(Tabla1[[#This Row],[datetime]],"hh:mm")</f>
        <v>19:37</v>
      </c>
      <c r="F750" t="s">
        <v>3</v>
      </c>
      <c r="G750" t="s">
        <v>297</v>
      </c>
      <c r="H750" t="str">
        <f>IF(ISBLANK(G750),"cash",IF(COUNTIF($D$2:D750,D750)=1,"Nuevo","frecuente"))</f>
        <v>frecuente</v>
      </c>
      <c r="I750" s="8">
        <v>37.72</v>
      </c>
      <c r="J750" t="s">
        <v>7</v>
      </c>
      <c r="K750" t="str">
        <f>Tabla1[[#This Row],[day_of_the_week]]&amp;"-"&amp;Tabla1[[#This Row],[hour]]&amp;"-"&amp;Tabla1[[#This Row],[cash_type]]&amp;"-"&amp;Tabla1[[#This Row],[card]]&amp;"-"&amp;Tabla1[[#This Row],[coffee_name]]</f>
        <v>lunes-19:37-card-ANON-0000-0000-0283-Latte</v>
      </c>
      <c r="L750" t="str">
        <f>IF(COUNTIF($K$2:K750,K750)=1,"único","repetido")</f>
        <v>único</v>
      </c>
    </row>
    <row r="751" spans="1:12" x14ac:dyDescent="0.3">
      <c r="A751" s="1">
        <v>45453</v>
      </c>
      <c r="B751" s="2">
        <v>45453.818283310182</v>
      </c>
      <c r="C751" s="2" t="str">
        <f>TEXT(Tabla1[[#This Row],[date]],"mmm")</f>
        <v>jun</v>
      </c>
      <c r="D751" s="2" t="str">
        <f>TEXT(Tabla1[[#This Row],[date]],"dddd")</f>
        <v>lunes</v>
      </c>
      <c r="E751" s="2" t="str">
        <f>TEXT(Tabla1[[#This Row],[datetime]],"hh:mm")</f>
        <v>19:38</v>
      </c>
      <c r="F751" t="s">
        <v>3</v>
      </c>
      <c r="G751" t="s">
        <v>297</v>
      </c>
      <c r="H751" t="str">
        <f>IF(ISBLANK(G751),"cash",IF(COUNTIF($D$2:D751,D751)=1,"Nuevo","frecuente"))</f>
        <v>frecuente</v>
      </c>
      <c r="I751" s="8">
        <v>37.72</v>
      </c>
      <c r="J751" t="s">
        <v>7</v>
      </c>
      <c r="K751" t="str">
        <f>Tabla1[[#This Row],[day_of_the_week]]&amp;"-"&amp;Tabla1[[#This Row],[hour]]&amp;"-"&amp;Tabla1[[#This Row],[cash_type]]&amp;"-"&amp;Tabla1[[#This Row],[card]]&amp;"-"&amp;Tabla1[[#This Row],[coffee_name]]</f>
        <v>lunes-19:38-card-ANON-0000-0000-0283-Latte</v>
      </c>
      <c r="L751" t="str">
        <f>IF(COUNTIF($K$2:K751,K751)=1,"único","repetido")</f>
        <v>único</v>
      </c>
    </row>
    <row r="752" spans="1:12" x14ac:dyDescent="0.3">
      <c r="A752" s="1">
        <v>45454</v>
      </c>
      <c r="B752" s="2">
        <v>45454.443101307872</v>
      </c>
      <c r="C752" s="2" t="str">
        <f>TEXT(Tabla1[[#This Row],[date]],"mmm")</f>
        <v>jun</v>
      </c>
      <c r="D752" s="2" t="str">
        <f>TEXT(Tabla1[[#This Row],[date]],"dddd")</f>
        <v>martes</v>
      </c>
      <c r="E752" s="2" t="str">
        <f>TEXT(Tabla1[[#This Row],[datetime]],"hh:mm")</f>
        <v>10:38</v>
      </c>
      <c r="F752" t="s">
        <v>3</v>
      </c>
      <c r="G752" t="s">
        <v>298</v>
      </c>
      <c r="H752" t="str">
        <f>IF(ISBLANK(G752),"cash",IF(COUNTIF($D$2:D752,D752)=1,"Nuevo","frecuente"))</f>
        <v>frecuente</v>
      </c>
      <c r="I752" s="8">
        <v>32.82</v>
      </c>
      <c r="J752" t="s">
        <v>14</v>
      </c>
      <c r="K752" t="str">
        <f>Tabla1[[#This Row],[day_of_the_week]]&amp;"-"&amp;Tabla1[[#This Row],[hour]]&amp;"-"&amp;Tabla1[[#This Row],[cash_type]]&amp;"-"&amp;Tabla1[[#This Row],[card]]&amp;"-"&amp;Tabla1[[#This Row],[coffee_name]]</f>
        <v>martes-10:38-card-ANON-0000-0000-0284-Americano with Milk</v>
      </c>
      <c r="L752" t="str">
        <f>IF(COUNTIF($K$2:K752,K752)=1,"único","repetido")</f>
        <v>único</v>
      </c>
    </row>
    <row r="753" spans="1:12" x14ac:dyDescent="0.3">
      <c r="A753" s="1">
        <v>45454</v>
      </c>
      <c r="B753" s="2">
        <v>45454.783626064818</v>
      </c>
      <c r="C753" s="2" t="str">
        <f>TEXT(Tabla1[[#This Row],[date]],"mmm")</f>
        <v>jun</v>
      </c>
      <c r="D753" s="2" t="str">
        <f>TEXT(Tabla1[[#This Row],[date]],"dddd")</f>
        <v>martes</v>
      </c>
      <c r="E753" s="2" t="str">
        <f>TEXT(Tabla1[[#This Row],[datetime]],"hh:mm")</f>
        <v>18:48</v>
      </c>
      <c r="F753" t="s">
        <v>3</v>
      </c>
      <c r="G753" t="s">
        <v>299</v>
      </c>
      <c r="H753" t="str">
        <f>IF(ISBLANK(G753),"cash",IF(COUNTIF($D$2:D753,D753)=1,"Nuevo","frecuente"))</f>
        <v>frecuente</v>
      </c>
      <c r="I753" s="8">
        <v>37.72</v>
      </c>
      <c r="J753" t="s">
        <v>7</v>
      </c>
      <c r="K753" t="str">
        <f>Tabla1[[#This Row],[day_of_the_week]]&amp;"-"&amp;Tabla1[[#This Row],[hour]]&amp;"-"&amp;Tabla1[[#This Row],[cash_type]]&amp;"-"&amp;Tabla1[[#This Row],[card]]&amp;"-"&amp;Tabla1[[#This Row],[coffee_name]]</f>
        <v>martes-18:48-card-ANON-0000-0000-0285-Latte</v>
      </c>
      <c r="L753" t="str">
        <f>IF(COUNTIF($K$2:K753,K753)=1,"único","repetido")</f>
        <v>único</v>
      </c>
    </row>
    <row r="754" spans="1:12" x14ac:dyDescent="0.3">
      <c r="A754" s="1">
        <v>45454</v>
      </c>
      <c r="B754" s="2">
        <v>45454.784449398147</v>
      </c>
      <c r="C754" s="2" t="str">
        <f>TEXT(Tabla1[[#This Row],[date]],"mmm")</f>
        <v>jun</v>
      </c>
      <c r="D754" s="2" t="str">
        <f>TEXT(Tabla1[[#This Row],[date]],"dddd")</f>
        <v>martes</v>
      </c>
      <c r="E754" s="2" t="str">
        <f>TEXT(Tabla1[[#This Row],[datetime]],"hh:mm")</f>
        <v>18:49</v>
      </c>
      <c r="F754" t="s">
        <v>3</v>
      </c>
      <c r="G754" t="s">
        <v>299</v>
      </c>
      <c r="H754" t="str">
        <f>IF(ISBLANK(G754),"cash",IF(COUNTIF($D$2:D754,D754)=1,"Nuevo","frecuente"))</f>
        <v>frecuente</v>
      </c>
      <c r="I754" s="8">
        <v>37.72</v>
      </c>
      <c r="J754" t="s">
        <v>7</v>
      </c>
      <c r="K754" t="str">
        <f>Tabla1[[#This Row],[day_of_the_week]]&amp;"-"&amp;Tabla1[[#This Row],[hour]]&amp;"-"&amp;Tabla1[[#This Row],[cash_type]]&amp;"-"&amp;Tabla1[[#This Row],[card]]&amp;"-"&amp;Tabla1[[#This Row],[coffee_name]]</f>
        <v>martes-18:49-card-ANON-0000-0000-0285-Latte</v>
      </c>
      <c r="L754" t="str">
        <f>IF(COUNTIF($K$2:K754,K754)=1,"único","repetido")</f>
        <v>único</v>
      </c>
    </row>
    <row r="755" spans="1:12" x14ac:dyDescent="0.3">
      <c r="A755" s="1">
        <v>45454</v>
      </c>
      <c r="B755" s="2">
        <v>45454.886844259257</v>
      </c>
      <c r="C755" s="2" t="str">
        <f>TEXT(Tabla1[[#This Row],[date]],"mmm")</f>
        <v>jun</v>
      </c>
      <c r="D755" s="2" t="str">
        <f>TEXT(Tabla1[[#This Row],[date]],"dddd")</f>
        <v>martes</v>
      </c>
      <c r="E755" s="2" t="str">
        <f>TEXT(Tabla1[[#This Row],[datetime]],"hh:mm")</f>
        <v>21:17</v>
      </c>
      <c r="F755" t="s">
        <v>3</v>
      </c>
      <c r="G755" t="s">
        <v>300</v>
      </c>
      <c r="H755" t="str">
        <f>IF(ISBLANK(G755),"cash",IF(COUNTIF($D$2:D755,D755)=1,"Nuevo","frecuente"))</f>
        <v>frecuente</v>
      </c>
      <c r="I755" s="8">
        <v>37.72</v>
      </c>
      <c r="J755" t="s">
        <v>9</v>
      </c>
      <c r="K755" t="str">
        <f>Tabla1[[#This Row],[day_of_the_week]]&amp;"-"&amp;Tabla1[[#This Row],[hour]]&amp;"-"&amp;Tabla1[[#This Row],[cash_type]]&amp;"-"&amp;Tabla1[[#This Row],[card]]&amp;"-"&amp;Tabla1[[#This Row],[coffee_name]]</f>
        <v>martes-21:17-card-ANON-0000-0000-0286-Hot Chocolate</v>
      </c>
      <c r="L755" t="str">
        <f>IF(COUNTIF($K$2:K755,K755)=1,"único","repetido")</f>
        <v>único</v>
      </c>
    </row>
    <row r="756" spans="1:12" x14ac:dyDescent="0.3">
      <c r="A756" s="1">
        <v>45454</v>
      </c>
      <c r="B756" s="2">
        <v>45454.894234953703</v>
      </c>
      <c r="C756" s="2" t="str">
        <f>TEXT(Tabla1[[#This Row],[date]],"mmm")</f>
        <v>jun</v>
      </c>
      <c r="D756" s="2" t="str">
        <f>TEXT(Tabla1[[#This Row],[date]],"dddd")</f>
        <v>martes</v>
      </c>
      <c r="E756" s="2" t="str">
        <f>TEXT(Tabla1[[#This Row],[datetime]],"hh:mm")</f>
        <v>21:27</v>
      </c>
      <c r="F756" t="s">
        <v>3</v>
      </c>
      <c r="G756" t="s">
        <v>301</v>
      </c>
      <c r="H756" t="str">
        <f>IF(ISBLANK(G756),"cash",IF(COUNTIF($D$2:D756,D756)=1,"Nuevo","frecuente"))</f>
        <v>frecuente</v>
      </c>
      <c r="I756" s="8">
        <v>32.82</v>
      </c>
      <c r="J756" t="s">
        <v>14</v>
      </c>
      <c r="K756" t="str">
        <f>Tabla1[[#This Row],[day_of_the_week]]&amp;"-"&amp;Tabla1[[#This Row],[hour]]&amp;"-"&amp;Tabla1[[#This Row],[cash_type]]&amp;"-"&amp;Tabla1[[#This Row],[card]]&amp;"-"&amp;Tabla1[[#This Row],[coffee_name]]</f>
        <v>martes-21:27-card-ANON-0000-0000-0287-Americano with Milk</v>
      </c>
      <c r="L756" t="str">
        <f>IF(COUNTIF($K$2:K756,K756)=1,"único","repetido")</f>
        <v>único</v>
      </c>
    </row>
    <row r="757" spans="1:12" x14ac:dyDescent="0.3">
      <c r="A757" s="1">
        <v>45454</v>
      </c>
      <c r="B757" s="2">
        <v>45454.895025694444</v>
      </c>
      <c r="C757" s="2" t="str">
        <f>TEXT(Tabla1[[#This Row],[date]],"mmm")</f>
        <v>jun</v>
      </c>
      <c r="D757" s="2" t="str">
        <f>TEXT(Tabla1[[#This Row],[date]],"dddd")</f>
        <v>martes</v>
      </c>
      <c r="E757" s="2" t="str">
        <f>TEXT(Tabla1[[#This Row],[datetime]],"hh:mm")</f>
        <v>21:28</v>
      </c>
      <c r="F757" t="s">
        <v>3</v>
      </c>
      <c r="G757" t="s">
        <v>301</v>
      </c>
      <c r="H757" t="str">
        <f>IF(ISBLANK(G757),"cash",IF(COUNTIF($D$2:D757,D757)=1,"Nuevo","frecuente"))</f>
        <v>frecuente</v>
      </c>
      <c r="I757" s="8">
        <v>32.82</v>
      </c>
      <c r="J757" t="s">
        <v>14</v>
      </c>
      <c r="K757" t="str">
        <f>Tabla1[[#This Row],[day_of_the_week]]&amp;"-"&amp;Tabla1[[#This Row],[hour]]&amp;"-"&amp;Tabla1[[#This Row],[cash_type]]&amp;"-"&amp;Tabla1[[#This Row],[card]]&amp;"-"&amp;Tabla1[[#This Row],[coffee_name]]</f>
        <v>martes-21:28-card-ANON-0000-0000-0287-Americano with Milk</v>
      </c>
      <c r="L757" t="str">
        <f>IF(COUNTIF($K$2:K757,K757)=1,"único","repetido")</f>
        <v>único</v>
      </c>
    </row>
    <row r="758" spans="1:12" x14ac:dyDescent="0.3">
      <c r="A758" s="1">
        <v>45455</v>
      </c>
      <c r="B758" s="2">
        <v>45455.429384097224</v>
      </c>
      <c r="C758" s="2" t="str">
        <f>TEXT(Tabla1[[#This Row],[date]],"mmm")</f>
        <v>jun</v>
      </c>
      <c r="D758" s="2" t="str">
        <f>TEXT(Tabla1[[#This Row],[date]],"dddd")</f>
        <v>miércoles</v>
      </c>
      <c r="E758" s="2" t="str">
        <f>TEXT(Tabla1[[#This Row],[datetime]],"hh:mm")</f>
        <v>10:18</v>
      </c>
      <c r="F758" t="s">
        <v>3</v>
      </c>
      <c r="G758" t="s">
        <v>302</v>
      </c>
      <c r="H758" t="str">
        <f>IF(ISBLANK(G758),"cash",IF(COUNTIF($D$2:D758,D758)=1,"Nuevo","frecuente"))</f>
        <v>frecuente</v>
      </c>
      <c r="I758" s="8">
        <v>37.72</v>
      </c>
      <c r="J758" t="s">
        <v>9</v>
      </c>
      <c r="K758" t="str">
        <f>Tabla1[[#This Row],[day_of_the_week]]&amp;"-"&amp;Tabla1[[#This Row],[hour]]&amp;"-"&amp;Tabla1[[#This Row],[cash_type]]&amp;"-"&amp;Tabla1[[#This Row],[card]]&amp;"-"&amp;Tabla1[[#This Row],[coffee_name]]</f>
        <v>miércoles-10:18-card-ANON-0000-0000-0288-Hot Chocolate</v>
      </c>
      <c r="L758" t="str">
        <f>IF(COUNTIF($K$2:K758,K758)=1,"único","repetido")</f>
        <v>único</v>
      </c>
    </row>
    <row r="759" spans="1:12" x14ac:dyDescent="0.3">
      <c r="A759" s="1">
        <v>45455</v>
      </c>
      <c r="B759" s="2">
        <v>45455.494257615741</v>
      </c>
      <c r="C759" s="2" t="str">
        <f>TEXT(Tabla1[[#This Row],[date]],"mmm")</f>
        <v>jun</v>
      </c>
      <c r="D759" s="2" t="str">
        <f>TEXT(Tabla1[[#This Row],[date]],"dddd")</f>
        <v>miércoles</v>
      </c>
      <c r="E759" s="2" t="str">
        <f>TEXT(Tabla1[[#This Row],[datetime]],"hh:mm")</f>
        <v>11:51</v>
      </c>
      <c r="F759" t="s">
        <v>3</v>
      </c>
      <c r="G759" t="s">
        <v>303</v>
      </c>
      <c r="H759" t="str">
        <f>IF(ISBLANK(G759),"cash",IF(COUNTIF($D$2:D759,D759)=1,"Nuevo","frecuente"))</f>
        <v>frecuente</v>
      </c>
      <c r="I759" s="8">
        <v>37.72</v>
      </c>
      <c r="J759" t="s">
        <v>43</v>
      </c>
      <c r="K759" t="str">
        <f>Tabla1[[#This Row],[day_of_the_week]]&amp;"-"&amp;Tabla1[[#This Row],[hour]]&amp;"-"&amp;Tabla1[[#This Row],[cash_type]]&amp;"-"&amp;Tabla1[[#This Row],[card]]&amp;"-"&amp;Tabla1[[#This Row],[coffee_name]]</f>
        <v>miércoles-11:51-card-ANON-0000-0000-0289-Cappuccino</v>
      </c>
      <c r="L759" t="str">
        <f>IF(COUNTIF($K$2:K759,K759)=1,"único","repetido")</f>
        <v>único</v>
      </c>
    </row>
    <row r="760" spans="1:12" x14ac:dyDescent="0.3">
      <c r="A760" s="1">
        <v>45455</v>
      </c>
      <c r="B760" s="2">
        <v>45455.737004386574</v>
      </c>
      <c r="C760" s="2" t="str">
        <f>TEXT(Tabla1[[#This Row],[date]],"mmm")</f>
        <v>jun</v>
      </c>
      <c r="D760" s="2" t="str">
        <f>TEXT(Tabla1[[#This Row],[date]],"dddd")</f>
        <v>miércoles</v>
      </c>
      <c r="E760" s="2" t="str">
        <f>TEXT(Tabla1[[#This Row],[datetime]],"hh:mm")</f>
        <v>17:41</v>
      </c>
      <c r="F760" t="s">
        <v>3</v>
      </c>
      <c r="G760" t="s">
        <v>297</v>
      </c>
      <c r="H760" t="str">
        <f>IF(ISBLANK(G760),"cash",IF(COUNTIF($D$2:D760,D760)=1,"Nuevo","frecuente"))</f>
        <v>frecuente</v>
      </c>
      <c r="I760" s="8">
        <v>37.72</v>
      </c>
      <c r="J760" t="s">
        <v>7</v>
      </c>
      <c r="K760" t="str">
        <f>Tabla1[[#This Row],[day_of_the_week]]&amp;"-"&amp;Tabla1[[#This Row],[hour]]&amp;"-"&amp;Tabla1[[#This Row],[cash_type]]&amp;"-"&amp;Tabla1[[#This Row],[card]]&amp;"-"&amp;Tabla1[[#This Row],[coffee_name]]</f>
        <v>miércoles-17:41-card-ANON-0000-0000-0283-Latte</v>
      </c>
      <c r="L760" t="str">
        <f>IF(COUNTIF($K$2:K760,K760)=1,"único","repetido")</f>
        <v>único</v>
      </c>
    </row>
    <row r="761" spans="1:12" x14ac:dyDescent="0.3">
      <c r="A761" s="1">
        <v>45455</v>
      </c>
      <c r="B761" s="2">
        <v>45455.741294884261</v>
      </c>
      <c r="C761" s="2" t="str">
        <f>TEXT(Tabla1[[#This Row],[date]],"mmm")</f>
        <v>jun</v>
      </c>
      <c r="D761" s="2" t="str">
        <f>TEXT(Tabla1[[#This Row],[date]],"dddd")</f>
        <v>miércoles</v>
      </c>
      <c r="E761" s="2" t="str">
        <f>TEXT(Tabla1[[#This Row],[datetime]],"hh:mm")</f>
        <v>17:47</v>
      </c>
      <c r="F761" t="s">
        <v>3</v>
      </c>
      <c r="G761" t="s">
        <v>304</v>
      </c>
      <c r="H761" t="str">
        <f>IF(ISBLANK(G761),"cash",IF(COUNTIF($D$2:D761,D761)=1,"Nuevo","frecuente"))</f>
        <v>frecuente</v>
      </c>
      <c r="I761" s="8">
        <v>37.72</v>
      </c>
      <c r="J761" t="s">
        <v>7</v>
      </c>
      <c r="K761" t="str">
        <f>Tabla1[[#This Row],[day_of_the_week]]&amp;"-"&amp;Tabla1[[#This Row],[hour]]&amp;"-"&amp;Tabla1[[#This Row],[cash_type]]&amp;"-"&amp;Tabla1[[#This Row],[card]]&amp;"-"&amp;Tabla1[[#This Row],[coffee_name]]</f>
        <v>miércoles-17:47-card-ANON-0000-0000-0290-Latte</v>
      </c>
      <c r="L761" t="str">
        <f>IF(COUNTIF($K$2:K761,K761)=1,"único","repetido")</f>
        <v>único</v>
      </c>
    </row>
    <row r="762" spans="1:12" x14ac:dyDescent="0.3">
      <c r="A762" s="1">
        <v>45455</v>
      </c>
      <c r="B762" s="2">
        <v>45455.844833888892</v>
      </c>
      <c r="C762" s="2" t="str">
        <f>TEXT(Tabla1[[#This Row],[date]],"mmm")</f>
        <v>jun</v>
      </c>
      <c r="D762" s="2" t="str">
        <f>TEXT(Tabla1[[#This Row],[date]],"dddd")</f>
        <v>miércoles</v>
      </c>
      <c r="E762" s="2" t="str">
        <f>TEXT(Tabla1[[#This Row],[datetime]],"hh:mm")</f>
        <v>20:16</v>
      </c>
      <c r="F762" t="s">
        <v>3</v>
      </c>
      <c r="G762" t="s">
        <v>270</v>
      </c>
      <c r="H762" t="str">
        <f>IF(ISBLANK(G762),"cash",IF(COUNTIF($D$2:D762,D762)=1,"Nuevo","frecuente"))</f>
        <v>frecuente</v>
      </c>
      <c r="I762" s="8">
        <v>37.72</v>
      </c>
      <c r="J762" t="s">
        <v>9</v>
      </c>
      <c r="K762" t="str">
        <f>Tabla1[[#This Row],[day_of_the_week]]&amp;"-"&amp;Tabla1[[#This Row],[hour]]&amp;"-"&amp;Tabla1[[#This Row],[cash_type]]&amp;"-"&amp;Tabla1[[#This Row],[card]]&amp;"-"&amp;Tabla1[[#This Row],[coffee_name]]</f>
        <v>miércoles-20:16-card-ANON-0000-0000-0256-Hot Chocolate</v>
      </c>
      <c r="L762" t="str">
        <f>IF(COUNTIF($K$2:K762,K762)=1,"único","repetido")</f>
        <v>único</v>
      </c>
    </row>
    <row r="763" spans="1:12" x14ac:dyDescent="0.3">
      <c r="A763" s="1">
        <v>45455</v>
      </c>
      <c r="B763" s="2">
        <v>45455.851090729164</v>
      </c>
      <c r="C763" s="2" t="str">
        <f>TEXT(Tabla1[[#This Row],[date]],"mmm")</f>
        <v>jun</v>
      </c>
      <c r="D763" s="2" t="str">
        <f>TEXT(Tabla1[[#This Row],[date]],"dddd")</f>
        <v>miércoles</v>
      </c>
      <c r="E763" s="2" t="str">
        <f>TEXT(Tabla1[[#This Row],[datetime]],"hh:mm")</f>
        <v>20:25</v>
      </c>
      <c r="F763" t="s">
        <v>3</v>
      </c>
      <c r="G763" t="s">
        <v>305</v>
      </c>
      <c r="H763" t="str">
        <f>IF(ISBLANK(G763),"cash",IF(COUNTIF($D$2:D763,D763)=1,"Nuevo","frecuente"))</f>
        <v>frecuente</v>
      </c>
      <c r="I763" s="8">
        <v>32.82</v>
      </c>
      <c r="J763" t="s">
        <v>14</v>
      </c>
      <c r="K763" t="str">
        <f>Tabla1[[#This Row],[day_of_the_week]]&amp;"-"&amp;Tabla1[[#This Row],[hour]]&amp;"-"&amp;Tabla1[[#This Row],[cash_type]]&amp;"-"&amp;Tabla1[[#This Row],[card]]&amp;"-"&amp;Tabla1[[#This Row],[coffee_name]]</f>
        <v>miércoles-20:25-card-ANON-0000-0000-0291-Americano with Milk</v>
      </c>
      <c r="L763" t="str">
        <f>IF(COUNTIF($K$2:K763,K763)=1,"único","repetido")</f>
        <v>único</v>
      </c>
    </row>
    <row r="764" spans="1:12" x14ac:dyDescent="0.3">
      <c r="A764" s="1">
        <v>45456</v>
      </c>
      <c r="B764" s="2">
        <v>45456.371113506946</v>
      </c>
      <c r="C764" s="2" t="str">
        <f>TEXT(Tabla1[[#This Row],[date]],"mmm")</f>
        <v>jun</v>
      </c>
      <c r="D764" s="2" t="str">
        <f>TEXT(Tabla1[[#This Row],[date]],"dddd")</f>
        <v>jueves</v>
      </c>
      <c r="E764" s="2" t="str">
        <f>TEXT(Tabla1[[#This Row],[datetime]],"hh:mm")</f>
        <v>08:54</v>
      </c>
      <c r="F764" t="s">
        <v>3</v>
      </c>
      <c r="G764" t="s">
        <v>306</v>
      </c>
      <c r="H764" t="str">
        <f>IF(ISBLANK(G764),"cash",IF(COUNTIF($D$2:D764,D764)=1,"Nuevo","frecuente"))</f>
        <v>frecuente</v>
      </c>
      <c r="I764" s="8">
        <v>27.92</v>
      </c>
      <c r="J764" t="s">
        <v>11</v>
      </c>
      <c r="K764" t="str">
        <f>Tabla1[[#This Row],[day_of_the_week]]&amp;"-"&amp;Tabla1[[#This Row],[hour]]&amp;"-"&amp;Tabla1[[#This Row],[cash_type]]&amp;"-"&amp;Tabla1[[#This Row],[card]]&amp;"-"&amp;Tabla1[[#This Row],[coffee_name]]</f>
        <v>jueves-08:54-card-ANON-0000-0000-0292-Americano</v>
      </c>
      <c r="L764" t="str">
        <f>IF(COUNTIF($K$2:K764,K764)=1,"único","repetido")</f>
        <v>único</v>
      </c>
    </row>
    <row r="765" spans="1:12" x14ac:dyDescent="0.3">
      <c r="A765" s="1">
        <v>45456</v>
      </c>
      <c r="B765" s="2">
        <v>45456.37321287037</v>
      </c>
      <c r="C765" s="2" t="str">
        <f>TEXT(Tabla1[[#This Row],[date]],"mmm")</f>
        <v>jun</v>
      </c>
      <c r="D765" s="2" t="str">
        <f>TEXT(Tabla1[[#This Row],[date]],"dddd")</f>
        <v>jueves</v>
      </c>
      <c r="E765" s="2" t="str">
        <f>TEXT(Tabla1[[#This Row],[datetime]],"hh:mm")</f>
        <v>08:57</v>
      </c>
      <c r="F765" t="s">
        <v>3</v>
      </c>
      <c r="G765" t="s">
        <v>111</v>
      </c>
      <c r="H765" t="str">
        <f>IF(ISBLANK(G765),"cash",IF(COUNTIF($D$2:D765,D765)=1,"Nuevo","frecuente"))</f>
        <v>frecuente</v>
      </c>
      <c r="I765" s="8">
        <v>37.72</v>
      </c>
      <c r="J765" t="s">
        <v>7</v>
      </c>
      <c r="K765" t="str">
        <f>Tabla1[[#This Row],[day_of_the_week]]&amp;"-"&amp;Tabla1[[#This Row],[hour]]&amp;"-"&amp;Tabla1[[#This Row],[cash_type]]&amp;"-"&amp;Tabla1[[#This Row],[card]]&amp;"-"&amp;Tabla1[[#This Row],[coffee_name]]</f>
        <v>jueves-08:57-card-ANON-0000-0000-0097-Latte</v>
      </c>
      <c r="L765" t="str">
        <f>IF(COUNTIF($K$2:K765,K765)=1,"único","repetido")</f>
        <v>único</v>
      </c>
    </row>
    <row r="766" spans="1:12" x14ac:dyDescent="0.3">
      <c r="A766" s="1">
        <v>45456</v>
      </c>
      <c r="B766" s="2">
        <v>45456.41001201389</v>
      </c>
      <c r="C766" s="2" t="str">
        <f>TEXT(Tabla1[[#This Row],[date]],"mmm")</f>
        <v>jun</v>
      </c>
      <c r="D766" s="2" t="str">
        <f>TEXT(Tabla1[[#This Row],[date]],"dddd")</f>
        <v>jueves</v>
      </c>
      <c r="E766" s="2" t="str">
        <f>TEXT(Tabla1[[#This Row],[datetime]],"hh:mm")</f>
        <v>09:50</v>
      </c>
      <c r="F766" t="s">
        <v>3</v>
      </c>
      <c r="G766" t="s">
        <v>307</v>
      </c>
      <c r="H766" t="str">
        <f>IF(ISBLANK(G766),"cash",IF(COUNTIF($D$2:D766,D766)=1,"Nuevo","frecuente"))</f>
        <v>frecuente</v>
      </c>
      <c r="I766" s="8">
        <v>32.82</v>
      </c>
      <c r="J766" t="s">
        <v>14</v>
      </c>
      <c r="K766" t="str">
        <f>Tabla1[[#This Row],[day_of_the_week]]&amp;"-"&amp;Tabla1[[#This Row],[hour]]&amp;"-"&amp;Tabla1[[#This Row],[cash_type]]&amp;"-"&amp;Tabla1[[#This Row],[card]]&amp;"-"&amp;Tabla1[[#This Row],[coffee_name]]</f>
        <v>jueves-09:50-card-ANON-0000-0000-0293-Americano with Milk</v>
      </c>
      <c r="L766" t="str">
        <f>IF(COUNTIF($K$2:K766,K766)=1,"único","repetido")</f>
        <v>único</v>
      </c>
    </row>
    <row r="767" spans="1:12" x14ac:dyDescent="0.3">
      <c r="A767" s="1">
        <v>45456</v>
      </c>
      <c r="B767" s="2">
        <v>45456.414716643521</v>
      </c>
      <c r="C767" s="2" t="str">
        <f>TEXT(Tabla1[[#This Row],[date]],"mmm")</f>
        <v>jun</v>
      </c>
      <c r="D767" s="2" t="str">
        <f>TEXT(Tabla1[[#This Row],[date]],"dddd")</f>
        <v>jueves</v>
      </c>
      <c r="E767" s="2" t="str">
        <f>TEXT(Tabla1[[#This Row],[datetime]],"hh:mm")</f>
        <v>09:57</v>
      </c>
      <c r="F767" t="s">
        <v>3</v>
      </c>
      <c r="G767" t="s">
        <v>155</v>
      </c>
      <c r="H767" t="str">
        <f>IF(ISBLANK(G767),"cash",IF(COUNTIF($D$2:D767,D767)=1,"Nuevo","frecuente"))</f>
        <v>frecuente</v>
      </c>
      <c r="I767" s="8">
        <v>27.92</v>
      </c>
      <c r="J767" t="s">
        <v>28</v>
      </c>
      <c r="K767" t="str">
        <f>Tabla1[[#This Row],[day_of_the_week]]&amp;"-"&amp;Tabla1[[#This Row],[hour]]&amp;"-"&amp;Tabla1[[#This Row],[cash_type]]&amp;"-"&amp;Tabla1[[#This Row],[card]]&amp;"-"&amp;Tabla1[[#This Row],[coffee_name]]</f>
        <v>jueves-09:57-card-ANON-0000-0000-0141-Cortado</v>
      </c>
      <c r="L767" t="str">
        <f>IF(COUNTIF($K$2:K767,K767)=1,"único","repetido")</f>
        <v>único</v>
      </c>
    </row>
    <row r="768" spans="1:12" x14ac:dyDescent="0.3">
      <c r="A768" s="1">
        <v>45456</v>
      </c>
      <c r="B768" s="2">
        <v>45456.711789363428</v>
      </c>
      <c r="C768" s="2" t="str">
        <f>TEXT(Tabla1[[#This Row],[date]],"mmm")</f>
        <v>jun</v>
      </c>
      <c r="D768" s="2" t="str">
        <f>TEXT(Tabla1[[#This Row],[date]],"dddd")</f>
        <v>jueves</v>
      </c>
      <c r="E768" s="2" t="str">
        <f>TEXT(Tabla1[[#This Row],[datetime]],"hh:mm")</f>
        <v>17:04</v>
      </c>
      <c r="F768" t="s">
        <v>3</v>
      </c>
      <c r="G768" t="s">
        <v>308</v>
      </c>
      <c r="H768" t="str">
        <f>IF(ISBLANK(G768),"cash",IF(COUNTIF($D$2:D768,D768)=1,"Nuevo","frecuente"))</f>
        <v>frecuente</v>
      </c>
      <c r="I768" s="8">
        <v>32.82</v>
      </c>
      <c r="J768" t="s">
        <v>14</v>
      </c>
      <c r="K768" t="str">
        <f>Tabla1[[#This Row],[day_of_the_week]]&amp;"-"&amp;Tabla1[[#This Row],[hour]]&amp;"-"&amp;Tabla1[[#This Row],[cash_type]]&amp;"-"&amp;Tabla1[[#This Row],[card]]&amp;"-"&amp;Tabla1[[#This Row],[coffee_name]]</f>
        <v>jueves-17:04-card-ANON-0000-0000-0294-Americano with Milk</v>
      </c>
      <c r="L768" t="str">
        <f>IF(COUNTIF($K$2:K768,K768)=1,"único","repetido")</f>
        <v>único</v>
      </c>
    </row>
    <row r="769" spans="1:12" x14ac:dyDescent="0.3">
      <c r="A769" s="1">
        <v>45456</v>
      </c>
      <c r="B769" s="2">
        <v>45456.727622986109</v>
      </c>
      <c r="C769" s="2" t="str">
        <f>TEXT(Tabla1[[#This Row],[date]],"mmm")</f>
        <v>jun</v>
      </c>
      <c r="D769" s="2" t="str">
        <f>TEXT(Tabla1[[#This Row],[date]],"dddd")</f>
        <v>jueves</v>
      </c>
      <c r="E769" s="2" t="str">
        <f>TEXT(Tabla1[[#This Row],[datetime]],"hh:mm")</f>
        <v>17:27</v>
      </c>
      <c r="F769" t="s">
        <v>3</v>
      </c>
      <c r="G769" t="s">
        <v>309</v>
      </c>
      <c r="H769" t="str">
        <f>IF(ISBLANK(G769),"cash",IF(COUNTIF($D$2:D769,D769)=1,"Nuevo","frecuente"))</f>
        <v>frecuente</v>
      </c>
      <c r="I769" s="8">
        <v>37.72</v>
      </c>
      <c r="J769" t="s">
        <v>9</v>
      </c>
      <c r="K769" t="str">
        <f>Tabla1[[#This Row],[day_of_the_week]]&amp;"-"&amp;Tabla1[[#This Row],[hour]]&amp;"-"&amp;Tabla1[[#This Row],[cash_type]]&amp;"-"&amp;Tabla1[[#This Row],[card]]&amp;"-"&amp;Tabla1[[#This Row],[coffee_name]]</f>
        <v>jueves-17:27-card-ANON-0000-0000-0295-Hot Chocolate</v>
      </c>
      <c r="L769" t="str">
        <f>IF(COUNTIF($K$2:K769,K769)=1,"único","repetido")</f>
        <v>único</v>
      </c>
    </row>
    <row r="770" spans="1:12" x14ac:dyDescent="0.3">
      <c r="A770" s="1">
        <v>45456</v>
      </c>
      <c r="B770" s="2">
        <v>45456.807165312501</v>
      </c>
      <c r="C770" s="2" t="str">
        <f>TEXT(Tabla1[[#This Row],[date]],"mmm")</f>
        <v>jun</v>
      </c>
      <c r="D770" s="2" t="str">
        <f>TEXT(Tabla1[[#This Row],[date]],"dddd")</f>
        <v>jueves</v>
      </c>
      <c r="E770" s="2" t="str">
        <f>TEXT(Tabla1[[#This Row],[datetime]],"hh:mm")</f>
        <v>19:22</v>
      </c>
      <c r="F770" t="s">
        <v>3</v>
      </c>
      <c r="G770" t="s">
        <v>310</v>
      </c>
      <c r="H770" t="str">
        <f>IF(ISBLANK(G770),"cash",IF(COUNTIF($D$2:D770,D770)=1,"Nuevo","frecuente"))</f>
        <v>frecuente</v>
      </c>
      <c r="I770" s="8">
        <v>37.72</v>
      </c>
      <c r="J770" t="s">
        <v>7</v>
      </c>
      <c r="K770" t="str">
        <f>Tabla1[[#This Row],[day_of_the_week]]&amp;"-"&amp;Tabla1[[#This Row],[hour]]&amp;"-"&amp;Tabla1[[#This Row],[cash_type]]&amp;"-"&amp;Tabla1[[#This Row],[card]]&amp;"-"&amp;Tabla1[[#This Row],[coffee_name]]</f>
        <v>jueves-19:22-card-ANON-0000-0000-0296-Latte</v>
      </c>
      <c r="L770" t="str">
        <f>IF(COUNTIF($K$2:K770,K770)=1,"único","repetido")</f>
        <v>único</v>
      </c>
    </row>
    <row r="771" spans="1:12" x14ac:dyDescent="0.3">
      <c r="A771" s="1">
        <v>45456</v>
      </c>
      <c r="B771" s="2">
        <v>45456.847821319447</v>
      </c>
      <c r="C771" s="2" t="str">
        <f>TEXT(Tabla1[[#This Row],[date]],"mmm")</f>
        <v>jun</v>
      </c>
      <c r="D771" s="2" t="str">
        <f>TEXT(Tabla1[[#This Row],[date]],"dddd")</f>
        <v>jueves</v>
      </c>
      <c r="E771" s="2" t="str">
        <f>TEXT(Tabla1[[#This Row],[datetime]],"hh:mm")</f>
        <v>20:20</v>
      </c>
      <c r="F771" t="s">
        <v>3</v>
      </c>
      <c r="G771" t="s">
        <v>23</v>
      </c>
      <c r="H771" t="str">
        <f>IF(ISBLANK(G771),"cash",IF(COUNTIF($D$2:D771,D771)=1,"Nuevo","frecuente"))</f>
        <v>frecuente</v>
      </c>
      <c r="I771" s="8">
        <v>32.82</v>
      </c>
      <c r="J771" t="s">
        <v>14</v>
      </c>
      <c r="K771" t="str">
        <f>Tabla1[[#This Row],[day_of_the_week]]&amp;"-"&amp;Tabla1[[#This Row],[hour]]&amp;"-"&amp;Tabla1[[#This Row],[cash_type]]&amp;"-"&amp;Tabla1[[#This Row],[card]]&amp;"-"&amp;Tabla1[[#This Row],[coffee_name]]</f>
        <v>jueves-20:20-card-ANON-0000-0000-0012-Americano with Milk</v>
      </c>
      <c r="L771" t="str">
        <f>IF(COUNTIF($K$2:K771,K771)=1,"único","repetido")</f>
        <v>único</v>
      </c>
    </row>
    <row r="772" spans="1:12" x14ac:dyDescent="0.3">
      <c r="A772" s="1">
        <v>45456</v>
      </c>
      <c r="B772" s="2">
        <v>45456.863726747688</v>
      </c>
      <c r="C772" s="2" t="str">
        <f>TEXT(Tabla1[[#This Row],[date]],"mmm")</f>
        <v>jun</v>
      </c>
      <c r="D772" s="2" t="str">
        <f>TEXT(Tabla1[[#This Row],[date]],"dddd")</f>
        <v>jueves</v>
      </c>
      <c r="E772" s="2" t="str">
        <f>TEXT(Tabla1[[#This Row],[datetime]],"hh:mm")</f>
        <v>20:43</v>
      </c>
      <c r="F772" t="s">
        <v>3</v>
      </c>
      <c r="G772" t="s">
        <v>23</v>
      </c>
      <c r="H772" t="str">
        <f>IF(ISBLANK(G772),"cash",IF(COUNTIF($D$2:D772,D772)=1,"Nuevo","frecuente"))</f>
        <v>frecuente</v>
      </c>
      <c r="I772" s="8">
        <v>23.02</v>
      </c>
      <c r="J772" t="s">
        <v>35</v>
      </c>
      <c r="K772" t="str">
        <f>Tabla1[[#This Row],[day_of_the_week]]&amp;"-"&amp;Tabla1[[#This Row],[hour]]&amp;"-"&amp;Tabla1[[#This Row],[cash_type]]&amp;"-"&amp;Tabla1[[#This Row],[card]]&amp;"-"&amp;Tabla1[[#This Row],[coffee_name]]</f>
        <v>jueves-20:43-card-ANON-0000-0000-0012-Espresso</v>
      </c>
      <c r="L772" t="str">
        <f>IF(COUNTIF($K$2:K772,K772)=1,"único","repetido")</f>
        <v>único</v>
      </c>
    </row>
    <row r="773" spans="1:12" x14ac:dyDescent="0.3">
      <c r="A773" s="1">
        <v>45456</v>
      </c>
      <c r="B773" s="2">
        <v>45456.864590451391</v>
      </c>
      <c r="C773" s="2" t="str">
        <f>TEXT(Tabla1[[#This Row],[date]],"mmm")</f>
        <v>jun</v>
      </c>
      <c r="D773" s="2" t="str">
        <f>TEXT(Tabla1[[#This Row],[date]],"dddd")</f>
        <v>jueves</v>
      </c>
      <c r="E773" s="2" t="str">
        <f>TEXT(Tabla1[[#This Row],[datetime]],"hh:mm")</f>
        <v>20:45</v>
      </c>
      <c r="F773" t="s">
        <v>3</v>
      </c>
      <c r="G773" t="s">
        <v>309</v>
      </c>
      <c r="H773" t="str">
        <f>IF(ISBLANK(G773),"cash",IF(COUNTIF($D$2:D773,D773)=1,"Nuevo","frecuente"))</f>
        <v>frecuente</v>
      </c>
      <c r="I773" s="8">
        <v>23.02</v>
      </c>
      <c r="J773" t="s">
        <v>35</v>
      </c>
      <c r="K773" t="str">
        <f>Tabla1[[#This Row],[day_of_the_week]]&amp;"-"&amp;Tabla1[[#This Row],[hour]]&amp;"-"&amp;Tabla1[[#This Row],[cash_type]]&amp;"-"&amp;Tabla1[[#This Row],[card]]&amp;"-"&amp;Tabla1[[#This Row],[coffee_name]]</f>
        <v>jueves-20:45-card-ANON-0000-0000-0295-Espresso</v>
      </c>
      <c r="L773" t="str">
        <f>IF(COUNTIF($K$2:K773,K773)=1,"único","repetido")</f>
        <v>único</v>
      </c>
    </row>
    <row r="774" spans="1:12" x14ac:dyDescent="0.3">
      <c r="A774" s="1">
        <v>45456</v>
      </c>
      <c r="B774" s="2">
        <v>45456.866873865743</v>
      </c>
      <c r="C774" s="2" t="str">
        <f>TEXT(Tabla1[[#This Row],[date]],"mmm")</f>
        <v>jun</v>
      </c>
      <c r="D774" s="2" t="str">
        <f>TEXT(Tabla1[[#This Row],[date]],"dddd")</f>
        <v>jueves</v>
      </c>
      <c r="E774" s="2" t="str">
        <f>TEXT(Tabla1[[#This Row],[datetime]],"hh:mm")</f>
        <v>20:48</v>
      </c>
      <c r="F774" t="s">
        <v>3</v>
      </c>
      <c r="G774" t="s">
        <v>19</v>
      </c>
      <c r="H774" t="str">
        <f>IF(ISBLANK(G774),"cash",IF(COUNTIF($D$2:D774,D774)=1,"Nuevo","frecuente"))</f>
        <v>frecuente</v>
      </c>
      <c r="I774" s="8">
        <v>32.82</v>
      </c>
      <c r="J774" t="s">
        <v>14</v>
      </c>
      <c r="K774" t="str">
        <f>Tabla1[[#This Row],[day_of_the_week]]&amp;"-"&amp;Tabla1[[#This Row],[hour]]&amp;"-"&amp;Tabla1[[#This Row],[cash_type]]&amp;"-"&amp;Tabla1[[#This Row],[card]]&amp;"-"&amp;Tabla1[[#This Row],[coffee_name]]</f>
        <v>jueves-20:48-card-ANON-0000-0000-0009-Americano with Milk</v>
      </c>
      <c r="L774" t="str">
        <f>IF(COUNTIF($K$2:K774,K774)=1,"único","repetido")</f>
        <v>único</v>
      </c>
    </row>
    <row r="775" spans="1:12" x14ac:dyDescent="0.3">
      <c r="A775" s="1">
        <v>45456</v>
      </c>
      <c r="B775" s="2">
        <v>45456.876717326391</v>
      </c>
      <c r="C775" s="2" t="str">
        <f>TEXT(Tabla1[[#This Row],[date]],"mmm")</f>
        <v>jun</v>
      </c>
      <c r="D775" s="2" t="str">
        <f>TEXT(Tabla1[[#This Row],[date]],"dddd")</f>
        <v>jueves</v>
      </c>
      <c r="E775" s="2" t="str">
        <f>TEXT(Tabla1[[#This Row],[datetime]],"hh:mm")</f>
        <v>21:02</v>
      </c>
      <c r="F775" t="s">
        <v>3</v>
      </c>
      <c r="G775" t="s">
        <v>19</v>
      </c>
      <c r="H775" t="str">
        <f>IF(ISBLANK(G775),"cash",IF(COUNTIF($D$2:D775,D775)=1,"Nuevo","frecuente"))</f>
        <v>frecuente</v>
      </c>
      <c r="I775" s="8">
        <v>32.82</v>
      </c>
      <c r="J775" t="s">
        <v>14</v>
      </c>
      <c r="K775" t="str">
        <f>Tabla1[[#This Row],[day_of_the_week]]&amp;"-"&amp;Tabla1[[#This Row],[hour]]&amp;"-"&amp;Tabla1[[#This Row],[cash_type]]&amp;"-"&amp;Tabla1[[#This Row],[card]]&amp;"-"&amp;Tabla1[[#This Row],[coffee_name]]</f>
        <v>jueves-21:02-card-ANON-0000-0000-0009-Americano with Milk</v>
      </c>
      <c r="L775" t="str">
        <f>IF(COUNTIF($K$2:K775,K775)=1,"único","repetido")</f>
        <v>único</v>
      </c>
    </row>
    <row r="776" spans="1:12" x14ac:dyDescent="0.3">
      <c r="A776" s="1">
        <v>45457</v>
      </c>
      <c r="B776" s="2">
        <v>45457.323764328707</v>
      </c>
      <c r="C776" s="2" t="str">
        <f>TEXT(Tabla1[[#This Row],[date]],"mmm")</f>
        <v>jun</v>
      </c>
      <c r="D776" s="2" t="str">
        <f>TEXT(Tabla1[[#This Row],[date]],"dddd")</f>
        <v>viernes</v>
      </c>
      <c r="E776" s="2" t="str">
        <f>TEXT(Tabla1[[#This Row],[datetime]],"hh:mm")</f>
        <v>07:46</v>
      </c>
      <c r="F776" t="s">
        <v>3</v>
      </c>
      <c r="G776" t="s">
        <v>155</v>
      </c>
      <c r="H776" t="str">
        <f>IF(ISBLANK(G776),"cash",IF(COUNTIF($D$2:D776,D776)=1,"Nuevo","frecuente"))</f>
        <v>frecuente</v>
      </c>
      <c r="I776" s="8">
        <v>27.92</v>
      </c>
      <c r="J776" t="s">
        <v>28</v>
      </c>
      <c r="K776" t="str">
        <f>Tabla1[[#This Row],[day_of_the_week]]&amp;"-"&amp;Tabla1[[#This Row],[hour]]&amp;"-"&amp;Tabla1[[#This Row],[cash_type]]&amp;"-"&amp;Tabla1[[#This Row],[card]]&amp;"-"&amp;Tabla1[[#This Row],[coffee_name]]</f>
        <v>viernes-07:46-card-ANON-0000-0000-0141-Cortado</v>
      </c>
      <c r="L776" t="str">
        <f>IF(COUNTIF($K$2:K776,K776)=1,"único","repetido")</f>
        <v>único</v>
      </c>
    </row>
    <row r="777" spans="1:12" x14ac:dyDescent="0.3">
      <c r="A777" s="1">
        <v>45457</v>
      </c>
      <c r="B777" s="2">
        <v>45457.437865555556</v>
      </c>
      <c r="C777" s="2" t="str">
        <f>TEXT(Tabla1[[#This Row],[date]],"mmm")</f>
        <v>jun</v>
      </c>
      <c r="D777" s="2" t="str">
        <f>TEXT(Tabla1[[#This Row],[date]],"dddd")</f>
        <v>viernes</v>
      </c>
      <c r="E777" s="2" t="str">
        <f>TEXT(Tabla1[[#This Row],[datetime]],"hh:mm")</f>
        <v>10:30</v>
      </c>
      <c r="F777" t="s">
        <v>3</v>
      </c>
      <c r="G777" t="s">
        <v>311</v>
      </c>
      <c r="H777" t="str">
        <f>IF(ISBLANK(G777),"cash",IF(COUNTIF($D$2:D777,D777)=1,"Nuevo","frecuente"))</f>
        <v>frecuente</v>
      </c>
      <c r="I777" s="8">
        <v>27.92</v>
      </c>
      <c r="J777" t="s">
        <v>11</v>
      </c>
      <c r="K777" t="str">
        <f>Tabla1[[#This Row],[day_of_the_week]]&amp;"-"&amp;Tabla1[[#This Row],[hour]]&amp;"-"&amp;Tabla1[[#This Row],[cash_type]]&amp;"-"&amp;Tabla1[[#This Row],[card]]&amp;"-"&amp;Tabla1[[#This Row],[coffee_name]]</f>
        <v>viernes-10:30-card-ANON-0000-0000-0297-Americano</v>
      </c>
      <c r="L777" t="str">
        <f>IF(COUNTIF($K$2:K777,K777)=1,"único","repetido")</f>
        <v>único</v>
      </c>
    </row>
    <row r="778" spans="1:12" x14ac:dyDescent="0.3">
      <c r="A778" s="1">
        <v>45457</v>
      </c>
      <c r="B778" s="2">
        <v>45457.510204814818</v>
      </c>
      <c r="C778" s="2" t="str">
        <f>TEXT(Tabla1[[#This Row],[date]],"mmm")</f>
        <v>jun</v>
      </c>
      <c r="D778" s="2" t="str">
        <f>TEXT(Tabla1[[#This Row],[date]],"dddd")</f>
        <v>viernes</v>
      </c>
      <c r="E778" s="2" t="str">
        <f>TEXT(Tabla1[[#This Row],[datetime]],"hh:mm")</f>
        <v>12:14</v>
      </c>
      <c r="F778" t="s">
        <v>3</v>
      </c>
      <c r="G778" t="s">
        <v>111</v>
      </c>
      <c r="H778" t="str">
        <f>IF(ISBLANK(G778),"cash",IF(COUNTIF($D$2:D778,D778)=1,"Nuevo","frecuente"))</f>
        <v>frecuente</v>
      </c>
      <c r="I778" s="8">
        <v>37.72</v>
      </c>
      <c r="J778" t="s">
        <v>7</v>
      </c>
      <c r="K778" t="str">
        <f>Tabla1[[#This Row],[day_of_the_week]]&amp;"-"&amp;Tabla1[[#This Row],[hour]]&amp;"-"&amp;Tabla1[[#This Row],[cash_type]]&amp;"-"&amp;Tabla1[[#This Row],[card]]&amp;"-"&amp;Tabla1[[#This Row],[coffee_name]]</f>
        <v>viernes-12:14-card-ANON-0000-0000-0097-Latte</v>
      </c>
      <c r="L778" t="str">
        <f>IF(COUNTIF($K$2:K778,K778)=1,"único","repetido")</f>
        <v>único</v>
      </c>
    </row>
    <row r="779" spans="1:12" x14ac:dyDescent="0.3">
      <c r="A779" s="1">
        <v>45457</v>
      </c>
      <c r="B779" s="2">
        <v>45457.77075693287</v>
      </c>
      <c r="C779" s="2" t="str">
        <f>TEXT(Tabla1[[#This Row],[date]],"mmm")</f>
        <v>jun</v>
      </c>
      <c r="D779" s="2" t="str">
        <f>TEXT(Tabla1[[#This Row],[date]],"dddd")</f>
        <v>viernes</v>
      </c>
      <c r="E779" s="2" t="str">
        <f>TEXT(Tabla1[[#This Row],[datetime]],"hh:mm")</f>
        <v>18:29</v>
      </c>
      <c r="F779" t="s">
        <v>3</v>
      </c>
      <c r="G779" t="s">
        <v>312</v>
      </c>
      <c r="H779" t="str">
        <f>IF(ISBLANK(G779),"cash",IF(COUNTIF($D$2:D779,D779)=1,"Nuevo","frecuente"))</f>
        <v>frecuente</v>
      </c>
      <c r="I779" s="8">
        <v>32.82</v>
      </c>
      <c r="J779" t="s">
        <v>14</v>
      </c>
      <c r="K779" t="str">
        <f>Tabla1[[#This Row],[day_of_the_week]]&amp;"-"&amp;Tabla1[[#This Row],[hour]]&amp;"-"&amp;Tabla1[[#This Row],[cash_type]]&amp;"-"&amp;Tabla1[[#This Row],[card]]&amp;"-"&amp;Tabla1[[#This Row],[coffee_name]]</f>
        <v>viernes-18:29-card-ANON-0000-0000-0298-Americano with Milk</v>
      </c>
      <c r="L779" t="str">
        <f>IF(COUNTIF($K$2:K779,K779)=1,"único","repetido")</f>
        <v>único</v>
      </c>
    </row>
    <row r="780" spans="1:12" x14ac:dyDescent="0.3">
      <c r="A780" s="1">
        <v>45458</v>
      </c>
      <c r="B780" s="2">
        <v>45458.476411736112</v>
      </c>
      <c r="C780" s="2" t="str">
        <f>TEXT(Tabla1[[#This Row],[date]],"mmm")</f>
        <v>jun</v>
      </c>
      <c r="D780" s="2" t="str">
        <f>TEXT(Tabla1[[#This Row],[date]],"dddd")</f>
        <v>sábado</v>
      </c>
      <c r="E780" s="2" t="str">
        <f>TEXT(Tabla1[[#This Row],[datetime]],"hh:mm")</f>
        <v>11:26</v>
      </c>
      <c r="F780" t="s">
        <v>3</v>
      </c>
      <c r="G780" t="s">
        <v>313</v>
      </c>
      <c r="H780" t="str">
        <f>IF(ISBLANK(G780),"cash",IF(COUNTIF($D$2:D780,D780)=1,"Nuevo","frecuente"))</f>
        <v>frecuente</v>
      </c>
      <c r="I780" s="8">
        <v>37.72</v>
      </c>
      <c r="J780" t="s">
        <v>43</v>
      </c>
      <c r="K780" t="str">
        <f>Tabla1[[#This Row],[day_of_the_week]]&amp;"-"&amp;Tabla1[[#This Row],[hour]]&amp;"-"&amp;Tabla1[[#This Row],[cash_type]]&amp;"-"&amp;Tabla1[[#This Row],[card]]&amp;"-"&amp;Tabla1[[#This Row],[coffee_name]]</f>
        <v>sábado-11:26-card-ANON-0000-0000-0299-Cappuccino</v>
      </c>
      <c r="L780" t="str">
        <f>IF(COUNTIF($K$2:K780,K780)=1,"único","repetido")</f>
        <v>único</v>
      </c>
    </row>
    <row r="781" spans="1:12" x14ac:dyDescent="0.3">
      <c r="A781" s="1">
        <v>45458</v>
      </c>
      <c r="B781" s="2">
        <v>45458.514908969904</v>
      </c>
      <c r="C781" s="2" t="str">
        <f>TEXT(Tabla1[[#This Row],[date]],"mmm")</f>
        <v>jun</v>
      </c>
      <c r="D781" s="2" t="str">
        <f>TEXT(Tabla1[[#This Row],[date]],"dddd")</f>
        <v>sábado</v>
      </c>
      <c r="E781" s="2" t="str">
        <f>TEXT(Tabla1[[#This Row],[datetime]],"hh:mm")</f>
        <v>12:21</v>
      </c>
      <c r="F781" t="s">
        <v>3</v>
      </c>
      <c r="G781" t="s">
        <v>314</v>
      </c>
      <c r="H781" t="str">
        <f>IF(ISBLANK(G781),"cash",IF(COUNTIF($D$2:D781,D781)=1,"Nuevo","frecuente"))</f>
        <v>frecuente</v>
      </c>
      <c r="I781" s="8">
        <v>37.72</v>
      </c>
      <c r="J781" t="s">
        <v>7</v>
      </c>
      <c r="K781" t="str">
        <f>Tabla1[[#This Row],[day_of_the_week]]&amp;"-"&amp;Tabla1[[#This Row],[hour]]&amp;"-"&amp;Tabla1[[#This Row],[cash_type]]&amp;"-"&amp;Tabla1[[#This Row],[card]]&amp;"-"&amp;Tabla1[[#This Row],[coffee_name]]</f>
        <v>sábado-12:21-card-ANON-0000-0000-0300-Latte</v>
      </c>
      <c r="L781" t="str">
        <f>IF(COUNTIF($K$2:K781,K781)=1,"único","repetido")</f>
        <v>único</v>
      </c>
    </row>
    <row r="782" spans="1:12" x14ac:dyDescent="0.3">
      <c r="A782" s="1">
        <v>45458</v>
      </c>
      <c r="B782" s="2">
        <v>45458.51582108796</v>
      </c>
      <c r="C782" s="2" t="str">
        <f>TEXT(Tabla1[[#This Row],[date]],"mmm")</f>
        <v>jun</v>
      </c>
      <c r="D782" s="2" t="str">
        <f>TEXT(Tabla1[[#This Row],[date]],"dddd")</f>
        <v>sábado</v>
      </c>
      <c r="E782" s="2" t="str">
        <f>TEXT(Tabla1[[#This Row],[datetime]],"hh:mm")</f>
        <v>12:22</v>
      </c>
      <c r="F782" t="s">
        <v>3</v>
      </c>
      <c r="G782" t="s">
        <v>314</v>
      </c>
      <c r="H782" t="str">
        <f>IF(ISBLANK(G782),"cash",IF(COUNTIF($D$2:D782,D782)=1,"Nuevo","frecuente"))</f>
        <v>frecuente</v>
      </c>
      <c r="I782" s="8">
        <v>32.82</v>
      </c>
      <c r="J782" t="s">
        <v>14</v>
      </c>
      <c r="K782" t="str">
        <f>Tabla1[[#This Row],[day_of_the_week]]&amp;"-"&amp;Tabla1[[#This Row],[hour]]&amp;"-"&amp;Tabla1[[#This Row],[cash_type]]&amp;"-"&amp;Tabla1[[#This Row],[card]]&amp;"-"&amp;Tabla1[[#This Row],[coffee_name]]</f>
        <v>sábado-12:22-card-ANON-0000-0000-0300-Americano with Milk</v>
      </c>
      <c r="L782" t="str">
        <f>IF(COUNTIF($K$2:K782,K782)=1,"único","repetido")</f>
        <v>único</v>
      </c>
    </row>
    <row r="783" spans="1:12" x14ac:dyDescent="0.3">
      <c r="A783" s="1">
        <v>45458</v>
      </c>
      <c r="B783" s="2">
        <v>45458.516575995367</v>
      </c>
      <c r="C783" s="2" t="str">
        <f>TEXT(Tabla1[[#This Row],[date]],"mmm")</f>
        <v>jun</v>
      </c>
      <c r="D783" s="2" t="str">
        <f>TEXT(Tabla1[[#This Row],[date]],"dddd")</f>
        <v>sábado</v>
      </c>
      <c r="E783" s="2" t="str">
        <f>TEXT(Tabla1[[#This Row],[datetime]],"hh:mm")</f>
        <v>12:23</v>
      </c>
      <c r="F783" t="s">
        <v>3</v>
      </c>
      <c r="G783" t="s">
        <v>314</v>
      </c>
      <c r="H783" t="str">
        <f>IF(ISBLANK(G783),"cash",IF(COUNTIF($D$2:D783,D783)=1,"Nuevo","frecuente"))</f>
        <v>frecuente</v>
      </c>
      <c r="I783" s="8">
        <v>23.02</v>
      </c>
      <c r="J783" t="s">
        <v>35</v>
      </c>
      <c r="K783" t="str">
        <f>Tabla1[[#This Row],[day_of_the_week]]&amp;"-"&amp;Tabla1[[#This Row],[hour]]&amp;"-"&amp;Tabla1[[#This Row],[cash_type]]&amp;"-"&amp;Tabla1[[#This Row],[card]]&amp;"-"&amp;Tabla1[[#This Row],[coffee_name]]</f>
        <v>sábado-12:23-card-ANON-0000-0000-0300-Espresso</v>
      </c>
      <c r="L783" t="str">
        <f>IF(COUNTIF($K$2:K783,K783)=1,"único","repetido")</f>
        <v>único</v>
      </c>
    </row>
    <row r="784" spans="1:12" x14ac:dyDescent="0.3">
      <c r="A784" s="1">
        <v>45458</v>
      </c>
      <c r="B784" s="2">
        <v>45458.517073263887</v>
      </c>
      <c r="C784" s="2" t="str">
        <f>TEXT(Tabla1[[#This Row],[date]],"mmm")</f>
        <v>jun</v>
      </c>
      <c r="D784" s="2" t="str">
        <f>TEXT(Tabla1[[#This Row],[date]],"dddd")</f>
        <v>sábado</v>
      </c>
      <c r="E784" s="2" t="str">
        <f>TEXT(Tabla1[[#This Row],[datetime]],"hh:mm")</f>
        <v>12:24</v>
      </c>
      <c r="F784" t="s">
        <v>3</v>
      </c>
      <c r="G784" t="s">
        <v>314</v>
      </c>
      <c r="H784" t="str">
        <f>IF(ISBLANK(G784),"cash",IF(COUNTIF($D$2:D784,D784)=1,"Nuevo","frecuente"))</f>
        <v>frecuente</v>
      </c>
      <c r="I784" s="8">
        <v>37.72</v>
      </c>
      <c r="J784" t="s">
        <v>18</v>
      </c>
      <c r="K784" t="str">
        <f>Tabla1[[#This Row],[day_of_the_week]]&amp;"-"&amp;Tabla1[[#This Row],[hour]]&amp;"-"&amp;Tabla1[[#This Row],[cash_type]]&amp;"-"&amp;Tabla1[[#This Row],[card]]&amp;"-"&amp;Tabla1[[#This Row],[coffee_name]]</f>
        <v>sábado-12:24-card-ANON-0000-0000-0300-Cocoa</v>
      </c>
      <c r="L784" t="str">
        <f>IF(COUNTIF($K$2:K784,K784)=1,"único","repetido")</f>
        <v>único</v>
      </c>
    </row>
    <row r="785" spans="1:12" x14ac:dyDescent="0.3">
      <c r="A785" s="1">
        <v>45458</v>
      </c>
      <c r="B785" s="2">
        <v>45458.517638425925</v>
      </c>
      <c r="C785" s="2" t="str">
        <f>TEXT(Tabla1[[#This Row],[date]],"mmm")</f>
        <v>jun</v>
      </c>
      <c r="D785" s="2" t="str">
        <f>TEXT(Tabla1[[#This Row],[date]],"dddd")</f>
        <v>sábado</v>
      </c>
      <c r="E785" s="2" t="str">
        <f>TEXT(Tabla1[[#This Row],[datetime]],"hh:mm")</f>
        <v>12:25</v>
      </c>
      <c r="F785" t="s">
        <v>3</v>
      </c>
      <c r="G785" t="s">
        <v>314</v>
      </c>
      <c r="H785" t="str">
        <f>IF(ISBLANK(G785),"cash",IF(COUNTIF($D$2:D785,D785)=1,"Nuevo","frecuente"))</f>
        <v>frecuente</v>
      </c>
      <c r="I785" s="8">
        <v>32.82</v>
      </c>
      <c r="J785" t="s">
        <v>14</v>
      </c>
      <c r="K785" t="str">
        <f>Tabla1[[#This Row],[day_of_the_week]]&amp;"-"&amp;Tabla1[[#This Row],[hour]]&amp;"-"&amp;Tabla1[[#This Row],[cash_type]]&amp;"-"&amp;Tabla1[[#This Row],[card]]&amp;"-"&amp;Tabla1[[#This Row],[coffee_name]]</f>
        <v>sábado-12:25-card-ANON-0000-0000-0300-Americano with Milk</v>
      </c>
      <c r="L785" t="str">
        <f>IF(COUNTIF($K$2:K785,K785)=1,"único","repetido")</f>
        <v>único</v>
      </c>
    </row>
    <row r="786" spans="1:12" x14ac:dyDescent="0.3">
      <c r="A786" s="1">
        <v>45458</v>
      </c>
      <c r="B786" s="2">
        <v>45458.669096168982</v>
      </c>
      <c r="C786" s="2" t="str">
        <f>TEXT(Tabla1[[#This Row],[date]],"mmm")</f>
        <v>jun</v>
      </c>
      <c r="D786" s="2" t="str">
        <f>TEXT(Tabla1[[#This Row],[date]],"dddd")</f>
        <v>sábado</v>
      </c>
      <c r="E786" s="2" t="str">
        <f>TEXT(Tabla1[[#This Row],[datetime]],"hh:mm")</f>
        <v>16:03</v>
      </c>
      <c r="F786" t="s">
        <v>3</v>
      </c>
      <c r="G786" t="s">
        <v>315</v>
      </c>
      <c r="H786" t="str">
        <f>IF(ISBLANK(G786),"cash",IF(COUNTIF($D$2:D786,D786)=1,"Nuevo","frecuente"))</f>
        <v>frecuente</v>
      </c>
      <c r="I786" s="8">
        <v>32.82</v>
      </c>
      <c r="J786" t="s">
        <v>14</v>
      </c>
      <c r="K786" t="str">
        <f>Tabla1[[#This Row],[day_of_the_week]]&amp;"-"&amp;Tabla1[[#This Row],[hour]]&amp;"-"&amp;Tabla1[[#This Row],[cash_type]]&amp;"-"&amp;Tabla1[[#This Row],[card]]&amp;"-"&amp;Tabla1[[#This Row],[coffee_name]]</f>
        <v>sábado-16:03-card-ANON-0000-0000-0301-Americano with Milk</v>
      </c>
      <c r="L786" t="str">
        <f>IF(COUNTIF($K$2:K786,K786)=1,"único","repetido")</f>
        <v>único</v>
      </c>
    </row>
    <row r="787" spans="1:12" x14ac:dyDescent="0.3">
      <c r="A787" s="1">
        <v>45458</v>
      </c>
      <c r="B787" s="2">
        <v>45458.759775729166</v>
      </c>
      <c r="C787" s="2" t="str">
        <f>TEXT(Tabla1[[#This Row],[date]],"mmm")</f>
        <v>jun</v>
      </c>
      <c r="D787" s="2" t="str">
        <f>TEXT(Tabla1[[#This Row],[date]],"dddd")</f>
        <v>sábado</v>
      </c>
      <c r="E787" s="2" t="str">
        <f>TEXT(Tabla1[[#This Row],[datetime]],"hh:mm")</f>
        <v>18:14</v>
      </c>
      <c r="F787" t="s">
        <v>3</v>
      </c>
      <c r="G787" t="s">
        <v>316</v>
      </c>
      <c r="H787" t="str">
        <f>IF(ISBLANK(G787),"cash",IF(COUNTIF($D$2:D787,D787)=1,"Nuevo","frecuente"))</f>
        <v>frecuente</v>
      </c>
      <c r="I787" s="8">
        <v>27.92</v>
      </c>
      <c r="J787" t="s">
        <v>11</v>
      </c>
      <c r="K787" t="str">
        <f>Tabla1[[#This Row],[day_of_the_week]]&amp;"-"&amp;Tabla1[[#This Row],[hour]]&amp;"-"&amp;Tabla1[[#This Row],[cash_type]]&amp;"-"&amp;Tabla1[[#This Row],[card]]&amp;"-"&amp;Tabla1[[#This Row],[coffee_name]]</f>
        <v>sábado-18:14-card-ANON-0000-0000-0302-Americano</v>
      </c>
      <c r="L787" t="str">
        <f>IF(COUNTIF($K$2:K787,K787)=1,"único","repetido")</f>
        <v>único</v>
      </c>
    </row>
    <row r="788" spans="1:12" x14ac:dyDescent="0.3">
      <c r="A788" s="1">
        <v>45459</v>
      </c>
      <c r="B788" s="2">
        <v>45459.447123333332</v>
      </c>
      <c r="C788" s="2" t="str">
        <f>TEXT(Tabla1[[#This Row],[date]],"mmm")</f>
        <v>jun</v>
      </c>
      <c r="D788" s="2" t="str">
        <f>TEXT(Tabla1[[#This Row],[date]],"dddd")</f>
        <v>domingo</v>
      </c>
      <c r="E788" s="2" t="str">
        <f>TEXT(Tabla1[[#This Row],[datetime]],"hh:mm")</f>
        <v>10:43</v>
      </c>
      <c r="F788" t="s">
        <v>3</v>
      </c>
      <c r="G788" t="s">
        <v>73</v>
      </c>
      <c r="H788" t="str">
        <f>IF(ISBLANK(G788),"cash",IF(COUNTIF($D$2:D788,D788)=1,"Nuevo","frecuente"))</f>
        <v>frecuente</v>
      </c>
      <c r="I788" s="8">
        <v>32.82</v>
      </c>
      <c r="J788" t="s">
        <v>14</v>
      </c>
      <c r="K788" t="str">
        <f>Tabla1[[#This Row],[day_of_the_week]]&amp;"-"&amp;Tabla1[[#This Row],[hour]]&amp;"-"&amp;Tabla1[[#This Row],[cash_type]]&amp;"-"&amp;Tabla1[[#This Row],[card]]&amp;"-"&amp;Tabla1[[#This Row],[coffee_name]]</f>
        <v>domingo-10:43-card-ANON-0000-0000-0059-Americano with Milk</v>
      </c>
      <c r="L788" t="str">
        <f>IF(COUNTIF($K$2:K788,K788)=1,"único","repetido")</f>
        <v>único</v>
      </c>
    </row>
    <row r="789" spans="1:12" x14ac:dyDescent="0.3">
      <c r="A789" s="1">
        <v>45459</v>
      </c>
      <c r="B789" s="2">
        <v>45459.457423217595</v>
      </c>
      <c r="C789" s="2" t="str">
        <f>TEXT(Tabla1[[#This Row],[date]],"mmm")</f>
        <v>jun</v>
      </c>
      <c r="D789" s="2" t="str">
        <f>TEXT(Tabla1[[#This Row],[date]],"dddd")</f>
        <v>domingo</v>
      </c>
      <c r="E789" s="2" t="str">
        <f>TEXT(Tabla1[[#This Row],[datetime]],"hh:mm")</f>
        <v>10:58</v>
      </c>
      <c r="F789" t="s">
        <v>3</v>
      </c>
      <c r="G789" t="s">
        <v>317</v>
      </c>
      <c r="H789" t="str">
        <f>IF(ISBLANK(G789),"cash",IF(COUNTIF($D$2:D789,D789)=1,"Nuevo","frecuente"))</f>
        <v>frecuente</v>
      </c>
      <c r="I789" s="8">
        <v>37.72</v>
      </c>
      <c r="J789" t="s">
        <v>7</v>
      </c>
      <c r="K789" t="str">
        <f>Tabla1[[#This Row],[day_of_the_week]]&amp;"-"&amp;Tabla1[[#This Row],[hour]]&amp;"-"&amp;Tabla1[[#This Row],[cash_type]]&amp;"-"&amp;Tabla1[[#This Row],[card]]&amp;"-"&amp;Tabla1[[#This Row],[coffee_name]]</f>
        <v>domingo-10:58-card-ANON-0000-0000-0303-Latte</v>
      </c>
      <c r="L789" t="str">
        <f>IF(COUNTIF($K$2:K789,K789)=1,"único","repetido")</f>
        <v>único</v>
      </c>
    </row>
    <row r="790" spans="1:12" x14ac:dyDescent="0.3">
      <c r="A790" s="1">
        <v>45459</v>
      </c>
      <c r="B790" s="2">
        <v>45459.458775358798</v>
      </c>
      <c r="C790" s="2" t="str">
        <f>TEXT(Tabla1[[#This Row],[date]],"mmm")</f>
        <v>jun</v>
      </c>
      <c r="D790" s="2" t="str">
        <f>TEXT(Tabla1[[#This Row],[date]],"dddd")</f>
        <v>domingo</v>
      </c>
      <c r="E790" s="2" t="str">
        <f>TEXT(Tabla1[[#This Row],[datetime]],"hh:mm")</f>
        <v>11:00</v>
      </c>
      <c r="F790" t="s">
        <v>3</v>
      </c>
      <c r="G790" t="s">
        <v>317</v>
      </c>
      <c r="H790" t="str">
        <f>IF(ISBLANK(G790),"cash",IF(COUNTIF($D$2:D790,D790)=1,"Nuevo","frecuente"))</f>
        <v>frecuente</v>
      </c>
      <c r="I790" s="8">
        <v>37.72</v>
      </c>
      <c r="J790" t="s">
        <v>9</v>
      </c>
      <c r="K790" t="str">
        <f>Tabla1[[#This Row],[day_of_the_week]]&amp;"-"&amp;Tabla1[[#This Row],[hour]]&amp;"-"&amp;Tabla1[[#This Row],[cash_type]]&amp;"-"&amp;Tabla1[[#This Row],[card]]&amp;"-"&amp;Tabla1[[#This Row],[coffee_name]]</f>
        <v>domingo-11:00-card-ANON-0000-0000-0303-Hot Chocolate</v>
      </c>
      <c r="L790" t="str">
        <f>IF(COUNTIF($K$2:K790,K790)=1,"único","repetido")</f>
        <v>único</v>
      </c>
    </row>
    <row r="791" spans="1:12" x14ac:dyDescent="0.3">
      <c r="A791" s="1">
        <v>45459</v>
      </c>
      <c r="B791" s="2">
        <v>45459.459507962965</v>
      </c>
      <c r="C791" s="2" t="str">
        <f>TEXT(Tabla1[[#This Row],[date]],"mmm")</f>
        <v>jun</v>
      </c>
      <c r="D791" s="2" t="str">
        <f>TEXT(Tabla1[[#This Row],[date]],"dddd")</f>
        <v>domingo</v>
      </c>
      <c r="E791" s="2" t="str">
        <f>TEXT(Tabla1[[#This Row],[datetime]],"hh:mm")</f>
        <v>11:01</v>
      </c>
      <c r="F791" t="s">
        <v>3</v>
      </c>
      <c r="G791" t="s">
        <v>317</v>
      </c>
      <c r="H791" t="str">
        <f>IF(ISBLANK(G791),"cash",IF(COUNTIF($D$2:D791,D791)=1,"Nuevo","frecuente"))</f>
        <v>frecuente</v>
      </c>
      <c r="I791" s="8">
        <v>37.72</v>
      </c>
      <c r="J791" t="s">
        <v>9</v>
      </c>
      <c r="K791" t="str">
        <f>Tabla1[[#This Row],[day_of_the_week]]&amp;"-"&amp;Tabla1[[#This Row],[hour]]&amp;"-"&amp;Tabla1[[#This Row],[cash_type]]&amp;"-"&amp;Tabla1[[#This Row],[card]]&amp;"-"&amp;Tabla1[[#This Row],[coffee_name]]</f>
        <v>domingo-11:01-card-ANON-0000-0000-0303-Hot Chocolate</v>
      </c>
      <c r="L791" t="str">
        <f>IF(COUNTIF($K$2:K791,K791)=1,"único","repetido")</f>
        <v>único</v>
      </c>
    </row>
    <row r="792" spans="1:12" x14ac:dyDescent="0.3">
      <c r="A792" s="1">
        <v>45459</v>
      </c>
      <c r="B792" s="2">
        <v>45459.534347499997</v>
      </c>
      <c r="C792" s="2" t="str">
        <f>TEXT(Tabla1[[#This Row],[date]],"mmm")</f>
        <v>jun</v>
      </c>
      <c r="D792" s="2" t="str">
        <f>TEXT(Tabla1[[#This Row],[date]],"dddd")</f>
        <v>domingo</v>
      </c>
      <c r="E792" s="2" t="str">
        <f>TEXT(Tabla1[[#This Row],[datetime]],"hh:mm")</f>
        <v>12:49</v>
      </c>
      <c r="F792" t="s">
        <v>3</v>
      </c>
      <c r="G792" t="s">
        <v>290</v>
      </c>
      <c r="H792" t="str">
        <f>IF(ISBLANK(G792),"cash",IF(COUNTIF($D$2:D792,D792)=1,"Nuevo","frecuente"))</f>
        <v>frecuente</v>
      </c>
      <c r="I792" s="8">
        <v>32.82</v>
      </c>
      <c r="J792" t="s">
        <v>14</v>
      </c>
      <c r="K792" t="str">
        <f>Tabla1[[#This Row],[day_of_the_week]]&amp;"-"&amp;Tabla1[[#This Row],[hour]]&amp;"-"&amp;Tabla1[[#This Row],[cash_type]]&amp;"-"&amp;Tabla1[[#This Row],[card]]&amp;"-"&amp;Tabla1[[#This Row],[coffee_name]]</f>
        <v>domingo-12:49-card-ANON-0000-0000-0276-Americano with Milk</v>
      </c>
      <c r="L792" t="str">
        <f>IF(COUNTIF($K$2:K792,K792)=1,"único","repetido")</f>
        <v>único</v>
      </c>
    </row>
    <row r="793" spans="1:12" x14ac:dyDescent="0.3">
      <c r="A793" s="1">
        <v>45459</v>
      </c>
      <c r="B793" s="2">
        <v>45459.583784629627</v>
      </c>
      <c r="C793" s="2" t="str">
        <f>TEXT(Tabla1[[#This Row],[date]],"mmm")</f>
        <v>jun</v>
      </c>
      <c r="D793" s="2" t="str">
        <f>TEXT(Tabla1[[#This Row],[date]],"dddd")</f>
        <v>domingo</v>
      </c>
      <c r="E793" s="2" t="str">
        <f>TEXT(Tabla1[[#This Row],[datetime]],"hh:mm")</f>
        <v>14:00</v>
      </c>
      <c r="F793" t="s">
        <v>3</v>
      </c>
      <c r="G793" t="s">
        <v>288</v>
      </c>
      <c r="H793" t="str">
        <f>IF(ISBLANK(G793),"cash",IF(COUNTIF($D$2:D793,D793)=1,"Nuevo","frecuente"))</f>
        <v>frecuente</v>
      </c>
      <c r="I793" s="8">
        <v>23.02</v>
      </c>
      <c r="J793" t="s">
        <v>35</v>
      </c>
      <c r="K793" t="str">
        <f>Tabla1[[#This Row],[day_of_the_week]]&amp;"-"&amp;Tabla1[[#This Row],[hour]]&amp;"-"&amp;Tabla1[[#This Row],[cash_type]]&amp;"-"&amp;Tabla1[[#This Row],[card]]&amp;"-"&amp;Tabla1[[#This Row],[coffee_name]]</f>
        <v>domingo-14:00-card-ANON-0000-0000-0274-Espresso</v>
      </c>
      <c r="L793" t="str">
        <f>IF(COUNTIF($K$2:K793,K793)=1,"único","repetido")</f>
        <v>único</v>
      </c>
    </row>
    <row r="794" spans="1:12" x14ac:dyDescent="0.3">
      <c r="A794" s="1">
        <v>45459</v>
      </c>
      <c r="B794" s="2">
        <v>45459.626809398149</v>
      </c>
      <c r="C794" s="2" t="str">
        <f>TEXT(Tabla1[[#This Row],[date]],"mmm")</f>
        <v>jun</v>
      </c>
      <c r="D794" s="2" t="str">
        <f>TEXT(Tabla1[[#This Row],[date]],"dddd")</f>
        <v>domingo</v>
      </c>
      <c r="E794" s="2" t="str">
        <f>TEXT(Tabla1[[#This Row],[datetime]],"hh:mm")</f>
        <v>15:02</v>
      </c>
      <c r="F794" t="s">
        <v>3</v>
      </c>
      <c r="G794" t="s">
        <v>318</v>
      </c>
      <c r="H794" t="str">
        <f>IF(ISBLANK(G794),"cash",IF(COUNTIF($D$2:D794,D794)=1,"Nuevo","frecuente"))</f>
        <v>frecuente</v>
      </c>
      <c r="I794" s="8">
        <v>32.82</v>
      </c>
      <c r="J794" t="s">
        <v>14</v>
      </c>
      <c r="K794" t="str">
        <f>Tabla1[[#This Row],[day_of_the_week]]&amp;"-"&amp;Tabla1[[#This Row],[hour]]&amp;"-"&amp;Tabla1[[#This Row],[cash_type]]&amp;"-"&amp;Tabla1[[#This Row],[card]]&amp;"-"&amp;Tabla1[[#This Row],[coffee_name]]</f>
        <v>domingo-15:02-card-ANON-0000-0000-0304-Americano with Milk</v>
      </c>
      <c r="L794" t="str">
        <f>IF(COUNTIF($K$2:K794,K794)=1,"único","repetido")</f>
        <v>único</v>
      </c>
    </row>
    <row r="795" spans="1:12" x14ac:dyDescent="0.3">
      <c r="A795" s="1">
        <v>45459</v>
      </c>
      <c r="B795" s="2">
        <v>45459.628592835645</v>
      </c>
      <c r="C795" s="2" t="str">
        <f>TEXT(Tabla1[[#This Row],[date]],"mmm")</f>
        <v>jun</v>
      </c>
      <c r="D795" s="2" t="str">
        <f>TEXT(Tabla1[[#This Row],[date]],"dddd")</f>
        <v>domingo</v>
      </c>
      <c r="E795" s="2" t="str">
        <f>TEXT(Tabla1[[#This Row],[datetime]],"hh:mm")</f>
        <v>15:05</v>
      </c>
      <c r="F795" t="s">
        <v>3</v>
      </c>
      <c r="G795" t="s">
        <v>318</v>
      </c>
      <c r="H795" t="str">
        <f>IF(ISBLANK(G795),"cash",IF(COUNTIF($D$2:D795,D795)=1,"Nuevo","frecuente"))</f>
        <v>frecuente</v>
      </c>
      <c r="I795" s="8">
        <v>32.82</v>
      </c>
      <c r="J795" t="s">
        <v>14</v>
      </c>
      <c r="K795" t="str">
        <f>Tabla1[[#This Row],[day_of_the_week]]&amp;"-"&amp;Tabla1[[#This Row],[hour]]&amp;"-"&amp;Tabla1[[#This Row],[cash_type]]&amp;"-"&amp;Tabla1[[#This Row],[card]]&amp;"-"&amp;Tabla1[[#This Row],[coffee_name]]</f>
        <v>domingo-15:05-card-ANON-0000-0000-0304-Americano with Milk</v>
      </c>
      <c r="L795" t="str">
        <f>IF(COUNTIF($K$2:K795,K795)=1,"único","repetido")</f>
        <v>único</v>
      </c>
    </row>
    <row r="796" spans="1:12" x14ac:dyDescent="0.3">
      <c r="A796" s="1">
        <v>45459</v>
      </c>
      <c r="B796" s="2">
        <v>45459.655550844909</v>
      </c>
      <c r="C796" s="2" t="str">
        <f>TEXT(Tabla1[[#This Row],[date]],"mmm")</f>
        <v>jun</v>
      </c>
      <c r="D796" s="2" t="str">
        <f>TEXT(Tabla1[[#This Row],[date]],"dddd")</f>
        <v>domingo</v>
      </c>
      <c r="E796" s="2" t="str">
        <f>TEXT(Tabla1[[#This Row],[datetime]],"hh:mm")</f>
        <v>15:44</v>
      </c>
      <c r="F796" t="s">
        <v>3</v>
      </c>
      <c r="G796" t="s">
        <v>319</v>
      </c>
      <c r="H796" t="str">
        <f>IF(ISBLANK(G796),"cash",IF(COUNTIF($D$2:D796,D796)=1,"Nuevo","frecuente"))</f>
        <v>frecuente</v>
      </c>
      <c r="I796" s="8">
        <v>37.72</v>
      </c>
      <c r="J796" t="s">
        <v>9</v>
      </c>
      <c r="K796" t="str">
        <f>Tabla1[[#This Row],[day_of_the_week]]&amp;"-"&amp;Tabla1[[#This Row],[hour]]&amp;"-"&amp;Tabla1[[#This Row],[cash_type]]&amp;"-"&amp;Tabla1[[#This Row],[card]]&amp;"-"&amp;Tabla1[[#This Row],[coffee_name]]</f>
        <v>domingo-15:44-card-ANON-0000-0000-0305-Hot Chocolate</v>
      </c>
      <c r="L796" t="str">
        <f>IF(COUNTIF($K$2:K796,K796)=1,"único","repetido")</f>
        <v>único</v>
      </c>
    </row>
    <row r="797" spans="1:12" x14ac:dyDescent="0.3">
      <c r="A797" s="1">
        <v>45459</v>
      </c>
      <c r="B797" s="2">
        <v>45459.699728252315</v>
      </c>
      <c r="C797" s="2" t="str">
        <f>TEXT(Tabla1[[#This Row],[date]],"mmm")</f>
        <v>jun</v>
      </c>
      <c r="D797" s="2" t="str">
        <f>TEXT(Tabla1[[#This Row],[date]],"dddd")</f>
        <v>domingo</v>
      </c>
      <c r="E797" s="2" t="str">
        <f>TEXT(Tabla1[[#This Row],[datetime]],"hh:mm")</f>
        <v>16:47</v>
      </c>
      <c r="F797" t="s">
        <v>3</v>
      </c>
      <c r="G797" t="s">
        <v>320</v>
      </c>
      <c r="H797" t="str">
        <f>IF(ISBLANK(G797),"cash",IF(COUNTIF($D$2:D797,D797)=1,"Nuevo","frecuente"))</f>
        <v>frecuente</v>
      </c>
      <c r="I797" s="8">
        <v>37.72</v>
      </c>
      <c r="J797" t="s">
        <v>9</v>
      </c>
      <c r="K797" t="str">
        <f>Tabla1[[#This Row],[day_of_the_week]]&amp;"-"&amp;Tabla1[[#This Row],[hour]]&amp;"-"&amp;Tabla1[[#This Row],[cash_type]]&amp;"-"&amp;Tabla1[[#This Row],[card]]&amp;"-"&amp;Tabla1[[#This Row],[coffee_name]]</f>
        <v>domingo-16:47-card-ANON-0000-0000-0306-Hot Chocolate</v>
      </c>
      <c r="L797" t="str">
        <f>IF(COUNTIF($K$2:K797,K797)=1,"único","repetido")</f>
        <v>único</v>
      </c>
    </row>
    <row r="798" spans="1:12" x14ac:dyDescent="0.3">
      <c r="A798" s="1">
        <v>45459</v>
      </c>
      <c r="B798" s="2">
        <v>45459.739783182871</v>
      </c>
      <c r="C798" s="2" t="str">
        <f>TEXT(Tabla1[[#This Row],[date]],"mmm")</f>
        <v>jun</v>
      </c>
      <c r="D798" s="2" t="str">
        <f>TEXT(Tabla1[[#This Row],[date]],"dddd")</f>
        <v>domingo</v>
      </c>
      <c r="E798" s="2" t="str">
        <f>TEXT(Tabla1[[#This Row],[datetime]],"hh:mm")</f>
        <v>17:45</v>
      </c>
      <c r="F798" t="s">
        <v>3</v>
      </c>
      <c r="G798" t="s">
        <v>73</v>
      </c>
      <c r="H798" t="str">
        <f>IF(ISBLANK(G798),"cash",IF(COUNTIF($D$2:D798,D798)=1,"Nuevo","frecuente"))</f>
        <v>frecuente</v>
      </c>
      <c r="I798" s="8">
        <v>32.82</v>
      </c>
      <c r="J798" t="s">
        <v>14</v>
      </c>
      <c r="K798" t="str">
        <f>Tabla1[[#This Row],[day_of_the_week]]&amp;"-"&amp;Tabla1[[#This Row],[hour]]&amp;"-"&amp;Tabla1[[#This Row],[cash_type]]&amp;"-"&amp;Tabla1[[#This Row],[card]]&amp;"-"&amp;Tabla1[[#This Row],[coffee_name]]</f>
        <v>domingo-17:45-card-ANON-0000-0000-0059-Americano with Milk</v>
      </c>
      <c r="L798" t="str">
        <f>IF(COUNTIF($K$2:K798,K798)=1,"único","repetido")</f>
        <v>único</v>
      </c>
    </row>
    <row r="799" spans="1:12" x14ac:dyDescent="0.3">
      <c r="A799" s="1">
        <v>45459</v>
      </c>
      <c r="B799" s="2">
        <v>45459.740469375</v>
      </c>
      <c r="C799" s="2" t="str">
        <f>TEXT(Tabla1[[#This Row],[date]],"mmm")</f>
        <v>jun</v>
      </c>
      <c r="D799" s="2" t="str">
        <f>TEXT(Tabla1[[#This Row],[date]],"dddd")</f>
        <v>domingo</v>
      </c>
      <c r="E799" s="2" t="str">
        <f>TEXT(Tabla1[[#This Row],[datetime]],"hh:mm")</f>
        <v>17:46</v>
      </c>
      <c r="F799" t="s">
        <v>3</v>
      </c>
      <c r="G799" t="s">
        <v>73</v>
      </c>
      <c r="H799" t="str">
        <f>IF(ISBLANK(G799),"cash",IF(COUNTIF($D$2:D799,D799)=1,"Nuevo","frecuente"))</f>
        <v>frecuente</v>
      </c>
      <c r="I799" s="8">
        <v>32.82</v>
      </c>
      <c r="J799" t="s">
        <v>14</v>
      </c>
      <c r="K799" t="str">
        <f>Tabla1[[#This Row],[day_of_the_week]]&amp;"-"&amp;Tabla1[[#This Row],[hour]]&amp;"-"&amp;Tabla1[[#This Row],[cash_type]]&amp;"-"&amp;Tabla1[[#This Row],[card]]&amp;"-"&amp;Tabla1[[#This Row],[coffee_name]]</f>
        <v>domingo-17:46-card-ANON-0000-0000-0059-Americano with Milk</v>
      </c>
      <c r="L799" t="str">
        <f>IF(COUNTIF($K$2:K799,K799)=1,"único","repetido")</f>
        <v>único</v>
      </c>
    </row>
    <row r="800" spans="1:12" x14ac:dyDescent="0.3">
      <c r="A800" s="1">
        <v>45460</v>
      </c>
      <c r="B800" s="2">
        <v>45460.373194953703</v>
      </c>
      <c r="C800" s="2" t="str">
        <f>TEXT(Tabla1[[#This Row],[date]],"mmm")</f>
        <v>jun</v>
      </c>
      <c r="D800" s="2" t="str">
        <f>TEXT(Tabla1[[#This Row],[date]],"dddd")</f>
        <v>lunes</v>
      </c>
      <c r="E800" s="2" t="str">
        <f>TEXT(Tabla1[[#This Row],[datetime]],"hh:mm")</f>
        <v>08:57</v>
      </c>
      <c r="F800" t="s">
        <v>3</v>
      </c>
      <c r="G800" t="s">
        <v>321</v>
      </c>
      <c r="H800" t="str">
        <f>IF(ISBLANK(G800),"cash",IF(COUNTIF($D$2:D800,D800)=1,"Nuevo","frecuente"))</f>
        <v>frecuente</v>
      </c>
      <c r="I800" s="8">
        <v>27.92</v>
      </c>
      <c r="J800" t="s">
        <v>11</v>
      </c>
      <c r="K800" t="str">
        <f>Tabla1[[#This Row],[day_of_the_week]]&amp;"-"&amp;Tabla1[[#This Row],[hour]]&amp;"-"&amp;Tabla1[[#This Row],[cash_type]]&amp;"-"&amp;Tabla1[[#This Row],[card]]&amp;"-"&amp;Tabla1[[#This Row],[coffee_name]]</f>
        <v>lunes-08:57-card-ANON-0000-0000-0307-Americano</v>
      </c>
      <c r="L800" t="str">
        <f>IF(COUNTIF($K$2:K800,K800)=1,"único","repetido")</f>
        <v>único</v>
      </c>
    </row>
    <row r="801" spans="1:12" x14ac:dyDescent="0.3">
      <c r="A801" s="1">
        <v>45460</v>
      </c>
      <c r="B801" s="2">
        <v>45460.425059479167</v>
      </c>
      <c r="C801" s="2" t="str">
        <f>TEXT(Tabla1[[#This Row],[date]],"mmm")</f>
        <v>jun</v>
      </c>
      <c r="D801" s="2" t="str">
        <f>TEXT(Tabla1[[#This Row],[date]],"dddd")</f>
        <v>lunes</v>
      </c>
      <c r="E801" s="2" t="str">
        <f>TEXT(Tabla1[[#This Row],[datetime]],"hh:mm")</f>
        <v>10:12</v>
      </c>
      <c r="F801" t="s">
        <v>3</v>
      </c>
      <c r="G801" t="s">
        <v>322</v>
      </c>
      <c r="H801" t="str">
        <f>IF(ISBLANK(G801),"cash",IF(COUNTIF($D$2:D801,D801)=1,"Nuevo","frecuente"))</f>
        <v>frecuente</v>
      </c>
      <c r="I801" s="8">
        <v>27.92</v>
      </c>
      <c r="J801" t="s">
        <v>28</v>
      </c>
      <c r="K801" t="str">
        <f>Tabla1[[#This Row],[day_of_the_week]]&amp;"-"&amp;Tabla1[[#This Row],[hour]]&amp;"-"&amp;Tabla1[[#This Row],[cash_type]]&amp;"-"&amp;Tabla1[[#This Row],[card]]&amp;"-"&amp;Tabla1[[#This Row],[coffee_name]]</f>
        <v>lunes-10:12-card-ANON-0000-0000-0308-Cortado</v>
      </c>
      <c r="L801" t="str">
        <f>IF(COUNTIF($K$2:K801,K801)=1,"único","repetido")</f>
        <v>único</v>
      </c>
    </row>
    <row r="802" spans="1:12" x14ac:dyDescent="0.3">
      <c r="A802" s="1">
        <v>45460</v>
      </c>
      <c r="B802" s="2">
        <v>45460.426129340274</v>
      </c>
      <c r="C802" s="2" t="str">
        <f>TEXT(Tabla1[[#This Row],[date]],"mmm")</f>
        <v>jun</v>
      </c>
      <c r="D802" s="2" t="str">
        <f>TEXT(Tabla1[[#This Row],[date]],"dddd")</f>
        <v>lunes</v>
      </c>
      <c r="E802" s="2" t="str">
        <f>TEXT(Tabla1[[#This Row],[datetime]],"hh:mm")</f>
        <v>10:13</v>
      </c>
      <c r="F802" t="s">
        <v>3</v>
      </c>
      <c r="G802" t="s">
        <v>322</v>
      </c>
      <c r="H802" t="str">
        <f>IF(ISBLANK(G802),"cash",IF(COUNTIF($D$2:D802,D802)=1,"Nuevo","frecuente"))</f>
        <v>frecuente</v>
      </c>
      <c r="I802" s="8">
        <v>27.92</v>
      </c>
      <c r="J802" t="s">
        <v>28</v>
      </c>
      <c r="K802" t="str">
        <f>Tabla1[[#This Row],[day_of_the_week]]&amp;"-"&amp;Tabla1[[#This Row],[hour]]&amp;"-"&amp;Tabla1[[#This Row],[cash_type]]&amp;"-"&amp;Tabla1[[#This Row],[card]]&amp;"-"&amp;Tabla1[[#This Row],[coffee_name]]</f>
        <v>lunes-10:13-card-ANON-0000-0000-0308-Cortado</v>
      </c>
      <c r="L802" t="str">
        <f>IF(COUNTIF($K$2:K802,K802)=1,"único","repetido")</f>
        <v>único</v>
      </c>
    </row>
    <row r="803" spans="1:12" x14ac:dyDescent="0.3">
      <c r="A803" s="1">
        <v>45460</v>
      </c>
      <c r="B803" s="2">
        <v>45460.455458425924</v>
      </c>
      <c r="C803" s="2" t="str">
        <f>TEXT(Tabla1[[#This Row],[date]],"mmm")</f>
        <v>jun</v>
      </c>
      <c r="D803" s="2" t="str">
        <f>TEXT(Tabla1[[#This Row],[date]],"dddd")</f>
        <v>lunes</v>
      </c>
      <c r="E803" s="2" t="str">
        <f>TEXT(Tabla1[[#This Row],[datetime]],"hh:mm")</f>
        <v>10:55</v>
      </c>
      <c r="F803" t="s">
        <v>3</v>
      </c>
      <c r="G803" t="s">
        <v>56</v>
      </c>
      <c r="H803" t="str">
        <f>IF(ISBLANK(G803),"cash",IF(COUNTIF($D$2:D803,D803)=1,"Nuevo","frecuente"))</f>
        <v>frecuente</v>
      </c>
      <c r="I803" s="8">
        <v>37.72</v>
      </c>
      <c r="J803" t="s">
        <v>43</v>
      </c>
      <c r="K803" t="str">
        <f>Tabla1[[#This Row],[day_of_the_week]]&amp;"-"&amp;Tabla1[[#This Row],[hour]]&amp;"-"&amp;Tabla1[[#This Row],[cash_type]]&amp;"-"&amp;Tabla1[[#This Row],[card]]&amp;"-"&amp;Tabla1[[#This Row],[coffee_name]]</f>
        <v>lunes-10:55-card-ANON-0000-0000-0042-Cappuccino</v>
      </c>
      <c r="L803" t="str">
        <f>IF(COUNTIF($K$2:K803,K803)=1,"único","repetido")</f>
        <v>único</v>
      </c>
    </row>
    <row r="804" spans="1:12" x14ac:dyDescent="0.3">
      <c r="A804" s="1">
        <v>45460</v>
      </c>
      <c r="B804" s="2">
        <v>45460.619159502312</v>
      </c>
      <c r="C804" s="2" t="str">
        <f>TEXT(Tabla1[[#This Row],[date]],"mmm")</f>
        <v>jun</v>
      </c>
      <c r="D804" s="2" t="str">
        <f>TEXT(Tabla1[[#This Row],[date]],"dddd")</f>
        <v>lunes</v>
      </c>
      <c r="E804" s="2" t="str">
        <f>TEXT(Tabla1[[#This Row],[datetime]],"hh:mm")</f>
        <v>14:51</v>
      </c>
      <c r="F804" t="s">
        <v>3</v>
      </c>
      <c r="G804" t="s">
        <v>178</v>
      </c>
      <c r="H804" t="str">
        <f>IF(ISBLANK(G804),"cash",IF(COUNTIF($D$2:D804,D804)=1,"Nuevo","frecuente"))</f>
        <v>frecuente</v>
      </c>
      <c r="I804" s="8">
        <v>37.72</v>
      </c>
      <c r="J804" t="s">
        <v>43</v>
      </c>
      <c r="K804" t="str">
        <f>Tabla1[[#This Row],[day_of_the_week]]&amp;"-"&amp;Tabla1[[#This Row],[hour]]&amp;"-"&amp;Tabla1[[#This Row],[cash_type]]&amp;"-"&amp;Tabla1[[#This Row],[card]]&amp;"-"&amp;Tabla1[[#This Row],[coffee_name]]</f>
        <v>lunes-14:51-card-ANON-0000-0000-0164-Cappuccino</v>
      </c>
      <c r="L804" t="str">
        <f>IF(COUNTIF($K$2:K804,K804)=1,"único","repetido")</f>
        <v>único</v>
      </c>
    </row>
    <row r="805" spans="1:12" x14ac:dyDescent="0.3">
      <c r="A805" s="1">
        <v>45460</v>
      </c>
      <c r="B805" s="2">
        <v>45460.701544456017</v>
      </c>
      <c r="C805" s="2" t="str">
        <f>TEXT(Tabla1[[#This Row],[date]],"mmm")</f>
        <v>jun</v>
      </c>
      <c r="D805" s="2" t="str">
        <f>TEXT(Tabla1[[#This Row],[date]],"dddd")</f>
        <v>lunes</v>
      </c>
      <c r="E805" s="2" t="str">
        <f>TEXT(Tabla1[[#This Row],[datetime]],"hh:mm")</f>
        <v>16:50</v>
      </c>
      <c r="F805" t="s">
        <v>3</v>
      </c>
      <c r="G805" t="s">
        <v>23</v>
      </c>
      <c r="H805" t="str">
        <f>IF(ISBLANK(G805),"cash",IF(COUNTIF($D$2:D805,D805)=1,"Nuevo","frecuente"))</f>
        <v>frecuente</v>
      </c>
      <c r="I805" s="8">
        <v>37.72</v>
      </c>
      <c r="J805" t="s">
        <v>43</v>
      </c>
      <c r="K805" t="str">
        <f>Tabla1[[#This Row],[day_of_the_week]]&amp;"-"&amp;Tabla1[[#This Row],[hour]]&amp;"-"&amp;Tabla1[[#This Row],[cash_type]]&amp;"-"&amp;Tabla1[[#This Row],[card]]&amp;"-"&amp;Tabla1[[#This Row],[coffee_name]]</f>
        <v>lunes-16:50-card-ANON-0000-0000-0012-Cappuccino</v>
      </c>
      <c r="L805" t="str">
        <f>IF(COUNTIF($K$2:K805,K805)=1,"único","repetido")</f>
        <v>único</v>
      </c>
    </row>
    <row r="806" spans="1:12" x14ac:dyDescent="0.3">
      <c r="A806" s="1">
        <v>45460</v>
      </c>
      <c r="B806" s="2">
        <v>45460.702211087962</v>
      </c>
      <c r="C806" s="2" t="str">
        <f>TEXT(Tabla1[[#This Row],[date]],"mmm")</f>
        <v>jun</v>
      </c>
      <c r="D806" s="2" t="str">
        <f>TEXT(Tabla1[[#This Row],[date]],"dddd")</f>
        <v>lunes</v>
      </c>
      <c r="E806" s="2" t="str">
        <f>TEXT(Tabla1[[#This Row],[datetime]],"hh:mm")</f>
        <v>16:51</v>
      </c>
      <c r="F806" t="s">
        <v>3</v>
      </c>
      <c r="G806" t="s">
        <v>23</v>
      </c>
      <c r="H806" t="str">
        <f>IF(ISBLANK(G806),"cash",IF(COUNTIF($D$2:D806,D806)=1,"Nuevo","frecuente"))</f>
        <v>frecuente</v>
      </c>
      <c r="I806" s="8">
        <v>37.72</v>
      </c>
      <c r="J806" t="s">
        <v>43</v>
      </c>
      <c r="K806" t="str">
        <f>Tabla1[[#This Row],[day_of_the_week]]&amp;"-"&amp;Tabla1[[#This Row],[hour]]&amp;"-"&amp;Tabla1[[#This Row],[cash_type]]&amp;"-"&amp;Tabla1[[#This Row],[card]]&amp;"-"&amp;Tabla1[[#This Row],[coffee_name]]</f>
        <v>lunes-16:51-card-ANON-0000-0000-0012-Cappuccino</v>
      </c>
      <c r="L806" t="str">
        <f>IF(COUNTIF($K$2:K806,K806)=1,"único","repetido")</f>
        <v>único</v>
      </c>
    </row>
    <row r="807" spans="1:12" x14ac:dyDescent="0.3">
      <c r="A807" s="1">
        <v>45460</v>
      </c>
      <c r="B807" s="2">
        <v>45460.703198333336</v>
      </c>
      <c r="C807" s="2" t="str">
        <f>TEXT(Tabla1[[#This Row],[date]],"mmm")</f>
        <v>jun</v>
      </c>
      <c r="D807" s="2" t="str">
        <f>TEXT(Tabla1[[#This Row],[date]],"dddd")</f>
        <v>lunes</v>
      </c>
      <c r="E807" s="2" t="str">
        <f>TEXT(Tabla1[[#This Row],[datetime]],"hh:mm")</f>
        <v>16:52</v>
      </c>
      <c r="F807" t="s">
        <v>3</v>
      </c>
      <c r="G807" t="s">
        <v>23</v>
      </c>
      <c r="H807" t="str">
        <f>IF(ISBLANK(G807),"cash",IF(COUNTIF($D$2:D807,D807)=1,"Nuevo","frecuente"))</f>
        <v>frecuente</v>
      </c>
      <c r="I807" s="8">
        <v>27.92</v>
      </c>
      <c r="J807" t="s">
        <v>11</v>
      </c>
      <c r="K807" t="str">
        <f>Tabla1[[#This Row],[day_of_the_week]]&amp;"-"&amp;Tabla1[[#This Row],[hour]]&amp;"-"&amp;Tabla1[[#This Row],[cash_type]]&amp;"-"&amp;Tabla1[[#This Row],[card]]&amp;"-"&amp;Tabla1[[#This Row],[coffee_name]]</f>
        <v>lunes-16:52-card-ANON-0000-0000-0012-Americano</v>
      </c>
      <c r="L807" t="str">
        <f>IF(COUNTIF($K$2:K807,K807)=1,"único","repetido")</f>
        <v>único</v>
      </c>
    </row>
    <row r="808" spans="1:12" x14ac:dyDescent="0.3">
      <c r="A808" s="1">
        <v>45460</v>
      </c>
      <c r="B808" s="2">
        <v>45460.785643877316</v>
      </c>
      <c r="C808" s="2" t="str">
        <f>TEXT(Tabla1[[#This Row],[date]],"mmm")</f>
        <v>jun</v>
      </c>
      <c r="D808" s="2" t="str">
        <f>TEXT(Tabla1[[#This Row],[date]],"dddd")</f>
        <v>lunes</v>
      </c>
      <c r="E808" s="2" t="str">
        <f>TEXT(Tabla1[[#This Row],[datetime]],"hh:mm")</f>
        <v>18:51</v>
      </c>
      <c r="F808" t="s">
        <v>3</v>
      </c>
      <c r="G808" t="s">
        <v>323</v>
      </c>
      <c r="H808" t="str">
        <f>IF(ISBLANK(G808),"cash",IF(COUNTIF($D$2:D808,D808)=1,"Nuevo","frecuente"))</f>
        <v>frecuente</v>
      </c>
      <c r="I808" s="8">
        <v>27.92</v>
      </c>
      <c r="J808" t="s">
        <v>11</v>
      </c>
      <c r="K808" t="str">
        <f>Tabla1[[#This Row],[day_of_the_week]]&amp;"-"&amp;Tabla1[[#This Row],[hour]]&amp;"-"&amp;Tabla1[[#This Row],[cash_type]]&amp;"-"&amp;Tabla1[[#This Row],[card]]&amp;"-"&amp;Tabla1[[#This Row],[coffee_name]]</f>
        <v>lunes-18:51-card-ANON-0000-0000-0309-Americano</v>
      </c>
      <c r="L808" t="str">
        <f>IF(COUNTIF($K$2:K808,K808)=1,"único","repetido")</f>
        <v>único</v>
      </c>
    </row>
    <row r="809" spans="1:12" x14ac:dyDescent="0.3">
      <c r="A809" s="1">
        <v>45460</v>
      </c>
      <c r="B809" s="2">
        <v>45460.88624403935</v>
      </c>
      <c r="C809" s="2" t="str">
        <f>TEXT(Tabla1[[#This Row],[date]],"mmm")</f>
        <v>jun</v>
      </c>
      <c r="D809" s="2" t="str">
        <f>TEXT(Tabla1[[#This Row],[date]],"dddd")</f>
        <v>lunes</v>
      </c>
      <c r="E809" s="2" t="str">
        <f>TEXT(Tabla1[[#This Row],[datetime]],"hh:mm")</f>
        <v>21:16</v>
      </c>
      <c r="F809" t="s">
        <v>3</v>
      </c>
      <c r="G809" t="s">
        <v>19</v>
      </c>
      <c r="H809" t="str">
        <f>IF(ISBLANK(G809),"cash",IF(COUNTIF($D$2:D809,D809)=1,"Nuevo","frecuente"))</f>
        <v>frecuente</v>
      </c>
      <c r="I809" s="8">
        <v>32.82</v>
      </c>
      <c r="J809" t="s">
        <v>14</v>
      </c>
      <c r="K809" t="str">
        <f>Tabla1[[#This Row],[day_of_the_week]]&amp;"-"&amp;Tabla1[[#This Row],[hour]]&amp;"-"&amp;Tabla1[[#This Row],[cash_type]]&amp;"-"&amp;Tabla1[[#This Row],[card]]&amp;"-"&amp;Tabla1[[#This Row],[coffee_name]]</f>
        <v>lunes-21:16-card-ANON-0000-0000-0009-Americano with Milk</v>
      </c>
      <c r="L809" t="str">
        <f>IF(COUNTIF($K$2:K809,K809)=1,"único","repetido")</f>
        <v>único</v>
      </c>
    </row>
    <row r="810" spans="1:12" x14ac:dyDescent="0.3">
      <c r="A810" s="1">
        <v>45461</v>
      </c>
      <c r="B810" s="2">
        <v>45461.586182002313</v>
      </c>
      <c r="C810" s="2" t="str">
        <f>TEXT(Tabla1[[#This Row],[date]],"mmm")</f>
        <v>jun</v>
      </c>
      <c r="D810" s="2" t="str">
        <f>TEXT(Tabla1[[#This Row],[date]],"dddd")</f>
        <v>martes</v>
      </c>
      <c r="E810" s="2" t="str">
        <f>TEXT(Tabla1[[#This Row],[datetime]],"hh:mm")</f>
        <v>14:04</v>
      </c>
      <c r="F810" t="s">
        <v>3</v>
      </c>
      <c r="G810" t="s">
        <v>313</v>
      </c>
      <c r="H810" t="str">
        <f>IF(ISBLANK(G810),"cash",IF(COUNTIF($D$2:D810,D810)=1,"Nuevo","frecuente"))</f>
        <v>frecuente</v>
      </c>
      <c r="I810" s="8">
        <v>27.92</v>
      </c>
      <c r="J810" t="s">
        <v>11</v>
      </c>
      <c r="K810" t="str">
        <f>Tabla1[[#This Row],[day_of_the_week]]&amp;"-"&amp;Tabla1[[#This Row],[hour]]&amp;"-"&amp;Tabla1[[#This Row],[cash_type]]&amp;"-"&amp;Tabla1[[#This Row],[card]]&amp;"-"&amp;Tabla1[[#This Row],[coffee_name]]</f>
        <v>martes-14:04-card-ANON-0000-0000-0299-Americano</v>
      </c>
      <c r="L810" t="str">
        <f>IF(COUNTIF($K$2:K810,K810)=1,"único","repetido")</f>
        <v>único</v>
      </c>
    </row>
    <row r="811" spans="1:12" x14ac:dyDescent="0.3">
      <c r="A811" s="1">
        <v>45461</v>
      </c>
      <c r="B811" s="2">
        <v>45461.586948067132</v>
      </c>
      <c r="C811" s="2" t="str">
        <f>TEXT(Tabla1[[#This Row],[date]],"mmm")</f>
        <v>jun</v>
      </c>
      <c r="D811" s="2" t="str">
        <f>TEXT(Tabla1[[#This Row],[date]],"dddd")</f>
        <v>martes</v>
      </c>
      <c r="E811" s="2" t="str">
        <f>TEXT(Tabla1[[#This Row],[datetime]],"hh:mm")</f>
        <v>14:05</v>
      </c>
      <c r="F811" t="s">
        <v>3</v>
      </c>
      <c r="G811" t="s">
        <v>313</v>
      </c>
      <c r="H811" t="str">
        <f>IF(ISBLANK(G811),"cash",IF(COUNTIF($D$2:D811,D811)=1,"Nuevo","frecuente"))</f>
        <v>frecuente</v>
      </c>
      <c r="I811" s="8">
        <v>37.72</v>
      </c>
      <c r="J811" t="s">
        <v>43</v>
      </c>
      <c r="K811" t="str">
        <f>Tabla1[[#This Row],[day_of_the_week]]&amp;"-"&amp;Tabla1[[#This Row],[hour]]&amp;"-"&amp;Tabla1[[#This Row],[cash_type]]&amp;"-"&amp;Tabla1[[#This Row],[card]]&amp;"-"&amp;Tabla1[[#This Row],[coffee_name]]</f>
        <v>martes-14:05-card-ANON-0000-0000-0299-Cappuccino</v>
      </c>
      <c r="L811" t="str">
        <f>IF(COUNTIF($K$2:K811,K811)=1,"único","repetido")</f>
        <v>único</v>
      </c>
    </row>
    <row r="812" spans="1:12" x14ac:dyDescent="0.3">
      <c r="A812" s="1">
        <v>45461</v>
      </c>
      <c r="B812" s="2">
        <v>45461.806025127313</v>
      </c>
      <c r="C812" s="2" t="str">
        <f>TEXT(Tabla1[[#This Row],[date]],"mmm")</f>
        <v>jun</v>
      </c>
      <c r="D812" s="2" t="str">
        <f>TEXT(Tabla1[[#This Row],[date]],"dddd")</f>
        <v>martes</v>
      </c>
      <c r="E812" s="2" t="str">
        <f>TEXT(Tabla1[[#This Row],[datetime]],"hh:mm")</f>
        <v>19:20</v>
      </c>
      <c r="F812" t="s">
        <v>3</v>
      </c>
      <c r="G812" t="s">
        <v>168</v>
      </c>
      <c r="H812" t="str">
        <f>IF(ISBLANK(G812),"cash",IF(COUNTIF($D$2:D812,D812)=1,"Nuevo","frecuente"))</f>
        <v>frecuente</v>
      </c>
      <c r="I812" s="8">
        <v>37.72</v>
      </c>
      <c r="J812" t="s">
        <v>43</v>
      </c>
      <c r="K812" t="str">
        <f>Tabla1[[#This Row],[day_of_the_week]]&amp;"-"&amp;Tabla1[[#This Row],[hour]]&amp;"-"&amp;Tabla1[[#This Row],[cash_type]]&amp;"-"&amp;Tabla1[[#This Row],[card]]&amp;"-"&amp;Tabla1[[#This Row],[coffee_name]]</f>
        <v>martes-19:20-card-ANON-0000-0000-0154-Cappuccino</v>
      </c>
      <c r="L812" t="str">
        <f>IF(COUNTIF($K$2:K812,K812)=1,"único","repetido")</f>
        <v>único</v>
      </c>
    </row>
    <row r="813" spans="1:12" x14ac:dyDescent="0.3">
      <c r="A813" s="1">
        <v>45461</v>
      </c>
      <c r="B813" s="2">
        <v>45461.806700138892</v>
      </c>
      <c r="C813" s="2" t="str">
        <f>TEXT(Tabla1[[#This Row],[date]],"mmm")</f>
        <v>jun</v>
      </c>
      <c r="D813" s="2" t="str">
        <f>TEXT(Tabla1[[#This Row],[date]],"dddd")</f>
        <v>martes</v>
      </c>
      <c r="E813" s="2" t="str">
        <f>TEXT(Tabla1[[#This Row],[datetime]],"hh:mm")</f>
        <v>19:21</v>
      </c>
      <c r="F813" t="s">
        <v>3</v>
      </c>
      <c r="G813" t="s">
        <v>168</v>
      </c>
      <c r="H813" t="str">
        <f>IF(ISBLANK(G813),"cash",IF(COUNTIF($D$2:D813,D813)=1,"Nuevo","frecuente"))</f>
        <v>frecuente</v>
      </c>
      <c r="I813" s="8">
        <v>37.72</v>
      </c>
      <c r="J813" t="s">
        <v>43</v>
      </c>
      <c r="K813" t="str">
        <f>Tabla1[[#This Row],[day_of_the_week]]&amp;"-"&amp;Tabla1[[#This Row],[hour]]&amp;"-"&amp;Tabla1[[#This Row],[cash_type]]&amp;"-"&amp;Tabla1[[#This Row],[card]]&amp;"-"&amp;Tabla1[[#This Row],[coffee_name]]</f>
        <v>martes-19:21-card-ANON-0000-0000-0154-Cappuccino</v>
      </c>
      <c r="L813" t="str">
        <f>IF(COUNTIF($K$2:K813,K813)=1,"único","repetido")</f>
        <v>único</v>
      </c>
    </row>
    <row r="814" spans="1:12" x14ac:dyDescent="0.3">
      <c r="A814" s="1">
        <v>45461</v>
      </c>
      <c r="B814" s="2">
        <v>45461.858211770836</v>
      </c>
      <c r="C814" s="2" t="str">
        <f>TEXT(Tabla1[[#This Row],[date]],"mmm")</f>
        <v>jun</v>
      </c>
      <c r="D814" s="2" t="str">
        <f>TEXT(Tabla1[[#This Row],[date]],"dddd")</f>
        <v>martes</v>
      </c>
      <c r="E814" s="2" t="str">
        <f>TEXT(Tabla1[[#This Row],[datetime]],"hh:mm")</f>
        <v>20:35</v>
      </c>
      <c r="F814" t="s">
        <v>3</v>
      </c>
      <c r="G814" t="s">
        <v>324</v>
      </c>
      <c r="H814" t="str">
        <f>IF(ISBLANK(G814),"cash",IF(COUNTIF($D$2:D814,D814)=1,"Nuevo","frecuente"))</f>
        <v>frecuente</v>
      </c>
      <c r="I814" s="8">
        <v>27.92</v>
      </c>
      <c r="J814" t="s">
        <v>28</v>
      </c>
      <c r="K814" t="str">
        <f>Tabla1[[#This Row],[day_of_the_week]]&amp;"-"&amp;Tabla1[[#This Row],[hour]]&amp;"-"&amp;Tabla1[[#This Row],[cash_type]]&amp;"-"&amp;Tabla1[[#This Row],[card]]&amp;"-"&amp;Tabla1[[#This Row],[coffee_name]]</f>
        <v>martes-20:35-card-ANON-0000-0000-0310-Cortado</v>
      </c>
      <c r="L814" t="str">
        <f>IF(COUNTIF($K$2:K814,K814)=1,"único","repetido")</f>
        <v>único</v>
      </c>
    </row>
    <row r="815" spans="1:12" x14ac:dyDescent="0.3">
      <c r="A815" s="1">
        <v>45461</v>
      </c>
      <c r="B815" s="2">
        <v>45461.889462106483</v>
      </c>
      <c r="C815" s="2" t="str">
        <f>TEXT(Tabla1[[#This Row],[date]],"mmm")</f>
        <v>jun</v>
      </c>
      <c r="D815" s="2" t="str">
        <f>TEXT(Tabla1[[#This Row],[date]],"dddd")</f>
        <v>martes</v>
      </c>
      <c r="E815" s="2" t="str">
        <f>TEXT(Tabla1[[#This Row],[datetime]],"hh:mm")</f>
        <v>21:20</v>
      </c>
      <c r="F815" t="s">
        <v>3</v>
      </c>
      <c r="G815" t="s">
        <v>23</v>
      </c>
      <c r="H815" t="str">
        <f>IF(ISBLANK(G815),"cash",IF(COUNTIF($D$2:D815,D815)=1,"Nuevo","frecuente"))</f>
        <v>frecuente</v>
      </c>
      <c r="I815" s="8">
        <v>32.82</v>
      </c>
      <c r="J815" t="s">
        <v>14</v>
      </c>
      <c r="K815" t="str">
        <f>Tabla1[[#This Row],[day_of_the_week]]&amp;"-"&amp;Tabla1[[#This Row],[hour]]&amp;"-"&amp;Tabla1[[#This Row],[cash_type]]&amp;"-"&amp;Tabla1[[#This Row],[card]]&amp;"-"&amp;Tabla1[[#This Row],[coffee_name]]</f>
        <v>martes-21:20-card-ANON-0000-0000-0012-Americano with Milk</v>
      </c>
      <c r="L815" t="str">
        <f>IF(COUNTIF($K$2:K815,K815)=1,"único","repetido")</f>
        <v>único</v>
      </c>
    </row>
    <row r="816" spans="1:12" x14ac:dyDescent="0.3">
      <c r="A816" s="1">
        <v>45461</v>
      </c>
      <c r="B816" s="2">
        <v>45461.890492106482</v>
      </c>
      <c r="C816" s="2" t="str">
        <f>TEXT(Tabla1[[#This Row],[date]],"mmm")</f>
        <v>jun</v>
      </c>
      <c r="D816" s="2" t="str">
        <f>TEXT(Tabla1[[#This Row],[date]],"dddd")</f>
        <v>martes</v>
      </c>
      <c r="E816" s="2" t="str">
        <f>TEXT(Tabla1[[#This Row],[datetime]],"hh:mm")</f>
        <v>21:22</v>
      </c>
      <c r="F816" t="s">
        <v>3</v>
      </c>
      <c r="G816" t="s">
        <v>23</v>
      </c>
      <c r="H816" t="str">
        <f>IF(ISBLANK(G816),"cash",IF(COUNTIF($D$2:D816,D816)=1,"Nuevo","frecuente"))</f>
        <v>frecuente</v>
      </c>
      <c r="I816" s="8">
        <v>32.82</v>
      </c>
      <c r="J816" t="s">
        <v>14</v>
      </c>
      <c r="K816" t="str">
        <f>Tabla1[[#This Row],[day_of_the_week]]&amp;"-"&amp;Tabla1[[#This Row],[hour]]&amp;"-"&amp;Tabla1[[#This Row],[cash_type]]&amp;"-"&amp;Tabla1[[#This Row],[card]]&amp;"-"&amp;Tabla1[[#This Row],[coffee_name]]</f>
        <v>martes-21:22-card-ANON-0000-0000-0012-Americano with Milk</v>
      </c>
      <c r="L816" t="str">
        <f>IF(COUNTIF($K$2:K816,K816)=1,"único","repetido")</f>
        <v>único</v>
      </c>
    </row>
    <row r="817" spans="1:12" x14ac:dyDescent="0.3">
      <c r="A817" s="1">
        <v>45462</v>
      </c>
      <c r="B817" s="2">
        <v>45462.32453510417</v>
      </c>
      <c r="C817" s="2" t="str">
        <f>TEXT(Tabla1[[#This Row],[date]],"mmm")</f>
        <v>jun</v>
      </c>
      <c r="D817" s="2" t="str">
        <f>TEXT(Tabla1[[#This Row],[date]],"dddd")</f>
        <v>miércoles</v>
      </c>
      <c r="E817" s="2" t="str">
        <f>TEXT(Tabla1[[#This Row],[datetime]],"hh:mm")</f>
        <v>07:47</v>
      </c>
      <c r="F817" t="s">
        <v>3</v>
      </c>
      <c r="G817" t="s">
        <v>325</v>
      </c>
      <c r="H817" t="str">
        <f>IF(ISBLANK(G817),"cash",IF(COUNTIF($D$2:D817,D817)=1,"Nuevo","frecuente"))</f>
        <v>frecuente</v>
      </c>
      <c r="I817" s="8">
        <v>37.72</v>
      </c>
      <c r="J817" t="s">
        <v>7</v>
      </c>
      <c r="K817" t="str">
        <f>Tabla1[[#This Row],[day_of_the_week]]&amp;"-"&amp;Tabla1[[#This Row],[hour]]&amp;"-"&amp;Tabla1[[#This Row],[cash_type]]&amp;"-"&amp;Tabla1[[#This Row],[card]]&amp;"-"&amp;Tabla1[[#This Row],[coffee_name]]</f>
        <v>miércoles-07:47-card-ANON-0000-0000-0311-Latte</v>
      </c>
      <c r="L817" t="str">
        <f>IF(COUNTIF($K$2:K817,K817)=1,"único","repetido")</f>
        <v>único</v>
      </c>
    </row>
    <row r="818" spans="1:12" x14ac:dyDescent="0.3">
      <c r="A818" s="1">
        <v>45462</v>
      </c>
      <c r="B818" s="2">
        <v>45462.345769768515</v>
      </c>
      <c r="C818" s="2" t="str">
        <f>TEXT(Tabla1[[#This Row],[date]],"mmm")</f>
        <v>jun</v>
      </c>
      <c r="D818" s="2" t="str">
        <f>TEXT(Tabla1[[#This Row],[date]],"dddd")</f>
        <v>miércoles</v>
      </c>
      <c r="E818" s="2" t="str">
        <f>TEXT(Tabla1[[#This Row],[datetime]],"hh:mm")</f>
        <v>08:17</v>
      </c>
      <c r="F818" t="s">
        <v>3</v>
      </c>
      <c r="G818" t="s">
        <v>155</v>
      </c>
      <c r="H818" t="str">
        <f>IF(ISBLANK(G818),"cash",IF(COUNTIF($D$2:D818,D818)=1,"Nuevo","frecuente"))</f>
        <v>frecuente</v>
      </c>
      <c r="I818" s="8">
        <v>27.92</v>
      </c>
      <c r="J818" t="s">
        <v>28</v>
      </c>
      <c r="K818" t="str">
        <f>Tabla1[[#This Row],[day_of_the_week]]&amp;"-"&amp;Tabla1[[#This Row],[hour]]&amp;"-"&amp;Tabla1[[#This Row],[cash_type]]&amp;"-"&amp;Tabla1[[#This Row],[card]]&amp;"-"&amp;Tabla1[[#This Row],[coffee_name]]</f>
        <v>miércoles-08:17-card-ANON-0000-0000-0141-Cortado</v>
      </c>
      <c r="L818" t="str">
        <f>IF(COUNTIF($K$2:K818,K818)=1,"único","repetido")</f>
        <v>único</v>
      </c>
    </row>
    <row r="819" spans="1:12" x14ac:dyDescent="0.3">
      <c r="A819" s="1">
        <v>45462</v>
      </c>
      <c r="B819" s="2">
        <v>45462.454172361111</v>
      </c>
      <c r="C819" s="2" t="str">
        <f>TEXT(Tabla1[[#This Row],[date]],"mmm")</f>
        <v>jun</v>
      </c>
      <c r="D819" s="2" t="str">
        <f>TEXT(Tabla1[[#This Row],[date]],"dddd")</f>
        <v>miércoles</v>
      </c>
      <c r="E819" s="2" t="str">
        <f>TEXT(Tabla1[[#This Row],[datetime]],"hh:mm")</f>
        <v>10:54</v>
      </c>
      <c r="F819" t="s">
        <v>3</v>
      </c>
      <c r="G819" t="s">
        <v>326</v>
      </c>
      <c r="H819" t="str">
        <f>IF(ISBLANK(G819),"cash",IF(COUNTIF($D$2:D819,D819)=1,"Nuevo","frecuente"))</f>
        <v>frecuente</v>
      </c>
      <c r="I819" s="8">
        <v>27.92</v>
      </c>
      <c r="J819" t="s">
        <v>11</v>
      </c>
      <c r="K819" t="str">
        <f>Tabla1[[#This Row],[day_of_the_week]]&amp;"-"&amp;Tabla1[[#This Row],[hour]]&amp;"-"&amp;Tabla1[[#This Row],[cash_type]]&amp;"-"&amp;Tabla1[[#This Row],[card]]&amp;"-"&amp;Tabla1[[#This Row],[coffee_name]]</f>
        <v>miércoles-10:54-card-ANON-0000-0000-0312-Americano</v>
      </c>
      <c r="L819" t="str">
        <f>IF(COUNTIF($K$2:K819,K819)=1,"único","repetido")</f>
        <v>único</v>
      </c>
    </row>
    <row r="820" spans="1:12" x14ac:dyDescent="0.3">
      <c r="A820" s="1">
        <v>45462</v>
      </c>
      <c r="B820" s="2">
        <v>45462.466294062498</v>
      </c>
      <c r="C820" s="2" t="str">
        <f>TEXT(Tabla1[[#This Row],[date]],"mmm")</f>
        <v>jun</v>
      </c>
      <c r="D820" s="2" t="str">
        <f>TEXT(Tabla1[[#This Row],[date]],"dddd")</f>
        <v>miércoles</v>
      </c>
      <c r="E820" s="2" t="str">
        <f>TEXT(Tabla1[[#This Row],[datetime]],"hh:mm")</f>
        <v>11:11</v>
      </c>
      <c r="F820" t="s">
        <v>3</v>
      </c>
      <c r="G820" t="s">
        <v>327</v>
      </c>
      <c r="H820" t="str">
        <f>IF(ISBLANK(G820),"cash",IF(COUNTIF($D$2:D820,D820)=1,"Nuevo","frecuente"))</f>
        <v>frecuente</v>
      </c>
      <c r="I820" s="8">
        <v>37.72</v>
      </c>
      <c r="J820" t="s">
        <v>7</v>
      </c>
      <c r="K820" t="str">
        <f>Tabla1[[#This Row],[day_of_the_week]]&amp;"-"&amp;Tabla1[[#This Row],[hour]]&amp;"-"&amp;Tabla1[[#This Row],[cash_type]]&amp;"-"&amp;Tabla1[[#This Row],[card]]&amp;"-"&amp;Tabla1[[#This Row],[coffee_name]]</f>
        <v>miércoles-11:11-card-ANON-0000-0000-0313-Latte</v>
      </c>
      <c r="L820" t="str">
        <f>IF(COUNTIF($K$2:K820,K820)=1,"único","repetido")</f>
        <v>único</v>
      </c>
    </row>
    <row r="821" spans="1:12" x14ac:dyDescent="0.3">
      <c r="A821" s="1">
        <v>45462</v>
      </c>
      <c r="B821" s="2">
        <v>45462.467030231484</v>
      </c>
      <c r="C821" s="2" t="str">
        <f>TEXT(Tabla1[[#This Row],[date]],"mmm")</f>
        <v>jun</v>
      </c>
      <c r="D821" s="2" t="str">
        <f>TEXT(Tabla1[[#This Row],[date]],"dddd")</f>
        <v>miércoles</v>
      </c>
      <c r="E821" s="2" t="str">
        <f>TEXT(Tabla1[[#This Row],[datetime]],"hh:mm")</f>
        <v>11:12</v>
      </c>
      <c r="F821" t="s">
        <v>3</v>
      </c>
      <c r="G821" t="s">
        <v>327</v>
      </c>
      <c r="H821" t="str">
        <f>IF(ISBLANK(G821),"cash",IF(COUNTIF($D$2:D821,D821)=1,"Nuevo","frecuente"))</f>
        <v>frecuente</v>
      </c>
      <c r="I821" s="8">
        <v>37.72</v>
      </c>
      <c r="J821" t="s">
        <v>18</v>
      </c>
      <c r="K821" t="str">
        <f>Tabla1[[#This Row],[day_of_the_week]]&amp;"-"&amp;Tabla1[[#This Row],[hour]]&amp;"-"&amp;Tabla1[[#This Row],[cash_type]]&amp;"-"&amp;Tabla1[[#This Row],[card]]&amp;"-"&amp;Tabla1[[#This Row],[coffee_name]]</f>
        <v>miércoles-11:12-card-ANON-0000-0000-0313-Cocoa</v>
      </c>
      <c r="L821" t="str">
        <f>IF(COUNTIF($K$2:K821,K821)=1,"único","repetido")</f>
        <v>único</v>
      </c>
    </row>
    <row r="822" spans="1:12" x14ac:dyDescent="0.3">
      <c r="A822" s="1">
        <v>45462</v>
      </c>
      <c r="B822" s="2">
        <v>45462.598336319446</v>
      </c>
      <c r="C822" s="2" t="str">
        <f>TEXT(Tabla1[[#This Row],[date]],"mmm")</f>
        <v>jun</v>
      </c>
      <c r="D822" s="2" t="str">
        <f>TEXT(Tabla1[[#This Row],[date]],"dddd")</f>
        <v>miércoles</v>
      </c>
      <c r="E822" s="2" t="str">
        <f>TEXT(Tabla1[[#This Row],[datetime]],"hh:mm")</f>
        <v>14:21</v>
      </c>
      <c r="F822" t="s">
        <v>3</v>
      </c>
      <c r="G822" t="s">
        <v>178</v>
      </c>
      <c r="H822" t="str">
        <f>IF(ISBLANK(G822),"cash",IF(COUNTIF($D$2:D822,D822)=1,"Nuevo","frecuente"))</f>
        <v>frecuente</v>
      </c>
      <c r="I822" s="8">
        <v>32.82</v>
      </c>
      <c r="J822" t="s">
        <v>14</v>
      </c>
      <c r="K822" t="str">
        <f>Tabla1[[#This Row],[day_of_the_week]]&amp;"-"&amp;Tabla1[[#This Row],[hour]]&amp;"-"&amp;Tabla1[[#This Row],[cash_type]]&amp;"-"&amp;Tabla1[[#This Row],[card]]&amp;"-"&amp;Tabla1[[#This Row],[coffee_name]]</f>
        <v>miércoles-14:21-card-ANON-0000-0000-0164-Americano with Milk</v>
      </c>
      <c r="L822" t="str">
        <f>IF(COUNTIF($K$2:K822,K822)=1,"único","repetido")</f>
        <v>único</v>
      </c>
    </row>
    <row r="823" spans="1:12" x14ac:dyDescent="0.3">
      <c r="A823" s="1">
        <v>45462</v>
      </c>
      <c r="B823" s="2">
        <v>45462.769947187502</v>
      </c>
      <c r="C823" s="2" t="str">
        <f>TEXT(Tabla1[[#This Row],[date]],"mmm")</f>
        <v>jun</v>
      </c>
      <c r="D823" s="2" t="str">
        <f>TEXT(Tabla1[[#This Row],[date]],"dddd")</f>
        <v>miércoles</v>
      </c>
      <c r="E823" s="2" t="str">
        <f>TEXT(Tabla1[[#This Row],[datetime]],"hh:mm")</f>
        <v>18:28</v>
      </c>
      <c r="F823" t="s">
        <v>3</v>
      </c>
      <c r="G823" t="s">
        <v>167</v>
      </c>
      <c r="H823" t="str">
        <f>IF(ISBLANK(G823),"cash",IF(COUNTIF($D$2:D823,D823)=1,"Nuevo","frecuente"))</f>
        <v>frecuente</v>
      </c>
      <c r="I823" s="8">
        <v>37.72</v>
      </c>
      <c r="J823" t="s">
        <v>43</v>
      </c>
      <c r="K823" t="str">
        <f>Tabla1[[#This Row],[day_of_the_week]]&amp;"-"&amp;Tabla1[[#This Row],[hour]]&amp;"-"&amp;Tabla1[[#This Row],[cash_type]]&amp;"-"&amp;Tabla1[[#This Row],[card]]&amp;"-"&amp;Tabla1[[#This Row],[coffee_name]]</f>
        <v>miércoles-18:28-card-ANON-0000-0000-0153-Cappuccino</v>
      </c>
      <c r="L823" t="str">
        <f>IF(COUNTIF($K$2:K823,K823)=1,"único","repetido")</f>
        <v>único</v>
      </c>
    </row>
    <row r="824" spans="1:12" x14ac:dyDescent="0.3">
      <c r="A824" s="1">
        <v>45462</v>
      </c>
      <c r="B824" s="2">
        <v>45462.770821307873</v>
      </c>
      <c r="C824" s="2" t="str">
        <f>TEXT(Tabla1[[#This Row],[date]],"mmm")</f>
        <v>jun</v>
      </c>
      <c r="D824" s="2" t="str">
        <f>TEXT(Tabla1[[#This Row],[date]],"dddd")</f>
        <v>miércoles</v>
      </c>
      <c r="E824" s="2" t="str">
        <f>TEXT(Tabla1[[#This Row],[datetime]],"hh:mm")</f>
        <v>18:29</v>
      </c>
      <c r="F824" t="s">
        <v>3</v>
      </c>
      <c r="G824" t="s">
        <v>167</v>
      </c>
      <c r="H824" t="str">
        <f>IF(ISBLANK(G824),"cash",IF(COUNTIF($D$2:D824,D824)=1,"Nuevo","frecuente"))</f>
        <v>frecuente</v>
      </c>
      <c r="I824" s="8">
        <v>37.72</v>
      </c>
      <c r="J824" t="s">
        <v>7</v>
      </c>
      <c r="K824" t="str">
        <f>Tabla1[[#This Row],[day_of_the_week]]&amp;"-"&amp;Tabla1[[#This Row],[hour]]&amp;"-"&amp;Tabla1[[#This Row],[cash_type]]&amp;"-"&amp;Tabla1[[#This Row],[card]]&amp;"-"&amp;Tabla1[[#This Row],[coffee_name]]</f>
        <v>miércoles-18:29-card-ANON-0000-0000-0153-Latte</v>
      </c>
      <c r="L824" t="str">
        <f>IF(COUNTIF($K$2:K824,K824)=1,"único","repetido")</f>
        <v>único</v>
      </c>
    </row>
    <row r="825" spans="1:12" x14ac:dyDescent="0.3">
      <c r="A825" s="1">
        <v>45462</v>
      </c>
      <c r="B825" s="2">
        <v>45462.813556631947</v>
      </c>
      <c r="C825" s="2" t="str">
        <f>TEXT(Tabla1[[#This Row],[date]],"mmm")</f>
        <v>jun</v>
      </c>
      <c r="D825" s="2" t="str">
        <f>TEXT(Tabla1[[#This Row],[date]],"dddd")</f>
        <v>miércoles</v>
      </c>
      <c r="E825" s="2" t="str">
        <f>TEXT(Tabla1[[#This Row],[datetime]],"hh:mm")</f>
        <v>19:31</v>
      </c>
      <c r="F825" t="s">
        <v>3</v>
      </c>
      <c r="G825" t="s">
        <v>19</v>
      </c>
      <c r="H825" t="str">
        <f>IF(ISBLANK(G825),"cash",IF(COUNTIF($D$2:D825,D825)=1,"Nuevo","frecuente"))</f>
        <v>frecuente</v>
      </c>
      <c r="I825" s="8">
        <v>32.82</v>
      </c>
      <c r="J825" t="s">
        <v>14</v>
      </c>
      <c r="K825" t="str">
        <f>Tabla1[[#This Row],[day_of_the_week]]&amp;"-"&amp;Tabla1[[#This Row],[hour]]&amp;"-"&amp;Tabla1[[#This Row],[cash_type]]&amp;"-"&amp;Tabla1[[#This Row],[card]]&amp;"-"&amp;Tabla1[[#This Row],[coffee_name]]</f>
        <v>miércoles-19:31-card-ANON-0000-0000-0009-Americano with Milk</v>
      </c>
      <c r="L825" t="str">
        <f>IF(COUNTIF($K$2:K825,K825)=1,"único","repetido")</f>
        <v>único</v>
      </c>
    </row>
    <row r="826" spans="1:12" x14ac:dyDescent="0.3">
      <c r="A826" s="1">
        <v>45462</v>
      </c>
      <c r="B826" s="2">
        <v>45462.895132928243</v>
      </c>
      <c r="C826" s="2" t="str">
        <f>TEXT(Tabla1[[#This Row],[date]],"mmm")</f>
        <v>jun</v>
      </c>
      <c r="D826" s="2" t="str">
        <f>TEXT(Tabla1[[#This Row],[date]],"dddd")</f>
        <v>miércoles</v>
      </c>
      <c r="E826" s="2" t="str">
        <f>TEXT(Tabla1[[#This Row],[datetime]],"hh:mm")</f>
        <v>21:28</v>
      </c>
      <c r="F826" t="s">
        <v>3</v>
      </c>
      <c r="G826" t="s">
        <v>206</v>
      </c>
      <c r="H826" t="str">
        <f>IF(ISBLANK(G826),"cash",IF(COUNTIF($D$2:D826,D826)=1,"Nuevo","frecuente"))</f>
        <v>frecuente</v>
      </c>
      <c r="I826" s="8">
        <v>37.72</v>
      </c>
      <c r="J826" t="s">
        <v>43</v>
      </c>
      <c r="K826" t="str">
        <f>Tabla1[[#This Row],[day_of_the_week]]&amp;"-"&amp;Tabla1[[#This Row],[hour]]&amp;"-"&amp;Tabla1[[#This Row],[cash_type]]&amp;"-"&amp;Tabla1[[#This Row],[card]]&amp;"-"&amp;Tabla1[[#This Row],[coffee_name]]</f>
        <v>miércoles-21:28-card-ANON-0000-0000-0192-Cappuccino</v>
      </c>
      <c r="L826" t="str">
        <f>IF(COUNTIF($K$2:K826,K826)=1,"único","repetido")</f>
        <v>único</v>
      </c>
    </row>
    <row r="827" spans="1:12" x14ac:dyDescent="0.3">
      <c r="A827" s="1">
        <v>45462</v>
      </c>
      <c r="B827" s="2">
        <v>45462.895873657406</v>
      </c>
      <c r="C827" s="2" t="str">
        <f>TEXT(Tabla1[[#This Row],[date]],"mmm")</f>
        <v>jun</v>
      </c>
      <c r="D827" s="2" t="str">
        <f>TEXT(Tabla1[[#This Row],[date]],"dddd")</f>
        <v>miércoles</v>
      </c>
      <c r="E827" s="2" t="str">
        <f>TEXT(Tabla1[[#This Row],[datetime]],"hh:mm")</f>
        <v>21:30</v>
      </c>
      <c r="F827" t="s">
        <v>3</v>
      </c>
      <c r="G827" t="s">
        <v>206</v>
      </c>
      <c r="H827" t="str">
        <f>IF(ISBLANK(G827),"cash",IF(COUNTIF($D$2:D827,D827)=1,"Nuevo","frecuente"))</f>
        <v>frecuente</v>
      </c>
      <c r="I827" s="8">
        <v>32.82</v>
      </c>
      <c r="J827" t="s">
        <v>14</v>
      </c>
      <c r="K827" t="str">
        <f>Tabla1[[#This Row],[day_of_the_week]]&amp;"-"&amp;Tabla1[[#This Row],[hour]]&amp;"-"&amp;Tabla1[[#This Row],[cash_type]]&amp;"-"&amp;Tabla1[[#This Row],[card]]&amp;"-"&amp;Tabla1[[#This Row],[coffee_name]]</f>
        <v>miércoles-21:30-card-ANON-0000-0000-0192-Americano with Milk</v>
      </c>
      <c r="L827" t="str">
        <f>IF(COUNTIF($K$2:K827,K827)=1,"único","repetido")</f>
        <v>único</v>
      </c>
    </row>
    <row r="828" spans="1:12" x14ac:dyDescent="0.3">
      <c r="A828" s="1">
        <v>45463</v>
      </c>
      <c r="B828" s="2">
        <v>45463.451463576392</v>
      </c>
      <c r="C828" s="2" t="str">
        <f>TEXT(Tabla1[[#This Row],[date]],"mmm")</f>
        <v>jun</v>
      </c>
      <c r="D828" s="2" t="str">
        <f>TEXT(Tabla1[[#This Row],[date]],"dddd")</f>
        <v>jueves</v>
      </c>
      <c r="E828" s="2" t="str">
        <f>TEXT(Tabla1[[#This Row],[datetime]],"hh:mm")</f>
        <v>10:50</v>
      </c>
      <c r="F828" t="s">
        <v>3</v>
      </c>
      <c r="G828" t="s">
        <v>111</v>
      </c>
      <c r="H828" t="str">
        <f>IF(ISBLANK(G828),"cash",IF(COUNTIF($D$2:D828,D828)=1,"Nuevo","frecuente"))</f>
        <v>frecuente</v>
      </c>
      <c r="I828" s="8">
        <v>37.72</v>
      </c>
      <c r="J828" t="s">
        <v>7</v>
      </c>
      <c r="K828" t="str">
        <f>Tabla1[[#This Row],[day_of_the_week]]&amp;"-"&amp;Tabla1[[#This Row],[hour]]&amp;"-"&amp;Tabla1[[#This Row],[cash_type]]&amp;"-"&amp;Tabla1[[#This Row],[card]]&amp;"-"&amp;Tabla1[[#This Row],[coffee_name]]</f>
        <v>jueves-10:50-card-ANON-0000-0000-0097-Latte</v>
      </c>
      <c r="L828" t="str">
        <f>IF(COUNTIF($K$2:K828,K828)=1,"único","repetido")</f>
        <v>único</v>
      </c>
    </row>
    <row r="829" spans="1:12" x14ac:dyDescent="0.3">
      <c r="A829" s="1">
        <v>45463</v>
      </c>
      <c r="B829" s="2">
        <v>45463.790996319447</v>
      </c>
      <c r="C829" s="2" t="str">
        <f>TEXT(Tabla1[[#This Row],[date]],"mmm")</f>
        <v>jun</v>
      </c>
      <c r="D829" s="2" t="str">
        <f>TEXT(Tabla1[[#This Row],[date]],"dddd")</f>
        <v>jueves</v>
      </c>
      <c r="E829" s="2" t="str">
        <f>TEXT(Tabla1[[#This Row],[datetime]],"hh:mm")</f>
        <v>18:59</v>
      </c>
      <c r="F829" t="s">
        <v>3</v>
      </c>
      <c r="G829" t="s">
        <v>328</v>
      </c>
      <c r="H829" t="str">
        <f>IF(ISBLANK(G829),"cash",IF(COUNTIF($D$2:D829,D829)=1,"Nuevo","frecuente"))</f>
        <v>frecuente</v>
      </c>
      <c r="I829" s="8">
        <v>37.72</v>
      </c>
      <c r="J829" t="s">
        <v>7</v>
      </c>
      <c r="K829" t="str">
        <f>Tabla1[[#This Row],[day_of_the_week]]&amp;"-"&amp;Tabla1[[#This Row],[hour]]&amp;"-"&amp;Tabla1[[#This Row],[cash_type]]&amp;"-"&amp;Tabla1[[#This Row],[card]]&amp;"-"&amp;Tabla1[[#This Row],[coffee_name]]</f>
        <v>jueves-18:59-card-ANON-0000-0000-0314-Latte</v>
      </c>
      <c r="L829" t="str">
        <f>IF(COUNTIF($K$2:K829,K829)=1,"único","repetido")</f>
        <v>único</v>
      </c>
    </row>
    <row r="830" spans="1:12" x14ac:dyDescent="0.3">
      <c r="A830" s="1">
        <v>45463</v>
      </c>
      <c r="B830" s="2">
        <v>45463.791669409722</v>
      </c>
      <c r="C830" s="2" t="str">
        <f>TEXT(Tabla1[[#This Row],[date]],"mmm")</f>
        <v>jun</v>
      </c>
      <c r="D830" s="2" t="str">
        <f>TEXT(Tabla1[[#This Row],[date]],"dddd")</f>
        <v>jueves</v>
      </c>
      <c r="E830" s="2" t="str">
        <f>TEXT(Tabla1[[#This Row],[datetime]],"hh:mm")</f>
        <v>19:00</v>
      </c>
      <c r="F830" t="s">
        <v>3</v>
      </c>
      <c r="G830" t="s">
        <v>328</v>
      </c>
      <c r="H830" t="str">
        <f>IF(ISBLANK(G830),"cash",IF(COUNTIF($D$2:D830,D830)=1,"Nuevo","frecuente"))</f>
        <v>frecuente</v>
      </c>
      <c r="I830" s="8">
        <v>37.72</v>
      </c>
      <c r="J830" t="s">
        <v>7</v>
      </c>
      <c r="K830" t="str">
        <f>Tabla1[[#This Row],[day_of_the_week]]&amp;"-"&amp;Tabla1[[#This Row],[hour]]&amp;"-"&amp;Tabla1[[#This Row],[cash_type]]&amp;"-"&amp;Tabla1[[#This Row],[card]]&amp;"-"&amp;Tabla1[[#This Row],[coffee_name]]</f>
        <v>jueves-19:00-card-ANON-0000-0000-0314-Latte</v>
      </c>
      <c r="L830" t="str">
        <f>IF(COUNTIF($K$2:K830,K830)=1,"único","repetido")</f>
        <v>único</v>
      </c>
    </row>
    <row r="831" spans="1:12" x14ac:dyDescent="0.3">
      <c r="A831" s="1">
        <v>45463</v>
      </c>
      <c r="B831" s="2">
        <v>45463.90219922454</v>
      </c>
      <c r="C831" s="2" t="str">
        <f>TEXT(Tabla1[[#This Row],[date]],"mmm")</f>
        <v>jun</v>
      </c>
      <c r="D831" s="2" t="str">
        <f>TEXT(Tabla1[[#This Row],[date]],"dddd")</f>
        <v>jueves</v>
      </c>
      <c r="E831" s="2" t="str">
        <f>TEXT(Tabla1[[#This Row],[datetime]],"hh:mm")</f>
        <v>21:39</v>
      </c>
      <c r="F831" t="s">
        <v>3</v>
      </c>
      <c r="G831" t="s">
        <v>271</v>
      </c>
      <c r="H831" t="str">
        <f>IF(ISBLANK(G831),"cash",IF(COUNTIF($D$2:D831,D831)=1,"Nuevo","frecuente"))</f>
        <v>frecuente</v>
      </c>
      <c r="I831" s="8">
        <v>37.72</v>
      </c>
      <c r="J831" t="s">
        <v>7</v>
      </c>
      <c r="K831" t="str">
        <f>Tabla1[[#This Row],[day_of_the_week]]&amp;"-"&amp;Tabla1[[#This Row],[hour]]&amp;"-"&amp;Tabla1[[#This Row],[cash_type]]&amp;"-"&amp;Tabla1[[#This Row],[card]]&amp;"-"&amp;Tabla1[[#This Row],[coffee_name]]</f>
        <v>jueves-21:39-card-ANON-0000-0000-0257-Latte</v>
      </c>
      <c r="L831" t="str">
        <f>IF(COUNTIF($K$2:K831,K831)=1,"único","repetido")</f>
        <v>único</v>
      </c>
    </row>
    <row r="832" spans="1:12" x14ac:dyDescent="0.3">
      <c r="A832" s="1">
        <v>45463</v>
      </c>
      <c r="B832" s="2">
        <v>45463.915052708333</v>
      </c>
      <c r="C832" s="2" t="str">
        <f>TEXT(Tabla1[[#This Row],[date]],"mmm")</f>
        <v>jun</v>
      </c>
      <c r="D832" s="2" t="str">
        <f>TEXT(Tabla1[[#This Row],[date]],"dddd")</f>
        <v>jueves</v>
      </c>
      <c r="E832" s="2" t="str">
        <f>TEXT(Tabla1[[#This Row],[datetime]],"hh:mm")</f>
        <v>21:57</v>
      </c>
      <c r="F832" t="s">
        <v>3</v>
      </c>
      <c r="G832" t="s">
        <v>19</v>
      </c>
      <c r="H832" t="str">
        <f>IF(ISBLANK(G832),"cash",IF(COUNTIF($D$2:D832,D832)=1,"Nuevo","frecuente"))</f>
        <v>frecuente</v>
      </c>
      <c r="I832" s="8">
        <v>37.72</v>
      </c>
      <c r="J832" t="s">
        <v>7</v>
      </c>
      <c r="K832" t="str">
        <f>Tabla1[[#This Row],[day_of_the_week]]&amp;"-"&amp;Tabla1[[#This Row],[hour]]&amp;"-"&amp;Tabla1[[#This Row],[cash_type]]&amp;"-"&amp;Tabla1[[#This Row],[card]]&amp;"-"&amp;Tabla1[[#This Row],[coffee_name]]</f>
        <v>jueves-21:57-card-ANON-0000-0000-0009-Latte</v>
      </c>
      <c r="L832" t="str">
        <f>IF(COUNTIF($K$2:K832,K832)=1,"único","repetido")</f>
        <v>único</v>
      </c>
    </row>
    <row r="833" spans="1:12" x14ac:dyDescent="0.3">
      <c r="A833" s="1">
        <v>45463</v>
      </c>
      <c r="B833" s="2">
        <v>45463.916175902777</v>
      </c>
      <c r="C833" s="2" t="str">
        <f>TEXT(Tabla1[[#This Row],[date]],"mmm")</f>
        <v>jun</v>
      </c>
      <c r="D833" s="2" t="str">
        <f>TEXT(Tabla1[[#This Row],[date]],"dddd")</f>
        <v>jueves</v>
      </c>
      <c r="E833" s="2" t="str">
        <f>TEXT(Tabla1[[#This Row],[datetime]],"hh:mm")</f>
        <v>21:59</v>
      </c>
      <c r="F833" t="s">
        <v>3</v>
      </c>
      <c r="G833" t="s">
        <v>19</v>
      </c>
      <c r="H833" t="str">
        <f>IF(ISBLANK(G833),"cash",IF(COUNTIF($D$2:D833,D833)=1,"Nuevo","frecuente"))</f>
        <v>frecuente</v>
      </c>
      <c r="I833" s="8">
        <v>32.82</v>
      </c>
      <c r="J833" t="s">
        <v>14</v>
      </c>
      <c r="K833" t="str">
        <f>Tabla1[[#This Row],[day_of_the_week]]&amp;"-"&amp;Tabla1[[#This Row],[hour]]&amp;"-"&amp;Tabla1[[#This Row],[cash_type]]&amp;"-"&amp;Tabla1[[#This Row],[card]]&amp;"-"&amp;Tabla1[[#This Row],[coffee_name]]</f>
        <v>jueves-21:59-card-ANON-0000-0000-0009-Americano with Milk</v>
      </c>
      <c r="L833" t="str">
        <f>IF(COUNTIF($K$2:K833,K833)=1,"único","repetido")</f>
        <v>único</v>
      </c>
    </row>
    <row r="834" spans="1:12" x14ac:dyDescent="0.3">
      <c r="A834" s="1">
        <v>45464</v>
      </c>
      <c r="B834" s="2">
        <v>45464.416619560187</v>
      </c>
      <c r="C834" s="2" t="str">
        <f>TEXT(Tabla1[[#This Row],[date]],"mmm")</f>
        <v>jun</v>
      </c>
      <c r="D834" s="2" t="str">
        <f>TEXT(Tabla1[[#This Row],[date]],"dddd")</f>
        <v>viernes</v>
      </c>
      <c r="E834" s="2" t="str">
        <f>TEXT(Tabla1[[#This Row],[datetime]],"hh:mm")</f>
        <v>09:59</v>
      </c>
      <c r="F834" t="s">
        <v>3</v>
      </c>
      <c r="G834" t="s">
        <v>325</v>
      </c>
      <c r="H834" t="str">
        <f>IF(ISBLANK(G834),"cash",IF(COUNTIF($D$2:D834,D834)=1,"Nuevo","frecuente"))</f>
        <v>frecuente</v>
      </c>
      <c r="I834" s="8">
        <v>37.72</v>
      </c>
      <c r="J834" t="s">
        <v>7</v>
      </c>
      <c r="K834" t="str">
        <f>Tabla1[[#This Row],[day_of_the_week]]&amp;"-"&amp;Tabla1[[#This Row],[hour]]&amp;"-"&amp;Tabla1[[#This Row],[cash_type]]&amp;"-"&amp;Tabla1[[#This Row],[card]]&amp;"-"&amp;Tabla1[[#This Row],[coffee_name]]</f>
        <v>viernes-09:59-card-ANON-0000-0000-0311-Latte</v>
      </c>
      <c r="L834" t="str">
        <f>IF(COUNTIF($K$2:K834,K834)=1,"único","repetido")</f>
        <v>único</v>
      </c>
    </row>
    <row r="835" spans="1:12" x14ac:dyDescent="0.3">
      <c r="A835" s="1">
        <v>45464</v>
      </c>
      <c r="B835" s="2">
        <v>45464.417826192126</v>
      </c>
      <c r="C835" s="2" t="str">
        <f>TEXT(Tabla1[[#This Row],[date]],"mmm")</f>
        <v>jun</v>
      </c>
      <c r="D835" s="2" t="str">
        <f>TEXT(Tabla1[[#This Row],[date]],"dddd")</f>
        <v>viernes</v>
      </c>
      <c r="E835" s="2" t="str">
        <f>TEXT(Tabla1[[#This Row],[datetime]],"hh:mm")</f>
        <v>10:01</v>
      </c>
      <c r="F835" t="s">
        <v>3</v>
      </c>
      <c r="G835" t="s">
        <v>329</v>
      </c>
      <c r="H835" t="str">
        <f>IF(ISBLANK(G835),"cash",IF(COUNTIF($D$2:D835,D835)=1,"Nuevo","frecuente"))</f>
        <v>frecuente</v>
      </c>
      <c r="I835" s="8">
        <v>27.92</v>
      </c>
      <c r="J835" t="s">
        <v>11</v>
      </c>
      <c r="K835" t="str">
        <f>Tabla1[[#This Row],[day_of_the_week]]&amp;"-"&amp;Tabla1[[#This Row],[hour]]&amp;"-"&amp;Tabla1[[#This Row],[cash_type]]&amp;"-"&amp;Tabla1[[#This Row],[card]]&amp;"-"&amp;Tabla1[[#This Row],[coffee_name]]</f>
        <v>viernes-10:01-card-ANON-0000-0000-0315-Americano</v>
      </c>
      <c r="L835" t="str">
        <f>IF(COUNTIF($K$2:K835,K835)=1,"único","repetido")</f>
        <v>único</v>
      </c>
    </row>
    <row r="836" spans="1:12" x14ac:dyDescent="0.3">
      <c r="A836" s="1">
        <v>45464</v>
      </c>
      <c r="B836" s="2">
        <v>45464.55508583333</v>
      </c>
      <c r="C836" s="2" t="str">
        <f>TEXT(Tabla1[[#This Row],[date]],"mmm")</f>
        <v>jun</v>
      </c>
      <c r="D836" s="2" t="str">
        <f>TEXT(Tabla1[[#This Row],[date]],"dddd")</f>
        <v>viernes</v>
      </c>
      <c r="E836" s="2" t="str">
        <f>TEXT(Tabla1[[#This Row],[datetime]],"hh:mm")</f>
        <v>13:19</v>
      </c>
      <c r="F836" t="s">
        <v>3</v>
      </c>
      <c r="G836" t="s">
        <v>23</v>
      </c>
      <c r="H836" t="str">
        <f>IF(ISBLANK(G836),"cash",IF(COUNTIF($D$2:D836,D836)=1,"Nuevo","frecuente"))</f>
        <v>frecuente</v>
      </c>
      <c r="I836" s="8">
        <v>32.82</v>
      </c>
      <c r="J836" t="s">
        <v>14</v>
      </c>
      <c r="K836" t="str">
        <f>Tabla1[[#This Row],[day_of_the_week]]&amp;"-"&amp;Tabla1[[#This Row],[hour]]&amp;"-"&amp;Tabla1[[#This Row],[cash_type]]&amp;"-"&amp;Tabla1[[#This Row],[card]]&amp;"-"&amp;Tabla1[[#This Row],[coffee_name]]</f>
        <v>viernes-13:19-card-ANON-0000-0000-0012-Americano with Milk</v>
      </c>
      <c r="L836" t="str">
        <f>IF(COUNTIF($K$2:K836,K836)=1,"único","repetido")</f>
        <v>único</v>
      </c>
    </row>
    <row r="837" spans="1:12" x14ac:dyDescent="0.3">
      <c r="A837" s="1">
        <v>45464</v>
      </c>
      <c r="B837" s="2">
        <v>45464.555920289349</v>
      </c>
      <c r="C837" s="2" t="str">
        <f>TEXT(Tabla1[[#This Row],[date]],"mmm")</f>
        <v>jun</v>
      </c>
      <c r="D837" s="2" t="str">
        <f>TEXT(Tabla1[[#This Row],[date]],"dddd")</f>
        <v>viernes</v>
      </c>
      <c r="E837" s="2" t="str">
        <f>TEXT(Tabla1[[#This Row],[datetime]],"hh:mm")</f>
        <v>13:20</v>
      </c>
      <c r="F837" t="s">
        <v>3</v>
      </c>
      <c r="G837" t="s">
        <v>23</v>
      </c>
      <c r="H837" t="str">
        <f>IF(ISBLANK(G837),"cash",IF(COUNTIF($D$2:D837,D837)=1,"Nuevo","frecuente"))</f>
        <v>frecuente</v>
      </c>
      <c r="I837" s="8">
        <v>32.82</v>
      </c>
      <c r="J837" t="s">
        <v>14</v>
      </c>
      <c r="K837" t="str">
        <f>Tabla1[[#This Row],[day_of_the_week]]&amp;"-"&amp;Tabla1[[#This Row],[hour]]&amp;"-"&amp;Tabla1[[#This Row],[cash_type]]&amp;"-"&amp;Tabla1[[#This Row],[card]]&amp;"-"&amp;Tabla1[[#This Row],[coffee_name]]</f>
        <v>viernes-13:20-card-ANON-0000-0000-0012-Americano with Milk</v>
      </c>
      <c r="L837" t="str">
        <f>IF(COUNTIF($K$2:K837,K837)=1,"único","repetido")</f>
        <v>único</v>
      </c>
    </row>
    <row r="838" spans="1:12" x14ac:dyDescent="0.3">
      <c r="A838" s="1">
        <v>45464</v>
      </c>
      <c r="B838" s="2">
        <v>45464.75851925926</v>
      </c>
      <c r="C838" s="2" t="str">
        <f>TEXT(Tabla1[[#This Row],[date]],"mmm")</f>
        <v>jun</v>
      </c>
      <c r="D838" s="2" t="str">
        <f>TEXT(Tabla1[[#This Row],[date]],"dddd")</f>
        <v>viernes</v>
      </c>
      <c r="E838" s="2" t="str">
        <f>TEXT(Tabla1[[#This Row],[datetime]],"hh:mm")</f>
        <v>18:12</v>
      </c>
      <c r="F838" t="s">
        <v>3</v>
      </c>
      <c r="G838" t="s">
        <v>330</v>
      </c>
      <c r="H838" t="str">
        <f>IF(ISBLANK(G838),"cash",IF(COUNTIF($D$2:D838,D838)=1,"Nuevo","frecuente"))</f>
        <v>frecuente</v>
      </c>
      <c r="I838" s="8">
        <v>23.02</v>
      </c>
      <c r="J838" t="s">
        <v>35</v>
      </c>
      <c r="K838" t="str">
        <f>Tabla1[[#This Row],[day_of_the_week]]&amp;"-"&amp;Tabla1[[#This Row],[hour]]&amp;"-"&amp;Tabla1[[#This Row],[cash_type]]&amp;"-"&amp;Tabla1[[#This Row],[card]]&amp;"-"&amp;Tabla1[[#This Row],[coffee_name]]</f>
        <v>viernes-18:12-card-ANON-0000-0000-0316-Espresso</v>
      </c>
      <c r="L838" t="str">
        <f>IF(COUNTIF($K$2:K838,K838)=1,"único","repetido")</f>
        <v>único</v>
      </c>
    </row>
    <row r="839" spans="1:12" x14ac:dyDescent="0.3">
      <c r="A839" s="1">
        <v>45464</v>
      </c>
      <c r="B839" s="2">
        <v>45464.812808460651</v>
      </c>
      <c r="C839" s="2" t="str">
        <f>TEXT(Tabla1[[#This Row],[date]],"mmm")</f>
        <v>jun</v>
      </c>
      <c r="D839" s="2" t="str">
        <f>TEXT(Tabla1[[#This Row],[date]],"dddd")</f>
        <v>viernes</v>
      </c>
      <c r="E839" s="2" t="str">
        <f>TEXT(Tabla1[[#This Row],[datetime]],"hh:mm")</f>
        <v>19:30</v>
      </c>
      <c r="F839" t="s">
        <v>3</v>
      </c>
      <c r="G839" t="s">
        <v>19</v>
      </c>
      <c r="H839" t="str">
        <f>IF(ISBLANK(G839),"cash",IF(COUNTIF($D$2:D839,D839)=1,"Nuevo","frecuente"))</f>
        <v>frecuente</v>
      </c>
      <c r="I839" s="8">
        <v>37.72</v>
      </c>
      <c r="J839" t="s">
        <v>7</v>
      </c>
      <c r="K839" t="str">
        <f>Tabla1[[#This Row],[day_of_the_week]]&amp;"-"&amp;Tabla1[[#This Row],[hour]]&amp;"-"&amp;Tabla1[[#This Row],[cash_type]]&amp;"-"&amp;Tabla1[[#This Row],[card]]&amp;"-"&amp;Tabla1[[#This Row],[coffee_name]]</f>
        <v>viernes-19:30-card-ANON-0000-0000-0009-Latte</v>
      </c>
      <c r="L839" t="str">
        <f>IF(COUNTIF($K$2:K839,K839)=1,"único","repetido")</f>
        <v>único</v>
      </c>
    </row>
    <row r="840" spans="1:12" x14ac:dyDescent="0.3">
      <c r="A840" s="1">
        <v>45464</v>
      </c>
      <c r="B840" s="2">
        <v>45464.824377326389</v>
      </c>
      <c r="C840" s="2" t="str">
        <f>TEXT(Tabla1[[#This Row],[date]],"mmm")</f>
        <v>jun</v>
      </c>
      <c r="D840" s="2" t="str">
        <f>TEXT(Tabla1[[#This Row],[date]],"dddd")</f>
        <v>viernes</v>
      </c>
      <c r="E840" s="2" t="str">
        <f>TEXT(Tabla1[[#This Row],[datetime]],"hh:mm")</f>
        <v>19:47</v>
      </c>
      <c r="F840" t="s">
        <v>3</v>
      </c>
      <c r="G840" t="s">
        <v>168</v>
      </c>
      <c r="H840" t="str">
        <f>IF(ISBLANK(G840),"cash",IF(COUNTIF($D$2:D840,D840)=1,"Nuevo","frecuente"))</f>
        <v>frecuente</v>
      </c>
      <c r="I840" s="8">
        <v>37.72</v>
      </c>
      <c r="J840" t="s">
        <v>43</v>
      </c>
      <c r="K840" t="str">
        <f>Tabla1[[#This Row],[day_of_the_week]]&amp;"-"&amp;Tabla1[[#This Row],[hour]]&amp;"-"&amp;Tabla1[[#This Row],[cash_type]]&amp;"-"&amp;Tabla1[[#This Row],[card]]&amp;"-"&amp;Tabla1[[#This Row],[coffee_name]]</f>
        <v>viernes-19:47-card-ANON-0000-0000-0154-Cappuccino</v>
      </c>
      <c r="L840" t="str">
        <f>IF(COUNTIF($K$2:K840,K840)=1,"único","repetido")</f>
        <v>único</v>
      </c>
    </row>
    <row r="841" spans="1:12" x14ac:dyDescent="0.3">
      <c r="A841" s="1">
        <v>45464</v>
      </c>
      <c r="B841" s="2">
        <v>45464.825077696762</v>
      </c>
      <c r="C841" s="2" t="str">
        <f>TEXT(Tabla1[[#This Row],[date]],"mmm")</f>
        <v>jun</v>
      </c>
      <c r="D841" s="2" t="str">
        <f>TEXT(Tabla1[[#This Row],[date]],"dddd")</f>
        <v>viernes</v>
      </c>
      <c r="E841" s="2" t="str">
        <f>TEXT(Tabla1[[#This Row],[datetime]],"hh:mm")</f>
        <v>19:48</v>
      </c>
      <c r="F841" t="s">
        <v>3</v>
      </c>
      <c r="G841" t="s">
        <v>168</v>
      </c>
      <c r="H841" t="str">
        <f>IF(ISBLANK(G841),"cash",IF(COUNTIF($D$2:D841,D841)=1,"Nuevo","frecuente"))</f>
        <v>frecuente</v>
      </c>
      <c r="I841" s="8">
        <v>37.72</v>
      </c>
      <c r="J841" t="s">
        <v>43</v>
      </c>
      <c r="K841" t="str">
        <f>Tabla1[[#This Row],[day_of_the_week]]&amp;"-"&amp;Tabla1[[#This Row],[hour]]&amp;"-"&amp;Tabla1[[#This Row],[cash_type]]&amp;"-"&amp;Tabla1[[#This Row],[card]]&amp;"-"&amp;Tabla1[[#This Row],[coffee_name]]</f>
        <v>viernes-19:48-card-ANON-0000-0000-0154-Cappuccino</v>
      </c>
      <c r="L841" t="str">
        <f>IF(COUNTIF($K$2:K841,K841)=1,"único","repetido")</f>
        <v>único</v>
      </c>
    </row>
    <row r="842" spans="1:12" x14ac:dyDescent="0.3">
      <c r="A842" s="1">
        <v>45464</v>
      </c>
      <c r="B842" s="2">
        <v>45464.826325289352</v>
      </c>
      <c r="C842" s="2" t="str">
        <f>TEXT(Tabla1[[#This Row],[date]],"mmm")</f>
        <v>jun</v>
      </c>
      <c r="D842" s="2" t="str">
        <f>TEXT(Tabla1[[#This Row],[date]],"dddd")</f>
        <v>viernes</v>
      </c>
      <c r="E842" s="2" t="str">
        <f>TEXT(Tabla1[[#This Row],[datetime]],"hh:mm")</f>
        <v>19:49</v>
      </c>
      <c r="F842" t="s">
        <v>3</v>
      </c>
      <c r="G842" t="s">
        <v>194</v>
      </c>
      <c r="H842" t="str">
        <f>IF(ISBLANK(G842),"cash",IF(COUNTIF($D$2:D842,D842)=1,"Nuevo","frecuente"))</f>
        <v>frecuente</v>
      </c>
      <c r="I842" s="8">
        <v>37.72</v>
      </c>
      <c r="J842" t="s">
        <v>43</v>
      </c>
      <c r="K842" t="str">
        <f>Tabla1[[#This Row],[day_of_the_week]]&amp;"-"&amp;Tabla1[[#This Row],[hour]]&amp;"-"&amp;Tabla1[[#This Row],[cash_type]]&amp;"-"&amp;Tabla1[[#This Row],[card]]&amp;"-"&amp;Tabla1[[#This Row],[coffee_name]]</f>
        <v>viernes-19:49-card-ANON-0000-0000-0180-Cappuccino</v>
      </c>
      <c r="L842" t="str">
        <f>IF(COUNTIF($K$2:K842,K842)=1,"único","repetido")</f>
        <v>único</v>
      </c>
    </row>
    <row r="843" spans="1:12" x14ac:dyDescent="0.3">
      <c r="A843" s="1">
        <v>45464</v>
      </c>
      <c r="B843" s="2">
        <v>45464.827085775461</v>
      </c>
      <c r="C843" s="2" t="str">
        <f>TEXT(Tabla1[[#This Row],[date]],"mmm")</f>
        <v>jun</v>
      </c>
      <c r="D843" s="2" t="str">
        <f>TEXT(Tabla1[[#This Row],[date]],"dddd")</f>
        <v>viernes</v>
      </c>
      <c r="E843" s="2" t="str">
        <f>TEXT(Tabla1[[#This Row],[datetime]],"hh:mm")</f>
        <v>19:51</v>
      </c>
      <c r="F843" t="s">
        <v>3</v>
      </c>
      <c r="G843" t="s">
        <v>194</v>
      </c>
      <c r="H843" t="str">
        <f>IF(ISBLANK(G843),"cash",IF(COUNTIF($D$2:D843,D843)=1,"Nuevo","frecuente"))</f>
        <v>frecuente</v>
      </c>
      <c r="I843" s="8">
        <v>37.72</v>
      </c>
      <c r="J843" t="s">
        <v>43</v>
      </c>
      <c r="K843" t="str">
        <f>Tabla1[[#This Row],[day_of_the_week]]&amp;"-"&amp;Tabla1[[#This Row],[hour]]&amp;"-"&amp;Tabla1[[#This Row],[cash_type]]&amp;"-"&amp;Tabla1[[#This Row],[card]]&amp;"-"&amp;Tabla1[[#This Row],[coffee_name]]</f>
        <v>viernes-19:51-card-ANON-0000-0000-0180-Cappuccino</v>
      </c>
      <c r="L843" t="str">
        <f>IF(COUNTIF($K$2:K843,K843)=1,"único","repetido")</f>
        <v>único</v>
      </c>
    </row>
    <row r="844" spans="1:12" x14ac:dyDescent="0.3">
      <c r="A844" s="1">
        <v>45464</v>
      </c>
      <c r="B844" s="2">
        <v>45464.827995081017</v>
      </c>
      <c r="C844" s="2" t="str">
        <f>TEXT(Tabla1[[#This Row],[date]],"mmm")</f>
        <v>jun</v>
      </c>
      <c r="D844" s="2" t="str">
        <f>TEXT(Tabla1[[#This Row],[date]],"dddd")</f>
        <v>viernes</v>
      </c>
      <c r="E844" s="2" t="str">
        <f>TEXT(Tabla1[[#This Row],[datetime]],"hh:mm")</f>
        <v>19:52</v>
      </c>
      <c r="F844" t="s">
        <v>3</v>
      </c>
      <c r="G844" t="s">
        <v>194</v>
      </c>
      <c r="H844" t="str">
        <f>IF(ISBLANK(G844),"cash",IF(COUNTIF($D$2:D844,D844)=1,"Nuevo","frecuente"))</f>
        <v>frecuente</v>
      </c>
      <c r="I844" s="8">
        <v>27.92</v>
      </c>
      <c r="J844" t="s">
        <v>11</v>
      </c>
      <c r="K844" t="str">
        <f>Tabla1[[#This Row],[day_of_the_week]]&amp;"-"&amp;Tabla1[[#This Row],[hour]]&amp;"-"&amp;Tabla1[[#This Row],[cash_type]]&amp;"-"&amp;Tabla1[[#This Row],[card]]&amp;"-"&amp;Tabla1[[#This Row],[coffee_name]]</f>
        <v>viernes-19:52-card-ANON-0000-0000-0180-Americano</v>
      </c>
      <c r="L844" t="str">
        <f>IF(COUNTIF($K$2:K844,K844)=1,"único","repetido")</f>
        <v>único</v>
      </c>
    </row>
    <row r="845" spans="1:12" x14ac:dyDescent="0.3">
      <c r="A845" s="1">
        <v>45464</v>
      </c>
      <c r="B845" s="2">
        <v>45464.830290995371</v>
      </c>
      <c r="C845" s="2" t="str">
        <f>TEXT(Tabla1[[#This Row],[date]],"mmm")</f>
        <v>jun</v>
      </c>
      <c r="D845" s="2" t="str">
        <f>TEXT(Tabla1[[#This Row],[date]],"dddd")</f>
        <v>viernes</v>
      </c>
      <c r="E845" s="2" t="str">
        <f>TEXT(Tabla1[[#This Row],[datetime]],"hh:mm")</f>
        <v>19:55</v>
      </c>
      <c r="F845" t="s">
        <v>3</v>
      </c>
      <c r="G845" t="s">
        <v>325</v>
      </c>
      <c r="H845" t="str">
        <f>IF(ISBLANK(G845),"cash",IF(COUNTIF($D$2:D845,D845)=1,"Nuevo","frecuente"))</f>
        <v>frecuente</v>
      </c>
      <c r="I845" s="8">
        <v>32.82</v>
      </c>
      <c r="J845" t="s">
        <v>14</v>
      </c>
      <c r="K845" t="str">
        <f>Tabla1[[#This Row],[day_of_the_week]]&amp;"-"&amp;Tabla1[[#This Row],[hour]]&amp;"-"&amp;Tabla1[[#This Row],[cash_type]]&amp;"-"&amp;Tabla1[[#This Row],[card]]&amp;"-"&amp;Tabla1[[#This Row],[coffee_name]]</f>
        <v>viernes-19:55-card-ANON-0000-0000-0311-Americano with Milk</v>
      </c>
      <c r="L845" t="str">
        <f>IF(COUNTIF($K$2:K845,K845)=1,"único","repetido")</f>
        <v>único</v>
      </c>
    </row>
    <row r="846" spans="1:12" x14ac:dyDescent="0.3">
      <c r="A846" s="1">
        <v>45465</v>
      </c>
      <c r="B846" s="2">
        <v>45465.360998530094</v>
      </c>
      <c r="C846" s="2" t="str">
        <f>TEXT(Tabla1[[#This Row],[date]],"mmm")</f>
        <v>jun</v>
      </c>
      <c r="D846" s="2" t="str">
        <f>TEXT(Tabla1[[#This Row],[date]],"dddd")</f>
        <v>sábado</v>
      </c>
      <c r="E846" s="2" t="str">
        <f>TEXT(Tabla1[[#This Row],[datetime]],"hh:mm")</f>
        <v>08:39</v>
      </c>
      <c r="F846" t="s">
        <v>3</v>
      </c>
      <c r="G846" t="s">
        <v>155</v>
      </c>
      <c r="H846" t="str">
        <f>IF(ISBLANK(G846),"cash",IF(COUNTIF($D$2:D846,D846)=1,"Nuevo","frecuente"))</f>
        <v>frecuente</v>
      </c>
      <c r="I846" s="8">
        <v>27.92</v>
      </c>
      <c r="J846" t="s">
        <v>28</v>
      </c>
      <c r="K846" t="str">
        <f>Tabla1[[#This Row],[day_of_the_week]]&amp;"-"&amp;Tabla1[[#This Row],[hour]]&amp;"-"&amp;Tabla1[[#This Row],[cash_type]]&amp;"-"&amp;Tabla1[[#This Row],[card]]&amp;"-"&amp;Tabla1[[#This Row],[coffee_name]]</f>
        <v>sábado-08:39-card-ANON-0000-0000-0141-Cortado</v>
      </c>
      <c r="L846" t="str">
        <f>IF(COUNTIF($K$2:K846,K846)=1,"único","repetido")</f>
        <v>único</v>
      </c>
    </row>
    <row r="847" spans="1:12" x14ac:dyDescent="0.3">
      <c r="A847" s="1">
        <v>45465</v>
      </c>
      <c r="B847" s="2">
        <v>45465.401259016202</v>
      </c>
      <c r="C847" s="2" t="str">
        <f>TEXT(Tabla1[[#This Row],[date]],"mmm")</f>
        <v>jun</v>
      </c>
      <c r="D847" s="2" t="str">
        <f>TEXT(Tabla1[[#This Row],[date]],"dddd")</f>
        <v>sábado</v>
      </c>
      <c r="E847" s="2" t="str">
        <f>TEXT(Tabla1[[#This Row],[datetime]],"hh:mm")</f>
        <v>09:37</v>
      </c>
      <c r="F847" t="s">
        <v>3</v>
      </c>
      <c r="G847" t="s">
        <v>325</v>
      </c>
      <c r="H847" t="str">
        <f>IF(ISBLANK(G847),"cash",IF(COUNTIF($D$2:D847,D847)=1,"Nuevo","frecuente"))</f>
        <v>frecuente</v>
      </c>
      <c r="I847" s="8">
        <v>32.82</v>
      </c>
      <c r="J847" t="s">
        <v>14</v>
      </c>
      <c r="K847" t="str">
        <f>Tabla1[[#This Row],[day_of_the_week]]&amp;"-"&amp;Tabla1[[#This Row],[hour]]&amp;"-"&amp;Tabla1[[#This Row],[cash_type]]&amp;"-"&amp;Tabla1[[#This Row],[card]]&amp;"-"&amp;Tabla1[[#This Row],[coffee_name]]</f>
        <v>sábado-09:37-card-ANON-0000-0000-0311-Americano with Milk</v>
      </c>
      <c r="L847" t="str">
        <f>IF(COUNTIF($K$2:K847,K847)=1,"único","repetido")</f>
        <v>único</v>
      </c>
    </row>
    <row r="848" spans="1:12" x14ac:dyDescent="0.3">
      <c r="A848" s="1">
        <v>45465</v>
      </c>
      <c r="B848" s="2">
        <v>45465.53698542824</v>
      </c>
      <c r="C848" s="2" t="str">
        <f>TEXT(Tabla1[[#This Row],[date]],"mmm")</f>
        <v>jun</v>
      </c>
      <c r="D848" s="2" t="str">
        <f>TEXT(Tabla1[[#This Row],[date]],"dddd")</f>
        <v>sábado</v>
      </c>
      <c r="E848" s="2" t="str">
        <f>TEXT(Tabla1[[#This Row],[datetime]],"hh:mm")</f>
        <v>12:53</v>
      </c>
      <c r="F848" t="s">
        <v>3</v>
      </c>
      <c r="G848" t="s">
        <v>331</v>
      </c>
      <c r="H848" t="str">
        <f>IF(ISBLANK(G848),"cash",IF(COUNTIF($D$2:D848,D848)=1,"Nuevo","frecuente"))</f>
        <v>frecuente</v>
      </c>
      <c r="I848" s="8">
        <v>32.82</v>
      </c>
      <c r="J848" t="s">
        <v>14</v>
      </c>
      <c r="K848" t="str">
        <f>Tabla1[[#This Row],[day_of_the_week]]&amp;"-"&amp;Tabla1[[#This Row],[hour]]&amp;"-"&amp;Tabla1[[#This Row],[cash_type]]&amp;"-"&amp;Tabla1[[#This Row],[card]]&amp;"-"&amp;Tabla1[[#This Row],[coffee_name]]</f>
        <v>sábado-12:53-card-ANON-0000-0000-0317-Americano with Milk</v>
      </c>
      <c r="L848" t="str">
        <f>IF(COUNTIF($K$2:K848,K848)=1,"único","repetido")</f>
        <v>único</v>
      </c>
    </row>
    <row r="849" spans="1:12" x14ac:dyDescent="0.3">
      <c r="A849" s="1">
        <v>45465</v>
      </c>
      <c r="B849" s="2">
        <v>45465.650927511575</v>
      </c>
      <c r="C849" s="2" t="str">
        <f>TEXT(Tabla1[[#This Row],[date]],"mmm")</f>
        <v>jun</v>
      </c>
      <c r="D849" s="2" t="str">
        <f>TEXT(Tabla1[[#This Row],[date]],"dddd")</f>
        <v>sábado</v>
      </c>
      <c r="E849" s="2" t="str">
        <f>TEXT(Tabla1[[#This Row],[datetime]],"hh:mm")</f>
        <v>15:37</v>
      </c>
      <c r="F849" t="s">
        <v>3</v>
      </c>
      <c r="G849" t="s">
        <v>19</v>
      </c>
      <c r="H849" t="str">
        <f>IF(ISBLANK(G849),"cash",IF(COUNTIF($D$2:D849,D849)=1,"Nuevo","frecuente"))</f>
        <v>frecuente</v>
      </c>
      <c r="I849" s="8">
        <v>37.72</v>
      </c>
      <c r="J849" t="s">
        <v>7</v>
      </c>
      <c r="K849" t="str">
        <f>Tabla1[[#This Row],[day_of_the_week]]&amp;"-"&amp;Tabla1[[#This Row],[hour]]&amp;"-"&amp;Tabla1[[#This Row],[cash_type]]&amp;"-"&amp;Tabla1[[#This Row],[card]]&amp;"-"&amp;Tabla1[[#This Row],[coffee_name]]</f>
        <v>sábado-15:37-card-ANON-0000-0000-0009-Latte</v>
      </c>
      <c r="L849" t="str">
        <f>IF(COUNTIF($K$2:K849,K849)=1,"único","repetido")</f>
        <v>único</v>
      </c>
    </row>
    <row r="850" spans="1:12" x14ac:dyDescent="0.3">
      <c r="A850" s="1">
        <v>45465</v>
      </c>
      <c r="B850" s="2">
        <v>45465.923877291665</v>
      </c>
      <c r="C850" s="2" t="str">
        <f>TEXT(Tabla1[[#This Row],[date]],"mmm")</f>
        <v>jun</v>
      </c>
      <c r="D850" s="2" t="str">
        <f>TEXT(Tabla1[[#This Row],[date]],"dddd")</f>
        <v>sábado</v>
      </c>
      <c r="E850" s="2" t="str">
        <f>TEXT(Tabla1[[#This Row],[datetime]],"hh:mm")</f>
        <v>22:10</v>
      </c>
      <c r="F850" t="s">
        <v>3</v>
      </c>
      <c r="G850" t="s">
        <v>332</v>
      </c>
      <c r="H850" t="str">
        <f>IF(ISBLANK(G850),"cash",IF(COUNTIF($D$2:D850,D850)=1,"Nuevo","frecuente"))</f>
        <v>frecuente</v>
      </c>
      <c r="I850" s="8">
        <v>37.72</v>
      </c>
      <c r="J850" t="s">
        <v>43</v>
      </c>
      <c r="K850" t="str">
        <f>Tabla1[[#This Row],[day_of_the_week]]&amp;"-"&amp;Tabla1[[#This Row],[hour]]&amp;"-"&amp;Tabla1[[#This Row],[cash_type]]&amp;"-"&amp;Tabla1[[#This Row],[card]]&amp;"-"&amp;Tabla1[[#This Row],[coffee_name]]</f>
        <v>sábado-22:10-card-ANON-0000-0000-0318-Cappuccino</v>
      </c>
      <c r="L850" t="str">
        <f>IF(COUNTIF($K$2:K850,K850)=1,"único","repetido")</f>
        <v>único</v>
      </c>
    </row>
    <row r="851" spans="1:12" x14ac:dyDescent="0.3">
      <c r="A851" s="1">
        <v>45466</v>
      </c>
      <c r="B851" s="2">
        <v>45466.758349606484</v>
      </c>
      <c r="C851" s="2" t="str">
        <f>TEXT(Tabla1[[#This Row],[date]],"mmm")</f>
        <v>jun</v>
      </c>
      <c r="D851" s="2" t="str">
        <f>TEXT(Tabla1[[#This Row],[date]],"dddd")</f>
        <v>domingo</v>
      </c>
      <c r="E851" s="2" t="str">
        <f>TEXT(Tabla1[[#This Row],[datetime]],"hh:mm")</f>
        <v>18:12</v>
      </c>
      <c r="F851" t="s">
        <v>3</v>
      </c>
      <c r="G851" t="s">
        <v>23</v>
      </c>
      <c r="H851" t="str">
        <f>IF(ISBLANK(G851),"cash",IF(COUNTIF($D$2:D851,D851)=1,"Nuevo","frecuente"))</f>
        <v>frecuente</v>
      </c>
      <c r="I851" s="8">
        <v>32.82</v>
      </c>
      <c r="J851" t="s">
        <v>14</v>
      </c>
      <c r="K851" t="str">
        <f>Tabla1[[#This Row],[day_of_the_week]]&amp;"-"&amp;Tabla1[[#This Row],[hour]]&amp;"-"&amp;Tabla1[[#This Row],[cash_type]]&amp;"-"&amp;Tabla1[[#This Row],[card]]&amp;"-"&amp;Tabla1[[#This Row],[coffee_name]]</f>
        <v>domingo-18:12-card-ANON-0000-0000-0012-Americano with Milk</v>
      </c>
      <c r="L851" t="str">
        <f>IF(COUNTIF($K$2:K851,K851)=1,"único","repetido")</f>
        <v>único</v>
      </c>
    </row>
    <row r="852" spans="1:12" x14ac:dyDescent="0.3">
      <c r="A852" s="1">
        <v>45466</v>
      </c>
      <c r="B852" s="2">
        <v>45466.759613865739</v>
      </c>
      <c r="C852" s="2" t="str">
        <f>TEXT(Tabla1[[#This Row],[date]],"mmm")</f>
        <v>jun</v>
      </c>
      <c r="D852" s="2" t="str">
        <f>TEXT(Tabla1[[#This Row],[date]],"dddd")</f>
        <v>domingo</v>
      </c>
      <c r="E852" s="2" t="str">
        <f>TEXT(Tabla1[[#This Row],[datetime]],"hh:mm")</f>
        <v>18:13</v>
      </c>
      <c r="F852" t="s">
        <v>3</v>
      </c>
      <c r="G852" t="s">
        <v>23</v>
      </c>
      <c r="H852" t="str">
        <f>IF(ISBLANK(G852),"cash",IF(COUNTIF($D$2:D852,D852)=1,"Nuevo","frecuente"))</f>
        <v>frecuente</v>
      </c>
      <c r="I852" s="8">
        <v>32.82</v>
      </c>
      <c r="J852" t="s">
        <v>14</v>
      </c>
      <c r="K852" t="str">
        <f>Tabla1[[#This Row],[day_of_the_week]]&amp;"-"&amp;Tabla1[[#This Row],[hour]]&amp;"-"&amp;Tabla1[[#This Row],[cash_type]]&amp;"-"&amp;Tabla1[[#This Row],[card]]&amp;"-"&amp;Tabla1[[#This Row],[coffee_name]]</f>
        <v>domingo-18:13-card-ANON-0000-0000-0012-Americano with Milk</v>
      </c>
      <c r="L852" t="str">
        <f>IF(COUNTIF($K$2:K852,K852)=1,"único","repetido")</f>
        <v>único</v>
      </c>
    </row>
    <row r="853" spans="1:12" x14ac:dyDescent="0.3">
      <c r="A853" s="1">
        <v>45466</v>
      </c>
      <c r="B853" s="2">
        <v>45466.879710138892</v>
      </c>
      <c r="C853" s="2" t="str">
        <f>TEXT(Tabla1[[#This Row],[date]],"mmm")</f>
        <v>jun</v>
      </c>
      <c r="D853" s="2" t="str">
        <f>TEXT(Tabla1[[#This Row],[date]],"dddd")</f>
        <v>domingo</v>
      </c>
      <c r="E853" s="2" t="str">
        <f>TEXT(Tabla1[[#This Row],[datetime]],"hh:mm")</f>
        <v>21:06</v>
      </c>
      <c r="F853" t="s">
        <v>3</v>
      </c>
      <c r="G853" t="s">
        <v>333</v>
      </c>
      <c r="H853" t="str">
        <f>IF(ISBLANK(G853),"cash",IF(COUNTIF($D$2:D853,D853)=1,"Nuevo","frecuente"))</f>
        <v>frecuente</v>
      </c>
      <c r="I853" s="8">
        <v>37.72</v>
      </c>
      <c r="J853" t="s">
        <v>43</v>
      </c>
      <c r="K853" t="str">
        <f>Tabla1[[#This Row],[day_of_the_week]]&amp;"-"&amp;Tabla1[[#This Row],[hour]]&amp;"-"&amp;Tabla1[[#This Row],[cash_type]]&amp;"-"&amp;Tabla1[[#This Row],[card]]&amp;"-"&amp;Tabla1[[#This Row],[coffee_name]]</f>
        <v>domingo-21:06-card-ANON-0000-0000-0319-Cappuccino</v>
      </c>
      <c r="L853" t="str">
        <f>IF(COUNTIF($K$2:K853,K853)=1,"único","repetido")</f>
        <v>único</v>
      </c>
    </row>
    <row r="854" spans="1:12" x14ac:dyDescent="0.3">
      <c r="A854" s="1">
        <v>45466</v>
      </c>
      <c r="B854" s="2">
        <v>45466.89522943287</v>
      </c>
      <c r="C854" s="2" t="str">
        <f>TEXT(Tabla1[[#This Row],[date]],"mmm")</f>
        <v>jun</v>
      </c>
      <c r="D854" s="2" t="str">
        <f>TEXT(Tabla1[[#This Row],[date]],"dddd")</f>
        <v>domingo</v>
      </c>
      <c r="E854" s="2" t="str">
        <f>TEXT(Tabla1[[#This Row],[datetime]],"hh:mm")</f>
        <v>21:29</v>
      </c>
      <c r="F854" t="s">
        <v>3</v>
      </c>
      <c r="G854" t="s">
        <v>334</v>
      </c>
      <c r="H854" t="str">
        <f>IF(ISBLANK(G854),"cash",IF(COUNTIF($D$2:D854,D854)=1,"Nuevo","frecuente"))</f>
        <v>frecuente</v>
      </c>
      <c r="I854" s="8">
        <v>37.72</v>
      </c>
      <c r="J854" t="s">
        <v>7</v>
      </c>
      <c r="K854" t="str">
        <f>Tabla1[[#This Row],[day_of_the_week]]&amp;"-"&amp;Tabla1[[#This Row],[hour]]&amp;"-"&amp;Tabla1[[#This Row],[cash_type]]&amp;"-"&amp;Tabla1[[#This Row],[card]]&amp;"-"&amp;Tabla1[[#This Row],[coffee_name]]</f>
        <v>domingo-21:29-card-ANON-0000-0000-0320-Latte</v>
      </c>
      <c r="L854" t="str">
        <f>IF(COUNTIF($K$2:K854,K854)=1,"único","repetido")</f>
        <v>único</v>
      </c>
    </row>
    <row r="855" spans="1:12" x14ac:dyDescent="0.3">
      <c r="A855" s="1">
        <v>45466</v>
      </c>
      <c r="B855" s="2">
        <v>45466.896254340281</v>
      </c>
      <c r="C855" s="2" t="str">
        <f>TEXT(Tabla1[[#This Row],[date]],"mmm")</f>
        <v>jun</v>
      </c>
      <c r="D855" s="2" t="str">
        <f>TEXT(Tabla1[[#This Row],[date]],"dddd")</f>
        <v>domingo</v>
      </c>
      <c r="E855" s="2" t="str">
        <f>TEXT(Tabla1[[#This Row],[datetime]],"hh:mm")</f>
        <v>21:30</v>
      </c>
      <c r="F855" t="s">
        <v>3</v>
      </c>
      <c r="G855" t="s">
        <v>334</v>
      </c>
      <c r="H855" t="str">
        <f>IF(ISBLANK(G855),"cash",IF(COUNTIF($D$2:D855,D855)=1,"Nuevo","frecuente"))</f>
        <v>frecuente</v>
      </c>
      <c r="I855" s="8">
        <v>37.72</v>
      </c>
      <c r="J855" t="s">
        <v>43</v>
      </c>
      <c r="K855" t="str">
        <f>Tabla1[[#This Row],[day_of_the_week]]&amp;"-"&amp;Tabla1[[#This Row],[hour]]&amp;"-"&amp;Tabla1[[#This Row],[cash_type]]&amp;"-"&amp;Tabla1[[#This Row],[card]]&amp;"-"&amp;Tabla1[[#This Row],[coffee_name]]</f>
        <v>domingo-21:30-card-ANON-0000-0000-0320-Cappuccino</v>
      </c>
      <c r="L855" t="str">
        <f>IF(COUNTIF($K$2:K855,K855)=1,"único","repetido")</f>
        <v>único</v>
      </c>
    </row>
    <row r="856" spans="1:12" x14ac:dyDescent="0.3">
      <c r="A856" s="1">
        <v>45467</v>
      </c>
      <c r="B856" s="2">
        <v>45467.489351145836</v>
      </c>
      <c r="C856" s="2" t="str">
        <f>TEXT(Tabla1[[#This Row],[date]],"mmm")</f>
        <v>jun</v>
      </c>
      <c r="D856" s="2" t="str">
        <f>TEXT(Tabla1[[#This Row],[date]],"dddd")</f>
        <v>lunes</v>
      </c>
      <c r="E856" s="2" t="str">
        <f>TEXT(Tabla1[[#This Row],[datetime]],"hh:mm")</f>
        <v>11:44</v>
      </c>
      <c r="F856" t="s">
        <v>3</v>
      </c>
      <c r="G856" t="s">
        <v>178</v>
      </c>
      <c r="H856" t="str">
        <f>IF(ISBLANK(G856),"cash",IF(COUNTIF($D$2:D856,D856)=1,"Nuevo","frecuente"))</f>
        <v>frecuente</v>
      </c>
      <c r="I856" s="8">
        <v>32.82</v>
      </c>
      <c r="J856" t="s">
        <v>14</v>
      </c>
      <c r="K856" t="str">
        <f>Tabla1[[#This Row],[day_of_the_week]]&amp;"-"&amp;Tabla1[[#This Row],[hour]]&amp;"-"&amp;Tabla1[[#This Row],[cash_type]]&amp;"-"&amp;Tabla1[[#This Row],[card]]&amp;"-"&amp;Tabla1[[#This Row],[coffee_name]]</f>
        <v>lunes-11:44-card-ANON-0000-0000-0164-Americano with Milk</v>
      </c>
      <c r="L856" t="str">
        <f>IF(COUNTIF($K$2:K856,K856)=1,"único","repetido")</f>
        <v>único</v>
      </c>
    </row>
    <row r="857" spans="1:12" x14ac:dyDescent="0.3">
      <c r="A857" s="1">
        <v>45467</v>
      </c>
      <c r="B857" s="2">
        <v>45467.492778287036</v>
      </c>
      <c r="C857" s="2" t="str">
        <f>TEXT(Tabla1[[#This Row],[date]],"mmm")</f>
        <v>jun</v>
      </c>
      <c r="D857" s="2" t="str">
        <f>TEXT(Tabla1[[#This Row],[date]],"dddd")</f>
        <v>lunes</v>
      </c>
      <c r="E857" s="2" t="str">
        <f>TEXT(Tabla1[[#This Row],[datetime]],"hh:mm")</f>
        <v>11:49</v>
      </c>
      <c r="F857" t="s">
        <v>3</v>
      </c>
      <c r="G857" t="s">
        <v>194</v>
      </c>
      <c r="H857" t="str">
        <f>IF(ISBLANK(G857),"cash",IF(COUNTIF($D$2:D857,D857)=1,"Nuevo","frecuente"))</f>
        <v>frecuente</v>
      </c>
      <c r="I857" s="8">
        <v>37.72</v>
      </c>
      <c r="J857" t="s">
        <v>43</v>
      </c>
      <c r="K857" t="str">
        <f>Tabla1[[#This Row],[day_of_the_week]]&amp;"-"&amp;Tabla1[[#This Row],[hour]]&amp;"-"&amp;Tabla1[[#This Row],[cash_type]]&amp;"-"&amp;Tabla1[[#This Row],[card]]&amp;"-"&amp;Tabla1[[#This Row],[coffee_name]]</f>
        <v>lunes-11:49-card-ANON-0000-0000-0180-Cappuccino</v>
      </c>
      <c r="L857" t="str">
        <f>IF(COUNTIF($K$2:K857,K857)=1,"único","repetido")</f>
        <v>único</v>
      </c>
    </row>
    <row r="858" spans="1:12" x14ac:dyDescent="0.3">
      <c r="A858" s="1">
        <v>45467</v>
      </c>
      <c r="B858" s="2">
        <v>45467.49356574074</v>
      </c>
      <c r="C858" s="2" t="str">
        <f>TEXT(Tabla1[[#This Row],[date]],"mmm")</f>
        <v>jun</v>
      </c>
      <c r="D858" s="2" t="str">
        <f>TEXT(Tabla1[[#This Row],[date]],"dddd")</f>
        <v>lunes</v>
      </c>
      <c r="E858" s="2" t="str">
        <f>TEXT(Tabla1[[#This Row],[datetime]],"hh:mm")</f>
        <v>11:50</v>
      </c>
      <c r="F858" t="s">
        <v>3</v>
      </c>
      <c r="G858" t="s">
        <v>194</v>
      </c>
      <c r="H858" t="str">
        <f>IF(ISBLANK(G858),"cash",IF(COUNTIF($D$2:D858,D858)=1,"Nuevo","frecuente"))</f>
        <v>frecuente</v>
      </c>
      <c r="I858" s="8">
        <v>37.72</v>
      </c>
      <c r="J858" t="s">
        <v>43</v>
      </c>
      <c r="K858" t="str">
        <f>Tabla1[[#This Row],[day_of_the_week]]&amp;"-"&amp;Tabla1[[#This Row],[hour]]&amp;"-"&amp;Tabla1[[#This Row],[cash_type]]&amp;"-"&amp;Tabla1[[#This Row],[card]]&amp;"-"&amp;Tabla1[[#This Row],[coffee_name]]</f>
        <v>lunes-11:50-card-ANON-0000-0000-0180-Cappuccino</v>
      </c>
      <c r="L858" t="str">
        <f>IF(COUNTIF($K$2:K858,K858)=1,"único","repetido")</f>
        <v>único</v>
      </c>
    </row>
    <row r="859" spans="1:12" x14ac:dyDescent="0.3">
      <c r="A859" s="1">
        <v>45467</v>
      </c>
      <c r="B859" s="2">
        <v>45467.626724479167</v>
      </c>
      <c r="C859" s="2" t="str">
        <f>TEXT(Tabla1[[#This Row],[date]],"mmm")</f>
        <v>jun</v>
      </c>
      <c r="D859" s="2" t="str">
        <f>TEXT(Tabla1[[#This Row],[date]],"dddd")</f>
        <v>lunes</v>
      </c>
      <c r="E859" s="2" t="str">
        <f>TEXT(Tabla1[[#This Row],[datetime]],"hh:mm")</f>
        <v>15:02</v>
      </c>
      <c r="F859" t="s">
        <v>3</v>
      </c>
      <c r="G859" t="s">
        <v>335</v>
      </c>
      <c r="H859" t="str">
        <f>IF(ISBLANK(G859),"cash",IF(COUNTIF($D$2:D859,D859)=1,"Nuevo","frecuente"))</f>
        <v>frecuente</v>
      </c>
      <c r="I859" s="8">
        <v>37.72</v>
      </c>
      <c r="J859" t="s">
        <v>7</v>
      </c>
      <c r="K859" t="str">
        <f>Tabla1[[#This Row],[day_of_the_week]]&amp;"-"&amp;Tabla1[[#This Row],[hour]]&amp;"-"&amp;Tabla1[[#This Row],[cash_type]]&amp;"-"&amp;Tabla1[[#This Row],[card]]&amp;"-"&amp;Tabla1[[#This Row],[coffee_name]]</f>
        <v>lunes-15:02-card-ANON-0000-0000-0321-Latte</v>
      </c>
      <c r="L859" t="str">
        <f>IF(COUNTIF($K$2:K859,K859)=1,"único","repetido")</f>
        <v>único</v>
      </c>
    </row>
    <row r="860" spans="1:12" x14ac:dyDescent="0.3">
      <c r="A860" s="1">
        <v>45467</v>
      </c>
      <c r="B860" s="2">
        <v>45467.698617743059</v>
      </c>
      <c r="C860" s="2" t="str">
        <f>TEXT(Tabla1[[#This Row],[date]],"mmm")</f>
        <v>jun</v>
      </c>
      <c r="D860" s="2" t="str">
        <f>TEXT(Tabla1[[#This Row],[date]],"dddd")</f>
        <v>lunes</v>
      </c>
      <c r="E860" s="2" t="str">
        <f>TEXT(Tabla1[[#This Row],[datetime]],"hh:mm")</f>
        <v>16:46</v>
      </c>
      <c r="F860" t="s">
        <v>3</v>
      </c>
      <c r="G860" t="s">
        <v>217</v>
      </c>
      <c r="H860" t="str">
        <f>IF(ISBLANK(G860),"cash",IF(COUNTIF($D$2:D860,D860)=1,"Nuevo","frecuente"))</f>
        <v>frecuente</v>
      </c>
      <c r="I860" s="8">
        <v>37.72</v>
      </c>
      <c r="J860" t="s">
        <v>43</v>
      </c>
      <c r="K860" t="str">
        <f>Tabla1[[#This Row],[day_of_the_week]]&amp;"-"&amp;Tabla1[[#This Row],[hour]]&amp;"-"&amp;Tabla1[[#This Row],[cash_type]]&amp;"-"&amp;Tabla1[[#This Row],[card]]&amp;"-"&amp;Tabla1[[#This Row],[coffee_name]]</f>
        <v>lunes-16:46-card-ANON-0000-0000-0203-Cappuccino</v>
      </c>
      <c r="L860" t="str">
        <f>IF(COUNTIF($K$2:K860,K860)=1,"único","repetido")</f>
        <v>único</v>
      </c>
    </row>
    <row r="861" spans="1:12" x14ac:dyDescent="0.3">
      <c r="A861" s="1">
        <v>45467</v>
      </c>
      <c r="B861" s="2">
        <v>45467.699310289354</v>
      </c>
      <c r="C861" s="2" t="str">
        <f>TEXT(Tabla1[[#This Row],[date]],"mmm")</f>
        <v>jun</v>
      </c>
      <c r="D861" s="2" t="str">
        <f>TEXT(Tabla1[[#This Row],[date]],"dddd")</f>
        <v>lunes</v>
      </c>
      <c r="E861" s="2" t="str">
        <f>TEXT(Tabla1[[#This Row],[datetime]],"hh:mm")</f>
        <v>16:47</v>
      </c>
      <c r="F861" t="s">
        <v>3</v>
      </c>
      <c r="G861" t="s">
        <v>217</v>
      </c>
      <c r="H861" t="str">
        <f>IF(ISBLANK(G861),"cash",IF(COUNTIF($D$2:D861,D861)=1,"Nuevo","frecuente"))</f>
        <v>frecuente</v>
      </c>
      <c r="I861" s="8">
        <v>37.72</v>
      </c>
      <c r="J861" t="s">
        <v>43</v>
      </c>
      <c r="K861" t="str">
        <f>Tabla1[[#This Row],[day_of_the_week]]&amp;"-"&amp;Tabla1[[#This Row],[hour]]&amp;"-"&amp;Tabla1[[#This Row],[cash_type]]&amp;"-"&amp;Tabla1[[#This Row],[card]]&amp;"-"&amp;Tabla1[[#This Row],[coffee_name]]</f>
        <v>lunes-16:47-card-ANON-0000-0000-0203-Cappuccino</v>
      </c>
      <c r="L861" t="str">
        <f>IF(COUNTIF($K$2:K861,K861)=1,"único","repetido")</f>
        <v>único</v>
      </c>
    </row>
    <row r="862" spans="1:12" x14ac:dyDescent="0.3">
      <c r="A862" s="1">
        <v>45468</v>
      </c>
      <c r="B862" s="2">
        <v>45468.346808379632</v>
      </c>
      <c r="C862" s="2" t="str">
        <f>TEXT(Tabla1[[#This Row],[date]],"mmm")</f>
        <v>jun</v>
      </c>
      <c r="D862" s="2" t="str">
        <f>TEXT(Tabla1[[#This Row],[date]],"dddd")</f>
        <v>martes</v>
      </c>
      <c r="E862" s="2" t="str">
        <f>TEXT(Tabla1[[#This Row],[datetime]],"hh:mm")</f>
        <v>08:19</v>
      </c>
      <c r="F862" t="s">
        <v>3</v>
      </c>
      <c r="G862" t="s">
        <v>336</v>
      </c>
      <c r="H862" t="str">
        <f>IF(ISBLANK(G862),"cash",IF(COUNTIF($D$2:D862,D862)=1,"Nuevo","frecuente"))</f>
        <v>frecuente</v>
      </c>
      <c r="I862" s="8">
        <v>37.72</v>
      </c>
      <c r="J862" t="s">
        <v>7</v>
      </c>
      <c r="K862" t="str">
        <f>Tabla1[[#This Row],[day_of_the_week]]&amp;"-"&amp;Tabla1[[#This Row],[hour]]&amp;"-"&amp;Tabla1[[#This Row],[cash_type]]&amp;"-"&amp;Tabla1[[#This Row],[card]]&amp;"-"&amp;Tabla1[[#This Row],[coffee_name]]</f>
        <v>martes-08:19-card-ANON-0000-0000-0322-Latte</v>
      </c>
      <c r="L862" t="str">
        <f>IF(COUNTIF($K$2:K862,K862)=1,"único","repetido")</f>
        <v>único</v>
      </c>
    </row>
    <row r="863" spans="1:12" x14ac:dyDescent="0.3">
      <c r="A863" s="1">
        <v>45468</v>
      </c>
      <c r="B863" s="2">
        <v>45468.436416759258</v>
      </c>
      <c r="C863" s="2" t="str">
        <f>TEXT(Tabla1[[#This Row],[date]],"mmm")</f>
        <v>jun</v>
      </c>
      <c r="D863" s="2" t="str">
        <f>TEXT(Tabla1[[#This Row],[date]],"dddd")</f>
        <v>martes</v>
      </c>
      <c r="E863" s="2" t="str">
        <f>TEXT(Tabla1[[#This Row],[datetime]],"hh:mm")</f>
        <v>10:28</v>
      </c>
      <c r="F863" t="s">
        <v>3</v>
      </c>
      <c r="G863" t="s">
        <v>23</v>
      </c>
      <c r="H863" t="str">
        <f>IF(ISBLANK(G863),"cash",IF(COUNTIF($D$2:D863,D863)=1,"Nuevo","frecuente"))</f>
        <v>frecuente</v>
      </c>
      <c r="I863" s="8">
        <v>32.82</v>
      </c>
      <c r="J863" t="s">
        <v>14</v>
      </c>
      <c r="K863" t="str">
        <f>Tabla1[[#This Row],[day_of_the_week]]&amp;"-"&amp;Tabla1[[#This Row],[hour]]&amp;"-"&amp;Tabla1[[#This Row],[cash_type]]&amp;"-"&amp;Tabla1[[#This Row],[card]]&amp;"-"&amp;Tabla1[[#This Row],[coffee_name]]</f>
        <v>martes-10:28-card-ANON-0000-0000-0012-Americano with Milk</v>
      </c>
      <c r="L863" t="str">
        <f>IF(COUNTIF($K$2:K863,K863)=1,"único","repetido")</f>
        <v>único</v>
      </c>
    </row>
    <row r="864" spans="1:12" x14ac:dyDescent="0.3">
      <c r="A864" s="1">
        <v>45468</v>
      </c>
      <c r="B864" s="2">
        <v>45468.437296412034</v>
      </c>
      <c r="C864" s="2" t="str">
        <f>TEXT(Tabla1[[#This Row],[date]],"mmm")</f>
        <v>jun</v>
      </c>
      <c r="D864" s="2" t="str">
        <f>TEXT(Tabla1[[#This Row],[date]],"dddd")</f>
        <v>martes</v>
      </c>
      <c r="E864" s="2" t="str">
        <f>TEXT(Tabla1[[#This Row],[datetime]],"hh:mm")</f>
        <v>10:29</v>
      </c>
      <c r="F864" t="s">
        <v>3</v>
      </c>
      <c r="G864" t="s">
        <v>54</v>
      </c>
      <c r="H864" t="str">
        <f>IF(ISBLANK(G864),"cash",IF(COUNTIF($D$2:D864,D864)=1,"Nuevo","frecuente"))</f>
        <v>frecuente</v>
      </c>
      <c r="I864" s="8">
        <v>32.82</v>
      </c>
      <c r="J864" t="s">
        <v>14</v>
      </c>
      <c r="K864" t="str">
        <f>Tabla1[[#This Row],[day_of_the_week]]&amp;"-"&amp;Tabla1[[#This Row],[hour]]&amp;"-"&amp;Tabla1[[#This Row],[cash_type]]&amp;"-"&amp;Tabla1[[#This Row],[card]]&amp;"-"&amp;Tabla1[[#This Row],[coffee_name]]</f>
        <v>martes-10:29-card-ANON-0000-0000-0040-Americano with Milk</v>
      </c>
      <c r="L864" t="str">
        <f>IF(COUNTIF($K$2:K864,K864)=1,"único","repetido")</f>
        <v>único</v>
      </c>
    </row>
    <row r="865" spans="1:12" x14ac:dyDescent="0.3">
      <c r="A865" s="1">
        <v>45468</v>
      </c>
      <c r="B865" s="2">
        <v>45468.482549722219</v>
      </c>
      <c r="C865" s="2" t="str">
        <f>TEXT(Tabla1[[#This Row],[date]],"mmm")</f>
        <v>jun</v>
      </c>
      <c r="D865" s="2" t="str">
        <f>TEXT(Tabla1[[#This Row],[date]],"dddd")</f>
        <v>martes</v>
      </c>
      <c r="E865" s="2" t="str">
        <f>TEXT(Tabla1[[#This Row],[datetime]],"hh:mm")</f>
        <v>11:34</v>
      </c>
      <c r="F865" t="s">
        <v>3</v>
      </c>
      <c r="G865" t="s">
        <v>217</v>
      </c>
      <c r="H865" t="str">
        <f>IF(ISBLANK(G865),"cash",IF(COUNTIF($D$2:D865,D865)=1,"Nuevo","frecuente"))</f>
        <v>frecuente</v>
      </c>
      <c r="I865" s="8">
        <v>37.72</v>
      </c>
      <c r="J865" t="s">
        <v>43</v>
      </c>
      <c r="K865" t="str">
        <f>Tabla1[[#This Row],[day_of_the_week]]&amp;"-"&amp;Tabla1[[#This Row],[hour]]&amp;"-"&amp;Tabla1[[#This Row],[cash_type]]&amp;"-"&amp;Tabla1[[#This Row],[card]]&amp;"-"&amp;Tabla1[[#This Row],[coffee_name]]</f>
        <v>martes-11:34-card-ANON-0000-0000-0203-Cappuccino</v>
      </c>
      <c r="L865" t="str">
        <f>IF(COUNTIF($K$2:K865,K865)=1,"único","repetido")</f>
        <v>único</v>
      </c>
    </row>
    <row r="866" spans="1:12" x14ac:dyDescent="0.3">
      <c r="A866" s="1">
        <v>45469</v>
      </c>
      <c r="B866" s="2">
        <v>45469.397936412039</v>
      </c>
      <c r="C866" s="2" t="str">
        <f>TEXT(Tabla1[[#This Row],[date]],"mmm")</f>
        <v>jun</v>
      </c>
      <c r="D866" s="2" t="str">
        <f>TEXT(Tabla1[[#This Row],[date]],"dddd")</f>
        <v>miércoles</v>
      </c>
      <c r="E866" s="2" t="str">
        <f>TEXT(Tabla1[[#This Row],[datetime]],"hh:mm")</f>
        <v>09:33</v>
      </c>
      <c r="F866" t="s">
        <v>3</v>
      </c>
      <c r="G866" t="s">
        <v>337</v>
      </c>
      <c r="H866" t="str">
        <f>IF(ISBLANK(G866),"cash",IF(COUNTIF($D$2:D866,D866)=1,"Nuevo","frecuente"))</f>
        <v>frecuente</v>
      </c>
      <c r="I866" s="8">
        <v>37.72</v>
      </c>
      <c r="J866" t="s">
        <v>7</v>
      </c>
      <c r="K866" t="str">
        <f>Tabla1[[#This Row],[day_of_the_week]]&amp;"-"&amp;Tabla1[[#This Row],[hour]]&amp;"-"&amp;Tabla1[[#This Row],[cash_type]]&amp;"-"&amp;Tabla1[[#This Row],[card]]&amp;"-"&amp;Tabla1[[#This Row],[coffee_name]]</f>
        <v>miércoles-09:33-card-ANON-0000-0000-0323-Latte</v>
      </c>
      <c r="L866" t="str">
        <f>IF(COUNTIF($K$2:K866,K866)=1,"único","repetido")</f>
        <v>único</v>
      </c>
    </row>
    <row r="867" spans="1:12" x14ac:dyDescent="0.3">
      <c r="A867" s="1">
        <v>45469</v>
      </c>
      <c r="B867" s="2">
        <v>45469.689229780095</v>
      </c>
      <c r="C867" s="2" t="str">
        <f>TEXT(Tabla1[[#This Row],[date]],"mmm")</f>
        <v>jun</v>
      </c>
      <c r="D867" s="2" t="str">
        <f>TEXT(Tabla1[[#This Row],[date]],"dddd")</f>
        <v>miércoles</v>
      </c>
      <c r="E867" s="2" t="str">
        <f>TEXT(Tabla1[[#This Row],[datetime]],"hh:mm")</f>
        <v>16:32</v>
      </c>
      <c r="F867" t="s">
        <v>3</v>
      </c>
      <c r="G867" t="s">
        <v>338</v>
      </c>
      <c r="H867" t="str">
        <f>IF(ISBLANK(G867),"cash",IF(COUNTIF($D$2:D867,D867)=1,"Nuevo","frecuente"))</f>
        <v>frecuente</v>
      </c>
      <c r="I867" s="8">
        <v>23.02</v>
      </c>
      <c r="J867" t="s">
        <v>35</v>
      </c>
      <c r="K867" t="str">
        <f>Tabla1[[#This Row],[day_of_the_week]]&amp;"-"&amp;Tabla1[[#This Row],[hour]]&amp;"-"&amp;Tabla1[[#This Row],[cash_type]]&amp;"-"&amp;Tabla1[[#This Row],[card]]&amp;"-"&amp;Tabla1[[#This Row],[coffee_name]]</f>
        <v>miércoles-16:32-card-ANON-0000-0000-0324-Espresso</v>
      </c>
      <c r="L867" t="str">
        <f>IF(COUNTIF($K$2:K867,K867)=1,"único","repetido")</f>
        <v>único</v>
      </c>
    </row>
    <row r="868" spans="1:12" x14ac:dyDescent="0.3">
      <c r="A868" s="1">
        <v>45469</v>
      </c>
      <c r="B868" s="2">
        <v>45469.690296377317</v>
      </c>
      <c r="C868" s="2" t="str">
        <f>TEXT(Tabla1[[#This Row],[date]],"mmm")</f>
        <v>jun</v>
      </c>
      <c r="D868" s="2" t="str">
        <f>TEXT(Tabla1[[#This Row],[date]],"dddd")</f>
        <v>miércoles</v>
      </c>
      <c r="E868" s="2" t="str">
        <f>TEXT(Tabla1[[#This Row],[datetime]],"hh:mm")</f>
        <v>16:34</v>
      </c>
      <c r="F868" t="s">
        <v>3</v>
      </c>
      <c r="G868" t="s">
        <v>339</v>
      </c>
      <c r="H868" t="str">
        <f>IF(ISBLANK(G868),"cash",IF(COUNTIF($D$2:D868,D868)=1,"Nuevo","frecuente"))</f>
        <v>frecuente</v>
      </c>
      <c r="I868" s="8">
        <v>27.92</v>
      </c>
      <c r="J868" t="s">
        <v>11</v>
      </c>
      <c r="K868" t="str">
        <f>Tabla1[[#This Row],[day_of_the_week]]&amp;"-"&amp;Tabla1[[#This Row],[hour]]&amp;"-"&amp;Tabla1[[#This Row],[cash_type]]&amp;"-"&amp;Tabla1[[#This Row],[card]]&amp;"-"&amp;Tabla1[[#This Row],[coffee_name]]</f>
        <v>miércoles-16:34-card-ANON-0000-0000-0325-Americano</v>
      </c>
      <c r="L868" t="str">
        <f>IF(COUNTIF($K$2:K868,K868)=1,"único","repetido")</f>
        <v>único</v>
      </c>
    </row>
    <row r="869" spans="1:12" x14ac:dyDescent="0.3">
      <c r="A869" s="1">
        <v>45469</v>
      </c>
      <c r="B869" s="2">
        <v>45469.890200185182</v>
      </c>
      <c r="C869" s="2" t="str">
        <f>TEXT(Tabla1[[#This Row],[date]],"mmm")</f>
        <v>jun</v>
      </c>
      <c r="D869" s="2" t="str">
        <f>TEXT(Tabla1[[#This Row],[date]],"dddd")</f>
        <v>miércoles</v>
      </c>
      <c r="E869" s="2" t="str">
        <f>TEXT(Tabla1[[#This Row],[datetime]],"hh:mm")</f>
        <v>21:21</v>
      </c>
      <c r="F869" t="s">
        <v>3</v>
      </c>
      <c r="G869" t="s">
        <v>19</v>
      </c>
      <c r="H869" t="str">
        <f>IF(ISBLANK(G869),"cash",IF(COUNTIF($D$2:D869,D869)=1,"Nuevo","frecuente"))</f>
        <v>frecuente</v>
      </c>
      <c r="I869" s="8">
        <v>37.72</v>
      </c>
      <c r="J869" t="s">
        <v>7</v>
      </c>
      <c r="K869" t="str">
        <f>Tabla1[[#This Row],[day_of_the_week]]&amp;"-"&amp;Tabla1[[#This Row],[hour]]&amp;"-"&amp;Tabla1[[#This Row],[cash_type]]&amp;"-"&amp;Tabla1[[#This Row],[card]]&amp;"-"&amp;Tabla1[[#This Row],[coffee_name]]</f>
        <v>miércoles-21:21-card-ANON-0000-0000-0009-Latte</v>
      </c>
      <c r="L869" t="str">
        <f>IF(COUNTIF($K$2:K869,K869)=1,"único","repetido")</f>
        <v>único</v>
      </c>
    </row>
    <row r="870" spans="1:12" x14ac:dyDescent="0.3">
      <c r="A870" s="1">
        <v>45469</v>
      </c>
      <c r="B870" s="2">
        <v>45469.893759340281</v>
      </c>
      <c r="C870" s="2" t="str">
        <f>TEXT(Tabla1[[#This Row],[date]],"mmm")</f>
        <v>jun</v>
      </c>
      <c r="D870" s="2" t="str">
        <f>TEXT(Tabla1[[#This Row],[date]],"dddd")</f>
        <v>miércoles</v>
      </c>
      <c r="E870" s="2" t="str">
        <f>TEXT(Tabla1[[#This Row],[datetime]],"hh:mm")</f>
        <v>21:27</v>
      </c>
      <c r="F870" t="s">
        <v>3</v>
      </c>
      <c r="G870" t="s">
        <v>19</v>
      </c>
      <c r="H870" t="str">
        <f>IF(ISBLANK(G870),"cash",IF(COUNTIF($D$2:D870,D870)=1,"Nuevo","frecuente"))</f>
        <v>frecuente</v>
      </c>
      <c r="I870" s="8">
        <v>37.72</v>
      </c>
      <c r="J870" t="s">
        <v>43</v>
      </c>
      <c r="K870" t="str">
        <f>Tabla1[[#This Row],[day_of_the_week]]&amp;"-"&amp;Tabla1[[#This Row],[hour]]&amp;"-"&amp;Tabla1[[#This Row],[cash_type]]&amp;"-"&amp;Tabla1[[#This Row],[card]]&amp;"-"&amp;Tabla1[[#This Row],[coffee_name]]</f>
        <v>miércoles-21:27-card-ANON-0000-0000-0009-Cappuccino</v>
      </c>
      <c r="L870" t="str">
        <f>IF(COUNTIF($K$2:K870,K870)=1,"único","repetido")</f>
        <v>único</v>
      </c>
    </row>
    <row r="871" spans="1:12" x14ac:dyDescent="0.3">
      <c r="A871" s="1">
        <v>45469</v>
      </c>
      <c r="B871" s="2">
        <v>45469.894613032404</v>
      </c>
      <c r="C871" s="2" t="str">
        <f>TEXT(Tabla1[[#This Row],[date]],"mmm")</f>
        <v>jun</v>
      </c>
      <c r="D871" s="2" t="str">
        <f>TEXT(Tabla1[[#This Row],[date]],"dddd")</f>
        <v>miércoles</v>
      </c>
      <c r="E871" s="2" t="str">
        <f>TEXT(Tabla1[[#This Row],[datetime]],"hh:mm")</f>
        <v>21:28</v>
      </c>
      <c r="F871" t="s">
        <v>3</v>
      </c>
      <c r="G871" t="s">
        <v>220</v>
      </c>
      <c r="H871" t="str">
        <f>IF(ISBLANK(G871),"cash",IF(COUNTIF($D$2:D871,D871)=1,"Nuevo","frecuente"))</f>
        <v>frecuente</v>
      </c>
      <c r="I871" s="8">
        <v>32.82</v>
      </c>
      <c r="J871" t="s">
        <v>14</v>
      </c>
      <c r="K871" t="str">
        <f>Tabla1[[#This Row],[day_of_the_week]]&amp;"-"&amp;Tabla1[[#This Row],[hour]]&amp;"-"&amp;Tabla1[[#This Row],[cash_type]]&amp;"-"&amp;Tabla1[[#This Row],[card]]&amp;"-"&amp;Tabla1[[#This Row],[coffee_name]]</f>
        <v>miércoles-21:28-card-ANON-0000-0000-0206-Americano with Milk</v>
      </c>
      <c r="L871" t="str">
        <f>IF(COUNTIF($K$2:K871,K871)=1,"único","repetido")</f>
        <v>único</v>
      </c>
    </row>
    <row r="872" spans="1:12" x14ac:dyDescent="0.3">
      <c r="A872" s="1">
        <v>45470</v>
      </c>
      <c r="B872" s="2">
        <v>45470.385916354164</v>
      </c>
      <c r="C872" s="2" t="str">
        <f>TEXT(Tabla1[[#This Row],[date]],"mmm")</f>
        <v>jun</v>
      </c>
      <c r="D872" s="2" t="str">
        <f>TEXT(Tabla1[[#This Row],[date]],"dddd")</f>
        <v>jueves</v>
      </c>
      <c r="E872" s="2" t="str">
        <f>TEXT(Tabla1[[#This Row],[datetime]],"hh:mm")</f>
        <v>09:15</v>
      </c>
      <c r="F872" t="s">
        <v>3</v>
      </c>
      <c r="G872" t="s">
        <v>340</v>
      </c>
      <c r="H872" t="str">
        <f>IF(ISBLANK(G872),"cash",IF(COUNTIF($D$2:D872,D872)=1,"Nuevo","frecuente"))</f>
        <v>frecuente</v>
      </c>
      <c r="I872" s="8">
        <v>32.82</v>
      </c>
      <c r="J872" t="s">
        <v>14</v>
      </c>
      <c r="K872" t="str">
        <f>Tabla1[[#This Row],[day_of_the_week]]&amp;"-"&amp;Tabla1[[#This Row],[hour]]&amp;"-"&amp;Tabla1[[#This Row],[cash_type]]&amp;"-"&amp;Tabla1[[#This Row],[card]]&amp;"-"&amp;Tabla1[[#This Row],[coffee_name]]</f>
        <v>jueves-09:15-card-ANON-0000-0000-0326-Americano with Milk</v>
      </c>
      <c r="L872" t="str">
        <f>IF(COUNTIF($K$2:K872,K872)=1,"único","repetido")</f>
        <v>único</v>
      </c>
    </row>
    <row r="873" spans="1:12" x14ac:dyDescent="0.3">
      <c r="A873" s="1">
        <v>45470</v>
      </c>
      <c r="B873" s="2">
        <v>45470.674861111111</v>
      </c>
      <c r="C873" s="2" t="str">
        <f>TEXT(Tabla1[[#This Row],[date]],"mmm")</f>
        <v>jun</v>
      </c>
      <c r="D873" s="2" t="str">
        <f>TEXT(Tabla1[[#This Row],[date]],"dddd")</f>
        <v>jueves</v>
      </c>
      <c r="E873" s="2" t="str">
        <f>TEXT(Tabla1[[#This Row],[datetime]],"hh:mm")</f>
        <v>16:11</v>
      </c>
      <c r="F873" t="s">
        <v>3</v>
      </c>
      <c r="G873" t="s">
        <v>341</v>
      </c>
      <c r="H873" t="str">
        <f>IF(ISBLANK(G873),"cash",IF(COUNTIF($D$2:D873,D873)=1,"Nuevo","frecuente"))</f>
        <v>frecuente</v>
      </c>
      <c r="I873" s="8">
        <v>27.92</v>
      </c>
      <c r="J873" t="s">
        <v>28</v>
      </c>
      <c r="K873" t="str">
        <f>Tabla1[[#This Row],[day_of_the_week]]&amp;"-"&amp;Tabla1[[#This Row],[hour]]&amp;"-"&amp;Tabla1[[#This Row],[cash_type]]&amp;"-"&amp;Tabla1[[#This Row],[card]]&amp;"-"&amp;Tabla1[[#This Row],[coffee_name]]</f>
        <v>jueves-16:11-card-ANON-0000-0000-0327-Cortado</v>
      </c>
      <c r="L873" t="str">
        <f>IF(COUNTIF($K$2:K873,K873)=1,"único","repetido")</f>
        <v>único</v>
      </c>
    </row>
    <row r="874" spans="1:12" x14ac:dyDescent="0.3">
      <c r="A874" s="1">
        <v>45470</v>
      </c>
      <c r="B874" s="2">
        <v>45470.905594583332</v>
      </c>
      <c r="C874" s="2" t="str">
        <f>TEXT(Tabla1[[#This Row],[date]],"mmm")</f>
        <v>jun</v>
      </c>
      <c r="D874" s="2" t="str">
        <f>TEXT(Tabla1[[#This Row],[date]],"dddd")</f>
        <v>jueves</v>
      </c>
      <c r="E874" s="2" t="str">
        <f>TEXT(Tabla1[[#This Row],[datetime]],"hh:mm")</f>
        <v>21:44</v>
      </c>
      <c r="F874" t="s">
        <v>3</v>
      </c>
      <c r="G874" t="s">
        <v>342</v>
      </c>
      <c r="H874" t="str">
        <f>IF(ISBLANK(G874),"cash",IF(COUNTIF($D$2:D874,D874)=1,"Nuevo","frecuente"))</f>
        <v>frecuente</v>
      </c>
      <c r="I874" s="8">
        <v>32.82</v>
      </c>
      <c r="J874" t="s">
        <v>14</v>
      </c>
      <c r="K874" t="str">
        <f>Tabla1[[#This Row],[day_of_the_week]]&amp;"-"&amp;Tabla1[[#This Row],[hour]]&amp;"-"&amp;Tabla1[[#This Row],[cash_type]]&amp;"-"&amp;Tabla1[[#This Row],[card]]&amp;"-"&amp;Tabla1[[#This Row],[coffee_name]]</f>
        <v>jueves-21:44-card-ANON-0000-0000-0328-Americano with Milk</v>
      </c>
      <c r="L874" t="str">
        <f>IF(COUNTIF($K$2:K874,K874)=1,"único","repetido")</f>
        <v>único</v>
      </c>
    </row>
    <row r="875" spans="1:12" x14ac:dyDescent="0.3">
      <c r="A875" s="1">
        <v>45470</v>
      </c>
      <c r="B875" s="2">
        <v>45470.910088159719</v>
      </c>
      <c r="C875" s="2" t="str">
        <f>TEXT(Tabla1[[#This Row],[date]],"mmm")</f>
        <v>jun</v>
      </c>
      <c r="D875" s="2" t="str">
        <f>TEXT(Tabla1[[#This Row],[date]],"dddd")</f>
        <v>jueves</v>
      </c>
      <c r="E875" s="2" t="str">
        <f>TEXT(Tabla1[[#This Row],[datetime]],"hh:mm")</f>
        <v>21:50</v>
      </c>
      <c r="F875" t="s">
        <v>3</v>
      </c>
      <c r="G875" t="s">
        <v>343</v>
      </c>
      <c r="H875" t="str">
        <f>IF(ISBLANK(G875),"cash",IF(COUNTIF($D$2:D875,D875)=1,"Nuevo","frecuente"))</f>
        <v>frecuente</v>
      </c>
      <c r="I875" s="8">
        <v>37.72</v>
      </c>
      <c r="J875" t="s">
        <v>43</v>
      </c>
      <c r="K875" t="str">
        <f>Tabla1[[#This Row],[day_of_the_week]]&amp;"-"&amp;Tabla1[[#This Row],[hour]]&amp;"-"&amp;Tabla1[[#This Row],[cash_type]]&amp;"-"&amp;Tabla1[[#This Row],[card]]&amp;"-"&amp;Tabla1[[#This Row],[coffee_name]]</f>
        <v>jueves-21:50-card-ANON-0000-0000-0329-Cappuccino</v>
      </c>
      <c r="L875" t="str">
        <f>IF(COUNTIF($K$2:K875,K875)=1,"único","repetido")</f>
        <v>único</v>
      </c>
    </row>
    <row r="876" spans="1:12" x14ac:dyDescent="0.3">
      <c r="A876" s="1">
        <v>45471</v>
      </c>
      <c r="B876" s="2">
        <v>45471.339294490739</v>
      </c>
      <c r="C876" s="2" t="str">
        <f>TEXT(Tabla1[[#This Row],[date]],"mmm")</f>
        <v>jun</v>
      </c>
      <c r="D876" s="2" t="str">
        <f>TEXT(Tabla1[[#This Row],[date]],"dddd")</f>
        <v>viernes</v>
      </c>
      <c r="E876" s="2" t="str">
        <f>TEXT(Tabla1[[#This Row],[datetime]],"hh:mm")</f>
        <v>08:08</v>
      </c>
      <c r="F876" t="s">
        <v>3</v>
      </c>
      <c r="G876" t="s">
        <v>155</v>
      </c>
      <c r="H876" t="str">
        <f>IF(ISBLANK(G876),"cash",IF(COUNTIF($D$2:D876,D876)=1,"Nuevo","frecuente"))</f>
        <v>frecuente</v>
      </c>
      <c r="I876" s="8">
        <v>27.92</v>
      </c>
      <c r="J876" t="s">
        <v>28</v>
      </c>
      <c r="K876" t="str">
        <f>Tabla1[[#This Row],[day_of_the_week]]&amp;"-"&amp;Tabla1[[#This Row],[hour]]&amp;"-"&amp;Tabla1[[#This Row],[cash_type]]&amp;"-"&amp;Tabla1[[#This Row],[card]]&amp;"-"&amp;Tabla1[[#This Row],[coffee_name]]</f>
        <v>viernes-08:08-card-ANON-0000-0000-0141-Cortado</v>
      </c>
      <c r="L876" t="str">
        <f>IF(COUNTIF($K$2:K876,K876)=1,"único","repetido")</f>
        <v>único</v>
      </c>
    </row>
    <row r="877" spans="1:12" x14ac:dyDescent="0.3">
      <c r="A877" s="1">
        <v>45471</v>
      </c>
      <c r="B877" s="2">
        <v>45471.744374918984</v>
      </c>
      <c r="C877" s="2" t="str">
        <f>TEXT(Tabla1[[#This Row],[date]],"mmm")</f>
        <v>jun</v>
      </c>
      <c r="D877" s="2" t="str">
        <f>TEXT(Tabla1[[#This Row],[date]],"dddd")</f>
        <v>viernes</v>
      </c>
      <c r="E877" s="2" t="str">
        <f>TEXT(Tabla1[[#This Row],[datetime]],"hh:mm")</f>
        <v>17:51</v>
      </c>
      <c r="F877" t="s">
        <v>3</v>
      </c>
      <c r="G877" t="s">
        <v>288</v>
      </c>
      <c r="H877" t="str">
        <f>IF(ISBLANK(G877),"cash",IF(COUNTIF($D$2:D877,D877)=1,"Nuevo","frecuente"))</f>
        <v>frecuente</v>
      </c>
      <c r="I877" s="8">
        <v>23.02</v>
      </c>
      <c r="J877" t="s">
        <v>35</v>
      </c>
      <c r="K877" t="str">
        <f>Tabla1[[#This Row],[day_of_the_week]]&amp;"-"&amp;Tabla1[[#This Row],[hour]]&amp;"-"&amp;Tabla1[[#This Row],[cash_type]]&amp;"-"&amp;Tabla1[[#This Row],[card]]&amp;"-"&amp;Tabla1[[#This Row],[coffee_name]]</f>
        <v>viernes-17:51-card-ANON-0000-0000-0274-Espresso</v>
      </c>
      <c r="L877" t="str">
        <f>IF(COUNTIF($K$2:K877,K877)=1,"único","repetido")</f>
        <v>único</v>
      </c>
    </row>
    <row r="878" spans="1:12" x14ac:dyDescent="0.3">
      <c r="A878" s="1">
        <v>45471</v>
      </c>
      <c r="B878" s="2">
        <v>45471.910363136572</v>
      </c>
      <c r="C878" s="2" t="str">
        <f>TEXT(Tabla1[[#This Row],[date]],"mmm")</f>
        <v>jun</v>
      </c>
      <c r="D878" s="2" t="str">
        <f>TEXT(Tabla1[[#This Row],[date]],"dddd")</f>
        <v>viernes</v>
      </c>
      <c r="E878" s="2" t="str">
        <f>TEXT(Tabla1[[#This Row],[datetime]],"hh:mm")</f>
        <v>21:50</v>
      </c>
      <c r="F878" t="s">
        <v>3</v>
      </c>
      <c r="G878" t="s">
        <v>344</v>
      </c>
      <c r="H878" t="str">
        <f>IF(ISBLANK(G878),"cash",IF(COUNTIF($D$2:D878,D878)=1,"Nuevo","frecuente"))</f>
        <v>frecuente</v>
      </c>
      <c r="I878" s="8">
        <v>32.82</v>
      </c>
      <c r="J878" t="s">
        <v>14</v>
      </c>
      <c r="K878" t="str">
        <f>Tabla1[[#This Row],[day_of_the_week]]&amp;"-"&amp;Tabla1[[#This Row],[hour]]&amp;"-"&amp;Tabla1[[#This Row],[cash_type]]&amp;"-"&amp;Tabla1[[#This Row],[card]]&amp;"-"&amp;Tabla1[[#This Row],[coffee_name]]</f>
        <v>viernes-21:50-card-ANON-0000-0000-0330-Americano with Milk</v>
      </c>
      <c r="L878" t="str">
        <f>IF(COUNTIF($K$2:K878,K878)=1,"único","repetido")</f>
        <v>único</v>
      </c>
    </row>
    <row r="879" spans="1:12" x14ac:dyDescent="0.3">
      <c r="A879" s="1">
        <v>45471</v>
      </c>
      <c r="B879" s="2">
        <v>45471.911132719906</v>
      </c>
      <c r="C879" s="2" t="str">
        <f>TEXT(Tabla1[[#This Row],[date]],"mmm")</f>
        <v>jun</v>
      </c>
      <c r="D879" s="2" t="str">
        <f>TEXT(Tabla1[[#This Row],[date]],"dddd")</f>
        <v>viernes</v>
      </c>
      <c r="E879" s="2" t="str">
        <f>TEXT(Tabla1[[#This Row],[datetime]],"hh:mm")</f>
        <v>21:52</v>
      </c>
      <c r="F879" t="s">
        <v>3</v>
      </c>
      <c r="G879" t="s">
        <v>345</v>
      </c>
      <c r="H879" t="str">
        <f>IF(ISBLANK(G879),"cash",IF(COUNTIF($D$2:D879,D879)=1,"Nuevo","frecuente"))</f>
        <v>frecuente</v>
      </c>
      <c r="I879" s="8">
        <v>37.72</v>
      </c>
      <c r="J879" t="s">
        <v>7</v>
      </c>
      <c r="K879" t="str">
        <f>Tabla1[[#This Row],[day_of_the_week]]&amp;"-"&amp;Tabla1[[#This Row],[hour]]&amp;"-"&amp;Tabla1[[#This Row],[cash_type]]&amp;"-"&amp;Tabla1[[#This Row],[card]]&amp;"-"&amp;Tabla1[[#This Row],[coffee_name]]</f>
        <v>viernes-21:52-card-ANON-0000-0000-0331-Latte</v>
      </c>
      <c r="L879" t="str">
        <f>IF(COUNTIF($K$2:K879,K879)=1,"único","repetido")</f>
        <v>único</v>
      </c>
    </row>
    <row r="880" spans="1:12" x14ac:dyDescent="0.3">
      <c r="A880" s="1">
        <v>45471</v>
      </c>
      <c r="B880" s="2">
        <v>45471.936342314817</v>
      </c>
      <c r="C880" s="2" t="str">
        <f>TEXT(Tabla1[[#This Row],[date]],"mmm")</f>
        <v>jun</v>
      </c>
      <c r="D880" s="2" t="str">
        <f>TEXT(Tabla1[[#This Row],[date]],"dddd")</f>
        <v>viernes</v>
      </c>
      <c r="E880" s="2" t="str">
        <f>TEXT(Tabla1[[#This Row],[datetime]],"hh:mm")</f>
        <v>22:28</v>
      </c>
      <c r="F880" t="s">
        <v>3</v>
      </c>
      <c r="G880" t="s">
        <v>346</v>
      </c>
      <c r="H880" t="str">
        <f>IF(ISBLANK(G880),"cash",IF(COUNTIF($D$2:D880,D880)=1,"Nuevo","frecuente"))</f>
        <v>frecuente</v>
      </c>
      <c r="I880" s="8">
        <v>37.72</v>
      </c>
      <c r="J880" t="s">
        <v>43</v>
      </c>
      <c r="K880" t="str">
        <f>Tabla1[[#This Row],[day_of_the_week]]&amp;"-"&amp;Tabla1[[#This Row],[hour]]&amp;"-"&amp;Tabla1[[#This Row],[cash_type]]&amp;"-"&amp;Tabla1[[#This Row],[card]]&amp;"-"&amp;Tabla1[[#This Row],[coffee_name]]</f>
        <v>viernes-22:28-card-ANON-0000-0000-0332-Cappuccino</v>
      </c>
      <c r="L880" t="str">
        <f>IF(COUNTIF($K$2:K880,K880)=1,"único","repetido")</f>
        <v>único</v>
      </c>
    </row>
    <row r="881" spans="1:12" x14ac:dyDescent="0.3">
      <c r="A881" s="1">
        <v>45472</v>
      </c>
      <c r="B881" s="2">
        <v>45472.407758148147</v>
      </c>
      <c r="C881" s="2" t="str">
        <f>TEXT(Tabla1[[#This Row],[date]],"mmm")</f>
        <v>jun</v>
      </c>
      <c r="D881" s="2" t="str">
        <f>TEXT(Tabla1[[#This Row],[date]],"dddd")</f>
        <v>sábado</v>
      </c>
      <c r="E881" s="2" t="str">
        <f>TEXT(Tabla1[[#This Row],[datetime]],"hh:mm")</f>
        <v>09:47</v>
      </c>
      <c r="F881" t="s">
        <v>3</v>
      </c>
      <c r="G881" t="s">
        <v>111</v>
      </c>
      <c r="H881" t="str">
        <f>IF(ISBLANK(G881),"cash",IF(COUNTIF($D$2:D881,D881)=1,"Nuevo","frecuente"))</f>
        <v>frecuente</v>
      </c>
      <c r="I881" s="8">
        <v>32.82</v>
      </c>
      <c r="J881" t="s">
        <v>14</v>
      </c>
      <c r="K881" t="str">
        <f>Tabla1[[#This Row],[day_of_the_week]]&amp;"-"&amp;Tabla1[[#This Row],[hour]]&amp;"-"&amp;Tabla1[[#This Row],[cash_type]]&amp;"-"&amp;Tabla1[[#This Row],[card]]&amp;"-"&amp;Tabla1[[#This Row],[coffee_name]]</f>
        <v>sábado-09:47-card-ANON-0000-0000-0097-Americano with Milk</v>
      </c>
      <c r="L881" t="str">
        <f>IF(COUNTIF($K$2:K881,K881)=1,"único","repetido")</f>
        <v>único</v>
      </c>
    </row>
    <row r="882" spans="1:12" x14ac:dyDescent="0.3">
      <c r="A882" s="1">
        <v>45472</v>
      </c>
      <c r="B882" s="2">
        <v>45472.486337754628</v>
      </c>
      <c r="C882" s="2" t="str">
        <f>TEXT(Tabla1[[#This Row],[date]],"mmm")</f>
        <v>jun</v>
      </c>
      <c r="D882" s="2" t="str">
        <f>TEXT(Tabla1[[#This Row],[date]],"dddd")</f>
        <v>sábado</v>
      </c>
      <c r="E882" s="2" t="str">
        <f>TEXT(Tabla1[[#This Row],[datetime]],"hh:mm")</f>
        <v>11:40</v>
      </c>
      <c r="F882" t="s">
        <v>3</v>
      </c>
      <c r="G882" t="s">
        <v>347</v>
      </c>
      <c r="H882" t="str">
        <f>IF(ISBLANK(G882),"cash",IF(COUNTIF($D$2:D882,D882)=1,"Nuevo","frecuente"))</f>
        <v>frecuente</v>
      </c>
      <c r="I882" s="8">
        <v>32.82</v>
      </c>
      <c r="J882" t="s">
        <v>14</v>
      </c>
      <c r="K882" t="str">
        <f>Tabla1[[#This Row],[day_of_the_week]]&amp;"-"&amp;Tabla1[[#This Row],[hour]]&amp;"-"&amp;Tabla1[[#This Row],[cash_type]]&amp;"-"&amp;Tabla1[[#This Row],[card]]&amp;"-"&amp;Tabla1[[#This Row],[coffee_name]]</f>
        <v>sábado-11:40-card-ANON-0000-0000-0333-Americano with Milk</v>
      </c>
      <c r="L882" t="str">
        <f>IF(COUNTIF($K$2:K882,K882)=1,"único","repetido")</f>
        <v>único</v>
      </c>
    </row>
    <row r="883" spans="1:12" x14ac:dyDescent="0.3">
      <c r="A883" s="1">
        <v>45472</v>
      </c>
      <c r="B883" s="2">
        <v>45472.487113530093</v>
      </c>
      <c r="C883" s="2" t="str">
        <f>TEXT(Tabla1[[#This Row],[date]],"mmm")</f>
        <v>jun</v>
      </c>
      <c r="D883" s="2" t="str">
        <f>TEXT(Tabla1[[#This Row],[date]],"dddd")</f>
        <v>sábado</v>
      </c>
      <c r="E883" s="2" t="str">
        <f>TEXT(Tabla1[[#This Row],[datetime]],"hh:mm")</f>
        <v>11:41</v>
      </c>
      <c r="F883" t="s">
        <v>3</v>
      </c>
      <c r="G883" t="s">
        <v>347</v>
      </c>
      <c r="H883" t="str">
        <f>IF(ISBLANK(G883),"cash",IF(COUNTIF($D$2:D883,D883)=1,"Nuevo","frecuente"))</f>
        <v>frecuente</v>
      </c>
      <c r="I883" s="8">
        <v>32.82</v>
      </c>
      <c r="J883" t="s">
        <v>14</v>
      </c>
      <c r="K883" t="str">
        <f>Tabla1[[#This Row],[day_of_the_week]]&amp;"-"&amp;Tabla1[[#This Row],[hour]]&amp;"-"&amp;Tabla1[[#This Row],[cash_type]]&amp;"-"&amp;Tabla1[[#This Row],[card]]&amp;"-"&amp;Tabla1[[#This Row],[coffee_name]]</f>
        <v>sábado-11:41-card-ANON-0000-0000-0333-Americano with Milk</v>
      </c>
      <c r="L883" t="str">
        <f>IF(COUNTIF($K$2:K883,K883)=1,"único","repetido")</f>
        <v>único</v>
      </c>
    </row>
    <row r="884" spans="1:12" x14ac:dyDescent="0.3">
      <c r="A884" s="1">
        <v>45472</v>
      </c>
      <c r="B884" s="2">
        <v>45472.521115254633</v>
      </c>
      <c r="C884" s="2" t="str">
        <f>TEXT(Tabla1[[#This Row],[date]],"mmm")</f>
        <v>jun</v>
      </c>
      <c r="D884" s="2" t="str">
        <f>TEXT(Tabla1[[#This Row],[date]],"dddd")</f>
        <v>sábado</v>
      </c>
      <c r="E884" s="2" t="str">
        <f>TEXT(Tabla1[[#This Row],[datetime]],"hh:mm")</f>
        <v>12:30</v>
      </c>
      <c r="F884" t="s">
        <v>3</v>
      </c>
      <c r="G884" t="s">
        <v>348</v>
      </c>
      <c r="H884" t="str">
        <f>IF(ISBLANK(G884),"cash",IF(COUNTIF($D$2:D884,D884)=1,"Nuevo","frecuente"))</f>
        <v>frecuente</v>
      </c>
      <c r="I884" s="8">
        <v>37.72</v>
      </c>
      <c r="J884" t="s">
        <v>43</v>
      </c>
      <c r="K884" t="str">
        <f>Tabla1[[#This Row],[day_of_the_week]]&amp;"-"&amp;Tabla1[[#This Row],[hour]]&amp;"-"&amp;Tabla1[[#This Row],[cash_type]]&amp;"-"&amp;Tabla1[[#This Row],[card]]&amp;"-"&amp;Tabla1[[#This Row],[coffee_name]]</f>
        <v>sábado-12:30-card-ANON-0000-0000-0334-Cappuccino</v>
      </c>
      <c r="L884" t="str">
        <f>IF(COUNTIF($K$2:K884,K884)=1,"único","repetido")</f>
        <v>único</v>
      </c>
    </row>
    <row r="885" spans="1:12" x14ac:dyDescent="0.3">
      <c r="A885" s="1">
        <v>45472</v>
      </c>
      <c r="B885" s="2">
        <v>45472.522020625001</v>
      </c>
      <c r="C885" s="2" t="str">
        <f>TEXT(Tabla1[[#This Row],[date]],"mmm")</f>
        <v>jun</v>
      </c>
      <c r="D885" s="2" t="str">
        <f>TEXT(Tabla1[[#This Row],[date]],"dddd")</f>
        <v>sábado</v>
      </c>
      <c r="E885" s="2" t="str">
        <f>TEXT(Tabla1[[#This Row],[datetime]],"hh:mm")</f>
        <v>12:31</v>
      </c>
      <c r="F885" t="s">
        <v>3</v>
      </c>
      <c r="G885" t="s">
        <v>348</v>
      </c>
      <c r="H885" t="str">
        <f>IF(ISBLANK(G885),"cash",IF(COUNTIF($D$2:D885,D885)=1,"Nuevo","frecuente"))</f>
        <v>frecuente</v>
      </c>
      <c r="I885" s="8">
        <v>37.72</v>
      </c>
      <c r="J885" t="s">
        <v>43</v>
      </c>
      <c r="K885" t="str">
        <f>Tabla1[[#This Row],[day_of_the_week]]&amp;"-"&amp;Tabla1[[#This Row],[hour]]&amp;"-"&amp;Tabla1[[#This Row],[cash_type]]&amp;"-"&amp;Tabla1[[#This Row],[card]]&amp;"-"&amp;Tabla1[[#This Row],[coffee_name]]</f>
        <v>sábado-12:31-card-ANON-0000-0000-0334-Cappuccino</v>
      </c>
      <c r="L885" t="str">
        <f>IF(COUNTIF($K$2:K885,K885)=1,"único","repetido")</f>
        <v>único</v>
      </c>
    </row>
    <row r="886" spans="1:12" x14ac:dyDescent="0.3">
      <c r="A886" s="1">
        <v>45472</v>
      </c>
      <c r="B886" s="2">
        <v>45472.724809988424</v>
      </c>
      <c r="C886" s="2" t="str">
        <f>TEXT(Tabla1[[#This Row],[date]],"mmm")</f>
        <v>jun</v>
      </c>
      <c r="D886" s="2" t="str">
        <f>TEXT(Tabla1[[#This Row],[date]],"dddd")</f>
        <v>sábado</v>
      </c>
      <c r="E886" s="2" t="str">
        <f>TEXT(Tabla1[[#This Row],[datetime]],"hh:mm")</f>
        <v>17:23</v>
      </c>
      <c r="F886" t="s">
        <v>3</v>
      </c>
      <c r="G886" t="s">
        <v>349</v>
      </c>
      <c r="H886" t="str">
        <f>IF(ISBLANK(G886),"cash",IF(COUNTIF($D$2:D886,D886)=1,"Nuevo","frecuente"))</f>
        <v>frecuente</v>
      </c>
      <c r="I886" s="8">
        <v>37.72</v>
      </c>
      <c r="J886" t="s">
        <v>43</v>
      </c>
      <c r="K886" t="str">
        <f>Tabla1[[#This Row],[day_of_the_week]]&amp;"-"&amp;Tabla1[[#This Row],[hour]]&amp;"-"&amp;Tabla1[[#This Row],[cash_type]]&amp;"-"&amp;Tabla1[[#This Row],[card]]&amp;"-"&amp;Tabla1[[#This Row],[coffee_name]]</f>
        <v>sábado-17:23-card-ANON-0000-0000-0335-Cappuccino</v>
      </c>
      <c r="L886" t="str">
        <f>IF(COUNTIF($K$2:K886,K886)=1,"único","repetido")</f>
        <v>único</v>
      </c>
    </row>
    <row r="887" spans="1:12" x14ac:dyDescent="0.3">
      <c r="A887" s="1">
        <v>45472</v>
      </c>
      <c r="B887" s="2">
        <v>45472.725606215281</v>
      </c>
      <c r="C887" s="2" t="str">
        <f>TEXT(Tabla1[[#This Row],[date]],"mmm")</f>
        <v>jun</v>
      </c>
      <c r="D887" s="2" t="str">
        <f>TEXT(Tabla1[[#This Row],[date]],"dddd")</f>
        <v>sábado</v>
      </c>
      <c r="E887" s="2" t="str">
        <f>TEXT(Tabla1[[#This Row],[datetime]],"hh:mm")</f>
        <v>17:24</v>
      </c>
      <c r="F887" t="s">
        <v>3</v>
      </c>
      <c r="G887" t="s">
        <v>349</v>
      </c>
      <c r="H887" t="str">
        <f>IF(ISBLANK(G887),"cash",IF(COUNTIF($D$2:D887,D887)=1,"Nuevo","frecuente"))</f>
        <v>frecuente</v>
      </c>
      <c r="I887" s="8">
        <v>37.72</v>
      </c>
      <c r="J887" t="s">
        <v>9</v>
      </c>
      <c r="K887" t="str">
        <f>Tabla1[[#This Row],[day_of_the_week]]&amp;"-"&amp;Tabla1[[#This Row],[hour]]&amp;"-"&amp;Tabla1[[#This Row],[cash_type]]&amp;"-"&amp;Tabla1[[#This Row],[card]]&amp;"-"&amp;Tabla1[[#This Row],[coffee_name]]</f>
        <v>sábado-17:24-card-ANON-0000-0000-0335-Hot Chocolate</v>
      </c>
      <c r="L887" t="str">
        <f>IF(COUNTIF($K$2:K887,K887)=1,"único","repetido")</f>
        <v>único</v>
      </c>
    </row>
    <row r="888" spans="1:12" x14ac:dyDescent="0.3">
      <c r="A888" s="1">
        <v>45472</v>
      </c>
      <c r="B888" s="2">
        <v>45472.894009826392</v>
      </c>
      <c r="C888" s="2" t="str">
        <f>TEXT(Tabla1[[#This Row],[date]],"mmm")</f>
        <v>jun</v>
      </c>
      <c r="D888" s="2" t="str">
        <f>TEXT(Tabla1[[#This Row],[date]],"dddd")</f>
        <v>sábado</v>
      </c>
      <c r="E888" s="2" t="str">
        <f>TEXT(Tabla1[[#This Row],[datetime]],"hh:mm")</f>
        <v>21:27</v>
      </c>
      <c r="F888" t="s">
        <v>3</v>
      </c>
      <c r="G888" t="s">
        <v>19</v>
      </c>
      <c r="H888" t="str">
        <f>IF(ISBLANK(G888),"cash",IF(COUNTIF($D$2:D888,D888)=1,"Nuevo","frecuente"))</f>
        <v>frecuente</v>
      </c>
      <c r="I888" s="8">
        <v>37.72</v>
      </c>
      <c r="J888" t="s">
        <v>7</v>
      </c>
      <c r="K888" t="str">
        <f>Tabla1[[#This Row],[day_of_the_week]]&amp;"-"&amp;Tabla1[[#This Row],[hour]]&amp;"-"&amp;Tabla1[[#This Row],[cash_type]]&amp;"-"&amp;Tabla1[[#This Row],[card]]&amp;"-"&amp;Tabla1[[#This Row],[coffee_name]]</f>
        <v>sábado-21:27-card-ANON-0000-0000-0009-Latte</v>
      </c>
      <c r="L888" t="str">
        <f>IF(COUNTIF($K$2:K888,K888)=1,"único","repetido")</f>
        <v>único</v>
      </c>
    </row>
    <row r="889" spans="1:12" x14ac:dyDescent="0.3">
      <c r="A889" s="1">
        <v>45473</v>
      </c>
      <c r="B889" s="2">
        <v>45473.43622502315</v>
      </c>
      <c r="C889" s="2" t="str">
        <f>TEXT(Tabla1[[#This Row],[date]],"mmm")</f>
        <v>jun</v>
      </c>
      <c r="D889" s="2" t="str">
        <f>TEXT(Tabla1[[#This Row],[date]],"dddd")</f>
        <v>domingo</v>
      </c>
      <c r="E889" s="2" t="str">
        <f>TEXT(Tabla1[[#This Row],[datetime]],"hh:mm")</f>
        <v>10:28</v>
      </c>
      <c r="F889" t="s">
        <v>3</v>
      </c>
      <c r="G889" t="s">
        <v>350</v>
      </c>
      <c r="H889" t="str">
        <f>IF(ISBLANK(G889),"cash",IF(COUNTIF($D$2:D889,D889)=1,"Nuevo","frecuente"))</f>
        <v>frecuente</v>
      </c>
      <c r="I889" s="8">
        <v>37.72</v>
      </c>
      <c r="J889" t="s">
        <v>7</v>
      </c>
      <c r="K889" t="str">
        <f>Tabla1[[#This Row],[day_of_the_week]]&amp;"-"&amp;Tabla1[[#This Row],[hour]]&amp;"-"&amp;Tabla1[[#This Row],[cash_type]]&amp;"-"&amp;Tabla1[[#This Row],[card]]&amp;"-"&amp;Tabla1[[#This Row],[coffee_name]]</f>
        <v>domingo-10:28-card-ANON-0000-0000-0336-Latte</v>
      </c>
      <c r="L889" t="str">
        <f>IF(COUNTIF($K$2:K889,K889)=1,"único","repetido")</f>
        <v>único</v>
      </c>
    </row>
    <row r="890" spans="1:12" x14ac:dyDescent="0.3">
      <c r="A890" s="1">
        <v>45473</v>
      </c>
      <c r="B890" s="2">
        <v>45473.545724768519</v>
      </c>
      <c r="C890" s="2" t="str">
        <f>TEXT(Tabla1[[#This Row],[date]],"mmm")</f>
        <v>jun</v>
      </c>
      <c r="D890" s="2" t="str">
        <f>TEXT(Tabla1[[#This Row],[date]],"dddd")</f>
        <v>domingo</v>
      </c>
      <c r="E890" s="2" t="str">
        <f>TEXT(Tabla1[[#This Row],[datetime]],"hh:mm")</f>
        <v>13:05</v>
      </c>
      <c r="F890" t="s">
        <v>3</v>
      </c>
      <c r="G890" t="s">
        <v>351</v>
      </c>
      <c r="H890" t="str">
        <f>IF(ISBLANK(G890),"cash",IF(COUNTIF($D$2:D890,D890)=1,"Nuevo","frecuente"))</f>
        <v>frecuente</v>
      </c>
      <c r="I890" s="8">
        <v>23.02</v>
      </c>
      <c r="J890" t="s">
        <v>35</v>
      </c>
      <c r="K890" t="str">
        <f>Tabla1[[#This Row],[day_of_the_week]]&amp;"-"&amp;Tabla1[[#This Row],[hour]]&amp;"-"&amp;Tabla1[[#This Row],[cash_type]]&amp;"-"&amp;Tabla1[[#This Row],[card]]&amp;"-"&amp;Tabla1[[#This Row],[coffee_name]]</f>
        <v>domingo-13:05-card-ANON-0000-0000-0337-Espresso</v>
      </c>
      <c r="L890" t="str">
        <f>IF(COUNTIF($K$2:K890,K890)=1,"único","repetido")</f>
        <v>único</v>
      </c>
    </row>
    <row r="891" spans="1:12" x14ac:dyDescent="0.3">
      <c r="A891" s="1">
        <v>45473</v>
      </c>
      <c r="B891" s="2">
        <v>45473.7046490625</v>
      </c>
      <c r="C891" s="2" t="str">
        <f>TEXT(Tabla1[[#This Row],[date]],"mmm")</f>
        <v>jun</v>
      </c>
      <c r="D891" s="2" t="str">
        <f>TEXT(Tabla1[[#This Row],[date]],"dddd")</f>
        <v>domingo</v>
      </c>
      <c r="E891" s="2" t="str">
        <f>TEXT(Tabla1[[#This Row],[datetime]],"hh:mm")</f>
        <v>16:54</v>
      </c>
      <c r="F891" t="s">
        <v>3</v>
      </c>
      <c r="G891" t="s">
        <v>19</v>
      </c>
      <c r="H891" t="str">
        <f>IF(ISBLANK(G891),"cash",IF(COUNTIF($D$2:D891,D891)=1,"Nuevo","frecuente"))</f>
        <v>frecuente</v>
      </c>
      <c r="I891" s="8">
        <v>37.72</v>
      </c>
      <c r="J891" t="s">
        <v>9</v>
      </c>
      <c r="K891" t="str">
        <f>Tabla1[[#This Row],[day_of_the_week]]&amp;"-"&amp;Tabla1[[#This Row],[hour]]&amp;"-"&amp;Tabla1[[#This Row],[cash_type]]&amp;"-"&amp;Tabla1[[#This Row],[card]]&amp;"-"&amp;Tabla1[[#This Row],[coffee_name]]</f>
        <v>domingo-16:54-card-ANON-0000-0000-0009-Hot Chocolate</v>
      </c>
      <c r="L891" t="str">
        <f>IF(COUNTIF($K$2:K891,K891)=1,"único","repetido")</f>
        <v>único</v>
      </c>
    </row>
    <row r="892" spans="1:12" x14ac:dyDescent="0.3">
      <c r="A892" s="1">
        <v>45473</v>
      </c>
      <c r="B892" s="2">
        <v>45473.877890578704</v>
      </c>
      <c r="C892" s="2" t="str">
        <f>TEXT(Tabla1[[#This Row],[date]],"mmm")</f>
        <v>jun</v>
      </c>
      <c r="D892" s="2" t="str">
        <f>TEXT(Tabla1[[#This Row],[date]],"dddd")</f>
        <v>domingo</v>
      </c>
      <c r="E892" s="2" t="str">
        <f>TEXT(Tabla1[[#This Row],[datetime]],"hh:mm")</f>
        <v>21:04</v>
      </c>
      <c r="F892" t="s">
        <v>3</v>
      </c>
      <c r="G892" t="s">
        <v>111</v>
      </c>
      <c r="H892" t="str">
        <f>IF(ISBLANK(G892),"cash",IF(COUNTIF($D$2:D892,D892)=1,"Nuevo","frecuente"))</f>
        <v>frecuente</v>
      </c>
      <c r="I892" s="8">
        <v>32.82</v>
      </c>
      <c r="J892" t="s">
        <v>14</v>
      </c>
      <c r="K892" t="str">
        <f>Tabla1[[#This Row],[day_of_the_week]]&amp;"-"&amp;Tabla1[[#This Row],[hour]]&amp;"-"&amp;Tabla1[[#This Row],[cash_type]]&amp;"-"&amp;Tabla1[[#This Row],[card]]&amp;"-"&amp;Tabla1[[#This Row],[coffee_name]]</f>
        <v>domingo-21:04-card-ANON-0000-0000-0097-Americano with Milk</v>
      </c>
      <c r="L892" t="str">
        <f>IF(COUNTIF($K$2:K892,K892)=1,"único","repetido")</f>
        <v>único</v>
      </c>
    </row>
    <row r="893" spans="1:12" x14ac:dyDescent="0.3">
      <c r="A893" s="1">
        <v>45474</v>
      </c>
      <c r="B893" s="2">
        <v>45474.755170833334</v>
      </c>
      <c r="C893" s="2" t="str">
        <f>TEXT(Tabla1[[#This Row],[date]],"mmm")</f>
        <v>jul</v>
      </c>
      <c r="D893" s="2" t="str">
        <f>TEXT(Tabla1[[#This Row],[date]],"dddd")</f>
        <v>lunes</v>
      </c>
      <c r="E893" s="2" t="str">
        <f>TEXT(Tabla1[[#This Row],[datetime]],"hh:mm")</f>
        <v>18:07</v>
      </c>
      <c r="F893" t="s">
        <v>3</v>
      </c>
      <c r="G893" t="s">
        <v>23</v>
      </c>
      <c r="H893" t="str">
        <f>IF(ISBLANK(G893),"cash",IF(COUNTIF($D$2:D893,D893)=1,"Nuevo","frecuente"))</f>
        <v>frecuente</v>
      </c>
      <c r="I893" s="8">
        <v>23.02</v>
      </c>
      <c r="J893" t="s">
        <v>35</v>
      </c>
      <c r="K893" t="str">
        <f>Tabla1[[#This Row],[day_of_the_week]]&amp;"-"&amp;Tabla1[[#This Row],[hour]]&amp;"-"&amp;Tabla1[[#This Row],[cash_type]]&amp;"-"&amp;Tabla1[[#This Row],[card]]&amp;"-"&amp;Tabla1[[#This Row],[coffee_name]]</f>
        <v>lunes-18:07-card-ANON-0000-0000-0012-Espresso</v>
      </c>
      <c r="L893" t="str">
        <f>IF(COUNTIF($K$2:K893,K893)=1,"único","repetido")</f>
        <v>único</v>
      </c>
    </row>
    <row r="894" spans="1:12" x14ac:dyDescent="0.3">
      <c r="A894" s="1">
        <v>45474</v>
      </c>
      <c r="B894" s="2">
        <v>45474.789488935188</v>
      </c>
      <c r="C894" s="2" t="str">
        <f>TEXT(Tabla1[[#This Row],[date]],"mmm")</f>
        <v>jul</v>
      </c>
      <c r="D894" s="2" t="str">
        <f>TEXT(Tabla1[[#This Row],[date]],"dddd")</f>
        <v>lunes</v>
      </c>
      <c r="E894" s="2" t="str">
        <f>TEXT(Tabla1[[#This Row],[datetime]],"hh:mm")</f>
        <v>18:56</v>
      </c>
      <c r="F894" t="s">
        <v>3</v>
      </c>
      <c r="G894" t="s">
        <v>352</v>
      </c>
      <c r="H894" t="str">
        <f>IF(ISBLANK(G894),"cash",IF(COUNTIF($D$2:D894,D894)=1,"Nuevo","frecuente"))</f>
        <v>frecuente</v>
      </c>
      <c r="I894" s="8">
        <v>37.72</v>
      </c>
      <c r="J894" t="s">
        <v>43</v>
      </c>
      <c r="K894" t="str">
        <f>Tabla1[[#This Row],[day_of_the_week]]&amp;"-"&amp;Tabla1[[#This Row],[hour]]&amp;"-"&amp;Tabla1[[#This Row],[cash_type]]&amp;"-"&amp;Tabla1[[#This Row],[card]]&amp;"-"&amp;Tabla1[[#This Row],[coffee_name]]</f>
        <v>lunes-18:56-card-ANON-0000-0000-0338-Cappuccino</v>
      </c>
      <c r="L894" t="str">
        <f>IF(COUNTIF($K$2:K894,K894)=1,"único","repetido")</f>
        <v>único</v>
      </c>
    </row>
    <row r="895" spans="1:12" x14ac:dyDescent="0.3">
      <c r="A895" s="1">
        <v>45474</v>
      </c>
      <c r="B895" s="2">
        <v>45474.790211423613</v>
      </c>
      <c r="C895" s="2" t="str">
        <f>TEXT(Tabla1[[#This Row],[date]],"mmm")</f>
        <v>jul</v>
      </c>
      <c r="D895" s="2" t="str">
        <f>TEXT(Tabla1[[#This Row],[date]],"dddd")</f>
        <v>lunes</v>
      </c>
      <c r="E895" s="2" t="str">
        <f>TEXT(Tabla1[[#This Row],[datetime]],"hh:mm")</f>
        <v>18:57</v>
      </c>
      <c r="F895" t="s">
        <v>3</v>
      </c>
      <c r="G895" t="s">
        <v>353</v>
      </c>
      <c r="H895" t="str">
        <f>IF(ISBLANK(G895),"cash",IF(COUNTIF($D$2:D895,D895)=1,"Nuevo","frecuente"))</f>
        <v>frecuente</v>
      </c>
      <c r="I895" s="8">
        <v>37.72</v>
      </c>
      <c r="J895" t="s">
        <v>43</v>
      </c>
      <c r="K895" t="str">
        <f>Tabla1[[#This Row],[day_of_the_week]]&amp;"-"&amp;Tabla1[[#This Row],[hour]]&amp;"-"&amp;Tabla1[[#This Row],[cash_type]]&amp;"-"&amp;Tabla1[[#This Row],[card]]&amp;"-"&amp;Tabla1[[#This Row],[coffee_name]]</f>
        <v>lunes-18:57-card-ANON-0000-0000-0339-Cappuccino</v>
      </c>
      <c r="L895" t="str">
        <f>IF(COUNTIF($K$2:K895,K895)=1,"único","repetido")</f>
        <v>único</v>
      </c>
    </row>
    <row r="896" spans="1:12" x14ac:dyDescent="0.3">
      <c r="A896" s="1">
        <v>45475</v>
      </c>
      <c r="B896" s="2">
        <v>45475.446458993058</v>
      </c>
      <c r="C896" s="2" t="str">
        <f>TEXT(Tabla1[[#This Row],[date]],"mmm")</f>
        <v>jul</v>
      </c>
      <c r="D896" s="2" t="str">
        <f>TEXT(Tabla1[[#This Row],[date]],"dddd")</f>
        <v>martes</v>
      </c>
      <c r="E896" s="2" t="str">
        <f>TEXT(Tabla1[[#This Row],[datetime]],"hh:mm")</f>
        <v>10:42</v>
      </c>
      <c r="F896" t="s">
        <v>3</v>
      </c>
      <c r="G896" t="s">
        <v>318</v>
      </c>
      <c r="H896" t="str">
        <f>IF(ISBLANK(G896),"cash",IF(COUNTIF($D$2:D896,D896)=1,"Nuevo","frecuente"))</f>
        <v>frecuente</v>
      </c>
      <c r="I896" s="8">
        <v>32.82</v>
      </c>
      <c r="J896" t="s">
        <v>14</v>
      </c>
      <c r="K896" t="str">
        <f>Tabla1[[#This Row],[day_of_the_week]]&amp;"-"&amp;Tabla1[[#This Row],[hour]]&amp;"-"&amp;Tabla1[[#This Row],[cash_type]]&amp;"-"&amp;Tabla1[[#This Row],[card]]&amp;"-"&amp;Tabla1[[#This Row],[coffee_name]]</f>
        <v>martes-10:42-card-ANON-0000-0000-0304-Americano with Milk</v>
      </c>
      <c r="L896" t="str">
        <f>IF(COUNTIF($K$2:K896,K896)=1,"único","repetido")</f>
        <v>único</v>
      </c>
    </row>
    <row r="897" spans="1:12" x14ac:dyDescent="0.3">
      <c r="A897" s="1">
        <v>45475</v>
      </c>
      <c r="B897" s="2">
        <v>45475.447923807871</v>
      </c>
      <c r="C897" s="2" t="str">
        <f>TEXT(Tabla1[[#This Row],[date]],"mmm")</f>
        <v>jul</v>
      </c>
      <c r="D897" s="2" t="str">
        <f>TEXT(Tabla1[[#This Row],[date]],"dddd")</f>
        <v>martes</v>
      </c>
      <c r="E897" s="2" t="str">
        <f>TEXT(Tabla1[[#This Row],[datetime]],"hh:mm")</f>
        <v>10:45</v>
      </c>
      <c r="F897" t="s">
        <v>3</v>
      </c>
      <c r="G897" t="s">
        <v>318</v>
      </c>
      <c r="H897" t="str">
        <f>IF(ISBLANK(G897),"cash",IF(COUNTIF($D$2:D897,D897)=1,"Nuevo","frecuente"))</f>
        <v>frecuente</v>
      </c>
      <c r="I897" s="8">
        <v>27.92</v>
      </c>
      <c r="J897" t="s">
        <v>11</v>
      </c>
      <c r="K897" t="str">
        <f>Tabla1[[#This Row],[day_of_the_week]]&amp;"-"&amp;Tabla1[[#This Row],[hour]]&amp;"-"&amp;Tabla1[[#This Row],[cash_type]]&amp;"-"&amp;Tabla1[[#This Row],[card]]&amp;"-"&amp;Tabla1[[#This Row],[coffee_name]]</f>
        <v>martes-10:45-card-ANON-0000-0000-0304-Americano</v>
      </c>
      <c r="L897" t="str">
        <f>IF(COUNTIF($K$2:K897,K897)=1,"único","repetido")</f>
        <v>único</v>
      </c>
    </row>
    <row r="898" spans="1:12" x14ac:dyDescent="0.3">
      <c r="A898" s="1">
        <v>45475</v>
      </c>
      <c r="B898" s="2">
        <v>45475.53339329861</v>
      </c>
      <c r="C898" s="2" t="str">
        <f>TEXT(Tabla1[[#This Row],[date]],"mmm")</f>
        <v>jul</v>
      </c>
      <c r="D898" s="2" t="str">
        <f>TEXT(Tabla1[[#This Row],[date]],"dddd")</f>
        <v>martes</v>
      </c>
      <c r="E898" s="2" t="str">
        <f>TEXT(Tabla1[[#This Row],[datetime]],"hh:mm")</f>
        <v>12:48</v>
      </c>
      <c r="F898" t="s">
        <v>3</v>
      </c>
      <c r="G898" t="s">
        <v>31</v>
      </c>
      <c r="H898" t="str">
        <f>IF(ISBLANK(G898),"cash",IF(COUNTIF($D$2:D898,D898)=1,"Nuevo","frecuente"))</f>
        <v>frecuente</v>
      </c>
      <c r="I898" s="8">
        <v>37.72</v>
      </c>
      <c r="J898" t="s">
        <v>7</v>
      </c>
      <c r="K898" t="str">
        <f>Tabla1[[#This Row],[day_of_the_week]]&amp;"-"&amp;Tabla1[[#This Row],[hour]]&amp;"-"&amp;Tabla1[[#This Row],[cash_type]]&amp;"-"&amp;Tabla1[[#This Row],[card]]&amp;"-"&amp;Tabla1[[#This Row],[coffee_name]]</f>
        <v>martes-12:48-card-ANON-0000-0000-0019-Latte</v>
      </c>
      <c r="L898" t="str">
        <f>IF(COUNTIF($K$2:K898,K898)=1,"único","repetido")</f>
        <v>único</v>
      </c>
    </row>
    <row r="899" spans="1:12" x14ac:dyDescent="0.3">
      <c r="A899" s="1">
        <v>45475</v>
      </c>
      <c r="B899" s="2">
        <v>45475.585569803239</v>
      </c>
      <c r="C899" s="2" t="str">
        <f>TEXT(Tabla1[[#This Row],[date]],"mmm")</f>
        <v>jul</v>
      </c>
      <c r="D899" s="2" t="str">
        <f>TEXT(Tabla1[[#This Row],[date]],"dddd")</f>
        <v>martes</v>
      </c>
      <c r="E899" s="2" t="str">
        <f>TEXT(Tabla1[[#This Row],[datetime]],"hh:mm")</f>
        <v>14:03</v>
      </c>
      <c r="F899" t="s">
        <v>3</v>
      </c>
      <c r="G899" t="s">
        <v>354</v>
      </c>
      <c r="H899" t="str">
        <f>IF(ISBLANK(G899),"cash",IF(COUNTIF($D$2:D899,D899)=1,"Nuevo","frecuente"))</f>
        <v>frecuente</v>
      </c>
      <c r="I899" s="8">
        <v>27.92</v>
      </c>
      <c r="J899" t="s">
        <v>11</v>
      </c>
      <c r="K899" t="str">
        <f>Tabla1[[#This Row],[day_of_the_week]]&amp;"-"&amp;Tabla1[[#This Row],[hour]]&amp;"-"&amp;Tabla1[[#This Row],[cash_type]]&amp;"-"&amp;Tabla1[[#This Row],[card]]&amp;"-"&amp;Tabla1[[#This Row],[coffee_name]]</f>
        <v>martes-14:03-card-ANON-0000-0000-0340-Americano</v>
      </c>
      <c r="L899" t="str">
        <f>IF(COUNTIF($K$2:K899,K899)=1,"único","repetido")</f>
        <v>único</v>
      </c>
    </row>
    <row r="900" spans="1:12" x14ac:dyDescent="0.3">
      <c r="A900" s="1">
        <v>45475</v>
      </c>
      <c r="B900" s="2">
        <v>45475.688476122683</v>
      </c>
      <c r="C900" s="2" t="str">
        <f>TEXT(Tabla1[[#This Row],[date]],"mmm")</f>
        <v>jul</v>
      </c>
      <c r="D900" s="2" t="str">
        <f>TEXT(Tabla1[[#This Row],[date]],"dddd")</f>
        <v>martes</v>
      </c>
      <c r="E900" s="2" t="str">
        <f>TEXT(Tabla1[[#This Row],[datetime]],"hh:mm")</f>
        <v>16:31</v>
      </c>
      <c r="F900" t="s">
        <v>3</v>
      </c>
      <c r="G900" t="s">
        <v>355</v>
      </c>
      <c r="H900" t="str">
        <f>IF(ISBLANK(G900),"cash",IF(COUNTIF($D$2:D900,D900)=1,"Nuevo","frecuente"))</f>
        <v>frecuente</v>
      </c>
      <c r="I900" s="8">
        <v>32.82</v>
      </c>
      <c r="J900" t="s">
        <v>14</v>
      </c>
      <c r="K900" t="str">
        <f>Tabla1[[#This Row],[day_of_the_week]]&amp;"-"&amp;Tabla1[[#This Row],[hour]]&amp;"-"&amp;Tabla1[[#This Row],[cash_type]]&amp;"-"&amp;Tabla1[[#This Row],[card]]&amp;"-"&amp;Tabla1[[#This Row],[coffee_name]]</f>
        <v>martes-16:31-card-ANON-0000-0000-0341-Americano with Milk</v>
      </c>
      <c r="L900" t="str">
        <f>IF(COUNTIF($K$2:K900,K900)=1,"único","repetido")</f>
        <v>único</v>
      </c>
    </row>
    <row r="901" spans="1:12" x14ac:dyDescent="0.3">
      <c r="A901" s="1">
        <v>45475</v>
      </c>
      <c r="B901" s="2">
        <v>45475.918328425927</v>
      </c>
      <c r="C901" s="2" t="str">
        <f>TEXT(Tabla1[[#This Row],[date]],"mmm")</f>
        <v>jul</v>
      </c>
      <c r="D901" s="2" t="str">
        <f>TEXT(Tabla1[[#This Row],[date]],"dddd")</f>
        <v>martes</v>
      </c>
      <c r="E901" s="2" t="str">
        <f>TEXT(Tabla1[[#This Row],[datetime]],"hh:mm")</f>
        <v>22:02</v>
      </c>
      <c r="F901" t="s">
        <v>3</v>
      </c>
      <c r="G901" t="s">
        <v>343</v>
      </c>
      <c r="H901" t="str">
        <f>IF(ISBLANK(G901),"cash",IF(COUNTIF($D$2:D901,D901)=1,"Nuevo","frecuente"))</f>
        <v>frecuente</v>
      </c>
      <c r="I901" s="8">
        <v>32.82</v>
      </c>
      <c r="J901" t="s">
        <v>14</v>
      </c>
      <c r="K901" t="str">
        <f>Tabla1[[#This Row],[day_of_the_week]]&amp;"-"&amp;Tabla1[[#This Row],[hour]]&amp;"-"&amp;Tabla1[[#This Row],[cash_type]]&amp;"-"&amp;Tabla1[[#This Row],[card]]&amp;"-"&amp;Tabla1[[#This Row],[coffee_name]]</f>
        <v>martes-22:02-card-ANON-0000-0000-0329-Americano with Milk</v>
      </c>
      <c r="L901" t="str">
        <f>IF(COUNTIF($K$2:K901,K901)=1,"único","repetido")</f>
        <v>único</v>
      </c>
    </row>
    <row r="902" spans="1:12" x14ac:dyDescent="0.3">
      <c r="A902" s="1">
        <v>45476</v>
      </c>
      <c r="B902" s="2">
        <v>45476.577256192133</v>
      </c>
      <c r="C902" s="2" t="str">
        <f>TEXT(Tabla1[[#This Row],[date]],"mmm")</f>
        <v>jul</v>
      </c>
      <c r="D902" s="2" t="str">
        <f>TEXT(Tabla1[[#This Row],[date]],"dddd")</f>
        <v>miércoles</v>
      </c>
      <c r="E902" s="2" t="str">
        <f>TEXT(Tabla1[[#This Row],[datetime]],"hh:mm")</f>
        <v>13:51</v>
      </c>
      <c r="F902" t="s">
        <v>3</v>
      </c>
      <c r="G902" t="s">
        <v>23</v>
      </c>
      <c r="H902" t="str">
        <f>IF(ISBLANK(G902),"cash",IF(COUNTIF($D$2:D902,D902)=1,"Nuevo","frecuente"))</f>
        <v>frecuente</v>
      </c>
      <c r="I902" s="8">
        <v>32.82</v>
      </c>
      <c r="J902" t="s">
        <v>14</v>
      </c>
      <c r="K902" t="str">
        <f>Tabla1[[#This Row],[day_of_the_week]]&amp;"-"&amp;Tabla1[[#This Row],[hour]]&amp;"-"&amp;Tabla1[[#This Row],[cash_type]]&amp;"-"&amp;Tabla1[[#This Row],[card]]&amp;"-"&amp;Tabla1[[#This Row],[coffee_name]]</f>
        <v>miércoles-13:51-card-ANON-0000-0000-0012-Americano with Milk</v>
      </c>
      <c r="L902" t="str">
        <f>IF(COUNTIF($K$2:K902,K902)=1,"único","repetido")</f>
        <v>único</v>
      </c>
    </row>
    <row r="903" spans="1:12" x14ac:dyDescent="0.3">
      <c r="A903" s="1">
        <v>45476</v>
      </c>
      <c r="B903" s="2">
        <v>45476.667552708335</v>
      </c>
      <c r="C903" s="2" t="str">
        <f>TEXT(Tabla1[[#This Row],[date]],"mmm")</f>
        <v>jul</v>
      </c>
      <c r="D903" s="2" t="str">
        <f>TEXT(Tabla1[[#This Row],[date]],"dddd")</f>
        <v>miércoles</v>
      </c>
      <c r="E903" s="2" t="str">
        <f>TEXT(Tabla1[[#This Row],[datetime]],"hh:mm")</f>
        <v>16:01</v>
      </c>
      <c r="F903" t="s">
        <v>3</v>
      </c>
      <c r="G903" t="s">
        <v>356</v>
      </c>
      <c r="H903" t="str">
        <f>IF(ISBLANK(G903),"cash",IF(COUNTIF($D$2:D903,D903)=1,"Nuevo","frecuente"))</f>
        <v>frecuente</v>
      </c>
      <c r="I903" s="8">
        <v>37.72</v>
      </c>
      <c r="J903" t="s">
        <v>43</v>
      </c>
      <c r="K903" t="str">
        <f>Tabla1[[#This Row],[day_of_the_week]]&amp;"-"&amp;Tabla1[[#This Row],[hour]]&amp;"-"&amp;Tabla1[[#This Row],[cash_type]]&amp;"-"&amp;Tabla1[[#This Row],[card]]&amp;"-"&amp;Tabla1[[#This Row],[coffee_name]]</f>
        <v>miércoles-16:01-card-ANON-0000-0000-0342-Cappuccino</v>
      </c>
      <c r="L903" t="str">
        <f>IF(COUNTIF($K$2:K903,K903)=1,"único","repetido")</f>
        <v>único</v>
      </c>
    </row>
    <row r="904" spans="1:12" x14ac:dyDescent="0.3">
      <c r="A904" s="1">
        <v>45476</v>
      </c>
      <c r="B904" s="2">
        <v>45476.70168082176</v>
      </c>
      <c r="C904" s="2" t="str">
        <f>TEXT(Tabla1[[#This Row],[date]],"mmm")</f>
        <v>jul</v>
      </c>
      <c r="D904" s="2" t="str">
        <f>TEXT(Tabla1[[#This Row],[date]],"dddd")</f>
        <v>miércoles</v>
      </c>
      <c r="E904" s="2" t="str">
        <f>TEXT(Tabla1[[#This Row],[datetime]],"hh:mm")</f>
        <v>16:50</v>
      </c>
      <c r="F904" t="s">
        <v>3</v>
      </c>
      <c r="G904" t="s">
        <v>357</v>
      </c>
      <c r="H904" t="str">
        <f>IF(ISBLANK(G904),"cash",IF(COUNTIF($D$2:D904,D904)=1,"Nuevo","frecuente"))</f>
        <v>frecuente</v>
      </c>
      <c r="I904" s="8">
        <v>37.72</v>
      </c>
      <c r="J904" t="s">
        <v>43</v>
      </c>
      <c r="K904" t="str">
        <f>Tabla1[[#This Row],[day_of_the_week]]&amp;"-"&amp;Tabla1[[#This Row],[hour]]&amp;"-"&amp;Tabla1[[#This Row],[cash_type]]&amp;"-"&amp;Tabla1[[#This Row],[card]]&amp;"-"&amp;Tabla1[[#This Row],[coffee_name]]</f>
        <v>miércoles-16:50-card-ANON-0000-0000-0343-Cappuccino</v>
      </c>
      <c r="L904" t="str">
        <f>IF(COUNTIF($K$2:K904,K904)=1,"único","repetido")</f>
        <v>único</v>
      </c>
    </row>
    <row r="905" spans="1:12" x14ac:dyDescent="0.3">
      <c r="A905" s="1">
        <v>45476</v>
      </c>
      <c r="B905" s="2">
        <v>45476.703652986114</v>
      </c>
      <c r="C905" s="2" t="str">
        <f>TEXT(Tabla1[[#This Row],[date]],"mmm")</f>
        <v>jul</v>
      </c>
      <c r="D905" s="2" t="str">
        <f>TEXT(Tabla1[[#This Row],[date]],"dddd")</f>
        <v>miércoles</v>
      </c>
      <c r="E905" s="2" t="str">
        <f>TEXT(Tabla1[[#This Row],[datetime]],"hh:mm")</f>
        <v>16:53</v>
      </c>
      <c r="F905" t="s">
        <v>3</v>
      </c>
      <c r="G905" t="s">
        <v>284</v>
      </c>
      <c r="H905" t="str">
        <f>IF(ISBLANK(G905),"cash",IF(COUNTIF($D$2:D905,D905)=1,"Nuevo","frecuente"))</f>
        <v>frecuente</v>
      </c>
      <c r="I905" s="8">
        <v>32.82</v>
      </c>
      <c r="J905" t="s">
        <v>14</v>
      </c>
      <c r="K905" t="str">
        <f>Tabla1[[#This Row],[day_of_the_week]]&amp;"-"&amp;Tabla1[[#This Row],[hour]]&amp;"-"&amp;Tabla1[[#This Row],[cash_type]]&amp;"-"&amp;Tabla1[[#This Row],[card]]&amp;"-"&amp;Tabla1[[#This Row],[coffee_name]]</f>
        <v>miércoles-16:53-card-ANON-0000-0000-0270-Americano with Milk</v>
      </c>
      <c r="L905" t="str">
        <f>IF(COUNTIF($K$2:K905,K905)=1,"único","repetido")</f>
        <v>único</v>
      </c>
    </row>
    <row r="906" spans="1:12" x14ac:dyDescent="0.3">
      <c r="A906" s="1">
        <v>45476</v>
      </c>
      <c r="B906" s="2">
        <v>45476.70443179398</v>
      </c>
      <c r="C906" s="2" t="str">
        <f>TEXT(Tabla1[[#This Row],[date]],"mmm")</f>
        <v>jul</v>
      </c>
      <c r="D906" s="2" t="str">
        <f>TEXT(Tabla1[[#This Row],[date]],"dddd")</f>
        <v>miércoles</v>
      </c>
      <c r="E906" s="2" t="str">
        <f>TEXT(Tabla1[[#This Row],[datetime]],"hh:mm")</f>
        <v>16:54</v>
      </c>
      <c r="F906" t="s">
        <v>3</v>
      </c>
      <c r="G906" t="s">
        <v>358</v>
      </c>
      <c r="H906" t="str">
        <f>IF(ISBLANK(G906),"cash",IF(COUNTIF($D$2:D906,D906)=1,"Nuevo","frecuente"))</f>
        <v>frecuente</v>
      </c>
      <c r="I906" s="8">
        <v>32.82</v>
      </c>
      <c r="J906" t="s">
        <v>14</v>
      </c>
      <c r="K906" t="str">
        <f>Tabla1[[#This Row],[day_of_the_week]]&amp;"-"&amp;Tabla1[[#This Row],[hour]]&amp;"-"&amp;Tabla1[[#This Row],[cash_type]]&amp;"-"&amp;Tabla1[[#This Row],[card]]&amp;"-"&amp;Tabla1[[#This Row],[coffee_name]]</f>
        <v>miércoles-16:54-card-ANON-0000-0000-0344-Americano with Milk</v>
      </c>
      <c r="L906" t="str">
        <f>IF(COUNTIF($K$2:K906,K906)=1,"único","repetido")</f>
        <v>único</v>
      </c>
    </row>
    <row r="907" spans="1:12" x14ac:dyDescent="0.3">
      <c r="A907" s="1">
        <v>45476</v>
      </c>
      <c r="B907" s="2">
        <v>45476.705224803241</v>
      </c>
      <c r="C907" s="2" t="str">
        <f>TEXT(Tabla1[[#This Row],[date]],"mmm")</f>
        <v>jul</v>
      </c>
      <c r="D907" s="2" t="str">
        <f>TEXT(Tabla1[[#This Row],[date]],"dddd")</f>
        <v>miércoles</v>
      </c>
      <c r="E907" s="2" t="str">
        <f>TEXT(Tabla1[[#This Row],[datetime]],"hh:mm")</f>
        <v>16:55</v>
      </c>
      <c r="F907" t="s">
        <v>3</v>
      </c>
      <c r="G907" t="s">
        <v>284</v>
      </c>
      <c r="H907" t="str">
        <f>IF(ISBLANK(G907),"cash",IF(COUNTIF($D$2:D907,D907)=1,"Nuevo","frecuente"))</f>
        <v>frecuente</v>
      </c>
      <c r="I907" s="8">
        <v>37.72</v>
      </c>
      <c r="J907" t="s">
        <v>7</v>
      </c>
      <c r="K907" t="str">
        <f>Tabla1[[#This Row],[day_of_the_week]]&amp;"-"&amp;Tabla1[[#This Row],[hour]]&amp;"-"&amp;Tabla1[[#This Row],[cash_type]]&amp;"-"&amp;Tabla1[[#This Row],[card]]&amp;"-"&amp;Tabla1[[#This Row],[coffee_name]]</f>
        <v>miércoles-16:55-card-ANON-0000-0000-0270-Latte</v>
      </c>
      <c r="L907" t="str">
        <f>IF(COUNTIF($K$2:K907,K907)=1,"único","repetido")</f>
        <v>único</v>
      </c>
    </row>
    <row r="908" spans="1:12" x14ac:dyDescent="0.3">
      <c r="A908" s="1">
        <v>45476</v>
      </c>
      <c r="B908" s="2">
        <v>45476.707934953702</v>
      </c>
      <c r="C908" s="2" t="str">
        <f>TEXT(Tabla1[[#This Row],[date]],"mmm")</f>
        <v>jul</v>
      </c>
      <c r="D908" s="2" t="str">
        <f>TEXT(Tabla1[[#This Row],[date]],"dddd")</f>
        <v>miércoles</v>
      </c>
      <c r="E908" s="2" t="str">
        <f>TEXT(Tabla1[[#This Row],[datetime]],"hh:mm")</f>
        <v>16:59</v>
      </c>
      <c r="F908" t="s">
        <v>3</v>
      </c>
      <c r="G908" t="s">
        <v>359</v>
      </c>
      <c r="H908" t="str">
        <f>IF(ISBLANK(G908),"cash",IF(COUNTIF($D$2:D908,D908)=1,"Nuevo","frecuente"))</f>
        <v>frecuente</v>
      </c>
      <c r="I908" s="8">
        <v>23.02</v>
      </c>
      <c r="J908" t="s">
        <v>35</v>
      </c>
      <c r="K908" t="str">
        <f>Tabla1[[#This Row],[day_of_the_week]]&amp;"-"&amp;Tabla1[[#This Row],[hour]]&amp;"-"&amp;Tabla1[[#This Row],[cash_type]]&amp;"-"&amp;Tabla1[[#This Row],[card]]&amp;"-"&amp;Tabla1[[#This Row],[coffee_name]]</f>
        <v>miércoles-16:59-card-ANON-0000-0000-0345-Espresso</v>
      </c>
      <c r="L908" t="str">
        <f>IF(COUNTIF($K$2:K908,K908)=1,"único","repetido")</f>
        <v>único</v>
      </c>
    </row>
    <row r="909" spans="1:12" x14ac:dyDescent="0.3">
      <c r="A909" s="1">
        <v>45476</v>
      </c>
      <c r="B909" s="2">
        <v>45476.749326701392</v>
      </c>
      <c r="C909" s="2" t="str">
        <f>TEXT(Tabla1[[#This Row],[date]],"mmm")</f>
        <v>jul</v>
      </c>
      <c r="D909" s="2" t="str">
        <f>TEXT(Tabla1[[#This Row],[date]],"dddd")</f>
        <v>miércoles</v>
      </c>
      <c r="E909" s="2" t="str">
        <f>TEXT(Tabla1[[#This Row],[datetime]],"hh:mm")</f>
        <v>17:59</v>
      </c>
      <c r="F909" t="s">
        <v>3</v>
      </c>
      <c r="G909" t="s">
        <v>360</v>
      </c>
      <c r="H909" t="str">
        <f>IF(ISBLANK(G909),"cash",IF(COUNTIF($D$2:D909,D909)=1,"Nuevo","frecuente"))</f>
        <v>frecuente</v>
      </c>
      <c r="I909" s="8">
        <v>37.72</v>
      </c>
      <c r="J909" t="s">
        <v>43</v>
      </c>
      <c r="K909" t="str">
        <f>Tabla1[[#This Row],[day_of_the_week]]&amp;"-"&amp;Tabla1[[#This Row],[hour]]&amp;"-"&amp;Tabla1[[#This Row],[cash_type]]&amp;"-"&amp;Tabla1[[#This Row],[card]]&amp;"-"&amp;Tabla1[[#This Row],[coffee_name]]</f>
        <v>miércoles-17:59-card-ANON-0000-0000-0346-Cappuccino</v>
      </c>
      <c r="L909" t="str">
        <f>IF(COUNTIF($K$2:K909,K909)=1,"único","repetido")</f>
        <v>único</v>
      </c>
    </row>
    <row r="910" spans="1:12" x14ac:dyDescent="0.3">
      <c r="A910" s="1">
        <v>45476</v>
      </c>
      <c r="B910" s="2">
        <v>45476.795939074073</v>
      </c>
      <c r="C910" s="2" t="str">
        <f>TEXT(Tabla1[[#This Row],[date]],"mmm")</f>
        <v>jul</v>
      </c>
      <c r="D910" s="2" t="str">
        <f>TEXT(Tabla1[[#This Row],[date]],"dddd")</f>
        <v>miércoles</v>
      </c>
      <c r="E910" s="2" t="str">
        <f>TEXT(Tabla1[[#This Row],[datetime]],"hh:mm")</f>
        <v>19:06</v>
      </c>
      <c r="F910" t="s">
        <v>3</v>
      </c>
      <c r="G910" t="s">
        <v>19</v>
      </c>
      <c r="H910" t="str">
        <f>IF(ISBLANK(G910),"cash",IF(COUNTIF($D$2:D910,D910)=1,"Nuevo","frecuente"))</f>
        <v>frecuente</v>
      </c>
      <c r="I910" s="8">
        <v>37.72</v>
      </c>
      <c r="J910" t="s">
        <v>7</v>
      </c>
      <c r="K910" t="str">
        <f>Tabla1[[#This Row],[day_of_the_week]]&amp;"-"&amp;Tabla1[[#This Row],[hour]]&amp;"-"&amp;Tabla1[[#This Row],[cash_type]]&amp;"-"&amp;Tabla1[[#This Row],[card]]&amp;"-"&amp;Tabla1[[#This Row],[coffee_name]]</f>
        <v>miércoles-19:06-card-ANON-0000-0000-0009-Latte</v>
      </c>
      <c r="L910" t="str">
        <f>IF(COUNTIF($K$2:K910,K910)=1,"único","repetido")</f>
        <v>único</v>
      </c>
    </row>
    <row r="911" spans="1:12" x14ac:dyDescent="0.3">
      <c r="A911" s="1">
        <v>45477</v>
      </c>
      <c r="B911" s="2">
        <v>45477.43499681713</v>
      </c>
      <c r="C911" s="2" t="str">
        <f>TEXT(Tabla1[[#This Row],[date]],"mmm")</f>
        <v>jul</v>
      </c>
      <c r="D911" s="2" t="str">
        <f>TEXT(Tabla1[[#This Row],[date]],"dddd")</f>
        <v>jueves</v>
      </c>
      <c r="E911" s="2" t="str">
        <f>TEXT(Tabla1[[#This Row],[datetime]],"hh:mm")</f>
        <v>10:26</v>
      </c>
      <c r="F911" t="s">
        <v>3</v>
      </c>
      <c r="G911" t="s">
        <v>157</v>
      </c>
      <c r="H911" t="str">
        <f>IF(ISBLANK(G911),"cash",IF(COUNTIF($D$2:D911,D911)=1,"Nuevo","frecuente"))</f>
        <v>frecuente</v>
      </c>
      <c r="I911" s="8">
        <v>32.82</v>
      </c>
      <c r="J911" t="s">
        <v>14</v>
      </c>
      <c r="K911" t="str">
        <f>Tabla1[[#This Row],[day_of_the_week]]&amp;"-"&amp;Tabla1[[#This Row],[hour]]&amp;"-"&amp;Tabla1[[#This Row],[cash_type]]&amp;"-"&amp;Tabla1[[#This Row],[card]]&amp;"-"&amp;Tabla1[[#This Row],[coffee_name]]</f>
        <v>jueves-10:26-card-ANON-0000-0000-0143-Americano with Milk</v>
      </c>
      <c r="L911" t="str">
        <f>IF(COUNTIF($K$2:K911,K911)=1,"único","repetido")</f>
        <v>único</v>
      </c>
    </row>
    <row r="912" spans="1:12" x14ac:dyDescent="0.3">
      <c r="A912" s="1">
        <v>45477</v>
      </c>
      <c r="B912" s="2">
        <v>45477.435766909723</v>
      </c>
      <c r="C912" s="2" t="str">
        <f>TEXT(Tabla1[[#This Row],[date]],"mmm")</f>
        <v>jul</v>
      </c>
      <c r="D912" s="2" t="str">
        <f>TEXT(Tabla1[[#This Row],[date]],"dddd")</f>
        <v>jueves</v>
      </c>
      <c r="E912" s="2" t="str">
        <f>TEXT(Tabla1[[#This Row],[datetime]],"hh:mm")</f>
        <v>10:27</v>
      </c>
      <c r="F912" t="s">
        <v>3</v>
      </c>
      <c r="G912" t="s">
        <v>23</v>
      </c>
      <c r="H912" t="str">
        <f>IF(ISBLANK(G912),"cash",IF(COUNTIF($D$2:D912,D912)=1,"Nuevo","frecuente"))</f>
        <v>frecuente</v>
      </c>
      <c r="I912" s="8">
        <v>27.92</v>
      </c>
      <c r="J912" t="s">
        <v>11</v>
      </c>
      <c r="K912" t="str">
        <f>Tabla1[[#This Row],[day_of_the_week]]&amp;"-"&amp;Tabla1[[#This Row],[hour]]&amp;"-"&amp;Tabla1[[#This Row],[cash_type]]&amp;"-"&amp;Tabla1[[#This Row],[card]]&amp;"-"&amp;Tabla1[[#This Row],[coffee_name]]</f>
        <v>jueves-10:27-card-ANON-0000-0000-0012-Americano</v>
      </c>
      <c r="L912" t="str">
        <f>IF(COUNTIF($K$2:K912,K912)=1,"único","repetido")</f>
        <v>único</v>
      </c>
    </row>
    <row r="913" spans="1:12" x14ac:dyDescent="0.3">
      <c r="A913" s="1">
        <v>45478</v>
      </c>
      <c r="B913" s="2">
        <v>45478.514220717596</v>
      </c>
      <c r="C913" s="2" t="str">
        <f>TEXT(Tabla1[[#This Row],[date]],"mmm")</f>
        <v>jul</v>
      </c>
      <c r="D913" s="2" t="str">
        <f>TEXT(Tabla1[[#This Row],[date]],"dddd")</f>
        <v>viernes</v>
      </c>
      <c r="E913" s="2" t="str">
        <f>TEXT(Tabla1[[#This Row],[datetime]],"hh:mm")</f>
        <v>12:20</v>
      </c>
      <c r="F913" t="s">
        <v>3</v>
      </c>
      <c r="G913" t="s">
        <v>72</v>
      </c>
      <c r="H913" t="str">
        <f>IF(ISBLANK(G913),"cash",IF(COUNTIF($D$2:D913,D913)=1,"Nuevo","frecuente"))</f>
        <v>frecuente</v>
      </c>
      <c r="I913" s="8">
        <v>37.72</v>
      </c>
      <c r="J913" t="s">
        <v>18</v>
      </c>
      <c r="K913" t="str">
        <f>Tabla1[[#This Row],[day_of_the_week]]&amp;"-"&amp;Tabla1[[#This Row],[hour]]&amp;"-"&amp;Tabla1[[#This Row],[cash_type]]&amp;"-"&amp;Tabla1[[#This Row],[card]]&amp;"-"&amp;Tabla1[[#This Row],[coffee_name]]</f>
        <v>viernes-12:20-card-ANON-0000-0000-0058-Cocoa</v>
      </c>
      <c r="L913" t="str">
        <f>IF(COUNTIF($K$2:K913,K913)=1,"único","repetido")</f>
        <v>único</v>
      </c>
    </row>
    <row r="914" spans="1:12" x14ac:dyDescent="0.3">
      <c r="A914" s="1">
        <v>45478</v>
      </c>
      <c r="B914" s="2">
        <v>45478.572027013892</v>
      </c>
      <c r="C914" s="2" t="str">
        <f>TEXT(Tabla1[[#This Row],[date]],"mmm")</f>
        <v>jul</v>
      </c>
      <c r="D914" s="2" t="str">
        <f>TEXT(Tabla1[[#This Row],[date]],"dddd")</f>
        <v>viernes</v>
      </c>
      <c r="E914" s="2" t="str">
        <f>TEXT(Tabla1[[#This Row],[datetime]],"hh:mm")</f>
        <v>13:43</v>
      </c>
      <c r="F914" t="s">
        <v>3</v>
      </c>
      <c r="G914" t="s">
        <v>54</v>
      </c>
      <c r="H914" t="str">
        <f>IF(ISBLANK(G914),"cash",IF(COUNTIF($D$2:D914,D914)=1,"Nuevo","frecuente"))</f>
        <v>frecuente</v>
      </c>
      <c r="I914" s="8">
        <v>32.82</v>
      </c>
      <c r="J914" t="s">
        <v>14</v>
      </c>
      <c r="K914" t="str">
        <f>Tabla1[[#This Row],[day_of_the_week]]&amp;"-"&amp;Tabla1[[#This Row],[hour]]&amp;"-"&amp;Tabla1[[#This Row],[cash_type]]&amp;"-"&amp;Tabla1[[#This Row],[card]]&amp;"-"&amp;Tabla1[[#This Row],[coffee_name]]</f>
        <v>viernes-13:43-card-ANON-0000-0000-0040-Americano with Milk</v>
      </c>
      <c r="L914" t="str">
        <f>IF(COUNTIF($K$2:K914,K914)=1,"único","repetido")</f>
        <v>único</v>
      </c>
    </row>
    <row r="915" spans="1:12" x14ac:dyDescent="0.3">
      <c r="A915" s="1">
        <v>45478</v>
      </c>
      <c r="B915" s="2">
        <v>45478.572729502317</v>
      </c>
      <c r="C915" s="2" t="str">
        <f>TEXT(Tabla1[[#This Row],[date]],"mmm")</f>
        <v>jul</v>
      </c>
      <c r="D915" s="2" t="str">
        <f>TEXT(Tabla1[[#This Row],[date]],"dddd")</f>
        <v>viernes</v>
      </c>
      <c r="E915" s="2" t="str">
        <f>TEXT(Tabla1[[#This Row],[datetime]],"hh:mm")</f>
        <v>13:44</v>
      </c>
      <c r="F915" t="s">
        <v>3</v>
      </c>
      <c r="G915" t="s">
        <v>361</v>
      </c>
      <c r="H915" t="str">
        <f>IF(ISBLANK(G915),"cash",IF(COUNTIF($D$2:D915,D915)=1,"Nuevo","frecuente"))</f>
        <v>frecuente</v>
      </c>
      <c r="I915" s="8">
        <v>32.82</v>
      </c>
      <c r="J915" t="s">
        <v>14</v>
      </c>
      <c r="K915" t="str">
        <f>Tabla1[[#This Row],[day_of_the_week]]&amp;"-"&amp;Tabla1[[#This Row],[hour]]&amp;"-"&amp;Tabla1[[#This Row],[cash_type]]&amp;"-"&amp;Tabla1[[#This Row],[card]]&amp;"-"&amp;Tabla1[[#This Row],[coffee_name]]</f>
        <v>viernes-13:44-card-ANON-0000-0000-0347-Americano with Milk</v>
      </c>
      <c r="L915" t="str">
        <f>IF(COUNTIF($K$2:K915,K915)=1,"único","repetido")</f>
        <v>único</v>
      </c>
    </row>
    <row r="916" spans="1:12" x14ac:dyDescent="0.3">
      <c r="A916" s="1">
        <v>45478</v>
      </c>
      <c r="B916" s="2">
        <v>45478.788846157404</v>
      </c>
      <c r="C916" s="2" t="str">
        <f>TEXT(Tabla1[[#This Row],[date]],"mmm")</f>
        <v>jul</v>
      </c>
      <c r="D916" s="2" t="str">
        <f>TEXT(Tabla1[[#This Row],[date]],"dddd")</f>
        <v>viernes</v>
      </c>
      <c r="E916" s="2" t="str">
        <f>TEXT(Tabla1[[#This Row],[datetime]],"hh:mm")</f>
        <v>18:55</v>
      </c>
      <c r="F916" t="s">
        <v>3</v>
      </c>
      <c r="G916" t="s">
        <v>362</v>
      </c>
      <c r="H916" t="str">
        <f>IF(ISBLANK(G916),"cash",IF(COUNTIF($D$2:D916,D916)=1,"Nuevo","frecuente"))</f>
        <v>frecuente</v>
      </c>
      <c r="I916" s="8">
        <v>23.02</v>
      </c>
      <c r="J916" t="s">
        <v>35</v>
      </c>
      <c r="K916" t="str">
        <f>Tabla1[[#This Row],[day_of_the_week]]&amp;"-"&amp;Tabla1[[#This Row],[hour]]&amp;"-"&amp;Tabla1[[#This Row],[cash_type]]&amp;"-"&amp;Tabla1[[#This Row],[card]]&amp;"-"&amp;Tabla1[[#This Row],[coffee_name]]</f>
        <v>viernes-18:55-card-ANON-0000-0000-0348-Espresso</v>
      </c>
      <c r="L916" t="str">
        <f>IF(COUNTIF($K$2:K916,K916)=1,"único","repetido")</f>
        <v>único</v>
      </c>
    </row>
    <row r="917" spans="1:12" x14ac:dyDescent="0.3">
      <c r="A917" s="1">
        <v>45478</v>
      </c>
      <c r="B917" s="2">
        <v>45478.829951527776</v>
      </c>
      <c r="C917" s="2" t="str">
        <f>TEXT(Tabla1[[#This Row],[date]],"mmm")</f>
        <v>jul</v>
      </c>
      <c r="D917" s="2" t="str">
        <f>TEXT(Tabla1[[#This Row],[date]],"dddd")</f>
        <v>viernes</v>
      </c>
      <c r="E917" s="2" t="str">
        <f>TEXT(Tabla1[[#This Row],[datetime]],"hh:mm")</f>
        <v>19:55</v>
      </c>
      <c r="F917" t="s">
        <v>3</v>
      </c>
      <c r="G917" t="s">
        <v>113</v>
      </c>
      <c r="H917" t="str">
        <f>IF(ISBLANK(G917),"cash",IF(COUNTIF($D$2:D917,D917)=1,"Nuevo","frecuente"))</f>
        <v>frecuente</v>
      </c>
      <c r="I917" s="8">
        <v>27.92</v>
      </c>
      <c r="J917" t="s">
        <v>11</v>
      </c>
      <c r="K917" t="str">
        <f>Tabla1[[#This Row],[day_of_the_week]]&amp;"-"&amp;Tabla1[[#This Row],[hour]]&amp;"-"&amp;Tabla1[[#This Row],[cash_type]]&amp;"-"&amp;Tabla1[[#This Row],[card]]&amp;"-"&amp;Tabla1[[#This Row],[coffee_name]]</f>
        <v>viernes-19:55-card-ANON-0000-0000-0099-Americano</v>
      </c>
      <c r="L917" t="str">
        <f>IF(COUNTIF($K$2:K917,K917)=1,"único","repetido")</f>
        <v>único</v>
      </c>
    </row>
    <row r="918" spans="1:12" x14ac:dyDescent="0.3">
      <c r="A918" s="1">
        <v>45478</v>
      </c>
      <c r="B918" s="2">
        <v>45478.924959155091</v>
      </c>
      <c r="C918" s="2" t="str">
        <f>TEXT(Tabla1[[#This Row],[date]],"mmm")</f>
        <v>jul</v>
      </c>
      <c r="D918" s="2" t="str">
        <f>TEXT(Tabla1[[#This Row],[date]],"dddd")</f>
        <v>viernes</v>
      </c>
      <c r="E918" s="2" t="str">
        <f>TEXT(Tabla1[[#This Row],[datetime]],"hh:mm")</f>
        <v>22:11</v>
      </c>
      <c r="F918" t="s">
        <v>3</v>
      </c>
      <c r="G918" t="s">
        <v>363</v>
      </c>
      <c r="H918" t="str">
        <f>IF(ISBLANK(G918),"cash",IF(COUNTIF($D$2:D918,D918)=1,"Nuevo","frecuente"))</f>
        <v>frecuente</v>
      </c>
      <c r="I918" s="8">
        <v>23.02</v>
      </c>
      <c r="J918" t="s">
        <v>35</v>
      </c>
      <c r="K918" t="str">
        <f>Tabla1[[#This Row],[day_of_the_week]]&amp;"-"&amp;Tabla1[[#This Row],[hour]]&amp;"-"&amp;Tabla1[[#This Row],[cash_type]]&amp;"-"&amp;Tabla1[[#This Row],[card]]&amp;"-"&amp;Tabla1[[#This Row],[coffee_name]]</f>
        <v>viernes-22:11-card-ANON-0000-0000-0349-Espresso</v>
      </c>
      <c r="L918" t="str">
        <f>IF(COUNTIF($K$2:K918,K918)=1,"único","repetido")</f>
        <v>único</v>
      </c>
    </row>
    <row r="919" spans="1:12" x14ac:dyDescent="0.3">
      <c r="A919" s="1">
        <v>45478</v>
      </c>
      <c r="B919" s="2">
        <v>45478.929205138891</v>
      </c>
      <c r="C919" s="2" t="str">
        <f>TEXT(Tabla1[[#This Row],[date]],"mmm")</f>
        <v>jul</v>
      </c>
      <c r="D919" s="2" t="str">
        <f>TEXT(Tabla1[[#This Row],[date]],"dddd")</f>
        <v>viernes</v>
      </c>
      <c r="E919" s="2" t="str">
        <f>TEXT(Tabla1[[#This Row],[datetime]],"hh:mm")</f>
        <v>22:18</v>
      </c>
      <c r="F919" t="s">
        <v>3</v>
      </c>
      <c r="G919" t="s">
        <v>364</v>
      </c>
      <c r="H919" t="str">
        <f>IF(ISBLANK(G919),"cash",IF(COUNTIF($D$2:D919,D919)=1,"Nuevo","frecuente"))</f>
        <v>frecuente</v>
      </c>
      <c r="I919" s="8">
        <v>27.92</v>
      </c>
      <c r="J919" t="s">
        <v>11</v>
      </c>
      <c r="K919" t="str">
        <f>Tabla1[[#This Row],[day_of_the_week]]&amp;"-"&amp;Tabla1[[#This Row],[hour]]&amp;"-"&amp;Tabla1[[#This Row],[cash_type]]&amp;"-"&amp;Tabla1[[#This Row],[card]]&amp;"-"&amp;Tabla1[[#This Row],[coffee_name]]</f>
        <v>viernes-22:18-card-ANON-0000-0000-0350-Americano</v>
      </c>
      <c r="L919" t="str">
        <f>IF(COUNTIF($K$2:K919,K919)=1,"único","repetido")</f>
        <v>único</v>
      </c>
    </row>
    <row r="920" spans="1:12" x14ac:dyDescent="0.3">
      <c r="A920" s="1">
        <v>45478</v>
      </c>
      <c r="B920" s="2">
        <v>45478.930568854164</v>
      </c>
      <c r="C920" s="2" t="str">
        <f>TEXT(Tabla1[[#This Row],[date]],"mmm")</f>
        <v>jul</v>
      </c>
      <c r="D920" s="2" t="str">
        <f>TEXT(Tabla1[[#This Row],[date]],"dddd")</f>
        <v>viernes</v>
      </c>
      <c r="E920" s="2" t="str">
        <f>TEXT(Tabla1[[#This Row],[datetime]],"hh:mm")</f>
        <v>22:20</v>
      </c>
      <c r="F920" t="s">
        <v>3</v>
      </c>
      <c r="G920" t="s">
        <v>365</v>
      </c>
      <c r="H920" t="str">
        <f>IF(ISBLANK(G920),"cash",IF(COUNTIF($D$2:D920,D920)=1,"Nuevo","frecuente"))</f>
        <v>frecuente</v>
      </c>
      <c r="I920" s="8">
        <v>37.72</v>
      </c>
      <c r="J920" t="s">
        <v>43</v>
      </c>
      <c r="K920" t="str">
        <f>Tabla1[[#This Row],[day_of_the_week]]&amp;"-"&amp;Tabla1[[#This Row],[hour]]&amp;"-"&amp;Tabla1[[#This Row],[cash_type]]&amp;"-"&amp;Tabla1[[#This Row],[card]]&amp;"-"&amp;Tabla1[[#This Row],[coffee_name]]</f>
        <v>viernes-22:20-card-ANON-0000-0000-0351-Cappuccino</v>
      </c>
      <c r="L920" t="str">
        <f>IF(COUNTIF($K$2:K920,K920)=1,"único","repetido")</f>
        <v>único</v>
      </c>
    </row>
    <row r="921" spans="1:12" x14ac:dyDescent="0.3">
      <c r="A921" s="1">
        <v>45478</v>
      </c>
      <c r="B921" s="2">
        <v>45478.931359456015</v>
      </c>
      <c r="C921" s="2" t="str">
        <f>TEXT(Tabla1[[#This Row],[date]],"mmm")</f>
        <v>jul</v>
      </c>
      <c r="D921" s="2" t="str">
        <f>TEXT(Tabla1[[#This Row],[date]],"dddd")</f>
        <v>viernes</v>
      </c>
      <c r="E921" s="2" t="str">
        <f>TEXT(Tabla1[[#This Row],[datetime]],"hh:mm")</f>
        <v>22:21</v>
      </c>
      <c r="F921" t="s">
        <v>3</v>
      </c>
      <c r="G921" t="s">
        <v>365</v>
      </c>
      <c r="H921" t="str">
        <f>IF(ISBLANK(G921),"cash",IF(COUNTIF($D$2:D921,D921)=1,"Nuevo","frecuente"))</f>
        <v>frecuente</v>
      </c>
      <c r="I921" s="8">
        <v>32.82</v>
      </c>
      <c r="J921" t="s">
        <v>14</v>
      </c>
      <c r="K921" t="str">
        <f>Tabla1[[#This Row],[day_of_the_week]]&amp;"-"&amp;Tabla1[[#This Row],[hour]]&amp;"-"&amp;Tabla1[[#This Row],[cash_type]]&amp;"-"&amp;Tabla1[[#This Row],[card]]&amp;"-"&amp;Tabla1[[#This Row],[coffee_name]]</f>
        <v>viernes-22:21-card-ANON-0000-0000-0351-Americano with Milk</v>
      </c>
      <c r="L921" t="str">
        <f>IF(COUNTIF($K$2:K921,K921)=1,"único","repetido")</f>
        <v>único</v>
      </c>
    </row>
    <row r="922" spans="1:12" x14ac:dyDescent="0.3">
      <c r="A922" s="1">
        <v>45479</v>
      </c>
      <c r="B922" s="2">
        <v>45479.436190115739</v>
      </c>
      <c r="C922" s="2" t="str">
        <f>TEXT(Tabla1[[#This Row],[date]],"mmm")</f>
        <v>jul</v>
      </c>
      <c r="D922" s="2" t="str">
        <f>TEXT(Tabla1[[#This Row],[date]],"dddd")</f>
        <v>sábado</v>
      </c>
      <c r="E922" s="2" t="str">
        <f>TEXT(Tabla1[[#This Row],[datetime]],"hh:mm")</f>
        <v>10:28</v>
      </c>
      <c r="F922" t="s">
        <v>3</v>
      </c>
      <c r="G922" t="s">
        <v>366</v>
      </c>
      <c r="H922" t="str">
        <f>IF(ISBLANK(G922),"cash",IF(COUNTIF($D$2:D922,D922)=1,"Nuevo","frecuente"))</f>
        <v>frecuente</v>
      </c>
      <c r="I922" s="8">
        <v>37.72</v>
      </c>
      <c r="J922" t="s">
        <v>7</v>
      </c>
      <c r="K922" t="str">
        <f>Tabla1[[#This Row],[day_of_the_week]]&amp;"-"&amp;Tabla1[[#This Row],[hour]]&amp;"-"&amp;Tabla1[[#This Row],[cash_type]]&amp;"-"&amp;Tabla1[[#This Row],[card]]&amp;"-"&amp;Tabla1[[#This Row],[coffee_name]]</f>
        <v>sábado-10:28-card-ANON-0000-0000-0352-Latte</v>
      </c>
      <c r="L922" t="str">
        <f>IF(COUNTIF($K$2:K922,K922)=1,"único","repetido")</f>
        <v>único</v>
      </c>
    </row>
    <row r="923" spans="1:12" x14ac:dyDescent="0.3">
      <c r="A923" s="1">
        <v>45479</v>
      </c>
      <c r="B923" s="2">
        <v>45479.719282893515</v>
      </c>
      <c r="C923" s="2" t="str">
        <f>TEXT(Tabla1[[#This Row],[date]],"mmm")</f>
        <v>jul</v>
      </c>
      <c r="D923" s="2" t="str">
        <f>TEXT(Tabla1[[#This Row],[date]],"dddd")</f>
        <v>sábado</v>
      </c>
      <c r="E923" s="2" t="str">
        <f>TEXT(Tabla1[[#This Row],[datetime]],"hh:mm")</f>
        <v>17:15</v>
      </c>
      <c r="F923" t="s">
        <v>3</v>
      </c>
      <c r="G923" t="s">
        <v>19</v>
      </c>
      <c r="H923" t="str">
        <f>IF(ISBLANK(G923),"cash",IF(COUNTIF($D$2:D923,D923)=1,"Nuevo","frecuente"))</f>
        <v>frecuente</v>
      </c>
      <c r="I923" s="8">
        <v>32.82</v>
      </c>
      <c r="J923" t="s">
        <v>7</v>
      </c>
      <c r="K923" t="str">
        <f>Tabla1[[#This Row],[day_of_the_week]]&amp;"-"&amp;Tabla1[[#This Row],[hour]]&amp;"-"&amp;Tabla1[[#This Row],[cash_type]]&amp;"-"&amp;Tabla1[[#This Row],[card]]&amp;"-"&amp;Tabla1[[#This Row],[coffee_name]]</f>
        <v>sábado-17:15-card-ANON-0000-0000-0009-Latte</v>
      </c>
      <c r="L923" t="str">
        <f>IF(COUNTIF($K$2:K923,K923)=1,"único","repetido")</f>
        <v>único</v>
      </c>
    </row>
    <row r="924" spans="1:12" x14ac:dyDescent="0.3">
      <c r="A924" s="1">
        <v>45479</v>
      </c>
      <c r="B924" s="2">
        <v>45479.720150995374</v>
      </c>
      <c r="C924" s="2" t="str">
        <f>TEXT(Tabla1[[#This Row],[date]],"mmm")</f>
        <v>jul</v>
      </c>
      <c r="D924" s="2" t="str">
        <f>TEXT(Tabla1[[#This Row],[date]],"dddd")</f>
        <v>sábado</v>
      </c>
      <c r="E924" s="2" t="str">
        <f>TEXT(Tabla1[[#This Row],[datetime]],"hh:mm")</f>
        <v>17:17</v>
      </c>
      <c r="F924" t="s">
        <v>3</v>
      </c>
      <c r="G924" t="s">
        <v>19</v>
      </c>
      <c r="H924" t="str">
        <f>IF(ISBLANK(G924),"cash",IF(COUNTIF($D$2:D924,D924)=1,"Nuevo","frecuente"))</f>
        <v>frecuente</v>
      </c>
      <c r="I924" s="8">
        <v>32.82</v>
      </c>
      <c r="J924" t="s">
        <v>7</v>
      </c>
      <c r="K924" t="str">
        <f>Tabla1[[#This Row],[day_of_the_week]]&amp;"-"&amp;Tabla1[[#This Row],[hour]]&amp;"-"&amp;Tabla1[[#This Row],[cash_type]]&amp;"-"&amp;Tabla1[[#This Row],[card]]&amp;"-"&amp;Tabla1[[#This Row],[coffee_name]]</f>
        <v>sábado-17:17-card-ANON-0000-0000-0009-Latte</v>
      </c>
      <c r="L924" t="str">
        <f>IF(COUNTIF($K$2:K924,K924)=1,"único","repetido")</f>
        <v>único</v>
      </c>
    </row>
    <row r="925" spans="1:12" x14ac:dyDescent="0.3">
      <c r="A925" s="1">
        <v>45479</v>
      </c>
      <c r="B925" s="2">
        <v>45479.798450312497</v>
      </c>
      <c r="C925" s="2" t="str">
        <f>TEXT(Tabla1[[#This Row],[date]],"mmm")</f>
        <v>jul</v>
      </c>
      <c r="D925" s="2" t="str">
        <f>TEXT(Tabla1[[#This Row],[date]],"dddd")</f>
        <v>sábado</v>
      </c>
      <c r="E925" s="2" t="str">
        <f>TEXT(Tabla1[[#This Row],[datetime]],"hh:mm")</f>
        <v>19:09</v>
      </c>
      <c r="F925" t="s">
        <v>3</v>
      </c>
      <c r="G925" t="s">
        <v>23</v>
      </c>
      <c r="H925" t="str">
        <f>IF(ISBLANK(G925),"cash",IF(COUNTIF($D$2:D925,D925)=1,"Nuevo","frecuente"))</f>
        <v>frecuente</v>
      </c>
      <c r="I925" s="8">
        <v>32.82</v>
      </c>
      <c r="J925" t="s">
        <v>7</v>
      </c>
      <c r="K925" t="str">
        <f>Tabla1[[#This Row],[day_of_the_week]]&amp;"-"&amp;Tabla1[[#This Row],[hour]]&amp;"-"&amp;Tabla1[[#This Row],[cash_type]]&amp;"-"&amp;Tabla1[[#This Row],[card]]&amp;"-"&amp;Tabla1[[#This Row],[coffee_name]]</f>
        <v>sábado-19:09-card-ANON-0000-0000-0012-Latte</v>
      </c>
      <c r="L925" t="str">
        <f>IF(COUNTIF($K$2:K925,K925)=1,"único","repetido")</f>
        <v>único</v>
      </c>
    </row>
    <row r="926" spans="1:12" x14ac:dyDescent="0.3">
      <c r="A926" s="1">
        <v>45479</v>
      </c>
      <c r="B926" s="2">
        <v>45479.799069212961</v>
      </c>
      <c r="C926" s="2" t="str">
        <f>TEXT(Tabla1[[#This Row],[date]],"mmm")</f>
        <v>jul</v>
      </c>
      <c r="D926" s="2" t="str">
        <f>TEXT(Tabla1[[#This Row],[date]],"dddd")</f>
        <v>sábado</v>
      </c>
      <c r="E926" s="2" t="str">
        <f>TEXT(Tabla1[[#This Row],[datetime]],"hh:mm")</f>
        <v>19:10</v>
      </c>
      <c r="F926" t="s">
        <v>3</v>
      </c>
      <c r="G926" t="s">
        <v>23</v>
      </c>
      <c r="H926" t="str">
        <f>IF(ISBLANK(G926),"cash",IF(COUNTIF($D$2:D926,D926)=1,"Nuevo","frecuente"))</f>
        <v>frecuente</v>
      </c>
      <c r="I926" s="8">
        <v>27.92</v>
      </c>
      <c r="J926" t="s">
        <v>14</v>
      </c>
      <c r="K926" t="str">
        <f>Tabla1[[#This Row],[day_of_the_week]]&amp;"-"&amp;Tabla1[[#This Row],[hour]]&amp;"-"&amp;Tabla1[[#This Row],[cash_type]]&amp;"-"&amp;Tabla1[[#This Row],[card]]&amp;"-"&amp;Tabla1[[#This Row],[coffee_name]]</f>
        <v>sábado-19:10-card-ANON-0000-0000-0012-Americano with Milk</v>
      </c>
      <c r="L926" t="str">
        <f>IF(COUNTIF($K$2:K926,K926)=1,"único","repetido")</f>
        <v>único</v>
      </c>
    </row>
    <row r="927" spans="1:12" x14ac:dyDescent="0.3">
      <c r="A927" s="1">
        <v>45480</v>
      </c>
      <c r="B927" s="2">
        <v>45480.378011215274</v>
      </c>
      <c r="C927" s="2" t="str">
        <f>TEXT(Tabla1[[#This Row],[date]],"mmm")</f>
        <v>jul</v>
      </c>
      <c r="D927" s="2" t="str">
        <f>TEXT(Tabla1[[#This Row],[date]],"dddd")</f>
        <v>domingo</v>
      </c>
      <c r="E927" s="2" t="str">
        <f>TEXT(Tabla1[[#This Row],[datetime]],"hh:mm")</f>
        <v>09:04</v>
      </c>
      <c r="F927" t="s">
        <v>3</v>
      </c>
      <c r="G927" t="s">
        <v>317</v>
      </c>
      <c r="H927" t="str">
        <f>IF(ISBLANK(G927),"cash",IF(COUNTIF($D$2:D927,D927)=1,"Nuevo","frecuente"))</f>
        <v>frecuente</v>
      </c>
      <c r="I927" s="8">
        <v>32.82</v>
      </c>
      <c r="J927" t="s">
        <v>43</v>
      </c>
      <c r="K927" t="str">
        <f>Tabla1[[#This Row],[day_of_the_week]]&amp;"-"&amp;Tabla1[[#This Row],[hour]]&amp;"-"&amp;Tabla1[[#This Row],[cash_type]]&amp;"-"&amp;Tabla1[[#This Row],[card]]&amp;"-"&amp;Tabla1[[#This Row],[coffee_name]]</f>
        <v>domingo-09:04-card-ANON-0000-0000-0303-Cappuccino</v>
      </c>
      <c r="L927" t="str">
        <f>IF(COUNTIF($K$2:K927,K927)=1,"único","repetido")</f>
        <v>único</v>
      </c>
    </row>
    <row r="928" spans="1:12" x14ac:dyDescent="0.3">
      <c r="A928" s="1">
        <v>45480</v>
      </c>
      <c r="B928" s="2">
        <v>45480.385060474538</v>
      </c>
      <c r="C928" s="2" t="str">
        <f>TEXT(Tabla1[[#This Row],[date]],"mmm")</f>
        <v>jul</v>
      </c>
      <c r="D928" s="2" t="str">
        <f>TEXT(Tabla1[[#This Row],[date]],"dddd")</f>
        <v>domingo</v>
      </c>
      <c r="E928" s="2" t="str">
        <f>TEXT(Tabla1[[#This Row],[datetime]],"hh:mm")</f>
        <v>09:14</v>
      </c>
      <c r="F928" t="s">
        <v>3</v>
      </c>
      <c r="G928" t="s">
        <v>367</v>
      </c>
      <c r="H928" t="str">
        <f>IF(ISBLANK(G928),"cash",IF(COUNTIF($D$2:D928,D928)=1,"Nuevo","frecuente"))</f>
        <v>frecuente</v>
      </c>
      <c r="I928" s="8">
        <v>27.92</v>
      </c>
      <c r="J928" t="s">
        <v>14</v>
      </c>
      <c r="K928" t="str">
        <f>Tabla1[[#This Row],[day_of_the_week]]&amp;"-"&amp;Tabla1[[#This Row],[hour]]&amp;"-"&amp;Tabla1[[#This Row],[cash_type]]&amp;"-"&amp;Tabla1[[#This Row],[card]]&amp;"-"&amp;Tabla1[[#This Row],[coffee_name]]</f>
        <v>domingo-09:14-card-ANON-0000-0000-0353-Americano with Milk</v>
      </c>
      <c r="L928" t="str">
        <f>IF(COUNTIF($K$2:K928,K928)=1,"único","repetido")</f>
        <v>único</v>
      </c>
    </row>
    <row r="929" spans="1:12" x14ac:dyDescent="0.3">
      <c r="A929" s="1">
        <v>45480</v>
      </c>
      <c r="B929" s="2">
        <v>45480.385842766205</v>
      </c>
      <c r="C929" s="2" t="str">
        <f>TEXT(Tabla1[[#This Row],[date]],"mmm")</f>
        <v>jul</v>
      </c>
      <c r="D929" s="2" t="str">
        <f>TEXT(Tabla1[[#This Row],[date]],"dddd")</f>
        <v>domingo</v>
      </c>
      <c r="E929" s="2" t="str">
        <f>TEXT(Tabla1[[#This Row],[datetime]],"hh:mm")</f>
        <v>09:15</v>
      </c>
      <c r="F929" t="s">
        <v>3</v>
      </c>
      <c r="G929" t="s">
        <v>367</v>
      </c>
      <c r="H929" t="str">
        <f>IF(ISBLANK(G929),"cash",IF(COUNTIF($D$2:D929,D929)=1,"Nuevo","frecuente"))</f>
        <v>frecuente</v>
      </c>
      <c r="I929" s="8">
        <v>27.92</v>
      </c>
      <c r="J929" t="s">
        <v>14</v>
      </c>
      <c r="K929" t="str">
        <f>Tabla1[[#This Row],[day_of_the_week]]&amp;"-"&amp;Tabla1[[#This Row],[hour]]&amp;"-"&amp;Tabla1[[#This Row],[cash_type]]&amp;"-"&amp;Tabla1[[#This Row],[card]]&amp;"-"&amp;Tabla1[[#This Row],[coffee_name]]</f>
        <v>domingo-09:15-card-ANON-0000-0000-0353-Americano with Milk</v>
      </c>
      <c r="L929" t="str">
        <f>IF(COUNTIF($K$2:K929,K929)=1,"único","repetido")</f>
        <v>único</v>
      </c>
    </row>
    <row r="930" spans="1:12" x14ac:dyDescent="0.3">
      <c r="A930" s="1">
        <v>45480</v>
      </c>
      <c r="B930" s="2">
        <v>45480.395010138891</v>
      </c>
      <c r="C930" s="2" t="str">
        <f>TEXT(Tabla1[[#This Row],[date]],"mmm")</f>
        <v>jul</v>
      </c>
      <c r="D930" s="2" t="str">
        <f>TEXT(Tabla1[[#This Row],[date]],"dddd")</f>
        <v>domingo</v>
      </c>
      <c r="E930" s="2" t="str">
        <f>TEXT(Tabla1[[#This Row],[datetime]],"hh:mm")</f>
        <v>09:28</v>
      </c>
      <c r="F930" t="s">
        <v>3</v>
      </c>
      <c r="G930" t="s">
        <v>368</v>
      </c>
      <c r="H930" t="str">
        <f>IF(ISBLANK(G930),"cash",IF(COUNTIF($D$2:D930,D930)=1,"Nuevo","frecuente"))</f>
        <v>frecuente</v>
      </c>
      <c r="I930" s="8">
        <v>32.82</v>
      </c>
      <c r="J930" t="s">
        <v>43</v>
      </c>
      <c r="K930" t="str">
        <f>Tabla1[[#This Row],[day_of_the_week]]&amp;"-"&amp;Tabla1[[#This Row],[hour]]&amp;"-"&amp;Tabla1[[#This Row],[cash_type]]&amp;"-"&amp;Tabla1[[#This Row],[card]]&amp;"-"&amp;Tabla1[[#This Row],[coffee_name]]</f>
        <v>domingo-09:28-card-ANON-0000-0000-0354-Cappuccino</v>
      </c>
      <c r="L930" t="str">
        <f>IF(COUNTIF($K$2:K930,K930)=1,"único","repetido")</f>
        <v>único</v>
      </c>
    </row>
    <row r="931" spans="1:12" x14ac:dyDescent="0.3">
      <c r="A931" s="1">
        <v>45480</v>
      </c>
      <c r="B931" s="2">
        <v>45480.395789224538</v>
      </c>
      <c r="C931" s="2" t="str">
        <f>TEXT(Tabla1[[#This Row],[date]],"mmm")</f>
        <v>jul</v>
      </c>
      <c r="D931" s="2" t="str">
        <f>TEXT(Tabla1[[#This Row],[date]],"dddd")</f>
        <v>domingo</v>
      </c>
      <c r="E931" s="2" t="str">
        <f>TEXT(Tabla1[[#This Row],[datetime]],"hh:mm")</f>
        <v>09:29</v>
      </c>
      <c r="F931" t="s">
        <v>3</v>
      </c>
      <c r="G931" t="s">
        <v>368</v>
      </c>
      <c r="H931" t="str">
        <f>IF(ISBLANK(G931),"cash",IF(COUNTIF($D$2:D931,D931)=1,"Nuevo","frecuente"))</f>
        <v>frecuente</v>
      </c>
      <c r="I931" s="8">
        <v>32.82</v>
      </c>
      <c r="J931" t="s">
        <v>43</v>
      </c>
      <c r="K931" t="str">
        <f>Tabla1[[#This Row],[day_of_the_week]]&amp;"-"&amp;Tabla1[[#This Row],[hour]]&amp;"-"&amp;Tabla1[[#This Row],[cash_type]]&amp;"-"&amp;Tabla1[[#This Row],[card]]&amp;"-"&amp;Tabla1[[#This Row],[coffee_name]]</f>
        <v>domingo-09:29-card-ANON-0000-0000-0354-Cappuccino</v>
      </c>
      <c r="L931" t="str">
        <f>IF(COUNTIF($K$2:K931,K931)=1,"único","repetido")</f>
        <v>único</v>
      </c>
    </row>
    <row r="932" spans="1:12" x14ac:dyDescent="0.3">
      <c r="A932" s="1">
        <v>45480</v>
      </c>
      <c r="B932" s="2">
        <v>45480.622571678243</v>
      </c>
      <c r="C932" s="2" t="str">
        <f>TEXT(Tabla1[[#This Row],[date]],"mmm")</f>
        <v>jul</v>
      </c>
      <c r="D932" s="2" t="str">
        <f>TEXT(Tabla1[[#This Row],[date]],"dddd")</f>
        <v>domingo</v>
      </c>
      <c r="E932" s="2" t="str">
        <f>TEXT(Tabla1[[#This Row],[datetime]],"hh:mm")</f>
        <v>14:56</v>
      </c>
      <c r="F932" t="s">
        <v>3</v>
      </c>
      <c r="G932" t="s">
        <v>369</v>
      </c>
      <c r="H932" t="str">
        <f>IF(ISBLANK(G932),"cash",IF(COUNTIF($D$2:D932,D932)=1,"Nuevo","frecuente"))</f>
        <v>frecuente</v>
      </c>
      <c r="I932" s="8">
        <v>32.82</v>
      </c>
      <c r="J932" t="s">
        <v>9</v>
      </c>
      <c r="K932" t="str">
        <f>Tabla1[[#This Row],[day_of_the_week]]&amp;"-"&amp;Tabla1[[#This Row],[hour]]&amp;"-"&amp;Tabla1[[#This Row],[cash_type]]&amp;"-"&amp;Tabla1[[#This Row],[card]]&amp;"-"&amp;Tabla1[[#This Row],[coffee_name]]</f>
        <v>domingo-14:56-card-ANON-0000-0000-0355-Hot Chocolate</v>
      </c>
      <c r="L932" t="str">
        <f>IF(COUNTIF($K$2:K932,K932)=1,"único","repetido")</f>
        <v>único</v>
      </c>
    </row>
    <row r="933" spans="1:12" x14ac:dyDescent="0.3">
      <c r="A933" s="1">
        <v>45480</v>
      </c>
      <c r="B933" s="2">
        <v>45480.623465405093</v>
      </c>
      <c r="C933" s="2" t="str">
        <f>TEXT(Tabla1[[#This Row],[date]],"mmm")</f>
        <v>jul</v>
      </c>
      <c r="D933" s="2" t="str">
        <f>TEXT(Tabla1[[#This Row],[date]],"dddd")</f>
        <v>domingo</v>
      </c>
      <c r="E933" s="2" t="str">
        <f>TEXT(Tabla1[[#This Row],[datetime]],"hh:mm")</f>
        <v>14:57</v>
      </c>
      <c r="F933" t="s">
        <v>3</v>
      </c>
      <c r="G933" t="s">
        <v>369</v>
      </c>
      <c r="H933" t="str">
        <f>IF(ISBLANK(G933),"cash",IF(COUNTIF($D$2:D933,D933)=1,"Nuevo","frecuente"))</f>
        <v>frecuente</v>
      </c>
      <c r="I933" s="8">
        <v>32.82</v>
      </c>
      <c r="J933" t="s">
        <v>18</v>
      </c>
      <c r="K933" t="str">
        <f>Tabla1[[#This Row],[day_of_the_week]]&amp;"-"&amp;Tabla1[[#This Row],[hour]]&amp;"-"&amp;Tabla1[[#This Row],[cash_type]]&amp;"-"&amp;Tabla1[[#This Row],[card]]&amp;"-"&amp;Tabla1[[#This Row],[coffee_name]]</f>
        <v>domingo-14:57-card-ANON-0000-0000-0355-Cocoa</v>
      </c>
      <c r="L933" t="str">
        <f>IF(COUNTIF($K$2:K933,K933)=1,"único","repetido")</f>
        <v>único</v>
      </c>
    </row>
    <row r="934" spans="1:12" x14ac:dyDescent="0.3">
      <c r="A934" s="1">
        <v>45480</v>
      </c>
      <c r="B934" s="2">
        <v>45480.713776435186</v>
      </c>
      <c r="C934" s="2" t="str">
        <f>TEXT(Tabla1[[#This Row],[date]],"mmm")</f>
        <v>jul</v>
      </c>
      <c r="D934" s="2" t="str">
        <f>TEXT(Tabla1[[#This Row],[date]],"dddd")</f>
        <v>domingo</v>
      </c>
      <c r="E934" s="2" t="str">
        <f>TEXT(Tabla1[[#This Row],[datetime]],"hh:mm")</f>
        <v>17:07</v>
      </c>
      <c r="F934" t="s">
        <v>3</v>
      </c>
      <c r="G934" t="s">
        <v>370</v>
      </c>
      <c r="H934" t="str">
        <f>IF(ISBLANK(G934),"cash",IF(COUNTIF($D$2:D934,D934)=1,"Nuevo","frecuente"))</f>
        <v>frecuente</v>
      </c>
      <c r="I934" s="8">
        <v>32.82</v>
      </c>
      <c r="J934" t="s">
        <v>7</v>
      </c>
      <c r="K934" t="str">
        <f>Tabla1[[#This Row],[day_of_the_week]]&amp;"-"&amp;Tabla1[[#This Row],[hour]]&amp;"-"&amp;Tabla1[[#This Row],[cash_type]]&amp;"-"&amp;Tabla1[[#This Row],[card]]&amp;"-"&amp;Tabla1[[#This Row],[coffee_name]]</f>
        <v>domingo-17:07-card-ANON-0000-0000-0356-Latte</v>
      </c>
      <c r="L934" t="str">
        <f>IF(COUNTIF($K$2:K934,K934)=1,"único","repetido")</f>
        <v>único</v>
      </c>
    </row>
    <row r="935" spans="1:12" x14ac:dyDescent="0.3">
      <c r="A935" s="1">
        <v>45480</v>
      </c>
      <c r="B935" s="2">
        <v>45480.814897997683</v>
      </c>
      <c r="C935" s="2" t="str">
        <f>TEXT(Tabla1[[#This Row],[date]],"mmm")</f>
        <v>jul</v>
      </c>
      <c r="D935" s="2" t="str">
        <f>TEXT(Tabla1[[#This Row],[date]],"dddd")</f>
        <v>domingo</v>
      </c>
      <c r="E935" s="2" t="str">
        <f>TEXT(Tabla1[[#This Row],[datetime]],"hh:mm")</f>
        <v>19:33</v>
      </c>
      <c r="F935" t="s">
        <v>3</v>
      </c>
      <c r="G935" t="s">
        <v>371</v>
      </c>
      <c r="H935" t="str">
        <f>IF(ISBLANK(G935),"cash",IF(COUNTIF($D$2:D935,D935)=1,"Nuevo","frecuente"))</f>
        <v>frecuente</v>
      </c>
      <c r="I935" s="8">
        <v>32.82</v>
      </c>
      <c r="J935" t="s">
        <v>43</v>
      </c>
      <c r="K935" t="str">
        <f>Tabla1[[#This Row],[day_of_the_week]]&amp;"-"&amp;Tabla1[[#This Row],[hour]]&amp;"-"&amp;Tabla1[[#This Row],[cash_type]]&amp;"-"&amp;Tabla1[[#This Row],[card]]&amp;"-"&amp;Tabla1[[#This Row],[coffee_name]]</f>
        <v>domingo-19:33-card-ANON-0000-0000-0357-Cappuccino</v>
      </c>
      <c r="L935" t="str">
        <f>IF(COUNTIF($K$2:K935,K935)=1,"único","repetido")</f>
        <v>único</v>
      </c>
    </row>
    <row r="936" spans="1:12" x14ac:dyDescent="0.3">
      <c r="A936" s="1">
        <v>45480</v>
      </c>
      <c r="B936" s="2">
        <v>45480.834394131947</v>
      </c>
      <c r="C936" s="2" t="str">
        <f>TEXT(Tabla1[[#This Row],[date]],"mmm")</f>
        <v>jul</v>
      </c>
      <c r="D936" s="2" t="str">
        <f>TEXT(Tabla1[[#This Row],[date]],"dddd")</f>
        <v>domingo</v>
      </c>
      <c r="E936" s="2" t="str">
        <f>TEXT(Tabla1[[#This Row],[datetime]],"hh:mm")</f>
        <v>20:01</v>
      </c>
      <c r="F936" t="s">
        <v>3</v>
      </c>
      <c r="G936" t="s">
        <v>372</v>
      </c>
      <c r="H936" t="str">
        <f>IF(ISBLANK(G936),"cash",IF(COUNTIF($D$2:D936,D936)=1,"Nuevo","frecuente"))</f>
        <v>frecuente</v>
      </c>
      <c r="I936" s="8">
        <v>32.82</v>
      </c>
      <c r="J936" t="s">
        <v>9</v>
      </c>
      <c r="K936" t="str">
        <f>Tabla1[[#This Row],[day_of_the_week]]&amp;"-"&amp;Tabla1[[#This Row],[hour]]&amp;"-"&amp;Tabla1[[#This Row],[cash_type]]&amp;"-"&amp;Tabla1[[#This Row],[card]]&amp;"-"&amp;Tabla1[[#This Row],[coffee_name]]</f>
        <v>domingo-20:01-card-ANON-0000-0000-0358-Hot Chocolate</v>
      </c>
      <c r="L936" t="str">
        <f>IF(COUNTIF($K$2:K936,K936)=1,"único","repetido")</f>
        <v>único</v>
      </c>
    </row>
    <row r="937" spans="1:12" x14ac:dyDescent="0.3">
      <c r="A937" s="1">
        <v>45480</v>
      </c>
      <c r="B937" s="2">
        <v>45480.940002951385</v>
      </c>
      <c r="C937" s="2" t="str">
        <f>TEXT(Tabla1[[#This Row],[date]],"mmm")</f>
        <v>jul</v>
      </c>
      <c r="D937" s="2" t="str">
        <f>TEXT(Tabla1[[#This Row],[date]],"dddd")</f>
        <v>domingo</v>
      </c>
      <c r="E937" s="2" t="str">
        <f>TEXT(Tabla1[[#This Row],[datetime]],"hh:mm")</f>
        <v>22:33</v>
      </c>
      <c r="F937" t="s">
        <v>3</v>
      </c>
      <c r="G937" t="s">
        <v>373</v>
      </c>
      <c r="H937" t="str">
        <f>IF(ISBLANK(G937),"cash",IF(COUNTIF($D$2:D937,D937)=1,"Nuevo","frecuente"))</f>
        <v>frecuente</v>
      </c>
      <c r="I937" s="8">
        <v>27.92</v>
      </c>
      <c r="J937" t="s">
        <v>14</v>
      </c>
      <c r="K937" t="str">
        <f>Tabla1[[#This Row],[day_of_the_week]]&amp;"-"&amp;Tabla1[[#This Row],[hour]]&amp;"-"&amp;Tabla1[[#This Row],[cash_type]]&amp;"-"&amp;Tabla1[[#This Row],[card]]&amp;"-"&amp;Tabla1[[#This Row],[coffee_name]]</f>
        <v>domingo-22:33-card-ANON-0000-0000-0359-Americano with Milk</v>
      </c>
      <c r="L937" t="str">
        <f>IF(COUNTIF($K$2:K937,K937)=1,"único","repetido")</f>
        <v>único</v>
      </c>
    </row>
    <row r="938" spans="1:12" x14ac:dyDescent="0.3">
      <c r="A938" s="1">
        <v>45481</v>
      </c>
      <c r="B938" s="2">
        <v>45481.314672731482</v>
      </c>
      <c r="C938" s="2" t="str">
        <f>TEXT(Tabla1[[#This Row],[date]],"mmm")</f>
        <v>jul</v>
      </c>
      <c r="D938" s="2" t="str">
        <f>TEXT(Tabla1[[#This Row],[date]],"dddd")</f>
        <v>lunes</v>
      </c>
      <c r="E938" s="2" t="str">
        <f>TEXT(Tabla1[[#This Row],[datetime]],"hh:mm")</f>
        <v>07:33</v>
      </c>
      <c r="F938" t="s">
        <v>3</v>
      </c>
      <c r="G938" t="s">
        <v>374</v>
      </c>
      <c r="H938" t="str">
        <f>IF(ISBLANK(G938),"cash",IF(COUNTIF($D$2:D938,D938)=1,"Nuevo","frecuente"))</f>
        <v>frecuente</v>
      </c>
      <c r="I938" s="8">
        <v>32.82</v>
      </c>
      <c r="J938" t="s">
        <v>7</v>
      </c>
      <c r="K938" t="str">
        <f>Tabla1[[#This Row],[day_of_the_week]]&amp;"-"&amp;Tabla1[[#This Row],[hour]]&amp;"-"&amp;Tabla1[[#This Row],[cash_type]]&amp;"-"&amp;Tabla1[[#This Row],[card]]&amp;"-"&amp;Tabla1[[#This Row],[coffee_name]]</f>
        <v>lunes-07:33-card-ANON-0000-0000-0360-Latte</v>
      </c>
      <c r="L938" t="str">
        <f>IF(COUNTIF($K$2:K938,K938)=1,"único","repetido")</f>
        <v>único</v>
      </c>
    </row>
    <row r="939" spans="1:12" x14ac:dyDescent="0.3">
      <c r="A939" s="1">
        <v>45481</v>
      </c>
      <c r="B939" s="2">
        <v>45481.501972465281</v>
      </c>
      <c r="C939" s="2" t="str">
        <f>TEXT(Tabla1[[#This Row],[date]],"mmm")</f>
        <v>jul</v>
      </c>
      <c r="D939" s="2" t="str">
        <f>TEXT(Tabla1[[#This Row],[date]],"dddd")</f>
        <v>lunes</v>
      </c>
      <c r="E939" s="2" t="str">
        <f>TEXT(Tabla1[[#This Row],[datetime]],"hh:mm")</f>
        <v>12:02</v>
      </c>
      <c r="F939" t="s">
        <v>3</v>
      </c>
      <c r="G939" t="s">
        <v>375</v>
      </c>
      <c r="H939" t="str">
        <f>IF(ISBLANK(G939),"cash",IF(COUNTIF($D$2:D939,D939)=1,"Nuevo","frecuente"))</f>
        <v>frecuente</v>
      </c>
      <c r="I939" s="8">
        <v>23.02</v>
      </c>
      <c r="J939" t="s">
        <v>11</v>
      </c>
      <c r="K939" t="str">
        <f>Tabla1[[#This Row],[day_of_the_week]]&amp;"-"&amp;Tabla1[[#This Row],[hour]]&amp;"-"&amp;Tabla1[[#This Row],[cash_type]]&amp;"-"&amp;Tabla1[[#This Row],[card]]&amp;"-"&amp;Tabla1[[#This Row],[coffee_name]]</f>
        <v>lunes-12:02-card-ANON-0000-0000-0361-Americano</v>
      </c>
      <c r="L939" t="str">
        <f>IF(COUNTIF($K$2:K939,K939)=1,"único","repetido")</f>
        <v>único</v>
      </c>
    </row>
    <row r="940" spans="1:12" x14ac:dyDescent="0.3">
      <c r="A940" s="1">
        <v>45481</v>
      </c>
      <c r="B940" s="2">
        <v>45481.611392939813</v>
      </c>
      <c r="C940" s="2" t="str">
        <f>TEXT(Tabla1[[#This Row],[date]],"mmm")</f>
        <v>jul</v>
      </c>
      <c r="D940" s="2" t="str">
        <f>TEXT(Tabla1[[#This Row],[date]],"dddd")</f>
        <v>lunes</v>
      </c>
      <c r="E940" s="2" t="str">
        <f>TEXT(Tabla1[[#This Row],[datetime]],"hh:mm")</f>
        <v>14:40</v>
      </c>
      <c r="F940" t="s">
        <v>3</v>
      </c>
      <c r="G940" t="s">
        <v>376</v>
      </c>
      <c r="H940" t="str">
        <f>IF(ISBLANK(G940),"cash",IF(COUNTIF($D$2:D940,D940)=1,"Nuevo","frecuente"))</f>
        <v>frecuente</v>
      </c>
      <c r="I940" s="8">
        <v>23.02</v>
      </c>
      <c r="J940" t="s">
        <v>11</v>
      </c>
      <c r="K940" t="str">
        <f>Tabla1[[#This Row],[day_of_the_week]]&amp;"-"&amp;Tabla1[[#This Row],[hour]]&amp;"-"&amp;Tabla1[[#This Row],[cash_type]]&amp;"-"&amp;Tabla1[[#This Row],[card]]&amp;"-"&amp;Tabla1[[#This Row],[coffee_name]]</f>
        <v>lunes-14:40-card-ANON-0000-0000-0362-Americano</v>
      </c>
      <c r="L940" t="str">
        <f>IF(COUNTIF($K$2:K940,K940)=1,"único","repetido")</f>
        <v>único</v>
      </c>
    </row>
    <row r="941" spans="1:12" x14ac:dyDescent="0.3">
      <c r="A941" s="1">
        <v>45481</v>
      </c>
      <c r="B941" s="2">
        <v>45481.812904814811</v>
      </c>
      <c r="C941" s="2" t="str">
        <f>TEXT(Tabla1[[#This Row],[date]],"mmm")</f>
        <v>jul</v>
      </c>
      <c r="D941" s="2" t="str">
        <f>TEXT(Tabla1[[#This Row],[date]],"dddd")</f>
        <v>lunes</v>
      </c>
      <c r="E941" s="2" t="str">
        <f>TEXT(Tabla1[[#This Row],[datetime]],"hh:mm")</f>
        <v>19:30</v>
      </c>
      <c r="F941" t="s">
        <v>3</v>
      </c>
      <c r="G941" t="s">
        <v>377</v>
      </c>
      <c r="H941" t="str">
        <f>IF(ISBLANK(G941),"cash",IF(COUNTIF($D$2:D941,D941)=1,"Nuevo","frecuente"))</f>
        <v>frecuente</v>
      </c>
      <c r="I941" s="8">
        <v>27.92</v>
      </c>
      <c r="J941" t="s">
        <v>14</v>
      </c>
      <c r="K941" t="str">
        <f>Tabla1[[#This Row],[day_of_the_week]]&amp;"-"&amp;Tabla1[[#This Row],[hour]]&amp;"-"&amp;Tabla1[[#This Row],[cash_type]]&amp;"-"&amp;Tabla1[[#This Row],[card]]&amp;"-"&amp;Tabla1[[#This Row],[coffee_name]]</f>
        <v>lunes-19:30-card-ANON-0000-0000-0363-Americano with Milk</v>
      </c>
      <c r="L941" t="str">
        <f>IF(COUNTIF($K$2:K941,K941)=1,"único","repetido")</f>
        <v>único</v>
      </c>
    </row>
    <row r="942" spans="1:12" x14ac:dyDescent="0.3">
      <c r="A942" s="1">
        <v>45481</v>
      </c>
      <c r="B942" s="2">
        <v>45481.926923379629</v>
      </c>
      <c r="C942" s="2" t="str">
        <f>TEXT(Tabla1[[#This Row],[date]],"mmm")</f>
        <v>jul</v>
      </c>
      <c r="D942" s="2" t="str">
        <f>TEXT(Tabla1[[#This Row],[date]],"dddd")</f>
        <v>lunes</v>
      </c>
      <c r="E942" s="2" t="str">
        <f>TEXT(Tabla1[[#This Row],[datetime]],"hh:mm")</f>
        <v>22:14</v>
      </c>
      <c r="F942" t="s">
        <v>3</v>
      </c>
      <c r="G942" t="s">
        <v>31</v>
      </c>
      <c r="H942" t="str">
        <f>IF(ISBLANK(G942),"cash",IF(COUNTIF($D$2:D942,D942)=1,"Nuevo","frecuente"))</f>
        <v>frecuente</v>
      </c>
      <c r="I942" s="8">
        <v>32.82</v>
      </c>
      <c r="J942" t="s">
        <v>7</v>
      </c>
      <c r="K942" t="str">
        <f>Tabla1[[#This Row],[day_of_the_week]]&amp;"-"&amp;Tabla1[[#This Row],[hour]]&amp;"-"&amp;Tabla1[[#This Row],[cash_type]]&amp;"-"&amp;Tabla1[[#This Row],[card]]&amp;"-"&amp;Tabla1[[#This Row],[coffee_name]]</f>
        <v>lunes-22:14-card-ANON-0000-0000-0019-Latte</v>
      </c>
      <c r="L942" t="str">
        <f>IF(COUNTIF($K$2:K942,K942)=1,"único","repetido")</f>
        <v>único</v>
      </c>
    </row>
    <row r="943" spans="1:12" x14ac:dyDescent="0.3">
      <c r="A943" s="1">
        <v>45482</v>
      </c>
      <c r="B943" s="2">
        <v>45482.435325671293</v>
      </c>
      <c r="C943" s="2" t="str">
        <f>TEXT(Tabla1[[#This Row],[date]],"mmm")</f>
        <v>jul</v>
      </c>
      <c r="D943" s="2" t="str">
        <f>TEXT(Tabla1[[#This Row],[date]],"dddd")</f>
        <v>martes</v>
      </c>
      <c r="E943" s="2" t="str">
        <f>TEXT(Tabla1[[#This Row],[datetime]],"hh:mm")</f>
        <v>10:26</v>
      </c>
      <c r="F943" t="s">
        <v>3</v>
      </c>
      <c r="G943" t="s">
        <v>347</v>
      </c>
      <c r="H943" t="str">
        <f>IF(ISBLANK(G943),"cash",IF(COUNTIF($D$2:D943,D943)=1,"Nuevo","frecuente"))</f>
        <v>frecuente</v>
      </c>
      <c r="I943" s="8">
        <v>27.92</v>
      </c>
      <c r="J943" t="s">
        <v>14</v>
      </c>
      <c r="K943" t="str">
        <f>Tabla1[[#This Row],[day_of_the_week]]&amp;"-"&amp;Tabla1[[#This Row],[hour]]&amp;"-"&amp;Tabla1[[#This Row],[cash_type]]&amp;"-"&amp;Tabla1[[#This Row],[card]]&amp;"-"&amp;Tabla1[[#This Row],[coffee_name]]</f>
        <v>martes-10:26-card-ANON-0000-0000-0333-Americano with Milk</v>
      </c>
      <c r="L943" t="str">
        <f>IF(COUNTIF($K$2:K943,K943)=1,"único","repetido")</f>
        <v>único</v>
      </c>
    </row>
    <row r="944" spans="1:12" x14ac:dyDescent="0.3">
      <c r="A944" s="1">
        <v>45482</v>
      </c>
      <c r="B944" s="2">
        <v>45482.444777395831</v>
      </c>
      <c r="C944" s="2" t="str">
        <f>TEXT(Tabla1[[#This Row],[date]],"mmm")</f>
        <v>jul</v>
      </c>
      <c r="D944" s="2" t="str">
        <f>TEXT(Tabla1[[#This Row],[date]],"dddd")</f>
        <v>martes</v>
      </c>
      <c r="E944" s="2" t="str">
        <f>TEXT(Tabla1[[#This Row],[datetime]],"hh:mm")</f>
        <v>10:40</v>
      </c>
      <c r="F944" t="s">
        <v>3</v>
      </c>
      <c r="G944" t="s">
        <v>290</v>
      </c>
      <c r="H944" t="str">
        <f>IF(ISBLANK(G944),"cash",IF(COUNTIF($D$2:D944,D944)=1,"Nuevo","frecuente"))</f>
        <v>frecuente</v>
      </c>
      <c r="I944" s="8">
        <v>27.92</v>
      </c>
      <c r="J944" t="s">
        <v>14</v>
      </c>
      <c r="K944" t="str">
        <f>Tabla1[[#This Row],[day_of_the_week]]&amp;"-"&amp;Tabla1[[#This Row],[hour]]&amp;"-"&amp;Tabla1[[#This Row],[cash_type]]&amp;"-"&amp;Tabla1[[#This Row],[card]]&amp;"-"&amp;Tabla1[[#This Row],[coffee_name]]</f>
        <v>martes-10:40-card-ANON-0000-0000-0276-Americano with Milk</v>
      </c>
      <c r="L944" t="str">
        <f>IF(COUNTIF($K$2:K944,K944)=1,"único","repetido")</f>
        <v>único</v>
      </c>
    </row>
    <row r="945" spans="1:12" x14ac:dyDescent="0.3">
      <c r="A945" s="1">
        <v>45482</v>
      </c>
      <c r="B945" s="2">
        <v>45482.473334525464</v>
      </c>
      <c r="C945" s="2" t="str">
        <f>TEXT(Tabla1[[#This Row],[date]],"mmm")</f>
        <v>jul</v>
      </c>
      <c r="D945" s="2" t="str">
        <f>TEXT(Tabla1[[#This Row],[date]],"dddd")</f>
        <v>martes</v>
      </c>
      <c r="E945" s="2" t="str">
        <f>TEXT(Tabla1[[#This Row],[datetime]],"hh:mm")</f>
        <v>11:21</v>
      </c>
      <c r="F945" t="s">
        <v>3</v>
      </c>
      <c r="G945" t="s">
        <v>208</v>
      </c>
      <c r="H945" t="str">
        <f>IF(ISBLANK(G945),"cash",IF(COUNTIF($D$2:D945,D945)=1,"Nuevo","frecuente"))</f>
        <v>frecuente</v>
      </c>
      <c r="I945" s="8">
        <v>27.92</v>
      </c>
      <c r="J945" t="s">
        <v>14</v>
      </c>
      <c r="K945" t="str">
        <f>Tabla1[[#This Row],[day_of_the_week]]&amp;"-"&amp;Tabla1[[#This Row],[hour]]&amp;"-"&amp;Tabla1[[#This Row],[cash_type]]&amp;"-"&amp;Tabla1[[#This Row],[card]]&amp;"-"&amp;Tabla1[[#This Row],[coffee_name]]</f>
        <v>martes-11:21-card-ANON-0000-0000-0194-Americano with Milk</v>
      </c>
      <c r="L945" t="str">
        <f>IF(COUNTIF($K$2:K945,K945)=1,"único","repetido")</f>
        <v>único</v>
      </c>
    </row>
    <row r="946" spans="1:12" x14ac:dyDescent="0.3">
      <c r="A946" s="1">
        <v>45482</v>
      </c>
      <c r="B946" s="2">
        <v>45482.474188703702</v>
      </c>
      <c r="C946" s="2" t="str">
        <f>TEXT(Tabla1[[#This Row],[date]],"mmm")</f>
        <v>jul</v>
      </c>
      <c r="D946" s="2" t="str">
        <f>TEXT(Tabla1[[#This Row],[date]],"dddd")</f>
        <v>martes</v>
      </c>
      <c r="E946" s="2" t="str">
        <f>TEXT(Tabla1[[#This Row],[datetime]],"hh:mm")</f>
        <v>11:22</v>
      </c>
      <c r="F946" t="s">
        <v>3</v>
      </c>
      <c r="G946" t="s">
        <v>208</v>
      </c>
      <c r="H946" t="str">
        <f>IF(ISBLANK(G946),"cash",IF(COUNTIF($D$2:D946,D946)=1,"Nuevo","frecuente"))</f>
        <v>frecuente</v>
      </c>
      <c r="I946" s="8">
        <v>32.82</v>
      </c>
      <c r="J946" t="s">
        <v>43</v>
      </c>
      <c r="K946" t="str">
        <f>Tabla1[[#This Row],[day_of_the_week]]&amp;"-"&amp;Tabla1[[#This Row],[hour]]&amp;"-"&amp;Tabla1[[#This Row],[cash_type]]&amp;"-"&amp;Tabla1[[#This Row],[card]]&amp;"-"&amp;Tabla1[[#This Row],[coffee_name]]</f>
        <v>martes-11:22-card-ANON-0000-0000-0194-Cappuccino</v>
      </c>
      <c r="L946" t="str">
        <f>IF(COUNTIF($K$2:K946,K946)=1,"único","repetido")</f>
        <v>único</v>
      </c>
    </row>
    <row r="947" spans="1:12" x14ac:dyDescent="0.3">
      <c r="A947" s="1">
        <v>45482</v>
      </c>
      <c r="B947" s="2">
        <v>45482.696522395832</v>
      </c>
      <c r="C947" s="2" t="str">
        <f>TEXT(Tabla1[[#This Row],[date]],"mmm")</f>
        <v>jul</v>
      </c>
      <c r="D947" s="2" t="str">
        <f>TEXT(Tabla1[[#This Row],[date]],"dddd")</f>
        <v>martes</v>
      </c>
      <c r="E947" s="2" t="str">
        <f>TEXT(Tabla1[[#This Row],[datetime]],"hh:mm")</f>
        <v>16:43</v>
      </c>
      <c r="F947" t="s">
        <v>3</v>
      </c>
      <c r="G947" t="s">
        <v>378</v>
      </c>
      <c r="H947" t="str">
        <f>IF(ISBLANK(G947),"cash",IF(COUNTIF($D$2:D947,D947)=1,"Nuevo","frecuente"))</f>
        <v>frecuente</v>
      </c>
      <c r="I947" s="8">
        <v>27.92</v>
      </c>
      <c r="J947" t="s">
        <v>14</v>
      </c>
      <c r="K947" t="str">
        <f>Tabla1[[#This Row],[day_of_the_week]]&amp;"-"&amp;Tabla1[[#This Row],[hour]]&amp;"-"&amp;Tabla1[[#This Row],[cash_type]]&amp;"-"&amp;Tabla1[[#This Row],[card]]&amp;"-"&amp;Tabla1[[#This Row],[coffee_name]]</f>
        <v>martes-16:43-card-ANON-0000-0000-0364-Americano with Milk</v>
      </c>
      <c r="L947" t="str">
        <f>IF(COUNTIF($K$2:K947,K947)=1,"único","repetido")</f>
        <v>único</v>
      </c>
    </row>
    <row r="948" spans="1:12" x14ac:dyDescent="0.3">
      <c r="A948" s="1">
        <v>45483</v>
      </c>
      <c r="B948" s="2">
        <v>45483.465760300925</v>
      </c>
      <c r="C948" s="2" t="str">
        <f>TEXT(Tabla1[[#This Row],[date]],"mmm")</f>
        <v>jul</v>
      </c>
      <c r="D948" s="2" t="str">
        <f>TEXT(Tabla1[[#This Row],[date]],"dddd")</f>
        <v>miércoles</v>
      </c>
      <c r="E948" s="2" t="str">
        <f>TEXT(Tabla1[[#This Row],[datetime]],"hh:mm")</f>
        <v>11:10</v>
      </c>
      <c r="F948" t="s">
        <v>3</v>
      </c>
      <c r="G948" t="s">
        <v>379</v>
      </c>
      <c r="H948" t="str">
        <f>IF(ISBLANK(G948),"cash",IF(COUNTIF($D$2:D948,D948)=1,"Nuevo","frecuente"))</f>
        <v>frecuente</v>
      </c>
      <c r="I948" s="8">
        <v>23.02</v>
      </c>
      <c r="J948" t="s">
        <v>11</v>
      </c>
      <c r="K948" t="str">
        <f>Tabla1[[#This Row],[day_of_the_week]]&amp;"-"&amp;Tabla1[[#This Row],[hour]]&amp;"-"&amp;Tabla1[[#This Row],[cash_type]]&amp;"-"&amp;Tabla1[[#This Row],[card]]&amp;"-"&amp;Tabla1[[#This Row],[coffee_name]]</f>
        <v>miércoles-11:10-card-ANON-0000-0000-0365-Americano</v>
      </c>
      <c r="L948" t="str">
        <f>IF(COUNTIF($K$2:K948,K948)=1,"único","repetido")</f>
        <v>único</v>
      </c>
    </row>
    <row r="949" spans="1:12" x14ac:dyDescent="0.3">
      <c r="A949" s="1">
        <v>45483</v>
      </c>
      <c r="B949" s="2">
        <v>45483.520065497687</v>
      </c>
      <c r="C949" s="2" t="str">
        <f>TEXT(Tabla1[[#This Row],[date]],"mmm")</f>
        <v>jul</v>
      </c>
      <c r="D949" s="2" t="str">
        <f>TEXT(Tabla1[[#This Row],[date]],"dddd")</f>
        <v>miércoles</v>
      </c>
      <c r="E949" s="2" t="str">
        <f>TEXT(Tabla1[[#This Row],[datetime]],"hh:mm")</f>
        <v>12:28</v>
      </c>
      <c r="F949" t="s">
        <v>3</v>
      </c>
      <c r="G949" t="s">
        <v>380</v>
      </c>
      <c r="H949" t="str">
        <f>IF(ISBLANK(G949),"cash",IF(COUNTIF($D$2:D949,D949)=1,"Nuevo","frecuente"))</f>
        <v>frecuente</v>
      </c>
      <c r="I949" s="8">
        <v>27.92</v>
      </c>
      <c r="J949" t="s">
        <v>14</v>
      </c>
      <c r="K949" t="str">
        <f>Tabla1[[#This Row],[day_of_the_week]]&amp;"-"&amp;Tabla1[[#This Row],[hour]]&amp;"-"&amp;Tabla1[[#This Row],[cash_type]]&amp;"-"&amp;Tabla1[[#This Row],[card]]&amp;"-"&amp;Tabla1[[#This Row],[coffee_name]]</f>
        <v>miércoles-12:28-card-ANON-0000-0000-0366-Americano with Milk</v>
      </c>
      <c r="L949" t="str">
        <f>IF(COUNTIF($K$2:K949,K949)=1,"único","repetido")</f>
        <v>único</v>
      </c>
    </row>
    <row r="950" spans="1:12" x14ac:dyDescent="0.3">
      <c r="A950" s="1">
        <v>45483</v>
      </c>
      <c r="B950" s="2">
        <v>45483.925810752313</v>
      </c>
      <c r="C950" s="2" t="str">
        <f>TEXT(Tabla1[[#This Row],[date]],"mmm")</f>
        <v>jul</v>
      </c>
      <c r="D950" s="2" t="str">
        <f>TEXT(Tabla1[[#This Row],[date]],"dddd")</f>
        <v>miércoles</v>
      </c>
      <c r="E950" s="2" t="str">
        <f>TEXT(Tabla1[[#This Row],[datetime]],"hh:mm")</f>
        <v>22:13</v>
      </c>
      <c r="F950" t="s">
        <v>3</v>
      </c>
      <c r="G950" t="s">
        <v>342</v>
      </c>
      <c r="H950" t="str">
        <f>IF(ISBLANK(G950),"cash",IF(COUNTIF($D$2:D950,D950)=1,"Nuevo","frecuente"))</f>
        <v>frecuente</v>
      </c>
      <c r="I950" s="8">
        <v>32.82</v>
      </c>
      <c r="J950" t="s">
        <v>7</v>
      </c>
      <c r="K950" t="str">
        <f>Tabla1[[#This Row],[day_of_the_week]]&amp;"-"&amp;Tabla1[[#This Row],[hour]]&amp;"-"&amp;Tabla1[[#This Row],[cash_type]]&amp;"-"&amp;Tabla1[[#This Row],[card]]&amp;"-"&amp;Tabla1[[#This Row],[coffee_name]]</f>
        <v>miércoles-22:13-card-ANON-0000-0000-0328-Latte</v>
      </c>
      <c r="L950" t="str">
        <f>IF(COUNTIF($K$2:K950,K950)=1,"único","repetido")</f>
        <v>único</v>
      </c>
    </row>
    <row r="951" spans="1:12" x14ac:dyDescent="0.3">
      <c r="A951" s="1">
        <v>45484</v>
      </c>
      <c r="B951" s="2">
        <v>45484.477402337965</v>
      </c>
      <c r="C951" s="2" t="str">
        <f>TEXT(Tabla1[[#This Row],[date]],"mmm")</f>
        <v>jul</v>
      </c>
      <c r="D951" s="2" t="str">
        <f>TEXT(Tabla1[[#This Row],[date]],"dddd")</f>
        <v>jueves</v>
      </c>
      <c r="E951" s="2" t="str">
        <f>TEXT(Tabla1[[#This Row],[datetime]],"hh:mm")</f>
        <v>11:27</v>
      </c>
      <c r="F951" t="s">
        <v>3</v>
      </c>
      <c r="G951" t="s">
        <v>381</v>
      </c>
      <c r="H951" t="str">
        <f>IF(ISBLANK(G951),"cash",IF(COUNTIF($D$2:D951,D951)=1,"Nuevo","frecuente"))</f>
        <v>frecuente</v>
      </c>
      <c r="I951" s="8">
        <v>32.82</v>
      </c>
      <c r="J951" t="s">
        <v>9</v>
      </c>
      <c r="K951" t="str">
        <f>Tabla1[[#This Row],[day_of_the_week]]&amp;"-"&amp;Tabla1[[#This Row],[hour]]&amp;"-"&amp;Tabla1[[#This Row],[cash_type]]&amp;"-"&amp;Tabla1[[#This Row],[card]]&amp;"-"&amp;Tabla1[[#This Row],[coffee_name]]</f>
        <v>jueves-11:27-card-ANON-0000-0000-0367-Hot Chocolate</v>
      </c>
      <c r="L951" t="str">
        <f>IF(COUNTIF($K$2:K951,K951)=1,"único","repetido")</f>
        <v>único</v>
      </c>
    </row>
    <row r="952" spans="1:12" x14ac:dyDescent="0.3">
      <c r="A952" s="1">
        <v>45484</v>
      </c>
      <c r="B952" s="2">
        <v>45484.70021653935</v>
      </c>
      <c r="C952" s="2" t="str">
        <f>TEXT(Tabla1[[#This Row],[date]],"mmm")</f>
        <v>jul</v>
      </c>
      <c r="D952" s="2" t="str">
        <f>TEXT(Tabla1[[#This Row],[date]],"dddd")</f>
        <v>jueves</v>
      </c>
      <c r="E952" s="2" t="str">
        <f>TEXT(Tabla1[[#This Row],[datetime]],"hh:mm")</f>
        <v>16:48</v>
      </c>
      <c r="F952" t="s">
        <v>3</v>
      </c>
      <c r="G952" t="s">
        <v>382</v>
      </c>
      <c r="H952" t="str">
        <f>IF(ISBLANK(G952),"cash",IF(COUNTIF($D$2:D952,D952)=1,"Nuevo","frecuente"))</f>
        <v>frecuente</v>
      </c>
      <c r="I952" s="8">
        <v>27.92</v>
      </c>
      <c r="J952" t="s">
        <v>14</v>
      </c>
      <c r="K952" t="str">
        <f>Tabla1[[#This Row],[day_of_the_week]]&amp;"-"&amp;Tabla1[[#This Row],[hour]]&amp;"-"&amp;Tabla1[[#This Row],[cash_type]]&amp;"-"&amp;Tabla1[[#This Row],[card]]&amp;"-"&amp;Tabla1[[#This Row],[coffee_name]]</f>
        <v>jueves-16:48-card-ANON-0000-0000-0368-Americano with Milk</v>
      </c>
      <c r="L952" t="str">
        <f>IF(COUNTIF($K$2:K952,K952)=1,"único","repetido")</f>
        <v>único</v>
      </c>
    </row>
    <row r="953" spans="1:12" x14ac:dyDescent="0.3">
      <c r="A953" s="1">
        <v>45484</v>
      </c>
      <c r="B953" s="2">
        <v>45484.932102407409</v>
      </c>
      <c r="C953" s="2" t="str">
        <f>TEXT(Tabla1[[#This Row],[date]],"mmm")</f>
        <v>jul</v>
      </c>
      <c r="D953" s="2" t="str">
        <f>TEXT(Tabla1[[#This Row],[date]],"dddd")</f>
        <v>jueves</v>
      </c>
      <c r="E953" s="2" t="str">
        <f>TEXT(Tabla1[[#This Row],[datetime]],"hh:mm")</f>
        <v>22:22</v>
      </c>
      <c r="F953" t="s">
        <v>3</v>
      </c>
      <c r="G953" t="s">
        <v>383</v>
      </c>
      <c r="H953" t="str">
        <f>IF(ISBLANK(G953),"cash",IF(COUNTIF($D$2:D953,D953)=1,"Nuevo","frecuente"))</f>
        <v>frecuente</v>
      </c>
      <c r="I953" s="8">
        <v>32.82</v>
      </c>
      <c r="J953" t="s">
        <v>7</v>
      </c>
      <c r="K953" t="str">
        <f>Tabla1[[#This Row],[day_of_the_week]]&amp;"-"&amp;Tabla1[[#This Row],[hour]]&amp;"-"&amp;Tabla1[[#This Row],[cash_type]]&amp;"-"&amp;Tabla1[[#This Row],[card]]&amp;"-"&amp;Tabla1[[#This Row],[coffee_name]]</f>
        <v>jueves-22:22-card-ANON-0000-0000-0369-Latte</v>
      </c>
      <c r="L953" t="str">
        <f>IF(COUNTIF($K$2:K953,K953)=1,"único","repetido")</f>
        <v>único</v>
      </c>
    </row>
    <row r="954" spans="1:12" x14ac:dyDescent="0.3">
      <c r="A954" s="1">
        <v>45484</v>
      </c>
      <c r="B954" s="2">
        <v>45484.938177557873</v>
      </c>
      <c r="C954" s="2" t="str">
        <f>TEXT(Tabla1[[#This Row],[date]],"mmm")</f>
        <v>jul</v>
      </c>
      <c r="D954" s="2" t="str">
        <f>TEXT(Tabla1[[#This Row],[date]],"dddd")</f>
        <v>jueves</v>
      </c>
      <c r="E954" s="2" t="str">
        <f>TEXT(Tabla1[[#This Row],[datetime]],"hh:mm")</f>
        <v>22:30</v>
      </c>
      <c r="F954" t="s">
        <v>3</v>
      </c>
      <c r="G954" t="s">
        <v>384</v>
      </c>
      <c r="H954" t="str">
        <f>IF(ISBLANK(G954),"cash",IF(COUNTIF($D$2:D954,D954)=1,"Nuevo","frecuente"))</f>
        <v>frecuente</v>
      </c>
      <c r="I954" s="8">
        <v>23.02</v>
      </c>
      <c r="J954" t="s">
        <v>11</v>
      </c>
      <c r="K954" t="str">
        <f>Tabla1[[#This Row],[day_of_the_week]]&amp;"-"&amp;Tabla1[[#This Row],[hour]]&amp;"-"&amp;Tabla1[[#This Row],[cash_type]]&amp;"-"&amp;Tabla1[[#This Row],[card]]&amp;"-"&amp;Tabla1[[#This Row],[coffee_name]]</f>
        <v>jueves-22:30-card-ANON-0000-0000-0370-Americano</v>
      </c>
      <c r="L954" t="str">
        <f>IF(COUNTIF($K$2:K954,K954)=1,"único","repetido")</f>
        <v>único</v>
      </c>
    </row>
    <row r="955" spans="1:12" x14ac:dyDescent="0.3">
      <c r="A955" s="1">
        <v>45485</v>
      </c>
      <c r="B955" s="2">
        <v>45485.335619120371</v>
      </c>
      <c r="C955" s="2" t="str">
        <f>TEXT(Tabla1[[#This Row],[date]],"mmm")</f>
        <v>jul</v>
      </c>
      <c r="D955" s="2" t="str">
        <f>TEXT(Tabla1[[#This Row],[date]],"dddd")</f>
        <v>viernes</v>
      </c>
      <c r="E955" s="2" t="str">
        <f>TEXT(Tabla1[[#This Row],[datetime]],"hh:mm")</f>
        <v>08:03</v>
      </c>
      <c r="F955" t="s">
        <v>3</v>
      </c>
      <c r="G955" t="s">
        <v>385</v>
      </c>
      <c r="H955" t="str">
        <f>IF(ISBLANK(G955),"cash",IF(COUNTIF($D$2:D955,D955)=1,"Nuevo","frecuente"))</f>
        <v>frecuente</v>
      </c>
      <c r="I955" s="8">
        <v>23.02</v>
      </c>
      <c r="J955" t="s">
        <v>28</v>
      </c>
      <c r="K955" t="str">
        <f>Tabla1[[#This Row],[day_of_the_week]]&amp;"-"&amp;Tabla1[[#This Row],[hour]]&amp;"-"&amp;Tabla1[[#This Row],[cash_type]]&amp;"-"&amp;Tabla1[[#This Row],[card]]&amp;"-"&amp;Tabla1[[#This Row],[coffee_name]]</f>
        <v>viernes-08:03-card-ANON-0000-0000-0371-Cortado</v>
      </c>
      <c r="L955" t="str">
        <f>IF(COUNTIF($K$2:K955,K955)=1,"único","repetido")</f>
        <v>único</v>
      </c>
    </row>
    <row r="956" spans="1:12" x14ac:dyDescent="0.3">
      <c r="A956" s="1">
        <v>45485</v>
      </c>
      <c r="B956" s="2">
        <v>45485.492053020833</v>
      </c>
      <c r="C956" s="2" t="str">
        <f>TEXT(Tabla1[[#This Row],[date]],"mmm")</f>
        <v>jul</v>
      </c>
      <c r="D956" s="2" t="str">
        <f>TEXT(Tabla1[[#This Row],[date]],"dddd")</f>
        <v>viernes</v>
      </c>
      <c r="E956" s="2" t="str">
        <f>TEXT(Tabla1[[#This Row],[datetime]],"hh:mm")</f>
        <v>11:48</v>
      </c>
      <c r="F956" t="s">
        <v>3</v>
      </c>
      <c r="G956" t="s">
        <v>386</v>
      </c>
      <c r="H956" t="str">
        <f>IF(ISBLANK(G956),"cash",IF(COUNTIF($D$2:D956,D956)=1,"Nuevo","frecuente"))</f>
        <v>frecuente</v>
      </c>
      <c r="I956" s="8">
        <v>32.82</v>
      </c>
      <c r="J956" t="s">
        <v>9</v>
      </c>
      <c r="K956" t="str">
        <f>Tabla1[[#This Row],[day_of_the_week]]&amp;"-"&amp;Tabla1[[#This Row],[hour]]&amp;"-"&amp;Tabla1[[#This Row],[cash_type]]&amp;"-"&amp;Tabla1[[#This Row],[card]]&amp;"-"&amp;Tabla1[[#This Row],[coffee_name]]</f>
        <v>viernes-11:48-card-ANON-0000-0000-0372-Hot Chocolate</v>
      </c>
      <c r="L956" t="str">
        <f>IF(COUNTIF($K$2:K956,K956)=1,"único","repetido")</f>
        <v>único</v>
      </c>
    </row>
    <row r="957" spans="1:12" x14ac:dyDescent="0.3">
      <c r="A957" s="1">
        <v>45485</v>
      </c>
      <c r="B957" s="2">
        <v>45485.939879502315</v>
      </c>
      <c r="C957" s="2" t="str">
        <f>TEXT(Tabla1[[#This Row],[date]],"mmm")</f>
        <v>jul</v>
      </c>
      <c r="D957" s="2" t="str">
        <f>TEXT(Tabla1[[#This Row],[date]],"dddd")</f>
        <v>viernes</v>
      </c>
      <c r="E957" s="2" t="str">
        <f>TEXT(Tabla1[[#This Row],[datetime]],"hh:mm")</f>
        <v>22:33</v>
      </c>
      <c r="F957" t="s">
        <v>3</v>
      </c>
      <c r="G957" t="s">
        <v>192</v>
      </c>
      <c r="H957" t="str">
        <f>IF(ISBLANK(G957),"cash",IF(COUNTIF($D$2:D957,D957)=1,"Nuevo","frecuente"))</f>
        <v>frecuente</v>
      </c>
      <c r="I957" s="8">
        <v>32.82</v>
      </c>
      <c r="J957" t="s">
        <v>9</v>
      </c>
      <c r="K957" t="str">
        <f>Tabla1[[#This Row],[day_of_the_week]]&amp;"-"&amp;Tabla1[[#This Row],[hour]]&amp;"-"&amp;Tabla1[[#This Row],[cash_type]]&amp;"-"&amp;Tabla1[[#This Row],[card]]&amp;"-"&amp;Tabla1[[#This Row],[coffee_name]]</f>
        <v>viernes-22:33-card-ANON-0000-0000-0178-Hot Chocolate</v>
      </c>
      <c r="L957" t="str">
        <f>IF(COUNTIF($K$2:K957,K957)=1,"único","repetido")</f>
        <v>único</v>
      </c>
    </row>
    <row r="958" spans="1:12" x14ac:dyDescent="0.3">
      <c r="A958" s="1">
        <v>45485</v>
      </c>
      <c r="B958" s="2">
        <v>45485.940443368054</v>
      </c>
      <c r="C958" s="2" t="str">
        <f>TEXT(Tabla1[[#This Row],[date]],"mmm")</f>
        <v>jul</v>
      </c>
      <c r="D958" s="2" t="str">
        <f>TEXT(Tabla1[[#This Row],[date]],"dddd")</f>
        <v>viernes</v>
      </c>
      <c r="E958" s="2" t="str">
        <f>TEXT(Tabla1[[#This Row],[datetime]],"hh:mm")</f>
        <v>22:34</v>
      </c>
      <c r="F958" t="s">
        <v>3</v>
      </c>
      <c r="G958" t="s">
        <v>191</v>
      </c>
      <c r="H958" t="str">
        <f>IF(ISBLANK(G958),"cash",IF(COUNTIF($D$2:D958,D958)=1,"Nuevo","frecuente"))</f>
        <v>frecuente</v>
      </c>
      <c r="I958" s="8">
        <v>32.82</v>
      </c>
      <c r="J958" t="s">
        <v>9</v>
      </c>
      <c r="K958" t="str">
        <f>Tabla1[[#This Row],[day_of_the_week]]&amp;"-"&amp;Tabla1[[#This Row],[hour]]&amp;"-"&amp;Tabla1[[#This Row],[cash_type]]&amp;"-"&amp;Tabla1[[#This Row],[card]]&amp;"-"&amp;Tabla1[[#This Row],[coffee_name]]</f>
        <v>viernes-22:34-card-ANON-0000-0000-0177-Hot Chocolate</v>
      </c>
      <c r="L958" t="str">
        <f>IF(COUNTIF($K$2:K958,K958)=1,"único","repetido")</f>
        <v>único</v>
      </c>
    </row>
    <row r="959" spans="1:12" x14ac:dyDescent="0.3">
      <c r="A959" s="1">
        <v>45485</v>
      </c>
      <c r="B959" s="2">
        <v>45485.94131386574</v>
      </c>
      <c r="C959" s="2" t="str">
        <f>TEXT(Tabla1[[#This Row],[date]],"mmm")</f>
        <v>jul</v>
      </c>
      <c r="D959" s="2" t="str">
        <f>TEXT(Tabla1[[#This Row],[date]],"dddd")</f>
        <v>viernes</v>
      </c>
      <c r="E959" s="2" t="str">
        <f>TEXT(Tabla1[[#This Row],[datetime]],"hh:mm")</f>
        <v>22:35</v>
      </c>
      <c r="F959" t="s">
        <v>3</v>
      </c>
      <c r="G959" t="s">
        <v>193</v>
      </c>
      <c r="H959" t="str">
        <f>IF(ISBLANK(G959),"cash",IF(COUNTIF($D$2:D959,D959)=1,"Nuevo","frecuente"))</f>
        <v>frecuente</v>
      </c>
      <c r="I959" s="8">
        <v>32.82</v>
      </c>
      <c r="J959" t="s">
        <v>9</v>
      </c>
      <c r="K959" t="str">
        <f>Tabla1[[#This Row],[day_of_the_week]]&amp;"-"&amp;Tabla1[[#This Row],[hour]]&amp;"-"&amp;Tabla1[[#This Row],[cash_type]]&amp;"-"&amp;Tabla1[[#This Row],[card]]&amp;"-"&amp;Tabla1[[#This Row],[coffee_name]]</f>
        <v>viernes-22:35-card-ANON-0000-0000-0179-Hot Chocolate</v>
      </c>
      <c r="L959" t="str">
        <f>IF(COUNTIF($K$2:K959,K959)=1,"único","repetido")</f>
        <v>único</v>
      </c>
    </row>
    <row r="960" spans="1:12" x14ac:dyDescent="0.3">
      <c r="A960" s="1">
        <v>45486</v>
      </c>
      <c r="B960" s="2">
        <v>45486.443174456021</v>
      </c>
      <c r="C960" s="2" t="str">
        <f>TEXT(Tabla1[[#This Row],[date]],"mmm")</f>
        <v>jul</v>
      </c>
      <c r="D960" s="2" t="str">
        <f>TEXT(Tabla1[[#This Row],[date]],"dddd")</f>
        <v>sábado</v>
      </c>
      <c r="E960" s="2" t="str">
        <f>TEXT(Tabla1[[#This Row],[datetime]],"hh:mm")</f>
        <v>10:38</v>
      </c>
      <c r="F960" t="s">
        <v>3</v>
      </c>
      <c r="G960" t="s">
        <v>379</v>
      </c>
      <c r="H960" t="str">
        <f>IF(ISBLANK(G960),"cash",IF(COUNTIF($D$2:D960,D960)=1,"Nuevo","frecuente"))</f>
        <v>frecuente</v>
      </c>
      <c r="I960" s="8">
        <v>32.82</v>
      </c>
      <c r="J960" t="s">
        <v>7</v>
      </c>
      <c r="K960" t="str">
        <f>Tabla1[[#This Row],[day_of_the_week]]&amp;"-"&amp;Tabla1[[#This Row],[hour]]&amp;"-"&amp;Tabla1[[#This Row],[cash_type]]&amp;"-"&amp;Tabla1[[#This Row],[card]]&amp;"-"&amp;Tabla1[[#This Row],[coffee_name]]</f>
        <v>sábado-10:38-card-ANON-0000-0000-0365-Latte</v>
      </c>
      <c r="L960" t="str">
        <f>IF(COUNTIF($K$2:K960,K960)=1,"único","repetido")</f>
        <v>único</v>
      </c>
    </row>
    <row r="961" spans="1:12" x14ac:dyDescent="0.3">
      <c r="A961" s="1">
        <v>45486</v>
      </c>
      <c r="B961" s="2">
        <v>45486.487246400466</v>
      </c>
      <c r="C961" s="2" t="str">
        <f>TEXT(Tabla1[[#This Row],[date]],"mmm")</f>
        <v>jul</v>
      </c>
      <c r="D961" s="2" t="str">
        <f>TEXT(Tabla1[[#This Row],[date]],"dddd")</f>
        <v>sábado</v>
      </c>
      <c r="E961" s="2" t="str">
        <f>TEXT(Tabla1[[#This Row],[datetime]],"hh:mm")</f>
        <v>11:41</v>
      </c>
      <c r="F961" t="s">
        <v>3</v>
      </c>
      <c r="G961" t="s">
        <v>379</v>
      </c>
      <c r="H961" t="str">
        <f>IF(ISBLANK(G961),"cash",IF(COUNTIF($D$2:D961,D961)=1,"Nuevo","frecuente"))</f>
        <v>frecuente</v>
      </c>
      <c r="I961" s="8">
        <v>32.82</v>
      </c>
      <c r="J961" t="s">
        <v>7</v>
      </c>
      <c r="K961" t="str">
        <f>Tabla1[[#This Row],[day_of_the_week]]&amp;"-"&amp;Tabla1[[#This Row],[hour]]&amp;"-"&amp;Tabla1[[#This Row],[cash_type]]&amp;"-"&amp;Tabla1[[#This Row],[card]]&amp;"-"&amp;Tabla1[[#This Row],[coffee_name]]</f>
        <v>sábado-11:41-card-ANON-0000-0000-0365-Latte</v>
      </c>
      <c r="L961" t="str">
        <f>IF(COUNTIF($K$2:K961,K961)=1,"único","repetido")</f>
        <v>único</v>
      </c>
    </row>
    <row r="962" spans="1:12" x14ac:dyDescent="0.3">
      <c r="A962" s="1">
        <v>45487</v>
      </c>
      <c r="B962" s="2">
        <v>45487.454447997683</v>
      </c>
      <c r="C962" s="2" t="str">
        <f>TEXT(Tabla1[[#This Row],[date]],"mmm")</f>
        <v>jul</v>
      </c>
      <c r="D962" s="2" t="str">
        <f>TEXT(Tabla1[[#This Row],[date]],"dddd")</f>
        <v>domingo</v>
      </c>
      <c r="E962" s="2" t="str">
        <f>TEXT(Tabla1[[#This Row],[datetime]],"hh:mm")</f>
        <v>10:54</v>
      </c>
      <c r="F962" t="s">
        <v>3</v>
      </c>
      <c r="G962" t="s">
        <v>387</v>
      </c>
      <c r="H962" t="str">
        <f>IF(ISBLANK(G962),"cash",IF(COUNTIF($D$2:D962,D962)=1,"Nuevo","frecuente"))</f>
        <v>frecuente</v>
      </c>
      <c r="I962" s="8">
        <v>23.02</v>
      </c>
      <c r="J962" t="s">
        <v>11</v>
      </c>
      <c r="K962" t="str">
        <f>Tabla1[[#This Row],[day_of_the_week]]&amp;"-"&amp;Tabla1[[#This Row],[hour]]&amp;"-"&amp;Tabla1[[#This Row],[cash_type]]&amp;"-"&amp;Tabla1[[#This Row],[card]]&amp;"-"&amp;Tabla1[[#This Row],[coffee_name]]</f>
        <v>domingo-10:54-card-ANON-0000-0000-0373-Americano</v>
      </c>
      <c r="L962" t="str">
        <f>IF(COUNTIF($K$2:K962,K962)=1,"único","repetido")</f>
        <v>único</v>
      </c>
    </row>
    <row r="963" spans="1:12" x14ac:dyDescent="0.3">
      <c r="A963" s="1">
        <v>45487</v>
      </c>
      <c r="B963" s="2">
        <v>45487.455214409725</v>
      </c>
      <c r="C963" s="2" t="str">
        <f>TEXT(Tabla1[[#This Row],[date]],"mmm")</f>
        <v>jul</v>
      </c>
      <c r="D963" s="2" t="str">
        <f>TEXT(Tabla1[[#This Row],[date]],"dddd")</f>
        <v>domingo</v>
      </c>
      <c r="E963" s="2" t="str">
        <f>TEXT(Tabla1[[#This Row],[datetime]],"hh:mm")</f>
        <v>10:55</v>
      </c>
      <c r="F963" t="s">
        <v>3</v>
      </c>
      <c r="G963" t="s">
        <v>387</v>
      </c>
      <c r="H963" t="str">
        <f>IF(ISBLANK(G963),"cash",IF(COUNTIF($D$2:D963,D963)=1,"Nuevo","frecuente"))</f>
        <v>frecuente</v>
      </c>
      <c r="I963" s="8">
        <v>27.92</v>
      </c>
      <c r="J963" t="s">
        <v>14</v>
      </c>
      <c r="K963" t="str">
        <f>Tabla1[[#This Row],[day_of_the_week]]&amp;"-"&amp;Tabla1[[#This Row],[hour]]&amp;"-"&amp;Tabla1[[#This Row],[cash_type]]&amp;"-"&amp;Tabla1[[#This Row],[card]]&amp;"-"&amp;Tabla1[[#This Row],[coffee_name]]</f>
        <v>domingo-10:55-card-ANON-0000-0000-0373-Americano with Milk</v>
      </c>
      <c r="L963" t="str">
        <f>IF(COUNTIF($K$2:K963,K963)=1,"único","repetido")</f>
        <v>único</v>
      </c>
    </row>
    <row r="964" spans="1:12" x14ac:dyDescent="0.3">
      <c r="A964" s="1">
        <v>45487</v>
      </c>
      <c r="B964" s="2">
        <v>45487.455905682873</v>
      </c>
      <c r="C964" s="2" t="str">
        <f>TEXT(Tabla1[[#This Row],[date]],"mmm")</f>
        <v>jul</v>
      </c>
      <c r="D964" s="2" t="str">
        <f>TEXT(Tabla1[[#This Row],[date]],"dddd")</f>
        <v>domingo</v>
      </c>
      <c r="E964" s="2" t="str">
        <f>TEXT(Tabla1[[#This Row],[datetime]],"hh:mm")</f>
        <v>10:56</v>
      </c>
      <c r="F964" t="s">
        <v>3</v>
      </c>
      <c r="G964" t="s">
        <v>387</v>
      </c>
      <c r="H964" t="str">
        <f>IF(ISBLANK(G964),"cash",IF(COUNTIF($D$2:D964,D964)=1,"Nuevo","frecuente"))</f>
        <v>frecuente</v>
      </c>
      <c r="I964" s="8">
        <v>32.82</v>
      </c>
      <c r="J964" t="s">
        <v>43</v>
      </c>
      <c r="K964" t="str">
        <f>Tabla1[[#This Row],[day_of_the_week]]&amp;"-"&amp;Tabla1[[#This Row],[hour]]&amp;"-"&amp;Tabla1[[#This Row],[cash_type]]&amp;"-"&amp;Tabla1[[#This Row],[card]]&amp;"-"&amp;Tabla1[[#This Row],[coffee_name]]</f>
        <v>domingo-10:56-card-ANON-0000-0000-0373-Cappuccino</v>
      </c>
      <c r="L964" t="str">
        <f>IF(COUNTIF($K$2:K964,K964)=1,"único","repetido")</f>
        <v>único</v>
      </c>
    </row>
    <row r="965" spans="1:12" x14ac:dyDescent="0.3">
      <c r="A965" s="1">
        <v>45487</v>
      </c>
      <c r="B965" s="2">
        <v>45487.456875717595</v>
      </c>
      <c r="C965" s="2" t="str">
        <f>TEXT(Tabla1[[#This Row],[date]],"mmm")</f>
        <v>jul</v>
      </c>
      <c r="D965" s="2" t="str">
        <f>TEXT(Tabla1[[#This Row],[date]],"dddd")</f>
        <v>domingo</v>
      </c>
      <c r="E965" s="2" t="str">
        <f>TEXT(Tabla1[[#This Row],[datetime]],"hh:mm")</f>
        <v>10:57</v>
      </c>
      <c r="F965" t="s">
        <v>3</v>
      </c>
      <c r="G965" t="s">
        <v>388</v>
      </c>
      <c r="H965" t="str">
        <f>IF(ISBLANK(G965),"cash",IF(COUNTIF($D$2:D965,D965)=1,"Nuevo","frecuente"))</f>
        <v>frecuente</v>
      </c>
      <c r="I965" s="8">
        <v>32.82</v>
      </c>
      <c r="J965" t="s">
        <v>7</v>
      </c>
      <c r="K965" t="str">
        <f>Tabla1[[#This Row],[day_of_the_week]]&amp;"-"&amp;Tabla1[[#This Row],[hour]]&amp;"-"&amp;Tabla1[[#This Row],[cash_type]]&amp;"-"&amp;Tabla1[[#This Row],[card]]&amp;"-"&amp;Tabla1[[#This Row],[coffee_name]]</f>
        <v>domingo-10:57-card-ANON-0000-0000-0374-Latte</v>
      </c>
      <c r="L965" t="str">
        <f>IF(COUNTIF($K$2:K965,K965)=1,"único","repetido")</f>
        <v>único</v>
      </c>
    </row>
    <row r="966" spans="1:12" x14ac:dyDescent="0.3">
      <c r="A966" s="1">
        <v>45487</v>
      </c>
      <c r="B966" s="2">
        <v>45487.459858773145</v>
      </c>
      <c r="C966" s="2" t="str">
        <f>TEXT(Tabla1[[#This Row],[date]],"mmm")</f>
        <v>jul</v>
      </c>
      <c r="D966" s="2" t="str">
        <f>TEXT(Tabla1[[#This Row],[date]],"dddd")</f>
        <v>domingo</v>
      </c>
      <c r="E966" s="2" t="str">
        <f>TEXT(Tabla1[[#This Row],[datetime]],"hh:mm")</f>
        <v>11:02</v>
      </c>
      <c r="F966" t="s">
        <v>3</v>
      </c>
      <c r="G966" t="s">
        <v>389</v>
      </c>
      <c r="H966" t="str">
        <f>IF(ISBLANK(G966),"cash",IF(COUNTIF($D$2:D966,D966)=1,"Nuevo","frecuente"))</f>
        <v>frecuente</v>
      </c>
      <c r="I966" s="8">
        <v>23.02</v>
      </c>
      <c r="J966" t="s">
        <v>11</v>
      </c>
      <c r="K966" t="str">
        <f>Tabla1[[#This Row],[day_of_the_week]]&amp;"-"&amp;Tabla1[[#This Row],[hour]]&amp;"-"&amp;Tabla1[[#This Row],[cash_type]]&amp;"-"&amp;Tabla1[[#This Row],[card]]&amp;"-"&amp;Tabla1[[#This Row],[coffee_name]]</f>
        <v>domingo-11:02-card-ANON-0000-0000-0375-Americano</v>
      </c>
      <c r="L966" t="str">
        <f>IF(COUNTIF($K$2:K966,K966)=1,"único","repetido")</f>
        <v>único</v>
      </c>
    </row>
    <row r="967" spans="1:12" x14ac:dyDescent="0.3">
      <c r="A967" s="1">
        <v>45487</v>
      </c>
      <c r="B967" s="2">
        <v>45487.938541388889</v>
      </c>
      <c r="C967" s="2" t="str">
        <f>TEXT(Tabla1[[#This Row],[date]],"mmm")</f>
        <v>jul</v>
      </c>
      <c r="D967" s="2" t="str">
        <f>TEXT(Tabla1[[#This Row],[date]],"dddd")</f>
        <v>domingo</v>
      </c>
      <c r="E967" s="2" t="str">
        <f>TEXT(Tabla1[[#This Row],[datetime]],"hh:mm")</f>
        <v>22:31</v>
      </c>
      <c r="F967" t="s">
        <v>3</v>
      </c>
      <c r="G967" t="s">
        <v>390</v>
      </c>
      <c r="H967" t="str">
        <f>IF(ISBLANK(G967),"cash",IF(COUNTIF($D$2:D967,D967)=1,"Nuevo","frecuente"))</f>
        <v>frecuente</v>
      </c>
      <c r="I967" s="8">
        <v>32.82</v>
      </c>
      <c r="J967" t="s">
        <v>7</v>
      </c>
      <c r="K967" t="str">
        <f>Tabla1[[#This Row],[day_of_the_week]]&amp;"-"&amp;Tabla1[[#This Row],[hour]]&amp;"-"&amp;Tabla1[[#This Row],[cash_type]]&amp;"-"&amp;Tabla1[[#This Row],[card]]&amp;"-"&amp;Tabla1[[#This Row],[coffee_name]]</f>
        <v>domingo-22:31-card-ANON-0000-0000-0376-Latte</v>
      </c>
      <c r="L967" t="str">
        <f>IF(COUNTIF($K$2:K967,K967)=1,"único","repetido")</f>
        <v>único</v>
      </c>
    </row>
    <row r="968" spans="1:12" x14ac:dyDescent="0.3">
      <c r="A968" s="1">
        <v>45488</v>
      </c>
      <c r="B968" s="2">
        <v>45488.314647650463</v>
      </c>
      <c r="C968" s="2" t="str">
        <f>TEXT(Tabla1[[#This Row],[date]],"mmm")</f>
        <v>jul</v>
      </c>
      <c r="D968" s="2" t="str">
        <f>TEXT(Tabla1[[#This Row],[date]],"dddd")</f>
        <v>lunes</v>
      </c>
      <c r="E968" s="2" t="str">
        <f>TEXT(Tabla1[[#This Row],[datetime]],"hh:mm")</f>
        <v>07:33</v>
      </c>
      <c r="F968" t="s">
        <v>3</v>
      </c>
      <c r="G968" t="s">
        <v>391</v>
      </c>
      <c r="H968" t="str">
        <f>IF(ISBLANK(G968),"cash",IF(COUNTIF($D$2:D968,D968)=1,"Nuevo","frecuente"))</f>
        <v>frecuente</v>
      </c>
      <c r="I968" s="8">
        <v>32.82</v>
      </c>
      <c r="J968" t="s">
        <v>43</v>
      </c>
      <c r="K968" t="str">
        <f>Tabla1[[#This Row],[day_of_the_week]]&amp;"-"&amp;Tabla1[[#This Row],[hour]]&amp;"-"&amp;Tabla1[[#This Row],[cash_type]]&amp;"-"&amp;Tabla1[[#This Row],[card]]&amp;"-"&amp;Tabla1[[#This Row],[coffee_name]]</f>
        <v>lunes-07:33-card-ANON-0000-0000-0377-Cappuccino</v>
      </c>
      <c r="L968" t="str">
        <f>IF(COUNTIF($K$2:K968,K968)=1,"único","repetido")</f>
        <v>único</v>
      </c>
    </row>
    <row r="969" spans="1:12" x14ac:dyDescent="0.3">
      <c r="A969" s="1">
        <v>45489</v>
      </c>
      <c r="B969" s="2">
        <v>45489.516405868053</v>
      </c>
      <c r="C969" s="2" t="str">
        <f>TEXT(Tabla1[[#This Row],[date]],"mmm")</f>
        <v>jul</v>
      </c>
      <c r="D969" s="2" t="str">
        <f>TEXT(Tabla1[[#This Row],[date]],"dddd")</f>
        <v>martes</v>
      </c>
      <c r="E969" s="2" t="str">
        <f>TEXT(Tabla1[[#This Row],[datetime]],"hh:mm")</f>
        <v>12:23</v>
      </c>
      <c r="F969" t="s">
        <v>3</v>
      </c>
      <c r="G969" t="s">
        <v>392</v>
      </c>
      <c r="H969" t="str">
        <f>IF(ISBLANK(G969),"cash",IF(COUNTIF($D$2:D969,D969)=1,"Nuevo","frecuente"))</f>
        <v>frecuente</v>
      </c>
      <c r="I969" s="8">
        <v>27.92</v>
      </c>
      <c r="J969" t="s">
        <v>14</v>
      </c>
      <c r="K969" t="str">
        <f>Tabla1[[#This Row],[day_of_the_week]]&amp;"-"&amp;Tabla1[[#This Row],[hour]]&amp;"-"&amp;Tabla1[[#This Row],[cash_type]]&amp;"-"&amp;Tabla1[[#This Row],[card]]&amp;"-"&amp;Tabla1[[#This Row],[coffee_name]]</f>
        <v>martes-12:23-card-ANON-0000-0000-0378-Americano with Milk</v>
      </c>
      <c r="L969" t="str">
        <f>IF(COUNTIF($K$2:K969,K969)=1,"único","repetido")</f>
        <v>único</v>
      </c>
    </row>
    <row r="970" spans="1:12" x14ac:dyDescent="0.3">
      <c r="A970" s="1">
        <v>45489</v>
      </c>
      <c r="B970" s="2">
        <v>45489.81210052083</v>
      </c>
      <c r="C970" s="2" t="str">
        <f>TEXT(Tabla1[[#This Row],[date]],"mmm")</f>
        <v>jul</v>
      </c>
      <c r="D970" s="2" t="str">
        <f>TEXT(Tabla1[[#This Row],[date]],"dddd")</f>
        <v>martes</v>
      </c>
      <c r="E970" s="2" t="str">
        <f>TEXT(Tabla1[[#This Row],[datetime]],"hh:mm")</f>
        <v>19:29</v>
      </c>
      <c r="F970" t="s">
        <v>3</v>
      </c>
      <c r="G970" t="s">
        <v>381</v>
      </c>
      <c r="H970" t="str">
        <f>IF(ISBLANK(G970),"cash",IF(COUNTIF($D$2:D970,D970)=1,"Nuevo","frecuente"))</f>
        <v>frecuente</v>
      </c>
      <c r="I970" s="8">
        <v>32.82</v>
      </c>
      <c r="J970" t="s">
        <v>9</v>
      </c>
      <c r="K970" t="str">
        <f>Tabla1[[#This Row],[day_of_the_week]]&amp;"-"&amp;Tabla1[[#This Row],[hour]]&amp;"-"&amp;Tabla1[[#This Row],[cash_type]]&amp;"-"&amp;Tabla1[[#This Row],[card]]&amp;"-"&amp;Tabla1[[#This Row],[coffee_name]]</f>
        <v>martes-19:29-card-ANON-0000-0000-0367-Hot Chocolate</v>
      </c>
      <c r="L970" t="str">
        <f>IF(COUNTIF($K$2:K970,K970)=1,"único","repetido")</f>
        <v>único</v>
      </c>
    </row>
    <row r="971" spans="1:12" x14ac:dyDescent="0.3">
      <c r="A971" s="1">
        <v>45490</v>
      </c>
      <c r="B971" s="2">
        <v>45490.545135925924</v>
      </c>
      <c r="C971" s="2" t="str">
        <f>TEXT(Tabla1[[#This Row],[date]],"mmm")</f>
        <v>jul</v>
      </c>
      <c r="D971" s="2" t="str">
        <f>TEXT(Tabla1[[#This Row],[date]],"dddd")</f>
        <v>miércoles</v>
      </c>
      <c r="E971" s="2" t="str">
        <f>TEXT(Tabla1[[#This Row],[datetime]],"hh:mm")</f>
        <v>13:05</v>
      </c>
      <c r="F971" t="s">
        <v>3</v>
      </c>
      <c r="G971" t="s">
        <v>393</v>
      </c>
      <c r="H971" t="str">
        <f>IF(ISBLANK(G971),"cash",IF(COUNTIF($D$2:D971,D971)=1,"Nuevo","frecuente"))</f>
        <v>frecuente</v>
      </c>
      <c r="I971" s="8">
        <v>27.92</v>
      </c>
      <c r="J971" t="s">
        <v>14</v>
      </c>
      <c r="K971" t="str">
        <f>Tabla1[[#This Row],[day_of_the_week]]&amp;"-"&amp;Tabla1[[#This Row],[hour]]&amp;"-"&amp;Tabla1[[#This Row],[cash_type]]&amp;"-"&amp;Tabla1[[#This Row],[card]]&amp;"-"&amp;Tabla1[[#This Row],[coffee_name]]</f>
        <v>miércoles-13:05-card-ANON-0000-0000-0379-Americano with Milk</v>
      </c>
      <c r="L971" t="str">
        <f>IF(COUNTIF($K$2:K971,K971)=1,"único","repetido")</f>
        <v>único</v>
      </c>
    </row>
    <row r="972" spans="1:12" x14ac:dyDescent="0.3">
      <c r="A972" s="1">
        <v>45491</v>
      </c>
      <c r="B972" s="2">
        <v>45491.465432789351</v>
      </c>
      <c r="C972" s="2" t="str">
        <f>TEXT(Tabla1[[#This Row],[date]],"mmm")</f>
        <v>jul</v>
      </c>
      <c r="D972" s="2" t="str">
        <f>TEXT(Tabla1[[#This Row],[date]],"dddd")</f>
        <v>jueves</v>
      </c>
      <c r="E972" s="2" t="str">
        <f>TEXT(Tabla1[[#This Row],[datetime]],"hh:mm")</f>
        <v>11:10</v>
      </c>
      <c r="F972" t="s">
        <v>3</v>
      </c>
      <c r="G972" t="s">
        <v>394</v>
      </c>
      <c r="H972" t="str">
        <f>IF(ISBLANK(G972),"cash",IF(COUNTIF($D$2:D972,D972)=1,"Nuevo","frecuente"))</f>
        <v>frecuente</v>
      </c>
      <c r="I972" s="8">
        <v>27.92</v>
      </c>
      <c r="J972" t="s">
        <v>14</v>
      </c>
      <c r="K972" t="str">
        <f>Tabla1[[#This Row],[day_of_the_week]]&amp;"-"&amp;Tabla1[[#This Row],[hour]]&amp;"-"&amp;Tabla1[[#This Row],[cash_type]]&amp;"-"&amp;Tabla1[[#This Row],[card]]&amp;"-"&amp;Tabla1[[#This Row],[coffee_name]]</f>
        <v>jueves-11:10-card-ANON-0000-0000-0380-Americano with Milk</v>
      </c>
      <c r="L972" t="str">
        <f>IF(COUNTIF($K$2:K972,K972)=1,"único","repetido")</f>
        <v>único</v>
      </c>
    </row>
    <row r="973" spans="1:12" x14ac:dyDescent="0.3">
      <c r="A973" s="1">
        <v>45491</v>
      </c>
      <c r="B973" s="2">
        <v>45491.466243449075</v>
      </c>
      <c r="C973" s="2" t="str">
        <f>TEXT(Tabla1[[#This Row],[date]],"mmm")</f>
        <v>jul</v>
      </c>
      <c r="D973" s="2" t="str">
        <f>TEXT(Tabla1[[#This Row],[date]],"dddd")</f>
        <v>jueves</v>
      </c>
      <c r="E973" s="2" t="str">
        <f>TEXT(Tabla1[[#This Row],[datetime]],"hh:mm")</f>
        <v>11:11</v>
      </c>
      <c r="F973" t="s">
        <v>3</v>
      </c>
      <c r="G973" t="s">
        <v>395</v>
      </c>
      <c r="H973" t="str">
        <f>IF(ISBLANK(G973),"cash",IF(COUNTIF($D$2:D973,D973)=1,"Nuevo","frecuente"))</f>
        <v>frecuente</v>
      </c>
      <c r="I973" s="8">
        <v>18.12</v>
      </c>
      <c r="J973" t="s">
        <v>35</v>
      </c>
      <c r="K973" t="str">
        <f>Tabla1[[#This Row],[day_of_the_week]]&amp;"-"&amp;Tabla1[[#This Row],[hour]]&amp;"-"&amp;Tabla1[[#This Row],[cash_type]]&amp;"-"&amp;Tabla1[[#This Row],[card]]&amp;"-"&amp;Tabla1[[#This Row],[coffee_name]]</f>
        <v>jueves-11:11-card-ANON-0000-0000-0381-Espresso</v>
      </c>
      <c r="L973" t="str">
        <f>IF(COUNTIF($K$2:K973,K973)=1,"único","repetido")</f>
        <v>único</v>
      </c>
    </row>
    <row r="974" spans="1:12" x14ac:dyDescent="0.3">
      <c r="A974" s="1">
        <v>45491</v>
      </c>
      <c r="B974" s="2">
        <v>45491.481245648145</v>
      </c>
      <c r="C974" s="2" t="str">
        <f>TEXT(Tabla1[[#This Row],[date]],"mmm")</f>
        <v>jul</v>
      </c>
      <c r="D974" s="2" t="str">
        <f>TEXT(Tabla1[[#This Row],[date]],"dddd")</f>
        <v>jueves</v>
      </c>
      <c r="E974" s="2" t="str">
        <f>TEXT(Tabla1[[#This Row],[datetime]],"hh:mm")</f>
        <v>11:33</v>
      </c>
      <c r="F974" t="s">
        <v>3</v>
      </c>
      <c r="G974" t="s">
        <v>73</v>
      </c>
      <c r="H974" t="str">
        <f>IF(ISBLANK(G974),"cash",IF(COUNTIF($D$2:D974,D974)=1,"Nuevo","frecuente"))</f>
        <v>frecuente</v>
      </c>
      <c r="I974" s="8">
        <v>23.02</v>
      </c>
      <c r="J974" t="s">
        <v>11</v>
      </c>
      <c r="K974" t="str">
        <f>Tabla1[[#This Row],[day_of_the_week]]&amp;"-"&amp;Tabla1[[#This Row],[hour]]&amp;"-"&amp;Tabla1[[#This Row],[cash_type]]&amp;"-"&amp;Tabla1[[#This Row],[card]]&amp;"-"&amp;Tabla1[[#This Row],[coffee_name]]</f>
        <v>jueves-11:33-card-ANON-0000-0000-0059-Americano</v>
      </c>
      <c r="L974" t="str">
        <f>IF(COUNTIF($K$2:K974,K974)=1,"único","repetido")</f>
        <v>único</v>
      </c>
    </row>
    <row r="975" spans="1:12" x14ac:dyDescent="0.3">
      <c r="A975" s="1">
        <v>45491</v>
      </c>
      <c r="B975" s="2">
        <v>45491.482505057873</v>
      </c>
      <c r="C975" s="2" t="str">
        <f>TEXT(Tabla1[[#This Row],[date]],"mmm")</f>
        <v>jul</v>
      </c>
      <c r="D975" s="2" t="str">
        <f>TEXT(Tabla1[[#This Row],[date]],"dddd")</f>
        <v>jueves</v>
      </c>
      <c r="E975" s="2" t="str">
        <f>TEXT(Tabla1[[#This Row],[datetime]],"hh:mm")</f>
        <v>11:34</v>
      </c>
      <c r="F975" t="s">
        <v>3</v>
      </c>
      <c r="G975" t="s">
        <v>73</v>
      </c>
      <c r="H975" t="str">
        <f>IF(ISBLANK(G975),"cash",IF(COUNTIF($D$2:D975,D975)=1,"Nuevo","frecuente"))</f>
        <v>frecuente</v>
      </c>
      <c r="I975" s="8">
        <v>23.02</v>
      </c>
      <c r="J975" t="s">
        <v>11</v>
      </c>
      <c r="K975" t="str">
        <f>Tabla1[[#This Row],[day_of_the_week]]&amp;"-"&amp;Tabla1[[#This Row],[hour]]&amp;"-"&amp;Tabla1[[#This Row],[cash_type]]&amp;"-"&amp;Tabla1[[#This Row],[card]]&amp;"-"&amp;Tabla1[[#This Row],[coffee_name]]</f>
        <v>jueves-11:34-card-ANON-0000-0000-0059-Americano</v>
      </c>
      <c r="L975" t="str">
        <f>IF(COUNTIF($K$2:K975,K975)=1,"único","repetido")</f>
        <v>único</v>
      </c>
    </row>
    <row r="976" spans="1:12" x14ac:dyDescent="0.3">
      <c r="A976" s="1">
        <v>45491</v>
      </c>
      <c r="B976" s="2">
        <v>45491.483235011576</v>
      </c>
      <c r="C976" s="2" t="str">
        <f>TEXT(Tabla1[[#This Row],[date]],"mmm")</f>
        <v>jul</v>
      </c>
      <c r="D976" s="2" t="str">
        <f>TEXT(Tabla1[[#This Row],[date]],"dddd")</f>
        <v>jueves</v>
      </c>
      <c r="E976" s="2" t="str">
        <f>TEXT(Tabla1[[#This Row],[datetime]],"hh:mm")</f>
        <v>11:35</v>
      </c>
      <c r="F976" t="s">
        <v>3</v>
      </c>
      <c r="G976" t="s">
        <v>73</v>
      </c>
      <c r="H976" t="str">
        <f>IF(ISBLANK(G976),"cash",IF(COUNTIF($D$2:D976,D976)=1,"Nuevo","frecuente"))</f>
        <v>frecuente</v>
      </c>
      <c r="I976" s="8">
        <v>23.02</v>
      </c>
      <c r="J976" t="s">
        <v>28</v>
      </c>
      <c r="K976" t="str">
        <f>Tabla1[[#This Row],[day_of_the_week]]&amp;"-"&amp;Tabla1[[#This Row],[hour]]&amp;"-"&amp;Tabla1[[#This Row],[cash_type]]&amp;"-"&amp;Tabla1[[#This Row],[card]]&amp;"-"&amp;Tabla1[[#This Row],[coffee_name]]</f>
        <v>jueves-11:35-card-ANON-0000-0000-0059-Cortado</v>
      </c>
      <c r="L976" t="str">
        <f>IF(COUNTIF($K$2:K976,K976)=1,"único","repetido")</f>
        <v>único</v>
      </c>
    </row>
    <row r="977" spans="1:12" x14ac:dyDescent="0.3">
      <c r="A977" s="1">
        <v>45491</v>
      </c>
      <c r="B977" s="2">
        <v>45491.558030231485</v>
      </c>
      <c r="C977" s="2" t="str">
        <f>TEXT(Tabla1[[#This Row],[date]],"mmm")</f>
        <v>jul</v>
      </c>
      <c r="D977" s="2" t="str">
        <f>TEXT(Tabla1[[#This Row],[date]],"dddd")</f>
        <v>jueves</v>
      </c>
      <c r="E977" s="2" t="str">
        <f>TEXT(Tabla1[[#This Row],[datetime]],"hh:mm")</f>
        <v>13:23</v>
      </c>
      <c r="F977" t="s">
        <v>3</v>
      </c>
      <c r="G977" t="s">
        <v>389</v>
      </c>
      <c r="H977" t="str">
        <f>IF(ISBLANK(G977),"cash",IF(COUNTIF($D$2:D977,D977)=1,"Nuevo","frecuente"))</f>
        <v>frecuente</v>
      </c>
      <c r="I977" s="8">
        <v>32.82</v>
      </c>
      <c r="J977" t="s">
        <v>7</v>
      </c>
      <c r="K977" t="str">
        <f>Tabla1[[#This Row],[day_of_the_week]]&amp;"-"&amp;Tabla1[[#This Row],[hour]]&amp;"-"&amp;Tabla1[[#This Row],[cash_type]]&amp;"-"&amp;Tabla1[[#This Row],[card]]&amp;"-"&amp;Tabla1[[#This Row],[coffee_name]]</f>
        <v>jueves-13:23-card-ANON-0000-0000-0375-Latte</v>
      </c>
      <c r="L977" t="str">
        <f>IF(COUNTIF($K$2:K977,K977)=1,"único","repetido")</f>
        <v>único</v>
      </c>
    </row>
    <row r="978" spans="1:12" x14ac:dyDescent="0.3">
      <c r="A978" s="1">
        <v>45491</v>
      </c>
      <c r="B978" s="2">
        <v>45491.762770578702</v>
      </c>
      <c r="C978" s="2" t="str">
        <f>TEXT(Tabla1[[#This Row],[date]],"mmm")</f>
        <v>jul</v>
      </c>
      <c r="D978" s="2" t="str">
        <f>TEXT(Tabla1[[#This Row],[date]],"dddd")</f>
        <v>jueves</v>
      </c>
      <c r="E978" s="2" t="str">
        <f>TEXT(Tabla1[[#This Row],[datetime]],"hh:mm")</f>
        <v>18:18</v>
      </c>
      <c r="F978" t="s">
        <v>3</v>
      </c>
      <c r="G978" t="s">
        <v>396</v>
      </c>
      <c r="H978" t="str">
        <f>IF(ISBLANK(G978),"cash",IF(COUNTIF($D$2:D978,D978)=1,"Nuevo","frecuente"))</f>
        <v>frecuente</v>
      </c>
      <c r="I978" s="8">
        <v>32.82</v>
      </c>
      <c r="J978" t="s">
        <v>43</v>
      </c>
      <c r="K978" t="str">
        <f>Tabla1[[#This Row],[day_of_the_week]]&amp;"-"&amp;Tabla1[[#This Row],[hour]]&amp;"-"&amp;Tabla1[[#This Row],[cash_type]]&amp;"-"&amp;Tabla1[[#This Row],[card]]&amp;"-"&amp;Tabla1[[#This Row],[coffee_name]]</f>
        <v>jueves-18:18-card-ANON-0000-0000-0382-Cappuccino</v>
      </c>
      <c r="L978" t="str">
        <f>IF(COUNTIF($K$2:K978,K978)=1,"único","repetido")</f>
        <v>único</v>
      </c>
    </row>
    <row r="979" spans="1:12" x14ac:dyDescent="0.3">
      <c r="A979" s="1">
        <v>45491</v>
      </c>
      <c r="B979" s="2">
        <v>45491.813085208334</v>
      </c>
      <c r="C979" s="2" t="str">
        <f>TEXT(Tabla1[[#This Row],[date]],"mmm")</f>
        <v>jul</v>
      </c>
      <c r="D979" s="2" t="str">
        <f>TEXT(Tabla1[[#This Row],[date]],"dddd")</f>
        <v>jueves</v>
      </c>
      <c r="E979" s="2" t="str">
        <f>TEXT(Tabla1[[#This Row],[datetime]],"hh:mm")</f>
        <v>19:30</v>
      </c>
      <c r="F979" t="s">
        <v>3</v>
      </c>
      <c r="G979" t="s">
        <v>19</v>
      </c>
      <c r="H979" t="str">
        <f>IF(ISBLANK(G979),"cash",IF(COUNTIF($D$2:D979,D979)=1,"Nuevo","frecuente"))</f>
        <v>frecuente</v>
      </c>
      <c r="I979" s="8">
        <v>32.82</v>
      </c>
      <c r="J979" t="s">
        <v>7</v>
      </c>
      <c r="K979" t="str">
        <f>Tabla1[[#This Row],[day_of_the_week]]&amp;"-"&amp;Tabla1[[#This Row],[hour]]&amp;"-"&amp;Tabla1[[#This Row],[cash_type]]&amp;"-"&amp;Tabla1[[#This Row],[card]]&amp;"-"&amp;Tabla1[[#This Row],[coffee_name]]</f>
        <v>jueves-19:30-card-ANON-0000-0000-0009-Latte</v>
      </c>
      <c r="L979" t="str">
        <f>IF(COUNTIF($K$2:K979,K979)=1,"único","repetido")</f>
        <v>único</v>
      </c>
    </row>
    <row r="980" spans="1:12" x14ac:dyDescent="0.3">
      <c r="A980" s="1">
        <v>45491</v>
      </c>
      <c r="B980" s="2">
        <v>45491.888678402778</v>
      </c>
      <c r="C980" s="2" t="str">
        <f>TEXT(Tabla1[[#This Row],[date]],"mmm")</f>
        <v>jul</v>
      </c>
      <c r="D980" s="2" t="str">
        <f>TEXT(Tabla1[[#This Row],[date]],"dddd")</f>
        <v>jueves</v>
      </c>
      <c r="E980" s="2" t="str">
        <f>TEXT(Tabla1[[#This Row],[datetime]],"hh:mm")</f>
        <v>21:19</v>
      </c>
      <c r="F980" t="s">
        <v>3</v>
      </c>
      <c r="G980" t="s">
        <v>397</v>
      </c>
      <c r="H980" t="str">
        <f>IF(ISBLANK(G980),"cash",IF(COUNTIF($D$2:D980,D980)=1,"Nuevo","frecuente"))</f>
        <v>frecuente</v>
      </c>
      <c r="I980" s="8">
        <v>32.82</v>
      </c>
      <c r="J980" t="s">
        <v>9</v>
      </c>
      <c r="K980" t="str">
        <f>Tabla1[[#This Row],[day_of_the_week]]&amp;"-"&amp;Tabla1[[#This Row],[hour]]&amp;"-"&amp;Tabla1[[#This Row],[cash_type]]&amp;"-"&amp;Tabla1[[#This Row],[card]]&amp;"-"&amp;Tabla1[[#This Row],[coffee_name]]</f>
        <v>jueves-21:19-card-ANON-0000-0000-0383-Hot Chocolate</v>
      </c>
      <c r="L980" t="str">
        <f>IF(COUNTIF($K$2:K980,K980)=1,"único","repetido")</f>
        <v>único</v>
      </c>
    </row>
    <row r="981" spans="1:12" x14ac:dyDescent="0.3">
      <c r="A981" s="1">
        <v>45491</v>
      </c>
      <c r="B981" s="2">
        <v>45491.890276099541</v>
      </c>
      <c r="C981" s="2" t="str">
        <f>TEXT(Tabla1[[#This Row],[date]],"mmm")</f>
        <v>jul</v>
      </c>
      <c r="D981" s="2" t="str">
        <f>TEXT(Tabla1[[#This Row],[date]],"dddd")</f>
        <v>jueves</v>
      </c>
      <c r="E981" s="2" t="str">
        <f>TEXT(Tabla1[[#This Row],[datetime]],"hh:mm")</f>
        <v>21:22</v>
      </c>
      <c r="F981" t="s">
        <v>3</v>
      </c>
      <c r="G981" t="s">
        <v>397</v>
      </c>
      <c r="H981" t="str">
        <f>IF(ISBLANK(G981),"cash",IF(COUNTIF($D$2:D981,D981)=1,"Nuevo","frecuente"))</f>
        <v>frecuente</v>
      </c>
      <c r="I981" s="8">
        <v>32.82</v>
      </c>
      <c r="J981" t="s">
        <v>7</v>
      </c>
      <c r="K981" t="str">
        <f>Tabla1[[#This Row],[day_of_the_week]]&amp;"-"&amp;Tabla1[[#This Row],[hour]]&amp;"-"&amp;Tabla1[[#This Row],[cash_type]]&amp;"-"&amp;Tabla1[[#This Row],[card]]&amp;"-"&amp;Tabla1[[#This Row],[coffee_name]]</f>
        <v>jueves-21:22-card-ANON-0000-0000-0383-Latte</v>
      </c>
      <c r="L981" t="str">
        <f>IF(COUNTIF($K$2:K981,K981)=1,"único","repetido")</f>
        <v>único</v>
      </c>
    </row>
    <row r="982" spans="1:12" x14ac:dyDescent="0.3">
      <c r="A982" s="1">
        <v>45491</v>
      </c>
      <c r="B982" s="2">
        <v>45491.907160578703</v>
      </c>
      <c r="C982" s="2" t="str">
        <f>TEXT(Tabla1[[#This Row],[date]],"mmm")</f>
        <v>jul</v>
      </c>
      <c r="D982" s="2" t="str">
        <f>TEXT(Tabla1[[#This Row],[date]],"dddd")</f>
        <v>jueves</v>
      </c>
      <c r="E982" s="2" t="str">
        <f>TEXT(Tabla1[[#This Row],[datetime]],"hh:mm")</f>
        <v>21:46</v>
      </c>
      <c r="F982" t="s">
        <v>3</v>
      </c>
      <c r="G982" t="s">
        <v>398</v>
      </c>
      <c r="H982" t="str">
        <f>IF(ISBLANK(G982),"cash",IF(COUNTIF($D$2:D982,D982)=1,"Nuevo","frecuente"))</f>
        <v>frecuente</v>
      </c>
      <c r="I982" s="8">
        <v>32.82</v>
      </c>
      <c r="J982" t="s">
        <v>7</v>
      </c>
      <c r="K982" t="str">
        <f>Tabla1[[#This Row],[day_of_the_week]]&amp;"-"&amp;Tabla1[[#This Row],[hour]]&amp;"-"&amp;Tabla1[[#This Row],[cash_type]]&amp;"-"&amp;Tabla1[[#This Row],[card]]&amp;"-"&amp;Tabla1[[#This Row],[coffee_name]]</f>
        <v>jueves-21:46-card-ANON-0000-0000-0384-Latte</v>
      </c>
      <c r="L982" t="str">
        <f>IF(COUNTIF($K$2:K982,K982)=1,"único","repetido")</f>
        <v>único</v>
      </c>
    </row>
    <row r="983" spans="1:12" x14ac:dyDescent="0.3">
      <c r="A983" s="1">
        <v>45492</v>
      </c>
      <c r="B983" s="2">
        <v>45492.460443761571</v>
      </c>
      <c r="C983" s="2" t="str">
        <f>TEXT(Tabla1[[#This Row],[date]],"mmm")</f>
        <v>jul</v>
      </c>
      <c r="D983" s="2" t="str">
        <f>TEXT(Tabla1[[#This Row],[date]],"dddd")</f>
        <v>viernes</v>
      </c>
      <c r="E983" s="2" t="str">
        <f>TEXT(Tabla1[[#This Row],[datetime]],"hh:mm")</f>
        <v>11:03</v>
      </c>
      <c r="F983" t="s">
        <v>3</v>
      </c>
      <c r="G983" t="s">
        <v>389</v>
      </c>
      <c r="H983" t="str">
        <f>IF(ISBLANK(G983),"cash",IF(COUNTIF($D$2:D983,D983)=1,"Nuevo","frecuente"))</f>
        <v>frecuente</v>
      </c>
      <c r="I983" s="8">
        <v>23.02</v>
      </c>
      <c r="J983" t="s">
        <v>11</v>
      </c>
      <c r="K983" t="str">
        <f>Tabla1[[#This Row],[day_of_the_week]]&amp;"-"&amp;Tabla1[[#This Row],[hour]]&amp;"-"&amp;Tabla1[[#This Row],[cash_type]]&amp;"-"&amp;Tabla1[[#This Row],[card]]&amp;"-"&amp;Tabla1[[#This Row],[coffee_name]]</f>
        <v>viernes-11:03-card-ANON-0000-0000-0375-Americano</v>
      </c>
      <c r="L983" t="str">
        <f>IF(COUNTIF($K$2:K983,K983)=1,"único","repetido")</f>
        <v>único</v>
      </c>
    </row>
    <row r="984" spans="1:12" x14ac:dyDescent="0.3">
      <c r="A984" s="1">
        <v>45492</v>
      </c>
      <c r="B984" s="2">
        <v>45492.469681817129</v>
      </c>
      <c r="C984" s="2" t="str">
        <f>TEXT(Tabla1[[#This Row],[date]],"mmm")</f>
        <v>jul</v>
      </c>
      <c r="D984" s="2" t="str">
        <f>TEXT(Tabla1[[#This Row],[date]],"dddd")</f>
        <v>viernes</v>
      </c>
      <c r="E984" s="2" t="str">
        <f>TEXT(Tabla1[[#This Row],[datetime]],"hh:mm")</f>
        <v>11:16</v>
      </c>
      <c r="F984" t="s">
        <v>3</v>
      </c>
      <c r="G984" t="s">
        <v>399</v>
      </c>
      <c r="H984" t="str">
        <f>IF(ISBLANK(G984),"cash",IF(COUNTIF($D$2:D984,D984)=1,"Nuevo","frecuente"))</f>
        <v>frecuente</v>
      </c>
      <c r="I984" s="8">
        <v>27.92</v>
      </c>
      <c r="J984" t="s">
        <v>14</v>
      </c>
      <c r="K984" t="str">
        <f>Tabla1[[#This Row],[day_of_the_week]]&amp;"-"&amp;Tabla1[[#This Row],[hour]]&amp;"-"&amp;Tabla1[[#This Row],[cash_type]]&amp;"-"&amp;Tabla1[[#This Row],[card]]&amp;"-"&amp;Tabla1[[#This Row],[coffee_name]]</f>
        <v>viernes-11:16-card-ANON-0000-0000-0385-Americano with Milk</v>
      </c>
      <c r="L984" t="str">
        <f>IF(COUNTIF($K$2:K984,K984)=1,"único","repetido")</f>
        <v>único</v>
      </c>
    </row>
    <row r="985" spans="1:12" x14ac:dyDescent="0.3">
      <c r="A985" s="1">
        <v>45492</v>
      </c>
      <c r="B985" s="2">
        <v>45492.540712511574</v>
      </c>
      <c r="C985" s="2" t="str">
        <f>TEXT(Tabla1[[#This Row],[date]],"mmm")</f>
        <v>jul</v>
      </c>
      <c r="D985" s="2" t="str">
        <f>TEXT(Tabla1[[#This Row],[date]],"dddd")</f>
        <v>viernes</v>
      </c>
      <c r="E985" s="2" t="str">
        <f>TEXT(Tabla1[[#This Row],[datetime]],"hh:mm")</f>
        <v>12:58</v>
      </c>
      <c r="F985" t="s">
        <v>3</v>
      </c>
      <c r="G985" t="s">
        <v>400</v>
      </c>
      <c r="H985" t="str">
        <f>IF(ISBLANK(G985),"cash",IF(COUNTIF($D$2:D985,D985)=1,"Nuevo","frecuente"))</f>
        <v>frecuente</v>
      </c>
      <c r="I985" s="8">
        <v>32.82</v>
      </c>
      <c r="J985" t="s">
        <v>7</v>
      </c>
      <c r="K985" t="str">
        <f>Tabla1[[#This Row],[day_of_the_week]]&amp;"-"&amp;Tabla1[[#This Row],[hour]]&amp;"-"&amp;Tabla1[[#This Row],[cash_type]]&amp;"-"&amp;Tabla1[[#This Row],[card]]&amp;"-"&amp;Tabla1[[#This Row],[coffee_name]]</f>
        <v>viernes-12:58-card-ANON-0000-0000-0386-Latte</v>
      </c>
      <c r="L985" t="str">
        <f>IF(COUNTIF($K$2:K985,K985)=1,"único","repetido")</f>
        <v>único</v>
      </c>
    </row>
    <row r="986" spans="1:12" x14ac:dyDescent="0.3">
      <c r="A986" s="1">
        <v>45492</v>
      </c>
      <c r="B986" s="2">
        <v>45492.541613229165</v>
      </c>
      <c r="C986" s="2" t="str">
        <f>TEXT(Tabla1[[#This Row],[date]],"mmm")</f>
        <v>jul</v>
      </c>
      <c r="D986" s="2" t="str">
        <f>TEXT(Tabla1[[#This Row],[date]],"dddd")</f>
        <v>viernes</v>
      </c>
      <c r="E986" s="2" t="str">
        <f>TEXT(Tabla1[[#This Row],[datetime]],"hh:mm")</f>
        <v>12:59</v>
      </c>
      <c r="F986" t="s">
        <v>3</v>
      </c>
      <c r="G986" t="s">
        <v>400</v>
      </c>
      <c r="H986" t="str">
        <f>IF(ISBLANK(G986),"cash",IF(COUNTIF($D$2:D986,D986)=1,"Nuevo","frecuente"))</f>
        <v>frecuente</v>
      </c>
      <c r="I986" s="8">
        <v>27.92</v>
      </c>
      <c r="J986" t="s">
        <v>14</v>
      </c>
      <c r="K986" t="str">
        <f>Tabla1[[#This Row],[day_of_the_week]]&amp;"-"&amp;Tabla1[[#This Row],[hour]]&amp;"-"&amp;Tabla1[[#This Row],[cash_type]]&amp;"-"&amp;Tabla1[[#This Row],[card]]&amp;"-"&amp;Tabla1[[#This Row],[coffee_name]]</f>
        <v>viernes-12:59-card-ANON-0000-0000-0386-Americano with Milk</v>
      </c>
      <c r="L986" t="str">
        <f>IF(COUNTIF($K$2:K986,K986)=1,"único","repetido")</f>
        <v>único</v>
      </c>
    </row>
    <row r="987" spans="1:12" x14ac:dyDescent="0.3">
      <c r="A987" s="1">
        <v>45492</v>
      </c>
      <c r="B987" s="2">
        <v>45492.589823101851</v>
      </c>
      <c r="C987" s="2" t="str">
        <f>TEXT(Tabla1[[#This Row],[date]],"mmm")</f>
        <v>jul</v>
      </c>
      <c r="D987" s="2" t="str">
        <f>TEXT(Tabla1[[#This Row],[date]],"dddd")</f>
        <v>viernes</v>
      </c>
      <c r="E987" s="2" t="str">
        <f>TEXT(Tabla1[[#This Row],[datetime]],"hh:mm")</f>
        <v>14:09</v>
      </c>
      <c r="F987" t="s">
        <v>3</v>
      </c>
      <c r="G987" t="s">
        <v>398</v>
      </c>
      <c r="H987" t="str">
        <f>IF(ISBLANK(G987),"cash",IF(COUNTIF($D$2:D987,D987)=1,"Nuevo","frecuente"))</f>
        <v>frecuente</v>
      </c>
      <c r="I987" s="8">
        <v>32.82</v>
      </c>
      <c r="J987" t="s">
        <v>7</v>
      </c>
      <c r="K987" t="str">
        <f>Tabla1[[#This Row],[day_of_the_week]]&amp;"-"&amp;Tabla1[[#This Row],[hour]]&amp;"-"&amp;Tabla1[[#This Row],[cash_type]]&amp;"-"&amp;Tabla1[[#This Row],[card]]&amp;"-"&amp;Tabla1[[#This Row],[coffee_name]]</f>
        <v>viernes-14:09-card-ANON-0000-0000-0384-Latte</v>
      </c>
      <c r="L987" t="str">
        <f>IF(COUNTIF($K$2:K987,K987)=1,"único","repetido")</f>
        <v>único</v>
      </c>
    </row>
    <row r="988" spans="1:12" x14ac:dyDescent="0.3">
      <c r="A988" s="1">
        <v>45492</v>
      </c>
      <c r="B988" s="2">
        <v>45492.591228067133</v>
      </c>
      <c r="C988" s="2" t="str">
        <f>TEXT(Tabla1[[#This Row],[date]],"mmm")</f>
        <v>jul</v>
      </c>
      <c r="D988" s="2" t="str">
        <f>TEXT(Tabla1[[#This Row],[date]],"dddd")</f>
        <v>viernes</v>
      </c>
      <c r="E988" s="2" t="str">
        <f>TEXT(Tabla1[[#This Row],[datetime]],"hh:mm")</f>
        <v>14:11</v>
      </c>
      <c r="F988" t="s">
        <v>3</v>
      </c>
      <c r="G988" t="s">
        <v>398</v>
      </c>
      <c r="H988" t="str">
        <f>IF(ISBLANK(G988),"cash",IF(COUNTIF($D$2:D988,D988)=1,"Nuevo","frecuente"))</f>
        <v>frecuente</v>
      </c>
      <c r="I988" s="8">
        <v>32.82</v>
      </c>
      <c r="J988" t="s">
        <v>18</v>
      </c>
      <c r="K988" t="str">
        <f>Tabla1[[#This Row],[day_of_the_week]]&amp;"-"&amp;Tabla1[[#This Row],[hour]]&amp;"-"&amp;Tabla1[[#This Row],[cash_type]]&amp;"-"&amp;Tabla1[[#This Row],[card]]&amp;"-"&amp;Tabla1[[#This Row],[coffee_name]]</f>
        <v>viernes-14:11-card-ANON-0000-0000-0384-Cocoa</v>
      </c>
      <c r="L988" t="str">
        <f>IF(COUNTIF($K$2:K988,K988)=1,"único","repetido")</f>
        <v>único</v>
      </c>
    </row>
    <row r="989" spans="1:12" x14ac:dyDescent="0.3">
      <c r="A989" s="1">
        <v>45492</v>
      </c>
      <c r="B989" s="2">
        <v>45492.69188972222</v>
      </c>
      <c r="C989" s="2" t="str">
        <f>TEXT(Tabla1[[#This Row],[date]],"mmm")</f>
        <v>jul</v>
      </c>
      <c r="D989" s="2" t="str">
        <f>TEXT(Tabla1[[#This Row],[date]],"dddd")</f>
        <v>viernes</v>
      </c>
      <c r="E989" s="2" t="str">
        <f>TEXT(Tabla1[[#This Row],[datetime]],"hh:mm")</f>
        <v>16:36</v>
      </c>
      <c r="F989" t="s">
        <v>3</v>
      </c>
      <c r="G989" t="s">
        <v>398</v>
      </c>
      <c r="H989" t="str">
        <f>IF(ISBLANK(G989),"cash",IF(COUNTIF($D$2:D989,D989)=1,"Nuevo","frecuente"))</f>
        <v>frecuente</v>
      </c>
      <c r="I989" s="8">
        <v>32.82</v>
      </c>
      <c r="J989" t="s">
        <v>7</v>
      </c>
      <c r="K989" t="str">
        <f>Tabla1[[#This Row],[day_of_the_week]]&amp;"-"&amp;Tabla1[[#This Row],[hour]]&amp;"-"&amp;Tabla1[[#This Row],[cash_type]]&amp;"-"&amp;Tabla1[[#This Row],[card]]&amp;"-"&amp;Tabla1[[#This Row],[coffee_name]]</f>
        <v>viernes-16:36-card-ANON-0000-0000-0384-Latte</v>
      </c>
      <c r="L989" t="str">
        <f>IF(COUNTIF($K$2:K989,K989)=1,"único","repetido")</f>
        <v>único</v>
      </c>
    </row>
    <row r="990" spans="1:12" x14ac:dyDescent="0.3">
      <c r="A990" s="1">
        <v>45492</v>
      </c>
      <c r="B990" s="2">
        <v>45492.692775555559</v>
      </c>
      <c r="C990" s="2" t="str">
        <f>TEXT(Tabla1[[#This Row],[date]],"mmm")</f>
        <v>jul</v>
      </c>
      <c r="D990" s="2" t="str">
        <f>TEXT(Tabla1[[#This Row],[date]],"dddd")</f>
        <v>viernes</v>
      </c>
      <c r="E990" s="2" t="str">
        <f>TEXT(Tabla1[[#This Row],[datetime]],"hh:mm")</f>
        <v>16:37</v>
      </c>
      <c r="F990" t="s">
        <v>3</v>
      </c>
      <c r="G990" t="s">
        <v>398</v>
      </c>
      <c r="H990" t="str">
        <f>IF(ISBLANK(G990),"cash",IF(COUNTIF($D$2:D990,D990)=1,"Nuevo","frecuente"))</f>
        <v>frecuente</v>
      </c>
      <c r="I990" s="8">
        <v>32.82</v>
      </c>
      <c r="J990" t="s">
        <v>7</v>
      </c>
      <c r="K990" t="str">
        <f>Tabla1[[#This Row],[day_of_the_week]]&amp;"-"&amp;Tabla1[[#This Row],[hour]]&amp;"-"&amp;Tabla1[[#This Row],[cash_type]]&amp;"-"&amp;Tabla1[[#This Row],[card]]&amp;"-"&amp;Tabla1[[#This Row],[coffee_name]]</f>
        <v>viernes-16:37-card-ANON-0000-0000-0384-Latte</v>
      </c>
      <c r="L990" t="str">
        <f>IF(COUNTIF($K$2:K990,K990)=1,"único","repetido")</f>
        <v>único</v>
      </c>
    </row>
    <row r="991" spans="1:12" x14ac:dyDescent="0.3">
      <c r="A991" s="1">
        <v>45493</v>
      </c>
      <c r="B991" s="2">
        <v>45493.337320243052</v>
      </c>
      <c r="C991" s="2" t="str">
        <f>TEXT(Tabla1[[#This Row],[date]],"mmm")</f>
        <v>jul</v>
      </c>
      <c r="D991" s="2" t="str">
        <f>TEXT(Tabla1[[#This Row],[date]],"dddd")</f>
        <v>sábado</v>
      </c>
      <c r="E991" s="2" t="str">
        <f>TEXT(Tabla1[[#This Row],[datetime]],"hh:mm")</f>
        <v>08:05</v>
      </c>
      <c r="F991" t="s">
        <v>3</v>
      </c>
      <c r="G991" t="s">
        <v>401</v>
      </c>
      <c r="H991" t="str">
        <f>IF(ISBLANK(G991),"cash",IF(COUNTIF($D$2:D991,D991)=1,"Nuevo","frecuente"))</f>
        <v>frecuente</v>
      </c>
      <c r="I991" s="8">
        <v>23.02</v>
      </c>
      <c r="J991" t="s">
        <v>11</v>
      </c>
      <c r="K991" t="str">
        <f>Tabla1[[#This Row],[day_of_the_week]]&amp;"-"&amp;Tabla1[[#This Row],[hour]]&amp;"-"&amp;Tabla1[[#This Row],[cash_type]]&amp;"-"&amp;Tabla1[[#This Row],[card]]&amp;"-"&amp;Tabla1[[#This Row],[coffee_name]]</f>
        <v>sábado-08:05-card-ANON-0000-0000-0387-Americano</v>
      </c>
      <c r="L991" t="str">
        <f>IF(COUNTIF($K$2:K991,K991)=1,"único","repetido")</f>
        <v>único</v>
      </c>
    </row>
    <row r="992" spans="1:12" x14ac:dyDescent="0.3">
      <c r="A992" s="1">
        <v>45493</v>
      </c>
      <c r="B992" s="2">
        <v>45493.338063483796</v>
      </c>
      <c r="C992" s="2" t="str">
        <f>TEXT(Tabla1[[#This Row],[date]],"mmm")</f>
        <v>jul</v>
      </c>
      <c r="D992" s="2" t="str">
        <f>TEXT(Tabla1[[#This Row],[date]],"dddd")</f>
        <v>sábado</v>
      </c>
      <c r="E992" s="2" t="str">
        <f>TEXT(Tabla1[[#This Row],[datetime]],"hh:mm")</f>
        <v>08:06</v>
      </c>
      <c r="F992" t="s">
        <v>3</v>
      </c>
      <c r="G992" t="s">
        <v>401</v>
      </c>
      <c r="H992" t="str">
        <f>IF(ISBLANK(G992),"cash",IF(COUNTIF($D$2:D992,D992)=1,"Nuevo","frecuente"))</f>
        <v>frecuente</v>
      </c>
      <c r="I992" s="8">
        <v>32.82</v>
      </c>
      <c r="J992" t="s">
        <v>7</v>
      </c>
      <c r="K992" t="str">
        <f>Tabla1[[#This Row],[day_of_the_week]]&amp;"-"&amp;Tabla1[[#This Row],[hour]]&amp;"-"&amp;Tabla1[[#This Row],[cash_type]]&amp;"-"&amp;Tabla1[[#This Row],[card]]&amp;"-"&amp;Tabla1[[#This Row],[coffee_name]]</f>
        <v>sábado-08:06-card-ANON-0000-0000-0387-Latte</v>
      </c>
      <c r="L992" t="str">
        <f>IF(COUNTIF($K$2:K992,K992)=1,"único","repetido")</f>
        <v>único</v>
      </c>
    </row>
    <row r="993" spans="1:12" x14ac:dyDescent="0.3">
      <c r="A993" s="1">
        <v>45493</v>
      </c>
      <c r="B993" s="2">
        <v>45493.338789733796</v>
      </c>
      <c r="C993" s="2" t="str">
        <f>TEXT(Tabla1[[#This Row],[date]],"mmm")</f>
        <v>jul</v>
      </c>
      <c r="D993" s="2" t="str">
        <f>TEXT(Tabla1[[#This Row],[date]],"dddd")</f>
        <v>sábado</v>
      </c>
      <c r="E993" s="2" t="str">
        <f>TEXT(Tabla1[[#This Row],[datetime]],"hh:mm")</f>
        <v>08:07</v>
      </c>
      <c r="F993" t="s">
        <v>3</v>
      </c>
      <c r="G993" t="s">
        <v>401</v>
      </c>
      <c r="H993" t="str">
        <f>IF(ISBLANK(G993),"cash",IF(COUNTIF($D$2:D993,D993)=1,"Nuevo","frecuente"))</f>
        <v>frecuente</v>
      </c>
      <c r="I993" s="8">
        <v>23.02</v>
      </c>
      <c r="J993" t="s">
        <v>11</v>
      </c>
      <c r="K993" t="str">
        <f>Tabla1[[#This Row],[day_of_the_week]]&amp;"-"&amp;Tabla1[[#This Row],[hour]]&amp;"-"&amp;Tabla1[[#This Row],[cash_type]]&amp;"-"&amp;Tabla1[[#This Row],[card]]&amp;"-"&amp;Tabla1[[#This Row],[coffee_name]]</f>
        <v>sábado-08:07-card-ANON-0000-0000-0387-Americano</v>
      </c>
      <c r="L993" t="str">
        <f>IF(COUNTIF($K$2:K993,K993)=1,"único","repetido")</f>
        <v>único</v>
      </c>
    </row>
    <row r="994" spans="1:12" x14ac:dyDescent="0.3">
      <c r="A994" s="1">
        <v>45493</v>
      </c>
      <c r="B994" s="2">
        <v>45493.37562042824</v>
      </c>
      <c r="C994" s="2" t="str">
        <f>TEXT(Tabla1[[#This Row],[date]],"mmm")</f>
        <v>jul</v>
      </c>
      <c r="D994" s="2" t="str">
        <f>TEXT(Tabla1[[#This Row],[date]],"dddd")</f>
        <v>sábado</v>
      </c>
      <c r="E994" s="2" t="str">
        <f>TEXT(Tabla1[[#This Row],[datetime]],"hh:mm")</f>
        <v>09:00</v>
      </c>
      <c r="F994" t="s">
        <v>3</v>
      </c>
      <c r="G994" t="s">
        <v>402</v>
      </c>
      <c r="H994" t="str">
        <f>IF(ISBLANK(G994),"cash",IF(COUNTIF($D$2:D994,D994)=1,"Nuevo","frecuente"))</f>
        <v>frecuente</v>
      </c>
      <c r="I994" s="8">
        <v>32.82</v>
      </c>
      <c r="J994" t="s">
        <v>7</v>
      </c>
      <c r="K994" t="str">
        <f>Tabla1[[#This Row],[day_of_the_week]]&amp;"-"&amp;Tabla1[[#This Row],[hour]]&amp;"-"&amp;Tabla1[[#This Row],[cash_type]]&amp;"-"&amp;Tabla1[[#This Row],[card]]&amp;"-"&amp;Tabla1[[#This Row],[coffee_name]]</f>
        <v>sábado-09:00-card-ANON-0000-0000-0388-Latte</v>
      </c>
      <c r="L994" t="str">
        <f>IF(COUNTIF($K$2:K994,K994)=1,"único","repetido")</f>
        <v>único</v>
      </c>
    </row>
    <row r="995" spans="1:12" x14ac:dyDescent="0.3">
      <c r="A995" s="1">
        <v>45493</v>
      </c>
      <c r="B995" s="2">
        <v>45493.376711203702</v>
      </c>
      <c r="C995" s="2" t="str">
        <f>TEXT(Tabla1[[#This Row],[date]],"mmm")</f>
        <v>jul</v>
      </c>
      <c r="D995" s="2" t="str">
        <f>TEXT(Tabla1[[#This Row],[date]],"dddd")</f>
        <v>sábado</v>
      </c>
      <c r="E995" s="2" t="str">
        <f>TEXT(Tabla1[[#This Row],[datetime]],"hh:mm")</f>
        <v>09:02</v>
      </c>
      <c r="F995" t="s">
        <v>3</v>
      </c>
      <c r="G995" t="s">
        <v>403</v>
      </c>
      <c r="H995" t="str">
        <f>IF(ISBLANK(G995),"cash",IF(COUNTIF($D$2:D995,D995)=1,"Nuevo","frecuente"))</f>
        <v>frecuente</v>
      </c>
      <c r="I995" s="8">
        <v>32.82</v>
      </c>
      <c r="J995" t="s">
        <v>7</v>
      </c>
      <c r="K995" t="str">
        <f>Tabla1[[#This Row],[day_of_the_week]]&amp;"-"&amp;Tabla1[[#This Row],[hour]]&amp;"-"&amp;Tabla1[[#This Row],[cash_type]]&amp;"-"&amp;Tabla1[[#This Row],[card]]&amp;"-"&amp;Tabla1[[#This Row],[coffee_name]]</f>
        <v>sábado-09:02-card-ANON-0000-0000-0389-Latte</v>
      </c>
      <c r="L995" t="str">
        <f>IF(COUNTIF($K$2:K995,K995)=1,"único","repetido")</f>
        <v>único</v>
      </c>
    </row>
    <row r="996" spans="1:12" x14ac:dyDescent="0.3">
      <c r="A996" s="1">
        <v>45493</v>
      </c>
      <c r="B996" s="2">
        <v>45493.443993564812</v>
      </c>
      <c r="C996" s="2" t="str">
        <f>TEXT(Tabla1[[#This Row],[date]],"mmm")</f>
        <v>jul</v>
      </c>
      <c r="D996" s="2" t="str">
        <f>TEXT(Tabla1[[#This Row],[date]],"dddd")</f>
        <v>sábado</v>
      </c>
      <c r="E996" s="2" t="str">
        <f>TEXT(Tabla1[[#This Row],[datetime]],"hh:mm")</f>
        <v>10:39</v>
      </c>
      <c r="F996" t="s">
        <v>3</v>
      </c>
      <c r="G996" t="s">
        <v>404</v>
      </c>
      <c r="H996" t="str">
        <f>IF(ISBLANK(G996),"cash",IF(COUNTIF($D$2:D996,D996)=1,"Nuevo","frecuente"))</f>
        <v>frecuente</v>
      </c>
      <c r="I996" s="8">
        <v>23.02</v>
      </c>
      <c r="J996" t="s">
        <v>11</v>
      </c>
      <c r="K996" t="str">
        <f>Tabla1[[#This Row],[day_of_the_week]]&amp;"-"&amp;Tabla1[[#This Row],[hour]]&amp;"-"&amp;Tabla1[[#This Row],[cash_type]]&amp;"-"&amp;Tabla1[[#This Row],[card]]&amp;"-"&amp;Tabla1[[#This Row],[coffee_name]]</f>
        <v>sábado-10:39-card-ANON-0000-0000-0390-Americano</v>
      </c>
      <c r="L996" t="str">
        <f>IF(COUNTIF($K$2:K996,K996)=1,"único","repetido")</f>
        <v>único</v>
      </c>
    </row>
    <row r="997" spans="1:12" x14ac:dyDescent="0.3">
      <c r="A997" s="1">
        <v>45493</v>
      </c>
      <c r="B997" s="2">
        <v>45493.635523391204</v>
      </c>
      <c r="C997" s="2" t="str">
        <f>TEXT(Tabla1[[#This Row],[date]],"mmm")</f>
        <v>jul</v>
      </c>
      <c r="D997" s="2" t="str">
        <f>TEXT(Tabla1[[#This Row],[date]],"dddd")</f>
        <v>sábado</v>
      </c>
      <c r="E997" s="2" t="str">
        <f>TEXT(Tabla1[[#This Row],[datetime]],"hh:mm")</f>
        <v>15:15</v>
      </c>
      <c r="F997" t="s">
        <v>3</v>
      </c>
      <c r="G997" t="s">
        <v>405</v>
      </c>
      <c r="H997" t="str">
        <f>IF(ISBLANK(G997),"cash",IF(COUNTIF($D$2:D997,D997)=1,"Nuevo","frecuente"))</f>
        <v>frecuente</v>
      </c>
      <c r="I997" s="8">
        <v>32.82</v>
      </c>
      <c r="J997" t="s">
        <v>7</v>
      </c>
      <c r="K997" t="str">
        <f>Tabla1[[#This Row],[day_of_the_week]]&amp;"-"&amp;Tabla1[[#This Row],[hour]]&amp;"-"&amp;Tabla1[[#This Row],[cash_type]]&amp;"-"&amp;Tabla1[[#This Row],[card]]&amp;"-"&amp;Tabla1[[#This Row],[coffee_name]]</f>
        <v>sábado-15:15-card-ANON-0000-0000-0391-Latte</v>
      </c>
      <c r="L997" t="str">
        <f>IF(COUNTIF($K$2:K997,K997)=1,"único","repetido")</f>
        <v>único</v>
      </c>
    </row>
    <row r="998" spans="1:12" x14ac:dyDescent="0.3">
      <c r="A998" s="1">
        <v>45494</v>
      </c>
      <c r="B998" s="2">
        <v>45494.43814604167</v>
      </c>
      <c r="C998" s="2" t="str">
        <f>TEXT(Tabla1[[#This Row],[date]],"mmm")</f>
        <v>jul</v>
      </c>
      <c r="D998" s="2" t="str">
        <f>TEXT(Tabla1[[#This Row],[date]],"dddd")</f>
        <v>domingo</v>
      </c>
      <c r="E998" s="2" t="str">
        <f>TEXT(Tabla1[[#This Row],[datetime]],"hh:mm")</f>
        <v>10:30</v>
      </c>
      <c r="F998" t="s">
        <v>3</v>
      </c>
      <c r="G998" t="s">
        <v>381</v>
      </c>
      <c r="H998" t="str">
        <f>IF(ISBLANK(G998),"cash",IF(COUNTIF($D$2:D998,D998)=1,"Nuevo","frecuente"))</f>
        <v>frecuente</v>
      </c>
      <c r="I998" s="8">
        <v>32.82</v>
      </c>
      <c r="J998" t="s">
        <v>18</v>
      </c>
      <c r="K998" t="str">
        <f>Tabla1[[#This Row],[day_of_the_week]]&amp;"-"&amp;Tabla1[[#This Row],[hour]]&amp;"-"&amp;Tabla1[[#This Row],[cash_type]]&amp;"-"&amp;Tabla1[[#This Row],[card]]&amp;"-"&amp;Tabla1[[#This Row],[coffee_name]]</f>
        <v>domingo-10:30-card-ANON-0000-0000-0367-Cocoa</v>
      </c>
      <c r="L998" t="str">
        <f>IF(COUNTIF($K$2:K998,K998)=1,"único","repetido")</f>
        <v>único</v>
      </c>
    </row>
    <row r="999" spans="1:12" x14ac:dyDescent="0.3">
      <c r="A999" s="1">
        <v>45494</v>
      </c>
      <c r="B999" s="2">
        <v>45494.485749722226</v>
      </c>
      <c r="C999" s="2" t="str">
        <f>TEXT(Tabla1[[#This Row],[date]],"mmm")</f>
        <v>jul</v>
      </c>
      <c r="D999" s="2" t="str">
        <f>TEXT(Tabla1[[#This Row],[date]],"dddd")</f>
        <v>domingo</v>
      </c>
      <c r="E999" s="2" t="str">
        <f>TEXT(Tabla1[[#This Row],[datetime]],"hh:mm")</f>
        <v>11:39</v>
      </c>
      <c r="F999" t="s">
        <v>3</v>
      </c>
      <c r="G999" t="s">
        <v>406</v>
      </c>
      <c r="H999" t="str">
        <f>IF(ISBLANK(G999),"cash",IF(COUNTIF($D$2:D999,D999)=1,"Nuevo","frecuente"))</f>
        <v>frecuente</v>
      </c>
      <c r="I999" s="8">
        <v>32.82</v>
      </c>
      <c r="J999" t="s">
        <v>43</v>
      </c>
      <c r="K999" t="str">
        <f>Tabla1[[#This Row],[day_of_the_week]]&amp;"-"&amp;Tabla1[[#This Row],[hour]]&amp;"-"&amp;Tabla1[[#This Row],[cash_type]]&amp;"-"&amp;Tabla1[[#This Row],[card]]&amp;"-"&amp;Tabla1[[#This Row],[coffee_name]]</f>
        <v>domingo-11:39-card-ANON-0000-0000-0392-Cappuccino</v>
      </c>
      <c r="L999" t="str">
        <f>IF(COUNTIF($K$2:K999,K999)=1,"único","repetido")</f>
        <v>único</v>
      </c>
    </row>
    <row r="1000" spans="1:12" x14ac:dyDescent="0.3">
      <c r="A1000" s="1">
        <v>45494</v>
      </c>
      <c r="B1000" s="2">
        <v>45494.565634826387</v>
      </c>
      <c r="C1000" s="2" t="str">
        <f>TEXT(Tabla1[[#This Row],[date]],"mmm")</f>
        <v>jul</v>
      </c>
      <c r="D1000" s="2" t="str">
        <f>TEXT(Tabla1[[#This Row],[date]],"dddd")</f>
        <v>domingo</v>
      </c>
      <c r="E1000" s="2" t="str">
        <f>TEXT(Tabla1[[#This Row],[datetime]],"hh:mm")</f>
        <v>13:34</v>
      </c>
      <c r="F1000" t="s">
        <v>3</v>
      </c>
      <c r="G1000" t="s">
        <v>407</v>
      </c>
      <c r="H1000" t="str">
        <f>IF(ISBLANK(G1000),"cash",IF(COUNTIF($D$2:D1000,D1000)=1,"Nuevo","frecuente"))</f>
        <v>frecuente</v>
      </c>
      <c r="I1000" s="8">
        <v>23.02</v>
      </c>
      <c r="J1000" t="s">
        <v>28</v>
      </c>
      <c r="K1000" t="str">
        <f>Tabla1[[#This Row],[day_of_the_week]]&amp;"-"&amp;Tabla1[[#This Row],[hour]]&amp;"-"&amp;Tabla1[[#This Row],[cash_type]]&amp;"-"&amp;Tabla1[[#This Row],[card]]&amp;"-"&amp;Tabla1[[#This Row],[coffee_name]]</f>
        <v>domingo-13:34-card-ANON-0000-0000-0393-Cortado</v>
      </c>
      <c r="L1000" t="str">
        <f>IF(COUNTIF($K$2:K1000,K1000)=1,"único","repetido")</f>
        <v>único</v>
      </c>
    </row>
    <row r="1001" spans="1:12" x14ac:dyDescent="0.3">
      <c r="A1001" s="1">
        <v>45494</v>
      </c>
      <c r="B1001" s="2">
        <v>45494.571197268517</v>
      </c>
      <c r="C1001" s="2" t="str">
        <f>TEXT(Tabla1[[#This Row],[date]],"mmm")</f>
        <v>jul</v>
      </c>
      <c r="D1001" s="2" t="str">
        <f>TEXT(Tabla1[[#This Row],[date]],"dddd")</f>
        <v>domingo</v>
      </c>
      <c r="E1001" s="2" t="str">
        <f>TEXT(Tabla1[[#This Row],[datetime]],"hh:mm")</f>
        <v>13:42</v>
      </c>
      <c r="F1001" t="s">
        <v>3</v>
      </c>
      <c r="G1001" t="s">
        <v>408</v>
      </c>
      <c r="H1001" t="str">
        <f>IF(ISBLANK(G1001),"cash",IF(COUNTIF($D$2:D1001,D1001)=1,"Nuevo","frecuente"))</f>
        <v>frecuente</v>
      </c>
      <c r="I1001" s="8">
        <v>32.82</v>
      </c>
      <c r="J1001" t="s">
        <v>7</v>
      </c>
      <c r="K1001" t="str">
        <f>Tabla1[[#This Row],[day_of_the_week]]&amp;"-"&amp;Tabla1[[#This Row],[hour]]&amp;"-"&amp;Tabla1[[#This Row],[cash_type]]&amp;"-"&amp;Tabla1[[#This Row],[card]]&amp;"-"&amp;Tabla1[[#This Row],[coffee_name]]</f>
        <v>domingo-13:42-card-ANON-0000-0000-0394-Latte</v>
      </c>
      <c r="L1001" t="str">
        <f>IF(COUNTIF($K$2:K1001,K1001)=1,"único","repetido")</f>
        <v>único</v>
      </c>
    </row>
    <row r="1002" spans="1:12" x14ac:dyDescent="0.3">
      <c r="A1002" s="1">
        <v>45495</v>
      </c>
      <c r="B1002" s="2">
        <v>45495.342629016202</v>
      </c>
      <c r="C1002" s="2" t="str">
        <f>TEXT(Tabla1[[#This Row],[date]],"mmm")</f>
        <v>jul</v>
      </c>
      <c r="D1002" s="2" t="str">
        <f>TEXT(Tabla1[[#This Row],[date]],"dddd")</f>
        <v>lunes</v>
      </c>
      <c r="E1002" s="2" t="str">
        <f>TEXT(Tabla1[[#This Row],[datetime]],"hh:mm")</f>
        <v>08:13</v>
      </c>
      <c r="F1002" t="s">
        <v>3</v>
      </c>
      <c r="G1002" t="s">
        <v>389</v>
      </c>
      <c r="H1002" t="str">
        <f>IF(ISBLANK(G1002),"cash",IF(COUNTIF($D$2:D1002,D1002)=1,"Nuevo","frecuente"))</f>
        <v>frecuente</v>
      </c>
      <c r="I1002" s="8">
        <v>23.02</v>
      </c>
      <c r="J1002" t="s">
        <v>11</v>
      </c>
      <c r="K1002" t="str">
        <f>Tabla1[[#This Row],[day_of_the_week]]&amp;"-"&amp;Tabla1[[#This Row],[hour]]&amp;"-"&amp;Tabla1[[#This Row],[cash_type]]&amp;"-"&amp;Tabla1[[#This Row],[card]]&amp;"-"&amp;Tabla1[[#This Row],[coffee_name]]</f>
        <v>lunes-08:13-card-ANON-0000-0000-0375-Americano</v>
      </c>
      <c r="L1002" t="str">
        <f>IF(COUNTIF($K$2:K1002,K1002)=1,"único","repetido")</f>
        <v>único</v>
      </c>
    </row>
    <row r="1003" spans="1:12" x14ac:dyDescent="0.3">
      <c r="A1003" s="1">
        <v>45495</v>
      </c>
      <c r="B1003" s="2">
        <v>45495.36168465278</v>
      </c>
      <c r="C1003" s="2" t="str">
        <f>TEXT(Tabla1[[#This Row],[date]],"mmm")</f>
        <v>jul</v>
      </c>
      <c r="D1003" s="2" t="str">
        <f>TEXT(Tabla1[[#This Row],[date]],"dddd")</f>
        <v>lunes</v>
      </c>
      <c r="E1003" s="2" t="str">
        <f>TEXT(Tabla1[[#This Row],[datetime]],"hh:mm")</f>
        <v>08:40</v>
      </c>
      <c r="F1003" t="s">
        <v>3</v>
      </c>
      <c r="G1003" t="s">
        <v>409</v>
      </c>
      <c r="H1003" t="str">
        <f>IF(ISBLANK(G1003),"cash",IF(COUNTIF($D$2:D1003,D1003)=1,"Nuevo","frecuente"))</f>
        <v>frecuente</v>
      </c>
      <c r="I1003" s="8">
        <v>23.02</v>
      </c>
      <c r="J1003" t="s">
        <v>11</v>
      </c>
      <c r="K1003" t="str">
        <f>Tabla1[[#This Row],[day_of_the_week]]&amp;"-"&amp;Tabla1[[#This Row],[hour]]&amp;"-"&amp;Tabla1[[#This Row],[cash_type]]&amp;"-"&amp;Tabla1[[#This Row],[card]]&amp;"-"&amp;Tabla1[[#This Row],[coffee_name]]</f>
        <v>lunes-08:40-card-ANON-0000-0000-0395-Americano</v>
      </c>
      <c r="L1003" t="str">
        <f>IF(COUNTIF($K$2:K1003,K1003)=1,"único","repetido")</f>
        <v>único</v>
      </c>
    </row>
    <row r="1004" spans="1:12" x14ac:dyDescent="0.3">
      <c r="A1004" s="1">
        <v>45495</v>
      </c>
      <c r="B1004" s="2">
        <v>45495.42751465278</v>
      </c>
      <c r="C1004" s="2" t="str">
        <f>TEXT(Tabla1[[#This Row],[date]],"mmm")</f>
        <v>jul</v>
      </c>
      <c r="D1004" s="2" t="str">
        <f>TEXT(Tabla1[[#This Row],[date]],"dddd")</f>
        <v>lunes</v>
      </c>
      <c r="E1004" s="2" t="str">
        <f>TEXT(Tabla1[[#This Row],[datetime]],"hh:mm")</f>
        <v>10:15</v>
      </c>
      <c r="F1004" t="s">
        <v>3</v>
      </c>
      <c r="G1004" t="s">
        <v>399</v>
      </c>
      <c r="H1004" t="str">
        <f>IF(ISBLANK(G1004),"cash",IF(COUNTIF($D$2:D1004,D1004)=1,"Nuevo","frecuente"))</f>
        <v>frecuente</v>
      </c>
      <c r="I1004" s="8">
        <v>27.92</v>
      </c>
      <c r="J1004" t="s">
        <v>14</v>
      </c>
      <c r="K1004" t="str">
        <f>Tabla1[[#This Row],[day_of_the_week]]&amp;"-"&amp;Tabla1[[#This Row],[hour]]&amp;"-"&amp;Tabla1[[#This Row],[cash_type]]&amp;"-"&amp;Tabla1[[#This Row],[card]]&amp;"-"&amp;Tabla1[[#This Row],[coffee_name]]</f>
        <v>lunes-10:15-card-ANON-0000-0000-0385-Americano with Milk</v>
      </c>
      <c r="L1004" t="str">
        <f>IF(COUNTIF($K$2:K1004,K1004)=1,"único","repetido")</f>
        <v>único</v>
      </c>
    </row>
    <row r="1005" spans="1:12" x14ac:dyDescent="0.3">
      <c r="A1005" s="1">
        <v>45495</v>
      </c>
      <c r="B1005" s="2">
        <v>45495.697657326389</v>
      </c>
      <c r="C1005" s="2" t="str">
        <f>TEXT(Tabla1[[#This Row],[date]],"mmm")</f>
        <v>jul</v>
      </c>
      <c r="D1005" s="2" t="str">
        <f>TEXT(Tabla1[[#This Row],[date]],"dddd")</f>
        <v>lunes</v>
      </c>
      <c r="E1005" s="2" t="str">
        <f>TEXT(Tabla1[[#This Row],[datetime]],"hh:mm")</f>
        <v>16:44</v>
      </c>
      <c r="F1005" t="s">
        <v>3</v>
      </c>
      <c r="G1005" t="s">
        <v>410</v>
      </c>
      <c r="H1005" t="str">
        <f>IF(ISBLANK(G1005),"cash",IF(COUNTIF($D$2:D1005,D1005)=1,"Nuevo","frecuente"))</f>
        <v>frecuente</v>
      </c>
      <c r="I1005" s="8">
        <v>32.82</v>
      </c>
      <c r="J1005" t="s">
        <v>7</v>
      </c>
      <c r="K1005" t="str">
        <f>Tabla1[[#This Row],[day_of_the_week]]&amp;"-"&amp;Tabla1[[#This Row],[hour]]&amp;"-"&amp;Tabla1[[#This Row],[cash_type]]&amp;"-"&amp;Tabla1[[#This Row],[card]]&amp;"-"&amp;Tabla1[[#This Row],[coffee_name]]</f>
        <v>lunes-16:44-card-ANON-0000-0000-0396-Latte</v>
      </c>
      <c r="L1005" t="str">
        <f>IF(COUNTIF($K$2:K1005,K1005)=1,"único","repetido")</f>
        <v>único</v>
      </c>
    </row>
    <row r="1006" spans="1:12" x14ac:dyDescent="0.3">
      <c r="A1006" s="1">
        <v>45496</v>
      </c>
      <c r="B1006" s="2">
        <v>45496.342317465278</v>
      </c>
      <c r="C1006" s="2" t="str">
        <f>TEXT(Tabla1[[#This Row],[date]],"mmm")</f>
        <v>jul</v>
      </c>
      <c r="D1006" s="2" t="str">
        <f>TEXT(Tabla1[[#This Row],[date]],"dddd")</f>
        <v>martes</v>
      </c>
      <c r="E1006" s="2" t="str">
        <f>TEXT(Tabla1[[#This Row],[datetime]],"hh:mm")</f>
        <v>08:12</v>
      </c>
      <c r="F1006" t="s">
        <v>3</v>
      </c>
      <c r="G1006" t="s">
        <v>211</v>
      </c>
      <c r="H1006" t="str">
        <f>IF(ISBLANK(G1006),"cash",IF(COUNTIF($D$2:D1006,D1006)=1,"Nuevo","frecuente"))</f>
        <v>frecuente</v>
      </c>
      <c r="I1006" s="8">
        <v>32.82</v>
      </c>
      <c r="J1006" t="s">
        <v>7</v>
      </c>
      <c r="K1006" t="str">
        <f>Tabla1[[#This Row],[day_of_the_week]]&amp;"-"&amp;Tabla1[[#This Row],[hour]]&amp;"-"&amp;Tabla1[[#This Row],[cash_type]]&amp;"-"&amp;Tabla1[[#This Row],[card]]&amp;"-"&amp;Tabla1[[#This Row],[coffee_name]]</f>
        <v>martes-08:12-card-ANON-0000-0000-0197-Latte</v>
      </c>
      <c r="L1006" t="str">
        <f>IF(COUNTIF($K$2:K1006,K1006)=1,"único","repetido")</f>
        <v>único</v>
      </c>
    </row>
    <row r="1007" spans="1:12" x14ac:dyDescent="0.3">
      <c r="A1007" s="1">
        <v>45496</v>
      </c>
      <c r="B1007" s="2">
        <v>45496.361330798609</v>
      </c>
      <c r="C1007" s="2" t="str">
        <f>TEXT(Tabla1[[#This Row],[date]],"mmm")</f>
        <v>jul</v>
      </c>
      <c r="D1007" s="2" t="str">
        <f>TEXT(Tabla1[[#This Row],[date]],"dddd")</f>
        <v>martes</v>
      </c>
      <c r="E1007" s="2" t="str">
        <f>TEXT(Tabla1[[#This Row],[datetime]],"hh:mm")</f>
        <v>08:40</v>
      </c>
      <c r="F1007" t="s">
        <v>3</v>
      </c>
      <c r="G1007" t="s">
        <v>409</v>
      </c>
      <c r="H1007" t="str">
        <f>IF(ISBLANK(G1007),"cash",IF(COUNTIF($D$2:D1007,D1007)=1,"Nuevo","frecuente"))</f>
        <v>frecuente</v>
      </c>
      <c r="I1007" s="8">
        <v>23.02</v>
      </c>
      <c r="J1007" t="s">
        <v>11</v>
      </c>
      <c r="K1007" t="str">
        <f>Tabla1[[#This Row],[day_of_the_week]]&amp;"-"&amp;Tabla1[[#This Row],[hour]]&amp;"-"&amp;Tabla1[[#This Row],[cash_type]]&amp;"-"&amp;Tabla1[[#This Row],[card]]&amp;"-"&amp;Tabla1[[#This Row],[coffee_name]]</f>
        <v>martes-08:40-card-ANON-0000-0000-0395-Americano</v>
      </c>
      <c r="L1007" t="str">
        <f>IF(COUNTIF($K$2:K1007,K1007)=1,"único","repetido")</f>
        <v>único</v>
      </c>
    </row>
    <row r="1008" spans="1:12" x14ac:dyDescent="0.3">
      <c r="A1008" s="1">
        <v>45496</v>
      </c>
      <c r="B1008" s="2">
        <v>45496.36451175926</v>
      </c>
      <c r="C1008" s="2" t="str">
        <f>TEXT(Tabla1[[#This Row],[date]],"mmm")</f>
        <v>jul</v>
      </c>
      <c r="D1008" s="2" t="str">
        <f>TEXT(Tabla1[[#This Row],[date]],"dddd")</f>
        <v>martes</v>
      </c>
      <c r="E1008" s="2" t="str">
        <f>TEXT(Tabla1[[#This Row],[datetime]],"hh:mm")</f>
        <v>08:44</v>
      </c>
      <c r="F1008" t="s">
        <v>3</v>
      </c>
      <c r="G1008" t="s">
        <v>411</v>
      </c>
      <c r="H1008" t="str">
        <f>IF(ISBLANK(G1008),"cash",IF(COUNTIF($D$2:D1008,D1008)=1,"Nuevo","frecuente"))</f>
        <v>frecuente</v>
      </c>
      <c r="I1008" s="8">
        <v>27.92</v>
      </c>
      <c r="J1008" t="s">
        <v>14</v>
      </c>
      <c r="K1008" t="str">
        <f>Tabla1[[#This Row],[day_of_the_week]]&amp;"-"&amp;Tabla1[[#This Row],[hour]]&amp;"-"&amp;Tabla1[[#This Row],[cash_type]]&amp;"-"&amp;Tabla1[[#This Row],[card]]&amp;"-"&amp;Tabla1[[#This Row],[coffee_name]]</f>
        <v>martes-08:44-card-ANON-0000-0000-0397-Americano with Milk</v>
      </c>
      <c r="L1008" t="str">
        <f>IF(COUNTIF($K$2:K1008,K1008)=1,"único","repetido")</f>
        <v>único</v>
      </c>
    </row>
    <row r="1009" spans="1:12" x14ac:dyDescent="0.3">
      <c r="A1009" s="1">
        <v>45496</v>
      </c>
      <c r="B1009" s="2">
        <v>45496.367651701388</v>
      </c>
      <c r="C1009" s="2" t="str">
        <f>TEXT(Tabla1[[#This Row],[date]],"mmm")</f>
        <v>jul</v>
      </c>
      <c r="D1009" s="2" t="str">
        <f>TEXT(Tabla1[[#This Row],[date]],"dddd")</f>
        <v>martes</v>
      </c>
      <c r="E1009" s="2" t="str">
        <f>TEXT(Tabla1[[#This Row],[datetime]],"hh:mm")</f>
        <v>08:49</v>
      </c>
      <c r="F1009" t="s">
        <v>3</v>
      </c>
      <c r="G1009" t="s">
        <v>412</v>
      </c>
      <c r="H1009" t="str">
        <f>IF(ISBLANK(G1009),"cash",IF(COUNTIF($D$2:D1009,D1009)=1,"Nuevo","frecuente"))</f>
        <v>frecuente</v>
      </c>
      <c r="I1009" s="8">
        <v>32.82</v>
      </c>
      <c r="J1009" t="s">
        <v>18</v>
      </c>
      <c r="K1009" t="str">
        <f>Tabla1[[#This Row],[day_of_the_week]]&amp;"-"&amp;Tabla1[[#This Row],[hour]]&amp;"-"&amp;Tabla1[[#This Row],[cash_type]]&amp;"-"&amp;Tabla1[[#This Row],[card]]&amp;"-"&amp;Tabla1[[#This Row],[coffee_name]]</f>
        <v>martes-08:49-card-ANON-0000-0000-0398-Cocoa</v>
      </c>
      <c r="L1009" t="str">
        <f>IF(COUNTIF($K$2:K1009,K1009)=1,"único","repetido")</f>
        <v>único</v>
      </c>
    </row>
    <row r="1010" spans="1:12" x14ac:dyDescent="0.3">
      <c r="A1010" s="1">
        <v>45496</v>
      </c>
      <c r="B1010" s="2">
        <v>45496.368869965278</v>
      </c>
      <c r="C1010" s="2" t="str">
        <f>TEXT(Tabla1[[#This Row],[date]],"mmm")</f>
        <v>jul</v>
      </c>
      <c r="D1010" s="2" t="str">
        <f>TEXT(Tabla1[[#This Row],[date]],"dddd")</f>
        <v>martes</v>
      </c>
      <c r="E1010" s="2" t="str">
        <f>TEXT(Tabla1[[#This Row],[datetime]],"hh:mm")</f>
        <v>08:51</v>
      </c>
      <c r="F1010" t="s">
        <v>3</v>
      </c>
      <c r="G1010" t="s">
        <v>413</v>
      </c>
      <c r="H1010" t="str">
        <f>IF(ISBLANK(G1010),"cash",IF(COUNTIF($D$2:D1010,D1010)=1,"Nuevo","frecuente"))</f>
        <v>frecuente</v>
      </c>
      <c r="I1010" s="8">
        <v>32.82</v>
      </c>
      <c r="J1010" t="s">
        <v>7</v>
      </c>
      <c r="K1010" t="str">
        <f>Tabla1[[#This Row],[day_of_the_week]]&amp;"-"&amp;Tabla1[[#This Row],[hour]]&amp;"-"&amp;Tabla1[[#This Row],[cash_type]]&amp;"-"&amp;Tabla1[[#This Row],[card]]&amp;"-"&amp;Tabla1[[#This Row],[coffee_name]]</f>
        <v>martes-08:51-card-ANON-0000-0000-0399-Latte</v>
      </c>
      <c r="L1010" t="str">
        <f>IF(COUNTIF($K$2:K1010,K1010)=1,"único","repetido")</f>
        <v>único</v>
      </c>
    </row>
    <row r="1011" spans="1:12" x14ac:dyDescent="0.3">
      <c r="A1011" s="1">
        <v>45496</v>
      </c>
      <c r="B1011" s="2">
        <v>45496.376223460647</v>
      </c>
      <c r="C1011" s="2" t="str">
        <f>TEXT(Tabla1[[#This Row],[date]],"mmm")</f>
        <v>jul</v>
      </c>
      <c r="D1011" s="2" t="str">
        <f>TEXT(Tabla1[[#This Row],[date]],"dddd")</f>
        <v>martes</v>
      </c>
      <c r="E1011" s="2" t="str">
        <f>TEXT(Tabla1[[#This Row],[datetime]],"hh:mm")</f>
        <v>09:01</v>
      </c>
      <c r="F1011" t="s">
        <v>3</v>
      </c>
      <c r="G1011" t="s">
        <v>389</v>
      </c>
      <c r="H1011" t="str">
        <f>IF(ISBLANK(G1011),"cash",IF(COUNTIF($D$2:D1011,D1011)=1,"Nuevo","frecuente"))</f>
        <v>frecuente</v>
      </c>
      <c r="I1011" s="8">
        <v>23.02</v>
      </c>
      <c r="J1011" t="s">
        <v>11</v>
      </c>
      <c r="K1011" t="str">
        <f>Tabla1[[#This Row],[day_of_the_week]]&amp;"-"&amp;Tabla1[[#This Row],[hour]]&amp;"-"&amp;Tabla1[[#This Row],[cash_type]]&amp;"-"&amp;Tabla1[[#This Row],[card]]&amp;"-"&amp;Tabla1[[#This Row],[coffee_name]]</f>
        <v>martes-09:01-card-ANON-0000-0000-0375-Americano</v>
      </c>
      <c r="L1011" t="str">
        <f>IF(COUNTIF($K$2:K1011,K1011)=1,"único","repetido")</f>
        <v>único</v>
      </c>
    </row>
    <row r="1012" spans="1:12" x14ac:dyDescent="0.3">
      <c r="A1012" s="1">
        <v>45496</v>
      </c>
      <c r="B1012" s="2">
        <v>45496.419172361107</v>
      </c>
      <c r="C1012" s="2" t="str">
        <f>TEXT(Tabla1[[#This Row],[date]],"mmm")</f>
        <v>jul</v>
      </c>
      <c r="D1012" s="2" t="str">
        <f>TEXT(Tabla1[[#This Row],[date]],"dddd")</f>
        <v>martes</v>
      </c>
      <c r="E1012" s="2" t="str">
        <f>TEXT(Tabla1[[#This Row],[datetime]],"hh:mm")</f>
        <v>10:03</v>
      </c>
      <c r="F1012" t="s">
        <v>3</v>
      </c>
      <c r="G1012" t="s">
        <v>414</v>
      </c>
      <c r="H1012" t="str">
        <f>IF(ISBLANK(G1012),"cash",IF(COUNTIF($D$2:D1012,D1012)=1,"Nuevo","frecuente"))</f>
        <v>frecuente</v>
      </c>
      <c r="I1012" s="8">
        <v>27.92</v>
      </c>
      <c r="J1012" t="s">
        <v>14</v>
      </c>
      <c r="K1012" t="str">
        <f>Tabla1[[#This Row],[day_of_the_week]]&amp;"-"&amp;Tabla1[[#This Row],[hour]]&amp;"-"&amp;Tabla1[[#This Row],[cash_type]]&amp;"-"&amp;Tabla1[[#This Row],[card]]&amp;"-"&amp;Tabla1[[#This Row],[coffee_name]]</f>
        <v>martes-10:03-card-ANON-0000-0000-0400-Americano with Milk</v>
      </c>
      <c r="L1012" t="str">
        <f>IF(COUNTIF($K$2:K1012,K1012)=1,"único","repetido")</f>
        <v>único</v>
      </c>
    </row>
    <row r="1013" spans="1:12" x14ac:dyDescent="0.3">
      <c r="A1013" s="1">
        <v>45496</v>
      </c>
      <c r="B1013" s="2">
        <v>45496.638946423613</v>
      </c>
      <c r="C1013" s="2" t="str">
        <f>TEXT(Tabla1[[#This Row],[date]],"mmm")</f>
        <v>jul</v>
      </c>
      <c r="D1013" s="2" t="str">
        <f>TEXT(Tabla1[[#This Row],[date]],"dddd")</f>
        <v>martes</v>
      </c>
      <c r="E1013" s="2" t="str">
        <f>TEXT(Tabla1[[#This Row],[datetime]],"hh:mm")</f>
        <v>15:20</v>
      </c>
      <c r="F1013" t="s">
        <v>3</v>
      </c>
      <c r="G1013" t="s">
        <v>415</v>
      </c>
      <c r="H1013" t="str">
        <f>IF(ISBLANK(G1013),"cash",IF(COUNTIF($D$2:D1013,D1013)=1,"Nuevo","frecuente"))</f>
        <v>frecuente</v>
      </c>
      <c r="I1013" s="8">
        <v>27.92</v>
      </c>
      <c r="J1013" t="s">
        <v>14</v>
      </c>
      <c r="K1013" t="str">
        <f>Tabla1[[#This Row],[day_of_the_week]]&amp;"-"&amp;Tabla1[[#This Row],[hour]]&amp;"-"&amp;Tabla1[[#This Row],[cash_type]]&amp;"-"&amp;Tabla1[[#This Row],[card]]&amp;"-"&amp;Tabla1[[#This Row],[coffee_name]]</f>
        <v>martes-15:20-card-ANON-0000-0000-0401-Americano with Milk</v>
      </c>
      <c r="L1013" t="str">
        <f>IF(COUNTIF($K$2:K1013,K1013)=1,"único","repetido")</f>
        <v>único</v>
      </c>
    </row>
    <row r="1014" spans="1:12" x14ac:dyDescent="0.3">
      <c r="A1014" s="1">
        <v>45496</v>
      </c>
      <c r="B1014" s="2">
        <v>45496.639598148147</v>
      </c>
      <c r="C1014" s="2" t="str">
        <f>TEXT(Tabla1[[#This Row],[date]],"mmm")</f>
        <v>jul</v>
      </c>
      <c r="D1014" s="2" t="str">
        <f>TEXT(Tabla1[[#This Row],[date]],"dddd")</f>
        <v>martes</v>
      </c>
      <c r="E1014" s="2" t="str">
        <f>TEXT(Tabla1[[#This Row],[datetime]],"hh:mm")</f>
        <v>15:21</v>
      </c>
      <c r="F1014" t="s">
        <v>3</v>
      </c>
      <c r="G1014" t="s">
        <v>415</v>
      </c>
      <c r="H1014" t="str">
        <f>IF(ISBLANK(G1014),"cash",IF(COUNTIF($D$2:D1014,D1014)=1,"Nuevo","frecuente"))</f>
        <v>frecuente</v>
      </c>
      <c r="I1014" s="8">
        <v>32.82</v>
      </c>
      <c r="J1014" t="s">
        <v>7</v>
      </c>
      <c r="K1014" t="str">
        <f>Tabla1[[#This Row],[day_of_the_week]]&amp;"-"&amp;Tabla1[[#This Row],[hour]]&amp;"-"&amp;Tabla1[[#This Row],[cash_type]]&amp;"-"&amp;Tabla1[[#This Row],[card]]&amp;"-"&amp;Tabla1[[#This Row],[coffee_name]]</f>
        <v>martes-15:21-card-ANON-0000-0000-0401-Latte</v>
      </c>
      <c r="L1014" t="str">
        <f>IF(COUNTIF($K$2:K1014,K1014)=1,"único","repetido")</f>
        <v>único</v>
      </c>
    </row>
    <row r="1015" spans="1:12" x14ac:dyDescent="0.3">
      <c r="A1015" s="1">
        <v>45496</v>
      </c>
      <c r="B1015" s="2">
        <v>45496.876164490743</v>
      </c>
      <c r="C1015" s="2" t="str">
        <f>TEXT(Tabla1[[#This Row],[date]],"mmm")</f>
        <v>jul</v>
      </c>
      <c r="D1015" s="2" t="str">
        <f>TEXT(Tabla1[[#This Row],[date]],"dddd")</f>
        <v>martes</v>
      </c>
      <c r="E1015" s="2" t="str">
        <f>TEXT(Tabla1[[#This Row],[datetime]],"hh:mm")</f>
        <v>21:01</v>
      </c>
      <c r="F1015" t="s">
        <v>3</v>
      </c>
      <c r="G1015" t="s">
        <v>19</v>
      </c>
      <c r="H1015" t="str">
        <f>IF(ISBLANK(G1015),"cash",IF(COUNTIF($D$2:D1015,D1015)=1,"Nuevo","frecuente"))</f>
        <v>frecuente</v>
      </c>
      <c r="I1015" s="8">
        <v>32.82</v>
      </c>
      <c r="J1015" t="s">
        <v>7</v>
      </c>
      <c r="K1015" t="str">
        <f>Tabla1[[#This Row],[day_of_the_week]]&amp;"-"&amp;Tabla1[[#This Row],[hour]]&amp;"-"&amp;Tabla1[[#This Row],[cash_type]]&amp;"-"&amp;Tabla1[[#This Row],[card]]&amp;"-"&amp;Tabla1[[#This Row],[coffee_name]]</f>
        <v>martes-21:01-card-ANON-0000-0000-0009-Latte</v>
      </c>
      <c r="L1015" t="str">
        <f>IF(COUNTIF($K$2:K1015,K1015)=1,"único","repetido")</f>
        <v>único</v>
      </c>
    </row>
    <row r="1016" spans="1:12" x14ac:dyDescent="0.3">
      <c r="A1016" s="1">
        <v>45496</v>
      </c>
      <c r="B1016" s="2">
        <v>45496.891128483796</v>
      </c>
      <c r="C1016" s="2" t="str">
        <f>TEXT(Tabla1[[#This Row],[date]],"mmm")</f>
        <v>jul</v>
      </c>
      <c r="D1016" s="2" t="str">
        <f>TEXT(Tabla1[[#This Row],[date]],"dddd")</f>
        <v>martes</v>
      </c>
      <c r="E1016" s="2" t="str">
        <f>TEXT(Tabla1[[#This Row],[datetime]],"hh:mm")</f>
        <v>21:23</v>
      </c>
      <c r="F1016" t="s">
        <v>3</v>
      </c>
      <c r="G1016" t="s">
        <v>23</v>
      </c>
      <c r="H1016" t="str">
        <f>IF(ISBLANK(G1016),"cash",IF(COUNTIF($D$2:D1016,D1016)=1,"Nuevo","frecuente"))</f>
        <v>frecuente</v>
      </c>
      <c r="I1016" s="8">
        <v>23.02</v>
      </c>
      <c r="J1016" t="s">
        <v>11</v>
      </c>
      <c r="K1016" t="str">
        <f>Tabla1[[#This Row],[day_of_the_week]]&amp;"-"&amp;Tabla1[[#This Row],[hour]]&amp;"-"&amp;Tabla1[[#This Row],[cash_type]]&amp;"-"&amp;Tabla1[[#This Row],[card]]&amp;"-"&amp;Tabla1[[#This Row],[coffee_name]]</f>
        <v>martes-21:23-card-ANON-0000-0000-0012-Americano</v>
      </c>
      <c r="L1016" t="str">
        <f>IF(COUNTIF($K$2:K1016,K1016)=1,"único","repetido")</f>
        <v>único</v>
      </c>
    </row>
    <row r="1017" spans="1:12" x14ac:dyDescent="0.3">
      <c r="A1017" s="1">
        <v>45496</v>
      </c>
      <c r="B1017" s="2">
        <v>45496.891928344907</v>
      </c>
      <c r="C1017" s="2" t="str">
        <f>TEXT(Tabla1[[#This Row],[date]],"mmm")</f>
        <v>jul</v>
      </c>
      <c r="D1017" s="2" t="str">
        <f>TEXT(Tabla1[[#This Row],[date]],"dddd")</f>
        <v>martes</v>
      </c>
      <c r="E1017" s="2" t="str">
        <f>TEXT(Tabla1[[#This Row],[datetime]],"hh:mm")</f>
        <v>21:24</v>
      </c>
      <c r="F1017" t="s">
        <v>3</v>
      </c>
      <c r="G1017" t="s">
        <v>23</v>
      </c>
      <c r="H1017" t="str">
        <f>IF(ISBLANK(G1017),"cash",IF(COUNTIF($D$2:D1017,D1017)=1,"Nuevo","frecuente"))</f>
        <v>frecuente</v>
      </c>
      <c r="I1017" s="8">
        <v>23.02</v>
      </c>
      <c r="J1017" t="s">
        <v>11</v>
      </c>
      <c r="K1017" t="str">
        <f>Tabla1[[#This Row],[day_of_the_week]]&amp;"-"&amp;Tabla1[[#This Row],[hour]]&amp;"-"&amp;Tabla1[[#This Row],[cash_type]]&amp;"-"&amp;Tabla1[[#This Row],[card]]&amp;"-"&amp;Tabla1[[#This Row],[coffee_name]]</f>
        <v>martes-21:24-card-ANON-0000-0000-0012-Americano</v>
      </c>
      <c r="L1017" t="str">
        <f>IF(COUNTIF($K$2:K1017,K1017)=1,"único","repetido")</f>
        <v>único</v>
      </c>
    </row>
    <row r="1018" spans="1:12" x14ac:dyDescent="0.3">
      <c r="A1018" s="1">
        <v>45497</v>
      </c>
      <c r="B1018" s="2">
        <v>45497.386224699076</v>
      </c>
      <c r="C1018" s="2" t="str">
        <f>TEXT(Tabla1[[#This Row],[date]],"mmm")</f>
        <v>jul</v>
      </c>
      <c r="D1018" s="2" t="str">
        <f>TEXT(Tabla1[[#This Row],[date]],"dddd")</f>
        <v>miércoles</v>
      </c>
      <c r="E1018" s="2" t="str">
        <f>TEXT(Tabla1[[#This Row],[datetime]],"hh:mm")</f>
        <v>09:16</v>
      </c>
      <c r="F1018" t="s">
        <v>3</v>
      </c>
      <c r="G1018" t="s">
        <v>111</v>
      </c>
      <c r="H1018" t="str">
        <f>IF(ISBLANK(G1018),"cash",IF(COUNTIF($D$2:D1018,D1018)=1,"Nuevo","frecuente"))</f>
        <v>frecuente</v>
      </c>
      <c r="I1018" s="8">
        <v>27.92</v>
      </c>
      <c r="J1018" t="s">
        <v>14</v>
      </c>
      <c r="K1018" t="str">
        <f>Tabla1[[#This Row],[day_of_the_week]]&amp;"-"&amp;Tabla1[[#This Row],[hour]]&amp;"-"&amp;Tabla1[[#This Row],[cash_type]]&amp;"-"&amp;Tabla1[[#This Row],[card]]&amp;"-"&amp;Tabla1[[#This Row],[coffee_name]]</f>
        <v>miércoles-09:16-card-ANON-0000-0000-0097-Americano with Milk</v>
      </c>
      <c r="L1018" t="str">
        <f>IF(COUNTIF($K$2:K1018,K1018)=1,"único","repetido")</f>
        <v>único</v>
      </c>
    </row>
    <row r="1019" spans="1:12" x14ac:dyDescent="0.3">
      <c r="A1019" s="1">
        <v>45497</v>
      </c>
      <c r="B1019" s="2">
        <v>45497.402025543983</v>
      </c>
      <c r="C1019" s="2" t="str">
        <f>TEXT(Tabla1[[#This Row],[date]],"mmm")</f>
        <v>jul</v>
      </c>
      <c r="D1019" s="2" t="str">
        <f>TEXT(Tabla1[[#This Row],[date]],"dddd")</f>
        <v>miércoles</v>
      </c>
      <c r="E1019" s="2" t="str">
        <f>TEXT(Tabla1[[#This Row],[datetime]],"hh:mm")</f>
        <v>09:38</v>
      </c>
      <c r="F1019" t="s">
        <v>3</v>
      </c>
      <c r="G1019" t="s">
        <v>399</v>
      </c>
      <c r="H1019" t="str">
        <f>IF(ISBLANK(G1019),"cash",IF(COUNTIF($D$2:D1019,D1019)=1,"Nuevo","frecuente"))</f>
        <v>frecuente</v>
      </c>
      <c r="I1019" s="8">
        <v>27.92</v>
      </c>
      <c r="J1019" t="s">
        <v>14</v>
      </c>
      <c r="K1019" t="str">
        <f>Tabla1[[#This Row],[day_of_the_week]]&amp;"-"&amp;Tabla1[[#This Row],[hour]]&amp;"-"&amp;Tabla1[[#This Row],[cash_type]]&amp;"-"&amp;Tabla1[[#This Row],[card]]&amp;"-"&amp;Tabla1[[#This Row],[coffee_name]]</f>
        <v>miércoles-09:38-card-ANON-0000-0000-0385-Americano with Milk</v>
      </c>
      <c r="L1019" t="str">
        <f>IF(COUNTIF($K$2:K1019,K1019)=1,"único","repetido")</f>
        <v>único</v>
      </c>
    </row>
    <row r="1020" spans="1:12" x14ac:dyDescent="0.3">
      <c r="A1020" s="1">
        <v>45497</v>
      </c>
      <c r="B1020" s="2">
        <v>45497.412933518521</v>
      </c>
      <c r="C1020" s="2" t="str">
        <f>TEXT(Tabla1[[#This Row],[date]],"mmm")</f>
        <v>jul</v>
      </c>
      <c r="D1020" s="2" t="str">
        <f>TEXT(Tabla1[[#This Row],[date]],"dddd")</f>
        <v>miércoles</v>
      </c>
      <c r="E1020" s="2" t="str">
        <f>TEXT(Tabla1[[#This Row],[datetime]],"hh:mm")</f>
        <v>09:54</v>
      </c>
      <c r="F1020" t="s">
        <v>3</v>
      </c>
      <c r="G1020" t="s">
        <v>416</v>
      </c>
      <c r="H1020" t="str">
        <f>IF(ISBLANK(G1020),"cash",IF(COUNTIF($D$2:D1020,D1020)=1,"Nuevo","frecuente"))</f>
        <v>frecuente</v>
      </c>
      <c r="I1020" s="8">
        <v>18.12</v>
      </c>
      <c r="J1020" t="s">
        <v>35</v>
      </c>
      <c r="K1020" t="str">
        <f>Tabla1[[#This Row],[day_of_the_week]]&amp;"-"&amp;Tabla1[[#This Row],[hour]]&amp;"-"&amp;Tabla1[[#This Row],[cash_type]]&amp;"-"&amp;Tabla1[[#This Row],[card]]&amp;"-"&amp;Tabla1[[#This Row],[coffee_name]]</f>
        <v>miércoles-09:54-card-ANON-0000-0000-0402-Espresso</v>
      </c>
      <c r="L1020" t="str">
        <f>IF(COUNTIF($K$2:K1020,K1020)=1,"único","repetido")</f>
        <v>único</v>
      </c>
    </row>
    <row r="1021" spans="1:12" x14ac:dyDescent="0.3">
      <c r="A1021" s="1">
        <v>45497</v>
      </c>
      <c r="B1021" s="2">
        <v>45497.488809270835</v>
      </c>
      <c r="C1021" s="2" t="str">
        <f>TEXT(Tabla1[[#This Row],[date]],"mmm")</f>
        <v>jul</v>
      </c>
      <c r="D1021" s="2" t="str">
        <f>TEXT(Tabla1[[#This Row],[date]],"dddd")</f>
        <v>miércoles</v>
      </c>
      <c r="E1021" s="2" t="str">
        <f>TEXT(Tabla1[[#This Row],[datetime]],"hh:mm")</f>
        <v>11:43</v>
      </c>
      <c r="F1021" t="s">
        <v>3</v>
      </c>
      <c r="G1021" t="s">
        <v>393</v>
      </c>
      <c r="H1021" t="str">
        <f>IF(ISBLANK(G1021),"cash",IF(COUNTIF($D$2:D1021,D1021)=1,"Nuevo","frecuente"))</f>
        <v>frecuente</v>
      </c>
      <c r="I1021" s="8">
        <v>32.82</v>
      </c>
      <c r="J1021" t="s">
        <v>43</v>
      </c>
      <c r="K1021" t="str">
        <f>Tabla1[[#This Row],[day_of_the_week]]&amp;"-"&amp;Tabla1[[#This Row],[hour]]&amp;"-"&amp;Tabla1[[#This Row],[cash_type]]&amp;"-"&amp;Tabla1[[#This Row],[card]]&amp;"-"&amp;Tabla1[[#This Row],[coffee_name]]</f>
        <v>miércoles-11:43-card-ANON-0000-0000-0379-Cappuccino</v>
      </c>
      <c r="L1021" t="str">
        <f>IF(COUNTIF($K$2:K1021,K1021)=1,"único","repetido")</f>
        <v>único</v>
      </c>
    </row>
    <row r="1022" spans="1:12" x14ac:dyDescent="0.3">
      <c r="A1022" s="1">
        <v>45497</v>
      </c>
      <c r="B1022" s="2">
        <v>45497.580021076392</v>
      </c>
      <c r="C1022" s="2" t="str">
        <f>TEXT(Tabla1[[#This Row],[date]],"mmm")</f>
        <v>jul</v>
      </c>
      <c r="D1022" s="2" t="str">
        <f>TEXT(Tabla1[[#This Row],[date]],"dddd")</f>
        <v>miércoles</v>
      </c>
      <c r="E1022" s="2" t="str">
        <f>TEXT(Tabla1[[#This Row],[datetime]],"hh:mm")</f>
        <v>13:55</v>
      </c>
      <c r="F1022" t="s">
        <v>3</v>
      </c>
      <c r="G1022" t="s">
        <v>413</v>
      </c>
      <c r="H1022" t="str">
        <f>IF(ISBLANK(G1022),"cash",IF(COUNTIF($D$2:D1022,D1022)=1,"Nuevo","frecuente"))</f>
        <v>frecuente</v>
      </c>
      <c r="I1022" s="8">
        <v>32.82</v>
      </c>
      <c r="J1022" t="s">
        <v>7</v>
      </c>
      <c r="K1022" t="str">
        <f>Tabla1[[#This Row],[day_of_the_week]]&amp;"-"&amp;Tabla1[[#This Row],[hour]]&amp;"-"&amp;Tabla1[[#This Row],[cash_type]]&amp;"-"&amp;Tabla1[[#This Row],[card]]&amp;"-"&amp;Tabla1[[#This Row],[coffee_name]]</f>
        <v>miércoles-13:55-card-ANON-0000-0000-0399-Latte</v>
      </c>
      <c r="L1022" t="str">
        <f>IF(COUNTIF($K$2:K1022,K1022)=1,"único","repetido")</f>
        <v>único</v>
      </c>
    </row>
    <row r="1023" spans="1:12" x14ac:dyDescent="0.3">
      <c r="A1023" s="1">
        <v>45497</v>
      </c>
      <c r="B1023" s="2">
        <v>45497.615159328707</v>
      </c>
      <c r="C1023" s="2" t="str">
        <f>TEXT(Tabla1[[#This Row],[date]],"mmm")</f>
        <v>jul</v>
      </c>
      <c r="D1023" s="2" t="str">
        <f>TEXT(Tabla1[[#This Row],[date]],"dddd")</f>
        <v>miércoles</v>
      </c>
      <c r="E1023" s="2" t="str">
        <f>TEXT(Tabla1[[#This Row],[datetime]],"hh:mm")</f>
        <v>14:45</v>
      </c>
      <c r="F1023" t="s">
        <v>3</v>
      </c>
      <c r="G1023" t="s">
        <v>23</v>
      </c>
      <c r="H1023" t="str">
        <f>IF(ISBLANK(G1023),"cash",IF(COUNTIF($D$2:D1023,D1023)=1,"Nuevo","frecuente"))</f>
        <v>frecuente</v>
      </c>
      <c r="I1023" s="8">
        <v>18.12</v>
      </c>
      <c r="J1023" t="s">
        <v>35</v>
      </c>
      <c r="K1023" t="str">
        <f>Tabla1[[#This Row],[day_of_the_week]]&amp;"-"&amp;Tabla1[[#This Row],[hour]]&amp;"-"&amp;Tabla1[[#This Row],[cash_type]]&amp;"-"&amp;Tabla1[[#This Row],[card]]&amp;"-"&amp;Tabla1[[#This Row],[coffee_name]]</f>
        <v>miércoles-14:45-card-ANON-0000-0000-0012-Espresso</v>
      </c>
      <c r="L1023" t="str">
        <f>IF(COUNTIF($K$2:K1023,K1023)=1,"único","repetido")</f>
        <v>único</v>
      </c>
    </row>
    <row r="1024" spans="1:12" x14ac:dyDescent="0.3">
      <c r="A1024" s="1">
        <v>45497</v>
      </c>
      <c r="B1024" s="2">
        <v>45497.637853263892</v>
      </c>
      <c r="C1024" s="2" t="str">
        <f>TEXT(Tabla1[[#This Row],[date]],"mmm")</f>
        <v>jul</v>
      </c>
      <c r="D1024" s="2" t="str">
        <f>TEXT(Tabla1[[#This Row],[date]],"dddd")</f>
        <v>miércoles</v>
      </c>
      <c r="E1024" s="2" t="str">
        <f>TEXT(Tabla1[[#This Row],[datetime]],"hh:mm")</f>
        <v>15:18</v>
      </c>
      <c r="F1024" t="s">
        <v>3</v>
      </c>
      <c r="G1024" t="s">
        <v>19</v>
      </c>
      <c r="H1024" t="str">
        <f>IF(ISBLANK(G1024),"cash",IF(COUNTIF($D$2:D1024,D1024)=1,"Nuevo","frecuente"))</f>
        <v>frecuente</v>
      </c>
      <c r="I1024" s="8">
        <v>32.82</v>
      </c>
      <c r="J1024" t="s">
        <v>7</v>
      </c>
      <c r="K1024" t="str">
        <f>Tabla1[[#This Row],[day_of_the_week]]&amp;"-"&amp;Tabla1[[#This Row],[hour]]&amp;"-"&amp;Tabla1[[#This Row],[cash_type]]&amp;"-"&amp;Tabla1[[#This Row],[card]]&amp;"-"&amp;Tabla1[[#This Row],[coffee_name]]</f>
        <v>miércoles-15:18-card-ANON-0000-0000-0009-Latte</v>
      </c>
      <c r="L1024" t="str">
        <f>IF(COUNTIF($K$2:K1024,K1024)=1,"único","repetido")</f>
        <v>único</v>
      </c>
    </row>
    <row r="1025" spans="1:12" x14ac:dyDescent="0.3">
      <c r="A1025" s="1">
        <v>45497</v>
      </c>
      <c r="B1025" s="2">
        <v>45497.802149050927</v>
      </c>
      <c r="C1025" s="2" t="str">
        <f>TEXT(Tabla1[[#This Row],[date]],"mmm")</f>
        <v>jul</v>
      </c>
      <c r="D1025" s="2" t="str">
        <f>TEXT(Tabla1[[#This Row],[date]],"dddd")</f>
        <v>miércoles</v>
      </c>
      <c r="E1025" s="2" t="str">
        <f>TEXT(Tabla1[[#This Row],[datetime]],"hh:mm")</f>
        <v>19:15</v>
      </c>
      <c r="F1025" t="s">
        <v>3</v>
      </c>
      <c r="G1025" t="s">
        <v>219</v>
      </c>
      <c r="H1025" t="str">
        <f>IF(ISBLANK(G1025),"cash",IF(COUNTIF($D$2:D1025,D1025)=1,"Nuevo","frecuente"))</f>
        <v>frecuente</v>
      </c>
      <c r="I1025" s="8">
        <v>32.82</v>
      </c>
      <c r="J1025" t="s">
        <v>43</v>
      </c>
      <c r="K1025" t="str">
        <f>Tabla1[[#This Row],[day_of_the_week]]&amp;"-"&amp;Tabla1[[#This Row],[hour]]&amp;"-"&amp;Tabla1[[#This Row],[cash_type]]&amp;"-"&amp;Tabla1[[#This Row],[card]]&amp;"-"&amp;Tabla1[[#This Row],[coffee_name]]</f>
        <v>miércoles-19:15-card-ANON-0000-0000-0205-Cappuccino</v>
      </c>
      <c r="L1025" t="str">
        <f>IF(COUNTIF($K$2:K1025,K1025)=1,"único","repetido")</f>
        <v>único</v>
      </c>
    </row>
    <row r="1026" spans="1:12" x14ac:dyDescent="0.3">
      <c r="A1026" s="1">
        <v>45497</v>
      </c>
      <c r="B1026" s="2">
        <v>45497.803469664352</v>
      </c>
      <c r="C1026" s="2" t="str">
        <f>TEXT(Tabla1[[#This Row],[date]],"mmm")</f>
        <v>jul</v>
      </c>
      <c r="D1026" s="2" t="str">
        <f>TEXT(Tabla1[[#This Row],[date]],"dddd")</f>
        <v>miércoles</v>
      </c>
      <c r="E1026" s="2" t="str">
        <f>TEXT(Tabla1[[#This Row],[datetime]],"hh:mm")</f>
        <v>19:17</v>
      </c>
      <c r="F1026" t="s">
        <v>3</v>
      </c>
      <c r="G1026" t="s">
        <v>219</v>
      </c>
      <c r="H1026" t="str">
        <f>IF(ISBLANK(G1026),"cash",IF(COUNTIF($D$2:D1026,D1026)=1,"Nuevo","frecuente"))</f>
        <v>frecuente</v>
      </c>
      <c r="I1026" s="8">
        <v>32.82</v>
      </c>
      <c r="J1026" t="s">
        <v>43</v>
      </c>
      <c r="K1026" t="str">
        <f>Tabla1[[#This Row],[day_of_the_week]]&amp;"-"&amp;Tabla1[[#This Row],[hour]]&amp;"-"&amp;Tabla1[[#This Row],[cash_type]]&amp;"-"&amp;Tabla1[[#This Row],[card]]&amp;"-"&amp;Tabla1[[#This Row],[coffee_name]]</f>
        <v>miércoles-19:17-card-ANON-0000-0000-0205-Cappuccino</v>
      </c>
      <c r="L1026" t="str">
        <f>IF(COUNTIF($K$2:K1026,K1026)=1,"único","repetido")</f>
        <v>único</v>
      </c>
    </row>
    <row r="1027" spans="1:12" x14ac:dyDescent="0.3">
      <c r="A1027" s="1">
        <v>45497</v>
      </c>
      <c r="B1027" s="2">
        <v>45497.887231446759</v>
      </c>
      <c r="C1027" s="2" t="str">
        <f>TEXT(Tabla1[[#This Row],[date]],"mmm")</f>
        <v>jul</v>
      </c>
      <c r="D1027" s="2" t="str">
        <f>TEXT(Tabla1[[#This Row],[date]],"dddd")</f>
        <v>miércoles</v>
      </c>
      <c r="E1027" s="2" t="str">
        <f>TEXT(Tabla1[[#This Row],[datetime]],"hh:mm")</f>
        <v>21:17</v>
      </c>
      <c r="F1027" t="s">
        <v>3</v>
      </c>
      <c r="G1027" t="s">
        <v>54</v>
      </c>
      <c r="H1027" t="str">
        <f>IF(ISBLANK(G1027),"cash",IF(COUNTIF($D$2:D1027,D1027)=1,"Nuevo","frecuente"))</f>
        <v>frecuente</v>
      </c>
      <c r="I1027" s="8">
        <v>27.92</v>
      </c>
      <c r="J1027" t="s">
        <v>14</v>
      </c>
      <c r="K1027" t="str">
        <f>Tabla1[[#This Row],[day_of_the_week]]&amp;"-"&amp;Tabla1[[#This Row],[hour]]&amp;"-"&amp;Tabla1[[#This Row],[cash_type]]&amp;"-"&amp;Tabla1[[#This Row],[card]]&amp;"-"&amp;Tabla1[[#This Row],[coffee_name]]</f>
        <v>miércoles-21:17-card-ANON-0000-0000-0040-Americano with Milk</v>
      </c>
      <c r="L1027" t="str">
        <f>IF(COUNTIF($K$2:K1027,K1027)=1,"único","repetido")</f>
        <v>único</v>
      </c>
    </row>
    <row r="1028" spans="1:12" x14ac:dyDescent="0.3">
      <c r="A1028" s="1">
        <v>45497</v>
      </c>
      <c r="B1028" s="2">
        <v>45497.887977939812</v>
      </c>
      <c r="C1028" s="2" t="str">
        <f>TEXT(Tabla1[[#This Row],[date]],"mmm")</f>
        <v>jul</v>
      </c>
      <c r="D1028" s="2" t="str">
        <f>TEXT(Tabla1[[#This Row],[date]],"dddd")</f>
        <v>miércoles</v>
      </c>
      <c r="E1028" s="2" t="str">
        <f>TEXT(Tabla1[[#This Row],[datetime]],"hh:mm")</f>
        <v>21:18</v>
      </c>
      <c r="F1028" t="s">
        <v>3</v>
      </c>
      <c r="G1028" t="s">
        <v>54</v>
      </c>
      <c r="H1028" t="str">
        <f>IF(ISBLANK(G1028),"cash",IF(COUNTIF($D$2:D1028,D1028)=1,"Nuevo","frecuente"))</f>
        <v>frecuente</v>
      </c>
      <c r="I1028" s="8">
        <v>23.02</v>
      </c>
      <c r="J1028" t="s">
        <v>11</v>
      </c>
      <c r="K1028" t="str">
        <f>Tabla1[[#This Row],[day_of_the_week]]&amp;"-"&amp;Tabla1[[#This Row],[hour]]&amp;"-"&amp;Tabla1[[#This Row],[cash_type]]&amp;"-"&amp;Tabla1[[#This Row],[card]]&amp;"-"&amp;Tabla1[[#This Row],[coffee_name]]</f>
        <v>miércoles-21:18-card-ANON-0000-0000-0040-Americano</v>
      </c>
      <c r="L1028" t="str">
        <f>IF(COUNTIF($K$2:K1028,K1028)=1,"único","repetido")</f>
        <v>único</v>
      </c>
    </row>
    <row r="1029" spans="1:12" x14ac:dyDescent="0.3">
      <c r="A1029" s="1">
        <v>45497</v>
      </c>
      <c r="B1029" s="2">
        <v>45497.892563576388</v>
      </c>
      <c r="C1029" s="2" t="str">
        <f>TEXT(Tabla1[[#This Row],[date]],"mmm")</f>
        <v>jul</v>
      </c>
      <c r="D1029" s="2" t="str">
        <f>TEXT(Tabla1[[#This Row],[date]],"dddd")</f>
        <v>miércoles</v>
      </c>
      <c r="E1029" s="2" t="str">
        <f>TEXT(Tabla1[[#This Row],[datetime]],"hh:mm")</f>
        <v>21:25</v>
      </c>
      <c r="F1029" t="s">
        <v>3</v>
      </c>
      <c r="G1029" t="s">
        <v>23</v>
      </c>
      <c r="H1029" t="str">
        <f>IF(ISBLANK(G1029),"cash",IF(COUNTIF($D$2:D1029,D1029)=1,"Nuevo","frecuente"))</f>
        <v>frecuente</v>
      </c>
      <c r="I1029" s="8">
        <v>23.02</v>
      </c>
      <c r="J1029" t="s">
        <v>11</v>
      </c>
      <c r="K1029" t="str">
        <f>Tabla1[[#This Row],[day_of_the_week]]&amp;"-"&amp;Tabla1[[#This Row],[hour]]&amp;"-"&amp;Tabla1[[#This Row],[cash_type]]&amp;"-"&amp;Tabla1[[#This Row],[card]]&amp;"-"&amp;Tabla1[[#This Row],[coffee_name]]</f>
        <v>miércoles-21:25-card-ANON-0000-0000-0012-Americano</v>
      </c>
      <c r="L1029" t="str">
        <f>IF(COUNTIF($K$2:K1029,K1029)=1,"único","repetido")</f>
        <v>único</v>
      </c>
    </row>
    <row r="1030" spans="1:12" x14ac:dyDescent="0.3">
      <c r="A1030" s="1">
        <v>45498</v>
      </c>
      <c r="B1030" s="2">
        <v>45498.329721469905</v>
      </c>
      <c r="C1030" s="2" t="str">
        <f>TEXT(Tabla1[[#This Row],[date]],"mmm")</f>
        <v>jul</v>
      </c>
      <c r="D1030" s="2" t="str">
        <f>TEXT(Tabla1[[#This Row],[date]],"dddd")</f>
        <v>jueves</v>
      </c>
      <c r="E1030" s="2" t="str">
        <f>TEXT(Tabla1[[#This Row],[datetime]],"hh:mm")</f>
        <v>07:54</v>
      </c>
      <c r="F1030" t="s">
        <v>3</v>
      </c>
      <c r="G1030" t="s">
        <v>23</v>
      </c>
      <c r="H1030" t="str">
        <f>IF(ISBLANK(G1030),"cash",IF(COUNTIF($D$2:D1030,D1030)=1,"Nuevo","frecuente"))</f>
        <v>frecuente</v>
      </c>
      <c r="I1030" s="8">
        <v>23.02</v>
      </c>
      <c r="J1030" t="s">
        <v>11</v>
      </c>
      <c r="K1030" t="str">
        <f>Tabla1[[#This Row],[day_of_the_week]]&amp;"-"&amp;Tabla1[[#This Row],[hour]]&amp;"-"&amp;Tabla1[[#This Row],[cash_type]]&amp;"-"&amp;Tabla1[[#This Row],[card]]&amp;"-"&amp;Tabla1[[#This Row],[coffee_name]]</f>
        <v>jueves-07:54-card-ANON-0000-0000-0012-Americano</v>
      </c>
      <c r="L1030" t="str">
        <f>IF(COUNTIF($K$2:K1030,K1030)=1,"único","repetido")</f>
        <v>único</v>
      </c>
    </row>
    <row r="1031" spans="1:12" x14ac:dyDescent="0.3">
      <c r="A1031" s="1">
        <v>45498</v>
      </c>
      <c r="B1031" s="2">
        <v>45498.367574398151</v>
      </c>
      <c r="C1031" s="2" t="str">
        <f>TEXT(Tabla1[[#This Row],[date]],"mmm")</f>
        <v>jul</v>
      </c>
      <c r="D1031" s="2" t="str">
        <f>TEXT(Tabla1[[#This Row],[date]],"dddd")</f>
        <v>jueves</v>
      </c>
      <c r="E1031" s="2" t="str">
        <f>TEXT(Tabla1[[#This Row],[datetime]],"hh:mm")</f>
        <v>08:49</v>
      </c>
      <c r="F1031" t="s">
        <v>3</v>
      </c>
      <c r="G1031" t="s">
        <v>413</v>
      </c>
      <c r="H1031" t="str">
        <f>IF(ISBLANK(G1031),"cash",IF(COUNTIF($D$2:D1031,D1031)=1,"Nuevo","frecuente"))</f>
        <v>frecuente</v>
      </c>
      <c r="I1031" s="8">
        <v>32.82</v>
      </c>
      <c r="J1031" t="s">
        <v>7</v>
      </c>
      <c r="K1031" t="str">
        <f>Tabla1[[#This Row],[day_of_the_week]]&amp;"-"&amp;Tabla1[[#This Row],[hour]]&amp;"-"&amp;Tabla1[[#This Row],[cash_type]]&amp;"-"&amp;Tabla1[[#This Row],[card]]&amp;"-"&amp;Tabla1[[#This Row],[coffee_name]]</f>
        <v>jueves-08:49-card-ANON-0000-0000-0399-Latte</v>
      </c>
      <c r="L1031" t="str">
        <f>IF(COUNTIF($K$2:K1031,K1031)=1,"único","repetido")</f>
        <v>único</v>
      </c>
    </row>
    <row r="1032" spans="1:12" x14ac:dyDescent="0.3">
      <c r="A1032" s="1">
        <v>45498</v>
      </c>
      <c r="B1032" s="2">
        <v>45498.437322094906</v>
      </c>
      <c r="C1032" s="2" t="str">
        <f>TEXT(Tabla1[[#This Row],[date]],"mmm")</f>
        <v>jul</v>
      </c>
      <c r="D1032" s="2" t="str">
        <f>TEXT(Tabla1[[#This Row],[date]],"dddd")</f>
        <v>jueves</v>
      </c>
      <c r="E1032" s="2" t="str">
        <f>TEXT(Tabla1[[#This Row],[datetime]],"hh:mm")</f>
        <v>10:29</v>
      </c>
      <c r="F1032" t="s">
        <v>3</v>
      </c>
      <c r="G1032" t="s">
        <v>399</v>
      </c>
      <c r="H1032" t="str">
        <f>IF(ISBLANK(G1032),"cash",IF(COUNTIF($D$2:D1032,D1032)=1,"Nuevo","frecuente"))</f>
        <v>frecuente</v>
      </c>
      <c r="I1032" s="8">
        <v>27.92</v>
      </c>
      <c r="J1032" t="s">
        <v>14</v>
      </c>
      <c r="K1032" t="str">
        <f>Tabla1[[#This Row],[day_of_the_week]]&amp;"-"&amp;Tabla1[[#This Row],[hour]]&amp;"-"&amp;Tabla1[[#This Row],[cash_type]]&amp;"-"&amp;Tabla1[[#This Row],[card]]&amp;"-"&amp;Tabla1[[#This Row],[coffee_name]]</f>
        <v>jueves-10:29-card-ANON-0000-0000-0385-Americano with Milk</v>
      </c>
      <c r="L1032" t="str">
        <f>IF(COUNTIF($K$2:K1032,K1032)=1,"único","repetido")</f>
        <v>único</v>
      </c>
    </row>
    <row r="1033" spans="1:12" x14ac:dyDescent="0.3">
      <c r="A1033" s="1">
        <v>45498</v>
      </c>
      <c r="B1033" s="2">
        <v>45498.476443298612</v>
      </c>
      <c r="C1033" s="2" t="str">
        <f>TEXT(Tabla1[[#This Row],[date]],"mmm")</f>
        <v>jul</v>
      </c>
      <c r="D1033" s="2" t="str">
        <f>TEXT(Tabla1[[#This Row],[date]],"dddd")</f>
        <v>jueves</v>
      </c>
      <c r="E1033" s="2" t="str">
        <f>TEXT(Tabla1[[#This Row],[datetime]],"hh:mm")</f>
        <v>11:26</v>
      </c>
      <c r="F1033" t="s">
        <v>3</v>
      </c>
      <c r="G1033" t="s">
        <v>389</v>
      </c>
      <c r="H1033" t="str">
        <f>IF(ISBLANK(G1033),"cash",IF(COUNTIF($D$2:D1033,D1033)=1,"Nuevo","frecuente"))</f>
        <v>frecuente</v>
      </c>
      <c r="I1033" s="8">
        <v>23.02</v>
      </c>
      <c r="J1033" t="s">
        <v>11</v>
      </c>
      <c r="K1033" t="str">
        <f>Tabla1[[#This Row],[day_of_the_week]]&amp;"-"&amp;Tabla1[[#This Row],[hour]]&amp;"-"&amp;Tabla1[[#This Row],[cash_type]]&amp;"-"&amp;Tabla1[[#This Row],[card]]&amp;"-"&amp;Tabla1[[#This Row],[coffee_name]]</f>
        <v>jueves-11:26-card-ANON-0000-0000-0375-Americano</v>
      </c>
      <c r="L1033" t="str">
        <f>IF(COUNTIF($K$2:K1033,K1033)=1,"único","repetido")</f>
        <v>único</v>
      </c>
    </row>
    <row r="1034" spans="1:12" x14ac:dyDescent="0.3">
      <c r="A1034" s="1">
        <v>45498</v>
      </c>
      <c r="B1034" s="2">
        <v>45498.642436481481</v>
      </c>
      <c r="C1034" s="2" t="str">
        <f>TEXT(Tabla1[[#This Row],[date]],"mmm")</f>
        <v>jul</v>
      </c>
      <c r="D1034" s="2" t="str">
        <f>TEXT(Tabla1[[#This Row],[date]],"dddd")</f>
        <v>jueves</v>
      </c>
      <c r="E1034" s="2" t="str">
        <f>TEXT(Tabla1[[#This Row],[datetime]],"hh:mm")</f>
        <v>15:25</v>
      </c>
      <c r="F1034" t="s">
        <v>3</v>
      </c>
      <c r="G1034" t="s">
        <v>417</v>
      </c>
      <c r="H1034" t="str">
        <f>IF(ISBLANK(G1034),"cash",IF(COUNTIF($D$2:D1034,D1034)=1,"Nuevo","frecuente"))</f>
        <v>frecuente</v>
      </c>
      <c r="I1034" s="8">
        <v>32.82</v>
      </c>
      <c r="J1034" t="s">
        <v>43</v>
      </c>
      <c r="K1034" t="str">
        <f>Tabla1[[#This Row],[day_of_the_week]]&amp;"-"&amp;Tabla1[[#This Row],[hour]]&amp;"-"&amp;Tabla1[[#This Row],[cash_type]]&amp;"-"&amp;Tabla1[[#This Row],[card]]&amp;"-"&amp;Tabla1[[#This Row],[coffee_name]]</f>
        <v>jueves-15:25-card-ANON-0000-0000-0403-Cappuccino</v>
      </c>
      <c r="L1034" t="str">
        <f>IF(COUNTIF($K$2:K1034,K1034)=1,"único","repetido")</f>
        <v>único</v>
      </c>
    </row>
    <row r="1035" spans="1:12" x14ac:dyDescent="0.3">
      <c r="A1035" s="1">
        <v>45498</v>
      </c>
      <c r="B1035" s="2">
        <v>45498.806258842589</v>
      </c>
      <c r="C1035" s="2" t="str">
        <f>TEXT(Tabla1[[#This Row],[date]],"mmm")</f>
        <v>jul</v>
      </c>
      <c r="D1035" s="2" t="str">
        <f>TEXT(Tabla1[[#This Row],[date]],"dddd")</f>
        <v>jueves</v>
      </c>
      <c r="E1035" s="2" t="str">
        <f>TEXT(Tabla1[[#This Row],[datetime]],"hh:mm")</f>
        <v>19:21</v>
      </c>
      <c r="F1035" t="s">
        <v>3</v>
      </c>
      <c r="G1035" t="s">
        <v>271</v>
      </c>
      <c r="H1035" t="str">
        <f>IF(ISBLANK(G1035),"cash",IF(COUNTIF($D$2:D1035,D1035)=1,"Nuevo","frecuente"))</f>
        <v>frecuente</v>
      </c>
      <c r="I1035" s="8">
        <v>32.82</v>
      </c>
      <c r="J1035" t="s">
        <v>43</v>
      </c>
      <c r="K1035" t="str">
        <f>Tabla1[[#This Row],[day_of_the_week]]&amp;"-"&amp;Tabla1[[#This Row],[hour]]&amp;"-"&amp;Tabla1[[#This Row],[cash_type]]&amp;"-"&amp;Tabla1[[#This Row],[card]]&amp;"-"&amp;Tabla1[[#This Row],[coffee_name]]</f>
        <v>jueves-19:21-card-ANON-0000-0000-0257-Cappuccino</v>
      </c>
      <c r="L1035" t="str">
        <f>IF(COUNTIF($K$2:K1035,K1035)=1,"único","repetido")</f>
        <v>único</v>
      </c>
    </row>
    <row r="1036" spans="1:12" x14ac:dyDescent="0.3">
      <c r="A1036" s="1">
        <v>45498</v>
      </c>
      <c r="B1036" s="2">
        <v>45498.879181388889</v>
      </c>
      <c r="C1036" s="2" t="str">
        <f>TEXT(Tabla1[[#This Row],[date]],"mmm")</f>
        <v>jul</v>
      </c>
      <c r="D1036" s="2" t="str">
        <f>TEXT(Tabla1[[#This Row],[date]],"dddd")</f>
        <v>jueves</v>
      </c>
      <c r="E1036" s="2" t="str">
        <f>TEXT(Tabla1[[#This Row],[datetime]],"hh:mm")</f>
        <v>21:06</v>
      </c>
      <c r="F1036" t="s">
        <v>3</v>
      </c>
      <c r="G1036" t="s">
        <v>418</v>
      </c>
      <c r="H1036" t="str">
        <f>IF(ISBLANK(G1036),"cash",IF(COUNTIF($D$2:D1036,D1036)=1,"Nuevo","frecuente"))</f>
        <v>frecuente</v>
      </c>
      <c r="I1036" s="8">
        <v>23.02</v>
      </c>
      <c r="J1036" t="s">
        <v>28</v>
      </c>
      <c r="K1036" t="str">
        <f>Tabla1[[#This Row],[day_of_the_week]]&amp;"-"&amp;Tabla1[[#This Row],[hour]]&amp;"-"&amp;Tabla1[[#This Row],[cash_type]]&amp;"-"&amp;Tabla1[[#This Row],[card]]&amp;"-"&amp;Tabla1[[#This Row],[coffee_name]]</f>
        <v>jueves-21:06-card-ANON-0000-0000-0404-Cortado</v>
      </c>
      <c r="L1036" t="str">
        <f>IF(COUNTIF($K$2:K1036,K1036)=1,"único","repetido")</f>
        <v>único</v>
      </c>
    </row>
    <row r="1037" spans="1:12" x14ac:dyDescent="0.3">
      <c r="A1037" s="1">
        <v>45498</v>
      </c>
      <c r="B1037" s="2">
        <v>45498.879745393519</v>
      </c>
      <c r="C1037" s="2" t="str">
        <f>TEXT(Tabla1[[#This Row],[date]],"mmm")</f>
        <v>jul</v>
      </c>
      <c r="D1037" s="2" t="str">
        <f>TEXT(Tabla1[[#This Row],[date]],"dddd")</f>
        <v>jueves</v>
      </c>
      <c r="E1037" s="2" t="str">
        <f>TEXT(Tabla1[[#This Row],[datetime]],"hh:mm")</f>
        <v>21:06</v>
      </c>
      <c r="F1037" t="s">
        <v>3</v>
      </c>
      <c r="G1037" t="s">
        <v>418</v>
      </c>
      <c r="H1037" t="str">
        <f>IF(ISBLANK(G1037),"cash",IF(COUNTIF($D$2:D1037,D1037)=1,"Nuevo","frecuente"))</f>
        <v>frecuente</v>
      </c>
      <c r="I1037" s="8">
        <v>18.12</v>
      </c>
      <c r="J1037" t="s">
        <v>35</v>
      </c>
      <c r="K1037" t="str">
        <f>Tabla1[[#This Row],[day_of_the_week]]&amp;"-"&amp;Tabla1[[#This Row],[hour]]&amp;"-"&amp;Tabla1[[#This Row],[cash_type]]&amp;"-"&amp;Tabla1[[#This Row],[card]]&amp;"-"&amp;Tabla1[[#This Row],[coffee_name]]</f>
        <v>jueves-21:06-card-ANON-0000-0000-0404-Espresso</v>
      </c>
      <c r="L1037" t="str">
        <f>IF(COUNTIF($K$2:K1037,K1037)=1,"único","repetido")</f>
        <v>único</v>
      </c>
    </row>
    <row r="1038" spans="1:12" x14ac:dyDescent="0.3">
      <c r="A1038" s="1">
        <v>45498</v>
      </c>
      <c r="B1038" s="2">
        <v>45498.943649652778</v>
      </c>
      <c r="C1038" s="2" t="str">
        <f>TEXT(Tabla1[[#This Row],[date]],"mmm")</f>
        <v>jul</v>
      </c>
      <c r="D1038" s="2" t="str">
        <f>TEXT(Tabla1[[#This Row],[date]],"dddd")</f>
        <v>jueves</v>
      </c>
      <c r="E1038" s="2" t="str">
        <f>TEXT(Tabla1[[#This Row],[datetime]],"hh:mm")</f>
        <v>22:38</v>
      </c>
      <c r="F1038" t="s">
        <v>3</v>
      </c>
      <c r="G1038" t="s">
        <v>342</v>
      </c>
      <c r="H1038" t="str">
        <f>IF(ISBLANK(G1038),"cash",IF(COUNTIF($D$2:D1038,D1038)=1,"Nuevo","frecuente"))</f>
        <v>frecuente</v>
      </c>
      <c r="I1038" s="8">
        <v>23.02</v>
      </c>
      <c r="J1038" t="s">
        <v>28</v>
      </c>
      <c r="K1038" t="str">
        <f>Tabla1[[#This Row],[day_of_the_week]]&amp;"-"&amp;Tabla1[[#This Row],[hour]]&amp;"-"&amp;Tabla1[[#This Row],[cash_type]]&amp;"-"&amp;Tabla1[[#This Row],[card]]&amp;"-"&amp;Tabla1[[#This Row],[coffee_name]]</f>
        <v>jueves-22:38-card-ANON-0000-0000-0328-Cortado</v>
      </c>
      <c r="L1038" t="str">
        <f>IF(COUNTIF($K$2:K1038,K1038)=1,"único","repetido")</f>
        <v>único</v>
      </c>
    </row>
    <row r="1039" spans="1:12" x14ac:dyDescent="0.3">
      <c r="A1039" s="1">
        <v>45498</v>
      </c>
      <c r="B1039" s="2">
        <v>45498.944291550928</v>
      </c>
      <c r="C1039" s="2" t="str">
        <f>TEXT(Tabla1[[#This Row],[date]],"mmm")</f>
        <v>jul</v>
      </c>
      <c r="D1039" s="2" t="str">
        <f>TEXT(Tabla1[[#This Row],[date]],"dddd")</f>
        <v>jueves</v>
      </c>
      <c r="E1039" s="2" t="str">
        <f>TEXT(Tabla1[[#This Row],[datetime]],"hh:mm")</f>
        <v>22:39</v>
      </c>
      <c r="F1039" t="s">
        <v>3</v>
      </c>
      <c r="G1039" t="s">
        <v>419</v>
      </c>
      <c r="H1039" t="str">
        <f>IF(ISBLANK(G1039),"cash",IF(COUNTIF($D$2:D1039,D1039)=1,"Nuevo","frecuente"))</f>
        <v>frecuente</v>
      </c>
      <c r="I1039" s="8">
        <v>32.82</v>
      </c>
      <c r="J1039" t="s">
        <v>18</v>
      </c>
      <c r="K1039" t="str">
        <f>Tabla1[[#This Row],[day_of_the_week]]&amp;"-"&amp;Tabla1[[#This Row],[hour]]&amp;"-"&amp;Tabla1[[#This Row],[cash_type]]&amp;"-"&amp;Tabla1[[#This Row],[card]]&amp;"-"&amp;Tabla1[[#This Row],[coffee_name]]</f>
        <v>jueves-22:39-card-ANON-0000-0000-0405-Cocoa</v>
      </c>
      <c r="L1039" t="str">
        <f>IF(COUNTIF($K$2:K1039,K1039)=1,"único","repetido")</f>
        <v>único</v>
      </c>
    </row>
    <row r="1040" spans="1:12" x14ac:dyDescent="0.3">
      <c r="A1040" s="1">
        <v>45499</v>
      </c>
      <c r="B1040" s="2">
        <v>45499.356264733797</v>
      </c>
      <c r="C1040" s="2" t="str">
        <f>TEXT(Tabla1[[#This Row],[date]],"mmm")</f>
        <v>jul</v>
      </c>
      <c r="D1040" s="2" t="str">
        <f>TEXT(Tabla1[[#This Row],[date]],"dddd")</f>
        <v>viernes</v>
      </c>
      <c r="E1040" s="2" t="str">
        <f>TEXT(Tabla1[[#This Row],[datetime]],"hh:mm")</f>
        <v>08:33</v>
      </c>
      <c r="F1040" t="s">
        <v>3</v>
      </c>
      <c r="G1040" t="s">
        <v>420</v>
      </c>
      <c r="H1040" t="str">
        <f>IF(ISBLANK(G1040),"cash",IF(COUNTIF($D$2:D1040,D1040)=1,"Nuevo","frecuente"))</f>
        <v>frecuente</v>
      </c>
      <c r="I1040" s="8">
        <v>32.82</v>
      </c>
      <c r="J1040" t="s">
        <v>7</v>
      </c>
      <c r="K1040" t="str">
        <f>Tabla1[[#This Row],[day_of_the_week]]&amp;"-"&amp;Tabla1[[#This Row],[hour]]&amp;"-"&amp;Tabla1[[#This Row],[cash_type]]&amp;"-"&amp;Tabla1[[#This Row],[card]]&amp;"-"&amp;Tabla1[[#This Row],[coffee_name]]</f>
        <v>viernes-08:33-card-ANON-0000-0000-0406-Latte</v>
      </c>
      <c r="L1040" t="str">
        <f>IF(COUNTIF($K$2:K1040,K1040)=1,"único","repetido")</f>
        <v>único</v>
      </c>
    </row>
    <row r="1041" spans="1:12" x14ac:dyDescent="0.3">
      <c r="A1041" s="1">
        <v>45499</v>
      </c>
      <c r="B1041" s="2">
        <v>45499.388627037035</v>
      </c>
      <c r="C1041" s="2" t="str">
        <f>TEXT(Tabla1[[#This Row],[date]],"mmm")</f>
        <v>jul</v>
      </c>
      <c r="D1041" s="2" t="str">
        <f>TEXT(Tabla1[[#This Row],[date]],"dddd")</f>
        <v>viernes</v>
      </c>
      <c r="E1041" s="2" t="str">
        <f>TEXT(Tabla1[[#This Row],[datetime]],"hh:mm")</f>
        <v>09:19</v>
      </c>
      <c r="F1041" t="s">
        <v>3</v>
      </c>
      <c r="G1041" t="s">
        <v>111</v>
      </c>
      <c r="H1041" t="str">
        <f>IF(ISBLANK(G1041),"cash",IF(COUNTIF($D$2:D1041,D1041)=1,"Nuevo","frecuente"))</f>
        <v>frecuente</v>
      </c>
      <c r="I1041" s="8">
        <v>27.92</v>
      </c>
      <c r="J1041" t="s">
        <v>14</v>
      </c>
      <c r="K1041" t="str">
        <f>Tabla1[[#This Row],[day_of_the_week]]&amp;"-"&amp;Tabla1[[#This Row],[hour]]&amp;"-"&amp;Tabla1[[#This Row],[cash_type]]&amp;"-"&amp;Tabla1[[#This Row],[card]]&amp;"-"&amp;Tabla1[[#This Row],[coffee_name]]</f>
        <v>viernes-09:19-card-ANON-0000-0000-0097-Americano with Milk</v>
      </c>
      <c r="L1041" t="str">
        <f>IF(COUNTIF($K$2:K1041,K1041)=1,"único","repetido")</f>
        <v>único</v>
      </c>
    </row>
    <row r="1042" spans="1:12" x14ac:dyDescent="0.3">
      <c r="A1042" s="1">
        <v>45499</v>
      </c>
      <c r="B1042" s="2">
        <v>45499.38928638889</v>
      </c>
      <c r="C1042" s="2" t="str">
        <f>TEXT(Tabla1[[#This Row],[date]],"mmm")</f>
        <v>jul</v>
      </c>
      <c r="D1042" s="2" t="str">
        <f>TEXT(Tabla1[[#This Row],[date]],"dddd")</f>
        <v>viernes</v>
      </c>
      <c r="E1042" s="2" t="str">
        <f>TEXT(Tabla1[[#This Row],[datetime]],"hh:mm")</f>
        <v>09:20</v>
      </c>
      <c r="F1042" t="s">
        <v>3</v>
      </c>
      <c r="G1042" t="s">
        <v>73</v>
      </c>
      <c r="H1042" t="str">
        <f>IF(ISBLANK(G1042),"cash",IF(COUNTIF($D$2:D1042,D1042)=1,"Nuevo","frecuente"))</f>
        <v>frecuente</v>
      </c>
      <c r="I1042" s="8">
        <v>18.12</v>
      </c>
      <c r="J1042" t="s">
        <v>35</v>
      </c>
      <c r="K1042" t="str">
        <f>Tabla1[[#This Row],[day_of_the_week]]&amp;"-"&amp;Tabla1[[#This Row],[hour]]&amp;"-"&amp;Tabla1[[#This Row],[cash_type]]&amp;"-"&amp;Tabla1[[#This Row],[card]]&amp;"-"&amp;Tabla1[[#This Row],[coffee_name]]</f>
        <v>viernes-09:20-card-ANON-0000-0000-0059-Espresso</v>
      </c>
      <c r="L1042" t="str">
        <f>IF(COUNTIF($K$2:K1042,K1042)=1,"único","repetido")</f>
        <v>único</v>
      </c>
    </row>
    <row r="1043" spans="1:12" x14ac:dyDescent="0.3">
      <c r="A1043" s="1">
        <v>45499</v>
      </c>
      <c r="B1043" s="2">
        <v>45499.398049895834</v>
      </c>
      <c r="C1043" s="2" t="str">
        <f>TEXT(Tabla1[[#This Row],[date]],"mmm")</f>
        <v>jul</v>
      </c>
      <c r="D1043" s="2" t="str">
        <f>TEXT(Tabla1[[#This Row],[date]],"dddd")</f>
        <v>viernes</v>
      </c>
      <c r="E1043" s="2" t="str">
        <f>TEXT(Tabla1[[#This Row],[datetime]],"hh:mm")</f>
        <v>09:33</v>
      </c>
      <c r="F1043" t="s">
        <v>3</v>
      </c>
      <c r="G1043" t="s">
        <v>421</v>
      </c>
      <c r="H1043" t="str">
        <f>IF(ISBLANK(G1043),"cash",IF(COUNTIF($D$2:D1043,D1043)=1,"Nuevo","frecuente"))</f>
        <v>frecuente</v>
      </c>
      <c r="I1043" s="8">
        <v>23.02</v>
      </c>
      <c r="J1043" t="s">
        <v>28</v>
      </c>
      <c r="K1043" t="str">
        <f>Tabla1[[#This Row],[day_of_the_week]]&amp;"-"&amp;Tabla1[[#This Row],[hour]]&amp;"-"&amp;Tabla1[[#This Row],[cash_type]]&amp;"-"&amp;Tabla1[[#This Row],[card]]&amp;"-"&amp;Tabla1[[#This Row],[coffee_name]]</f>
        <v>viernes-09:33-card-ANON-0000-0000-0407-Cortado</v>
      </c>
      <c r="L1043" t="str">
        <f>IF(COUNTIF($K$2:K1043,K1043)=1,"único","repetido")</f>
        <v>único</v>
      </c>
    </row>
    <row r="1044" spans="1:12" x14ac:dyDescent="0.3">
      <c r="A1044" s="1">
        <v>45499</v>
      </c>
      <c r="B1044" s="2">
        <v>45499.398803622687</v>
      </c>
      <c r="C1044" s="2" t="str">
        <f>TEXT(Tabla1[[#This Row],[date]],"mmm")</f>
        <v>jul</v>
      </c>
      <c r="D1044" s="2" t="str">
        <f>TEXT(Tabla1[[#This Row],[date]],"dddd")</f>
        <v>viernes</v>
      </c>
      <c r="E1044" s="2" t="str">
        <f>TEXT(Tabla1[[#This Row],[datetime]],"hh:mm")</f>
        <v>09:34</v>
      </c>
      <c r="F1044" t="s">
        <v>3</v>
      </c>
      <c r="G1044" t="s">
        <v>421</v>
      </c>
      <c r="H1044" t="str">
        <f>IF(ISBLANK(G1044),"cash",IF(COUNTIF($D$2:D1044,D1044)=1,"Nuevo","frecuente"))</f>
        <v>frecuente</v>
      </c>
      <c r="I1044" s="8">
        <v>23.02</v>
      </c>
      <c r="J1044" t="s">
        <v>28</v>
      </c>
      <c r="K1044" t="str">
        <f>Tabla1[[#This Row],[day_of_the_week]]&amp;"-"&amp;Tabla1[[#This Row],[hour]]&amp;"-"&amp;Tabla1[[#This Row],[cash_type]]&amp;"-"&amp;Tabla1[[#This Row],[card]]&amp;"-"&amp;Tabla1[[#This Row],[coffee_name]]</f>
        <v>viernes-09:34-card-ANON-0000-0000-0407-Cortado</v>
      </c>
      <c r="L1044" t="str">
        <f>IF(COUNTIF($K$2:K1044,K1044)=1,"único","repetido")</f>
        <v>único</v>
      </c>
    </row>
    <row r="1045" spans="1:12" x14ac:dyDescent="0.3">
      <c r="A1045" s="1">
        <v>45499</v>
      </c>
      <c r="B1045" s="2">
        <v>45499.416063275465</v>
      </c>
      <c r="C1045" s="2" t="str">
        <f>TEXT(Tabla1[[#This Row],[date]],"mmm")</f>
        <v>jul</v>
      </c>
      <c r="D1045" s="2" t="str">
        <f>TEXT(Tabla1[[#This Row],[date]],"dddd")</f>
        <v>viernes</v>
      </c>
      <c r="E1045" s="2" t="str">
        <f>TEXT(Tabla1[[#This Row],[datetime]],"hh:mm")</f>
        <v>09:59</v>
      </c>
      <c r="F1045" t="s">
        <v>3</v>
      </c>
      <c r="G1045" t="s">
        <v>422</v>
      </c>
      <c r="H1045" t="str">
        <f>IF(ISBLANK(G1045),"cash",IF(COUNTIF($D$2:D1045,D1045)=1,"Nuevo","frecuente"))</f>
        <v>frecuente</v>
      </c>
      <c r="I1045" s="8">
        <v>32.82</v>
      </c>
      <c r="J1045" t="s">
        <v>7</v>
      </c>
      <c r="K1045" t="str">
        <f>Tabla1[[#This Row],[day_of_the_week]]&amp;"-"&amp;Tabla1[[#This Row],[hour]]&amp;"-"&amp;Tabla1[[#This Row],[cash_type]]&amp;"-"&amp;Tabla1[[#This Row],[card]]&amp;"-"&amp;Tabla1[[#This Row],[coffee_name]]</f>
        <v>viernes-09:59-card-ANON-0000-0000-0408-Latte</v>
      </c>
      <c r="L1045" t="str">
        <f>IF(COUNTIF($K$2:K1045,K1045)=1,"único","repetido")</f>
        <v>único</v>
      </c>
    </row>
    <row r="1046" spans="1:12" x14ac:dyDescent="0.3">
      <c r="A1046" s="1">
        <v>45499</v>
      </c>
      <c r="B1046" s="2">
        <v>45499.416698136571</v>
      </c>
      <c r="C1046" s="2" t="str">
        <f>TEXT(Tabla1[[#This Row],[date]],"mmm")</f>
        <v>jul</v>
      </c>
      <c r="D1046" s="2" t="str">
        <f>TEXT(Tabla1[[#This Row],[date]],"dddd")</f>
        <v>viernes</v>
      </c>
      <c r="E1046" s="2" t="str">
        <f>TEXT(Tabla1[[#This Row],[datetime]],"hh:mm")</f>
        <v>10:00</v>
      </c>
      <c r="F1046" t="s">
        <v>3</v>
      </c>
      <c r="G1046" t="s">
        <v>422</v>
      </c>
      <c r="H1046" t="str">
        <f>IF(ISBLANK(G1046),"cash",IF(COUNTIF($D$2:D1046,D1046)=1,"Nuevo","frecuente"))</f>
        <v>frecuente</v>
      </c>
      <c r="I1046" s="8">
        <v>32.82</v>
      </c>
      <c r="J1046" t="s">
        <v>7</v>
      </c>
      <c r="K1046" t="str">
        <f>Tabla1[[#This Row],[day_of_the_week]]&amp;"-"&amp;Tabla1[[#This Row],[hour]]&amp;"-"&amp;Tabla1[[#This Row],[cash_type]]&amp;"-"&amp;Tabla1[[#This Row],[card]]&amp;"-"&amp;Tabla1[[#This Row],[coffee_name]]</f>
        <v>viernes-10:00-card-ANON-0000-0000-0408-Latte</v>
      </c>
      <c r="L1046" t="str">
        <f>IF(COUNTIF($K$2:K1046,K1046)=1,"único","repetido")</f>
        <v>único</v>
      </c>
    </row>
    <row r="1047" spans="1:12" x14ac:dyDescent="0.3">
      <c r="A1047" s="1">
        <v>45499</v>
      </c>
      <c r="B1047" s="2">
        <v>45499.491132581017</v>
      </c>
      <c r="C1047" s="2" t="str">
        <f>TEXT(Tabla1[[#This Row],[date]],"mmm")</f>
        <v>jul</v>
      </c>
      <c r="D1047" s="2" t="str">
        <f>TEXT(Tabla1[[#This Row],[date]],"dddd")</f>
        <v>viernes</v>
      </c>
      <c r="E1047" s="2" t="str">
        <f>TEXT(Tabla1[[#This Row],[datetime]],"hh:mm")</f>
        <v>11:47</v>
      </c>
      <c r="F1047" t="s">
        <v>3</v>
      </c>
      <c r="G1047" t="s">
        <v>399</v>
      </c>
      <c r="H1047" t="str">
        <f>IF(ISBLANK(G1047),"cash",IF(COUNTIF($D$2:D1047,D1047)=1,"Nuevo","frecuente"))</f>
        <v>frecuente</v>
      </c>
      <c r="I1047" s="8">
        <v>27.92</v>
      </c>
      <c r="J1047" t="s">
        <v>14</v>
      </c>
      <c r="K1047" t="str">
        <f>Tabla1[[#This Row],[day_of_the_week]]&amp;"-"&amp;Tabla1[[#This Row],[hour]]&amp;"-"&amp;Tabla1[[#This Row],[cash_type]]&amp;"-"&amp;Tabla1[[#This Row],[card]]&amp;"-"&amp;Tabla1[[#This Row],[coffee_name]]</f>
        <v>viernes-11:47-card-ANON-0000-0000-0385-Americano with Milk</v>
      </c>
      <c r="L1047" t="str">
        <f>IF(COUNTIF($K$2:K1047,K1047)=1,"único","repetido")</f>
        <v>único</v>
      </c>
    </row>
    <row r="1048" spans="1:12" x14ac:dyDescent="0.3">
      <c r="A1048" s="1">
        <v>45499</v>
      </c>
      <c r="B1048" s="2">
        <v>45499.504880439817</v>
      </c>
      <c r="C1048" s="2" t="str">
        <f>TEXT(Tabla1[[#This Row],[date]],"mmm")</f>
        <v>jul</v>
      </c>
      <c r="D1048" s="2" t="str">
        <f>TEXT(Tabla1[[#This Row],[date]],"dddd")</f>
        <v>viernes</v>
      </c>
      <c r="E1048" s="2" t="str">
        <f>TEXT(Tabla1[[#This Row],[datetime]],"hh:mm")</f>
        <v>12:07</v>
      </c>
      <c r="F1048" t="s">
        <v>3</v>
      </c>
      <c r="G1048" t="s">
        <v>393</v>
      </c>
      <c r="H1048" t="str">
        <f>IF(ISBLANK(G1048),"cash",IF(COUNTIF($D$2:D1048,D1048)=1,"Nuevo","frecuente"))</f>
        <v>frecuente</v>
      </c>
      <c r="I1048" s="8">
        <v>27.92</v>
      </c>
      <c r="J1048" t="s">
        <v>14</v>
      </c>
      <c r="K1048" t="str">
        <f>Tabla1[[#This Row],[day_of_the_week]]&amp;"-"&amp;Tabla1[[#This Row],[hour]]&amp;"-"&amp;Tabla1[[#This Row],[cash_type]]&amp;"-"&amp;Tabla1[[#This Row],[card]]&amp;"-"&amp;Tabla1[[#This Row],[coffee_name]]</f>
        <v>viernes-12:07-card-ANON-0000-0000-0379-Americano with Milk</v>
      </c>
      <c r="L1048" t="str">
        <f>IF(COUNTIF($K$2:K1048,K1048)=1,"único","repetido")</f>
        <v>único</v>
      </c>
    </row>
    <row r="1049" spans="1:12" x14ac:dyDescent="0.3">
      <c r="A1049" s="1">
        <v>45499</v>
      </c>
      <c r="B1049" s="2">
        <v>45499.519537546294</v>
      </c>
      <c r="C1049" s="2" t="str">
        <f>TEXT(Tabla1[[#This Row],[date]],"mmm")</f>
        <v>jul</v>
      </c>
      <c r="D1049" s="2" t="str">
        <f>TEXT(Tabla1[[#This Row],[date]],"dddd")</f>
        <v>viernes</v>
      </c>
      <c r="E1049" s="2" t="str">
        <f>TEXT(Tabla1[[#This Row],[datetime]],"hh:mm")</f>
        <v>12:28</v>
      </c>
      <c r="F1049" t="s">
        <v>3</v>
      </c>
      <c r="G1049" t="s">
        <v>353</v>
      </c>
      <c r="H1049" t="str">
        <f>IF(ISBLANK(G1049),"cash",IF(COUNTIF($D$2:D1049,D1049)=1,"Nuevo","frecuente"))</f>
        <v>frecuente</v>
      </c>
      <c r="I1049" s="8">
        <v>32.82</v>
      </c>
      <c r="J1049" t="s">
        <v>43</v>
      </c>
      <c r="K1049" t="str">
        <f>Tabla1[[#This Row],[day_of_the_week]]&amp;"-"&amp;Tabla1[[#This Row],[hour]]&amp;"-"&amp;Tabla1[[#This Row],[cash_type]]&amp;"-"&amp;Tabla1[[#This Row],[card]]&amp;"-"&amp;Tabla1[[#This Row],[coffee_name]]</f>
        <v>viernes-12:28-card-ANON-0000-0000-0339-Cappuccino</v>
      </c>
      <c r="L1049" t="str">
        <f>IF(COUNTIF($K$2:K1049,K1049)=1,"único","repetido")</f>
        <v>único</v>
      </c>
    </row>
    <row r="1050" spans="1:12" x14ac:dyDescent="0.3">
      <c r="A1050" s="1">
        <v>45499</v>
      </c>
      <c r="B1050" s="2">
        <v>45499.520343842596</v>
      </c>
      <c r="C1050" s="2" t="str">
        <f>TEXT(Tabla1[[#This Row],[date]],"mmm")</f>
        <v>jul</v>
      </c>
      <c r="D1050" s="2" t="str">
        <f>TEXT(Tabla1[[#This Row],[date]],"dddd")</f>
        <v>viernes</v>
      </c>
      <c r="E1050" s="2" t="str">
        <f>TEXT(Tabla1[[#This Row],[datetime]],"hh:mm")</f>
        <v>12:29</v>
      </c>
      <c r="F1050" t="s">
        <v>3</v>
      </c>
      <c r="G1050" t="s">
        <v>353</v>
      </c>
      <c r="H1050" t="str">
        <f>IF(ISBLANK(G1050),"cash",IF(COUNTIF($D$2:D1050,D1050)=1,"Nuevo","frecuente"))</f>
        <v>frecuente</v>
      </c>
      <c r="I1050" s="8">
        <v>32.82</v>
      </c>
      <c r="J1050" t="s">
        <v>43</v>
      </c>
      <c r="K1050" t="str">
        <f>Tabla1[[#This Row],[day_of_the_week]]&amp;"-"&amp;Tabla1[[#This Row],[hour]]&amp;"-"&amp;Tabla1[[#This Row],[cash_type]]&amp;"-"&amp;Tabla1[[#This Row],[card]]&amp;"-"&amp;Tabla1[[#This Row],[coffee_name]]</f>
        <v>viernes-12:29-card-ANON-0000-0000-0339-Cappuccino</v>
      </c>
      <c r="L1050" t="str">
        <f>IF(COUNTIF($K$2:K1050,K1050)=1,"único","repetido")</f>
        <v>único</v>
      </c>
    </row>
    <row r="1051" spans="1:12" x14ac:dyDescent="0.3">
      <c r="A1051" s="1">
        <v>45499</v>
      </c>
      <c r="B1051" s="2">
        <v>45499.548566412035</v>
      </c>
      <c r="C1051" s="2" t="str">
        <f>TEXT(Tabla1[[#This Row],[date]],"mmm")</f>
        <v>jul</v>
      </c>
      <c r="D1051" s="2" t="str">
        <f>TEXT(Tabla1[[#This Row],[date]],"dddd")</f>
        <v>viernes</v>
      </c>
      <c r="E1051" s="2" t="str">
        <f>TEXT(Tabla1[[#This Row],[datetime]],"hh:mm")</f>
        <v>13:09</v>
      </c>
      <c r="F1051" t="s">
        <v>3</v>
      </c>
      <c r="G1051" t="s">
        <v>423</v>
      </c>
      <c r="H1051" t="str">
        <f>IF(ISBLANK(G1051),"cash",IF(COUNTIF($D$2:D1051,D1051)=1,"Nuevo","frecuente"))</f>
        <v>frecuente</v>
      </c>
      <c r="I1051" s="8">
        <v>32.82</v>
      </c>
      <c r="J1051" t="s">
        <v>7</v>
      </c>
      <c r="K1051" t="str">
        <f>Tabla1[[#This Row],[day_of_the_week]]&amp;"-"&amp;Tabla1[[#This Row],[hour]]&amp;"-"&amp;Tabla1[[#This Row],[cash_type]]&amp;"-"&amp;Tabla1[[#This Row],[card]]&amp;"-"&amp;Tabla1[[#This Row],[coffee_name]]</f>
        <v>viernes-13:09-card-ANON-0000-0000-0409-Latte</v>
      </c>
      <c r="L1051" t="str">
        <f>IF(COUNTIF($K$2:K1051,K1051)=1,"único","repetido")</f>
        <v>único</v>
      </c>
    </row>
    <row r="1052" spans="1:12" x14ac:dyDescent="0.3">
      <c r="A1052" s="1">
        <v>45499</v>
      </c>
      <c r="B1052" s="2">
        <v>45499.724645219911</v>
      </c>
      <c r="C1052" s="2" t="str">
        <f>TEXT(Tabla1[[#This Row],[date]],"mmm")</f>
        <v>jul</v>
      </c>
      <c r="D1052" s="2" t="str">
        <f>TEXT(Tabla1[[#This Row],[date]],"dddd")</f>
        <v>viernes</v>
      </c>
      <c r="E1052" s="2" t="str">
        <f>TEXT(Tabla1[[#This Row],[datetime]],"hh:mm")</f>
        <v>17:23</v>
      </c>
      <c r="F1052" t="s">
        <v>3</v>
      </c>
      <c r="G1052" t="s">
        <v>424</v>
      </c>
      <c r="H1052" t="str">
        <f>IF(ISBLANK(G1052),"cash",IF(COUNTIF($D$2:D1052,D1052)=1,"Nuevo","frecuente"))</f>
        <v>frecuente</v>
      </c>
      <c r="I1052" s="8">
        <v>23.02</v>
      </c>
      <c r="J1052" t="s">
        <v>11</v>
      </c>
      <c r="K1052" t="str">
        <f>Tabla1[[#This Row],[day_of_the_week]]&amp;"-"&amp;Tabla1[[#This Row],[hour]]&amp;"-"&amp;Tabla1[[#This Row],[cash_type]]&amp;"-"&amp;Tabla1[[#This Row],[card]]&amp;"-"&amp;Tabla1[[#This Row],[coffee_name]]</f>
        <v>viernes-17:23-card-ANON-0000-0000-0410-Americano</v>
      </c>
      <c r="L1052" t="str">
        <f>IF(COUNTIF($K$2:K1052,K1052)=1,"único","repetido")</f>
        <v>único</v>
      </c>
    </row>
    <row r="1053" spans="1:12" x14ac:dyDescent="0.3">
      <c r="A1053" s="1">
        <v>45499</v>
      </c>
      <c r="B1053" s="2">
        <v>45499.748949270834</v>
      </c>
      <c r="C1053" s="2" t="str">
        <f>TEXT(Tabla1[[#This Row],[date]],"mmm")</f>
        <v>jul</v>
      </c>
      <c r="D1053" s="2" t="str">
        <f>TEXT(Tabla1[[#This Row],[date]],"dddd")</f>
        <v>viernes</v>
      </c>
      <c r="E1053" s="2" t="str">
        <f>TEXT(Tabla1[[#This Row],[datetime]],"hh:mm")</f>
        <v>17:58</v>
      </c>
      <c r="F1053" t="s">
        <v>3</v>
      </c>
      <c r="G1053" t="s">
        <v>425</v>
      </c>
      <c r="H1053" t="str">
        <f>IF(ISBLANK(G1053),"cash",IF(COUNTIF($D$2:D1053,D1053)=1,"Nuevo","frecuente"))</f>
        <v>frecuente</v>
      </c>
      <c r="I1053" s="8">
        <v>32.82</v>
      </c>
      <c r="J1053" t="s">
        <v>43</v>
      </c>
      <c r="K1053" t="str">
        <f>Tabla1[[#This Row],[day_of_the_week]]&amp;"-"&amp;Tabla1[[#This Row],[hour]]&amp;"-"&amp;Tabla1[[#This Row],[cash_type]]&amp;"-"&amp;Tabla1[[#This Row],[card]]&amp;"-"&amp;Tabla1[[#This Row],[coffee_name]]</f>
        <v>viernes-17:58-card-ANON-0000-0000-0411-Cappuccino</v>
      </c>
      <c r="L1053" t="str">
        <f>IF(COUNTIF($K$2:K1053,K1053)=1,"único","repetido")</f>
        <v>único</v>
      </c>
    </row>
    <row r="1054" spans="1:12" x14ac:dyDescent="0.3">
      <c r="A1054" s="1">
        <v>45499</v>
      </c>
      <c r="B1054" s="2">
        <v>45499.885527916667</v>
      </c>
      <c r="C1054" s="2" t="str">
        <f>TEXT(Tabla1[[#This Row],[date]],"mmm")</f>
        <v>jul</v>
      </c>
      <c r="D1054" s="2" t="str">
        <f>TEXT(Tabla1[[#This Row],[date]],"dddd")</f>
        <v>viernes</v>
      </c>
      <c r="E1054" s="2" t="str">
        <f>TEXT(Tabla1[[#This Row],[datetime]],"hh:mm")</f>
        <v>21:15</v>
      </c>
      <c r="F1054" t="s">
        <v>3</v>
      </c>
      <c r="G1054" t="s">
        <v>19</v>
      </c>
      <c r="H1054" t="str">
        <f>IF(ISBLANK(G1054),"cash",IF(COUNTIF($D$2:D1054,D1054)=1,"Nuevo","frecuente"))</f>
        <v>frecuente</v>
      </c>
      <c r="I1054" s="8">
        <v>32.82</v>
      </c>
      <c r="J1054" t="s">
        <v>7</v>
      </c>
      <c r="K1054" t="str">
        <f>Tabla1[[#This Row],[day_of_the_week]]&amp;"-"&amp;Tabla1[[#This Row],[hour]]&amp;"-"&amp;Tabla1[[#This Row],[cash_type]]&amp;"-"&amp;Tabla1[[#This Row],[card]]&amp;"-"&amp;Tabla1[[#This Row],[coffee_name]]</f>
        <v>viernes-21:15-card-ANON-0000-0000-0009-Latte</v>
      </c>
      <c r="L1054" t="str">
        <f>IF(COUNTIF($K$2:K1054,K1054)=1,"único","repetido")</f>
        <v>único</v>
      </c>
    </row>
    <row r="1055" spans="1:12" x14ac:dyDescent="0.3">
      <c r="A1055" s="1">
        <v>45499</v>
      </c>
      <c r="B1055" s="2">
        <v>45499.951299976849</v>
      </c>
      <c r="C1055" s="2" t="str">
        <f>TEXT(Tabla1[[#This Row],[date]],"mmm")</f>
        <v>jul</v>
      </c>
      <c r="D1055" s="2" t="str">
        <f>TEXT(Tabla1[[#This Row],[date]],"dddd")</f>
        <v>viernes</v>
      </c>
      <c r="E1055" s="2" t="str">
        <f>TEXT(Tabla1[[#This Row],[datetime]],"hh:mm")</f>
        <v>22:49</v>
      </c>
      <c r="F1055" t="s">
        <v>3</v>
      </c>
      <c r="G1055" t="s">
        <v>426</v>
      </c>
      <c r="H1055" t="str">
        <f>IF(ISBLANK(G1055),"cash",IF(COUNTIF($D$2:D1055,D1055)=1,"Nuevo","frecuente"))</f>
        <v>frecuente</v>
      </c>
      <c r="I1055" s="8">
        <v>27.92</v>
      </c>
      <c r="J1055" t="s">
        <v>14</v>
      </c>
      <c r="K1055" t="str">
        <f>Tabla1[[#This Row],[day_of_the_week]]&amp;"-"&amp;Tabla1[[#This Row],[hour]]&amp;"-"&amp;Tabla1[[#This Row],[cash_type]]&amp;"-"&amp;Tabla1[[#This Row],[card]]&amp;"-"&amp;Tabla1[[#This Row],[coffee_name]]</f>
        <v>viernes-22:49-card-ANON-0000-0000-0412-Americano with Milk</v>
      </c>
      <c r="L1055" t="str">
        <f>IF(COUNTIF($K$2:K1055,K1055)=1,"único","repetido")</f>
        <v>único</v>
      </c>
    </row>
    <row r="1056" spans="1:12" x14ac:dyDescent="0.3">
      <c r="A1056" s="1">
        <v>45500</v>
      </c>
      <c r="B1056" s="2">
        <v>45500.381440474535</v>
      </c>
      <c r="C1056" s="2" t="str">
        <f>TEXT(Tabla1[[#This Row],[date]],"mmm")</f>
        <v>jul</v>
      </c>
      <c r="D1056" s="2" t="str">
        <f>TEXT(Tabla1[[#This Row],[date]],"dddd")</f>
        <v>sábado</v>
      </c>
      <c r="E1056" s="2" t="str">
        <f>TEXT(Tabla1[[#This Row],[datetime]],"hh:mm")</f>
        <v>09:09</v>
      </c>
      <c r="F1056" t="s">
        <v>3</v>
      </c>
      <c r="G1056" t="s">
        <v>111</v>
      </c>
      <c r="H1056" t="str">
        <f>IF(ISBLANK(G1056),"cash",IF(COUNTIF($D$2:D1056,D1056)=1,"Nuevo","frecuente"))</f>
        <v>frecuente</v>
      </c>
      <c r="I1056" s="8">
        <v>32.82</v>
      </c>
      <c r="J1056" t="s">
        <v>43</v>
      </c>
      <c r="K1056" t="str">
        <f>Tabla1[[#This Row],[day_of_the_week]]&amp;"-"&amp;Tabla1[[#This Row],[hour]]&amp;"-"&amp;Tabla1[[#This Row],[cash_type]]&amp;"-"&amp;Tabla1[[#This Row],[card]]&amp;"-"&amp;Tabla1[[#This Row],[coffee_name]]</f>
        <v>sábado-09:09-card-ANON-0000-0000-0097-Cappuccino</v>
      </c>
      <c r="L1056" t="str">
        <f>IF(COUNTIF($K$2:K1056,K1056)=1,"único","repetido")</f>
        <v>único</v>
      </c>
    </row>
    <row r="1057" spans="1:12" x14ac:dyDescent="0.3">
      <c r="A1057" s="1">
        <v>45500</v>
      </c>
      <c r="B1057" s="2">
        <v>45500.496890983799</v>
      </c>
      <c r="C1057" s="2" t="str">
        <f>TEXT(Tabla1[[#This Row],[date]],"mmm")</f>
        <v>jul</v>
      </c>
      <c r="D1057" s="2" t="str">
        <f>TEXT(Tabla1[[#This Row],[date]],"dddd")</f>
        <v>sábado</v>
      </c>
      <c r="E1057" s="2" t="str">
        <f>TEXT(Tabla1[[#This Row],[datetime]],"hh:mm")</f>
        <v>11:55</v>
      </c>
      <c r="F1057" t="s">
        <v>3</v>
      </c>
      <c r="G1057" t="s">
        <v>427</v>
      </c>
      <c r="H1057" t="str">
        <f>IF(ISBLANK(G1057),"cash",IF(COUNTIF($D$2:D1057,D1057)=1,"Nuevo","frecuente"))</f>
        <v>frecuente</v>
      </c>
      <c r="I1057" s="8">
        <v>27.92</v>
      </c>
      <c r="J1057" t="s">
        <v>14</v>
      </c>
      <c r="K1057" t="str">
        <f>Tabla1[[#This Row],[day_of_the_week]]&amp;"-"&amp;Tabla1[[#This Row],[hour]]&amp;"-"&amp;Tabla1[[#This Row],[cash_type]]&amp;"-"&amp;Tabla1[[#This Row],[card]]&amp;"-"&amp;Tabla1[[#This Row],[coffee_name]]</f>
        <v>sábado-11:55-card-ANON-0000-0000-0413-Americano with Milk</v>
      </c>
      <c r="L1057" t="str">
        <f>IF(COUNTIF($K$2:K1057,K1057)=1,"único","repetido")</f>
        <v>único</v>
      </c>
    </row>
    <row r="1058" spans="1:12" x14ac:dyDescent="0.3">
      <c r="A1058" s="1">
        <v>45500</v>
      </c>
      <c r="B1058" s="2">
        <v>45500.517478182868</v>
      </c>
      <c r="C1058" s="2" t="str">
        <f>TEXT(Tabla1[[#This Row],[date]],"mmm")</f>
        <v>jul</v>
      </c>
      <c r="D1058" s="2" t="str">
        <f>TEXT(Tabla1[[#This Row],[date]],"dddd")</f>
        <v>sábado</v>
      </c>
      <c r="E1058" s="2" t="str">
        <f>TEXT(Tabla1[[#This Row],[datetime]],"hh:mm")</f>
        <v>12:25</v>
      </c>
      <c r="F1058" t="s">
        <v>3</v>
      </c>
      <c r="G1058" t="s">
        <v>73</v>
      </c>
      <c r="H1058" t="str">
        <f>IF(ISBLANK(G1058),"cash",IF(COUNTIF($D$2:D1058,D1058)=1,"Nuevo","frecuente"))</f>
        <v>frecuente</v>
      </c>
      <c r="I1058" s="8">
        <v>27.92</v>
      </c>
      <c r="J1058" t="s">
        <v>14</v>
      </c>
      <c r="K1058" t="str">
        <f>Tabla1[[#This Row],[day_of_the_week]]&amp;"-"&amp;Tabla1[[#This Row],[hour]]&amp;"-"&amp;Tabla1[[#This Row],[cash_type]]&amp;"-"&amp;Tabla1[[#This Row],[card]]&amp;"-"&amp;Tabla1[[#This Row],[coffee_name]]</f>
        <v>sábado-12:25-card-ANON-0000-0000-0059-Americano with Milk</v>
      </c>
      <c r="L1058" t="str">
        <f>IF(COUNTIF($K$2:K1058,K1058)=1,"único","repetido")</f>
        <v>único</v>
      </c>
    </row>
    <row r="1059" spans="1:12" x14ac:dyDescent="0.3">
      <c r="A1059" s="1">
        <v>45500</v>
      </c>
      <c r="B1059" s="2">
        <v>45500.518207858797</v>
      </c>
      <c r="C1059" s="2" t="str">
        <f>TEXT(Tabla1[[#This Row],[date]],"mmm")</f>
        <v>jul</v>
      </c>
      <c r="D1059" s="2" t="str">
        <f>TEXT(Tabla1[[#This Row],[date]],"dddd")</f>
        <v>sábado</v>
      </c>
      <c r="E1059" s="2" t="str">
        <f>TEXT(Tabla1[[#This Row],[datetime]],"hh:mm")</f>
        <v>12:26</v>
      </c>
      <c r="F1059" t="s">
        <v>3</v>
      </c>
      <c r="G1059" t="s">
        <v>54</v>
      </c>
      <c r="H1059" t="str">
        <f>IF(ISBLANK(G1059),"cash",IF(COUNTIF($D$2:D1059,D1059)=1,"Nuevo","frecuente"))</f>
        <v>frecuente</v>
      </c>
      <c r="I1059" s="8">
        <v>18.12</v>
      </c>
      <c r="J1059" t="s">
        <v>35</v>
      </c>
      <c r="K1059" t="str">
        <f>Tabla1[[#This Row],[day_of_the_week]]&amp;"-"&amp;Tabla1[[#This Row],[hour]]&amp;"-"&amp;Tabla1[[#This Row],[cash_type]]&amp;"-"&amp;Tabla1[[#This Row],[card]]&amp;"-"&amp;Tabla1[[#This Row],[coffee_name]]</f>
        <v>sábado-12:26-card-ANON-0000-0000-0040-Espresso</v>
      </c>
      <c r="L1059" t="str">
        <f>IF(COUNTIF($K$2:K1059,K1059)=1,"único","repetido")</f>
        <v>único</v>
      </c>
    </row>
    <row r="1060" spans="1:12" x14ac:dyDescent="0.3">
      <c r="A1060" s="1">
        <v>45500</v>
      </c>
      <c r="B1060" s="2">
        <v>45500.523183680554</v>
      </c>
      <c r="C1060" s="2" t="str">
        <f>TEXT(Tabla1[[#This Row],[date]],"mmm")</f>
        <v>jul</v>
      </c>
      <c r="D1060" s="2" t="str">
        <f>TEXT(Tabla1[[#This Row],[date]],"dddd")</f>
        <v>sábado</v>
      </c>
      <c r="E1060" s="2" t="str">
        <f>TEXT(Tabla1[[#This Row],[datetime]],"hh:mm")</f>
        <v>12:33</v>
      </c>
      <c r="F1060" t="s">
        <v>3</v>
      </c>
      <c r="G1060" t="s">
        <v>73</v>
      </c>
      <c r="H1060" t="str">
        <f>IF(ISBLANK(G1060),"cash",IF(COUNTIF($D$2:D1060,D1060)=1,"Nuevo","frecuente"))</f>
        <v>frecuente</v>
      </c>
      <c r="I1060" s="8">
        <v>27.92</v>
      </c>
      <c r="J1060" t="s">
        <v>14</v>
      </c>
      <c r="K1060" t="str">
        <f>Tabla1[[#This Row],[day_of_the_week]]&amp;"-"&amp;Tabla1[[#This Row],[hour]]&amp;"-"&amp;Tabla1[[#This Row],[cash_type]]&amp;"-"&amp;Tabla1[[#This Row],[card]]&amp;"-"&amp;Tabla1[[#This Row],[coffee_name]]</f>
        <v>sábado-12:33-card-ANON-0000-0000-0059-Americano with Milk</v>
      </c>
      <c r="L1060" t="str">
        <f>IF(COUNTIF($K$2:K1060,K1060)=1,"único","repetido")</f>
        <v>único</v>
      </c>
    </row>
    <row r="1061" spans="1:12" x14ac:dyDescent="0.3">
      <c r="A1061" s="1">
        <v>45500</v>
      </c>
      <c r="B1061" s="2">
        <v>45500.603262777775</v>
      </c>
      <c r="C1061" s="2" t="str">
        <f>TEXT(Tabla1[[#This Row],[date]],"mmm")</f>
        <v>jul</v>
      </c>
      <c r="D1061" s="2" t="str">
        <f>TEXT(Tabla1[[#This Row],[date]],"dddd")</f>
        <v>sábado</v>
      </c>
      <c r="E1061" s="2" t="str">
        <f>TEXT(Tabla1[[#This Row],[datetime]],"hh:mm")</f>
        <v>14:28</v>
      </c>
      <c r="F1061" t="s">
        <v>3</v>
      </c>
      <c r="G1061" t="s">
        <v>239</v>
      </c>
      <c r="H1061" t="str">
        <f>IF(ISBLANK(G1061),"cash",IF(COUNTIF($D$2:D1061,D1061)=1,"Nuevo","frecuente"))</f>
        <v>frecuente</v>
      </c>
      <c r="I1061" s="8">
        <v>18.12</v>
      </c>
      <c r="J1061" t="s">
        <v>35</v>
      </c>
      <c r="K1061" t="str">
        <f>Tabla1[[#This Row],[day_of_the_week]]&amp;"-"&amp;Tabla1[[#This Row],[hour]]&amp;"-"&amp;Tabla1[[#This Row],[cash_type]]&amp;"-"&amp;Tabla1[[#This Row],[card]]&amp;"-"&amp;Tabla1[[#This Row],[coffee_name]]</f>
        <v>sábado-14:28-card-ANON-0000-0000-0225-Espresso</v>
      </c>
      <c r="L1061" t="str">
        <f>IF(COUNTIF($K$2:K1061,K1061)=1,"único","repetido")</f>
        <v>único</v>
      </c>
    </row>
    <row r="1062" spans="1:12" x14ac:dyDescent="0.3">
      <c r="A1062" s="1">
        <v>45500</v>
      </c>
      <c r="B1062" s="2">
        <v>45500.619365694445</v>
      </c>
      <c r="C1062" s="2" t="str">
        <f>TEXT(Tabla1[[#This Row],[date]],"mmm")</f>
        <v>jul</v>
      </c>
      <c r="D1062" s="2" t="str">
        <f>TEXT(Tabla1[[#This Row],[date]],"dddd")</f>
        <v>sábado</v>
      </c>
      <c r="E1062" s="2" t="str">
        <f>TEXT(Tabla1[[#This Row],[datetime]],"hh:mm")</f>
        <v>14:51</v>
      </c>
      <c r="F1062" t="s">
        <v>3</v>
      </c>
      <c r="G1062" t="s">
        <v>91</v>
      </c>
      <c r="H1062" t="str">
        <f>IF(ISBLANK(G1062),"cash",IF(COUNTIF($D$2:D1062,D1062)=1,"Nuevo","frecuente"))</f>
        <v>frecuente</v>
      </c>
      <c r="I1062" s="8">
        <v>32.82</v>
      </c>
      <c r="J1062" t="s">
        <v>7</v>
      </c>
      <c r="K1062" t="str">
        <f>Tabla1[[#This Row],[day_of_the_week]]&amp;"-"&amp;Tabla1[[#This Row],[hour]]&amp;"-"&amp;Tabla1[[#This Row],[cash_type]]&amp;"-"&amp;Tabla1[[#This Row],[card]]&amp;"-"&amp;Tabla1[[#This Row],[coffee_name]]</f>
        <v>sábado-14:51-card-ANON-0000-0000-0077-Latte</v>
      </c>
      <c r="L1062" t="str">
        <f>IF(COUNTIF($K$2:K1062,K1062)=1,"único","repetido")</f>
        <v>único</v>
      </c>
    </row>
    <row r="1063" spans="1:12" x14ac:dyDescent="0.3">
      <c r="A1063" s="1">
        <v>45500</v>
      </c>
      <c r="B1063" s="2">
        <v>45500.710108310188</v>
      </c>
      <c r="C1063" s="2" t="str">
        <f>TEXT(Tabla1[[#This Row],[date]],"mmm")</f>
        <v>jul</v>
      </c>
      <c r="D1063" s="2" t="str">
        <f>TEXT(Tabla1[[#This Row],[date]],"dddd")</f>
        <v>sábado</v>
      </c>
      <c r="E1063" s="2" t="str">
        <f>TEXT(Tabla1[[#This Row],[datetime]],"hh:mm")</f>
        <v>17:02</v>
      </c>
      <c r="F1063" t="s">
        <v>3</v>
      </c>
      <c r="G1063" t="s">
        <v>428</v>
      </c>
      <c r="H1063" t="str">
        <f>IF(ISBLANK(G1063),"cash",IF(COUNTIF($D$2:D1063,D1063)=1,"Nuevo","frecuente"))</f>
        <v>frecuente</v>
      </c>
      <c r="I1063" s="8">
        <v>32.82</v>
      </c>
      <c r="J1063" t="s">
        <v>43</v>
      </c>
      <c r="K1063" t="str">
        <f>Tabla1[[#This Row],[day_of_the_week]]&amp;"-"&amp;Tabla1[[#This Row],[hour]]&amp;"-"&amp;Tabla1[[#This Row],[cash_type]]&amp;"-"&amp;Tabla1[[#This Row],[card]]&amp;"-"&amp;Tabla1[[#This Row],[coffee_name]]</f>
        <v>sábado-17:02-card-ANON-0000-0000-0414-Cappuccino</v>
      </c>
      <c r="L1063" t="str">
        <f>IF(COUNTIF($K$2:K1063,K1063)=1,"único","repetido")</f>
        <v>único</v>
      </c>
    </row>
    <row r="1064" spans="1:12" x14ac:dyDescent="0.3">
      <c r="A1064" s="1">
        <v>45500</v>
      </c>
      <c r="B1064" s="2">
        <v>45500.710869351853</v>
      </c>
      <c r="C1064" s="2" t="str">
        <f>TEXT(Tabla1[[#This Row],[date]],"mmm")</f>
        <v>jul</v>
      </c>
      <c r="D1064" s="2" t="str">
        <f>TEXT(Tabla1[[#This Row],[date]],"dddd")</f>
        <v>sábado</v>
      </c>
      <c r="E1064" s="2" t="str">
        <f>TEXT(Tabla1[[#This Row],[datetime]],"hh:mm")</f>
        <v>17:03</v>
      </c>
      <c r="F1064" t="s">
        <v>3</v>
      </c>
      <c r="G1064" t="s">
        <v>429</v>
      </c>
      <c r="H1064" t="str">
        <f>IF(ISBLANK(G1064),"cash",IF(COUNTIF($D$2:D1064,D1064)=1,"Nuevo","frecuente"))</f>
        <v>frecuente</v>
      </c>
      <c r="I1064" s="8">
        <v>32.82</v>
      </c>
      <c r="J1064" t="s">
        <v>43</v>
      </c>
      <c r="K1064" t="str">
        <f>Tabla1[[#This Row],[day_of_the_week]]&amp;"-"&amp;Tabla1[[#This Row],[hour]]&amp;"-"&amp;Tabla1[[#This Row],[cash_type]]&amp;"-"&amp;Tabla1[[#This Row],[card]]&amp;"-"&amp;Tabla1[[#This Row],[coffee_name]]</f>
        <v>sábado-17:03-card-ANON-0000-0000-0415-Cappuccino</v>
      </c>
      <c r="L1064" t="str">
        <f>IF(COUNTIF($K$2:K1064,K1064)=1,"único","repetido")</f>
        <v>único</v>
      </c>
    </row>
    <row r="1065" spans="1:12" x14ac:dyDescent="0.3">
      <c r="A1065" s="1">
        <v>45500</v>
      </c>
      <c r="B1065" s="2">
        <v>45500.714588240742</v>
      </c>
      <c r="C1065" s="2" t="str">
        <f>TEXT(Tabla1[[#This Row],[date]],"mmm")</f>
        <v>jul</v>
      </c>
      <c r="D1065" s="2" t="str">
        <f>TEXT(Tabla1[[#This Row],[date]],"dddd")</f>
        <v>sábado</v>
      </c>
      <c r="E1065" s="2" t="str">
        <f>TEXT(Tabla1[[#This Row],[datetime]],"hh:mm")</f>
        <v>17:09</v>
      </c>
      <c r="F1065" t="s">
        <v>3</v>
      </c>
      <c r="G1065" t="s">
        <v>430</v>
      </c>
      <c r="H1065" t="str">
        <f>IF(ISBLANK(G1065),"cash",IF(COUNTIF($D$2:D1065,D1065)=1,"Nuevo","frecuente"))</f>
        <v>frecuente</v>
      </c>
      <c r="I1065" s="8">
        <v>27.92</v>
      </c>
      <c r="J1065" t="s">
        <v>14</v>
      </c>
      <c r="K1065" t="str">
        <f>Tabla1[[#This Row],[day_of_the_week]]&amp;"-"&amp;Tabla1[[#This Row],[hour]]&amp;"-"&amp;Tabla1[[#This Row],[cash_type]]&amp;"-"&amp;Tabla1[[#This Row],[card]]&amp;"-"&amp;Tabla1[[#This Row],[coffee_name]]</f>
        <v>sábado-17:09-card-ANON-0000-0000-0416-Americano with Milk</v>
      </c>
      <c r="L1065" t="str">
        <f>IF(COUNTIF($K$2:K1065,K1065)=1,"único","repetido")</f>
        <v>único</v>
      </c>
    </row>
    <row r="1066" spans="1:12" x14ac:dyDescent="0.3">
      <c r="A1066" s="1">
        <v>45500</v>
      </c>
      <c r="B1066" s="2">
        <v>45500.715371226848</v>
      </c>
      <c r="C1066" s="2" t="str">
        <f>TEXT(Tabla1[[#This Row],[date]],"mmm")</f>
        <v>jul</v>
      </c>
      <c r="D1066" s="2" t="str">
        <f>TEXT(Tabla1[[#This Row],[date]],"dddd")</f>
        <v>sábado</v>
      </c>
      <c r="E1066" s="2" t="str">
        <f>TEXT(Tabla1[[#This Row],[datetime]],"hh:mm")</f>
        <v>17:10</v>
      </c>
      <c r="F1066" t="s">
        <v>3</v>
      </c>
      <c r="G1066" t="s">
        <v>430</v>
      </c>
      <c r="H1066" t="str">
        <f>IF(ISBLANK(G1066),"cash",IF(COUNTIF($D$2:D1066,D1066)=1,"Nuevo","frecuente"))</f>
        <v>frecuente</v>
      </c>
      <c r="I1066" s="8">
        <v>27.92</v>
      </c>
      <c r="J1066" t="s">
        <v>14</v>
      </c>
      <c r="K1066" t="str">
        <f>Tabla1[[#This Row],[day_of_the_week]]&amp;"-"&amp;Tabla1[[#This Row],[hour]]&amp;"-"&amp;Tabla1[[#This Row],[cash_type]]&amp;"-"&amp;Tabla1[[#This Row],[card]]&amp;"-"&amp;Tabla1[[#This Row],[coffee_name]]</f>
        <v>sábado-17:10-card-ANON-0000-0000-0416-Americano with Milk</v>
      </c>
      <c r="L1066" t="str">
        <f>IF(COUNTIF($K$2:K1066,K1066)=1,"único","repetido")</f>
        <v>único</v>
      </c>
    </row>
    <row r="1067" spans="1:12" x14ac:dyDescent="0.3">
      <c r="A1067" s="1">
        <v>45500</v>
      </c>
      <c r="B1067" s="2">
        <v>45500.871761284725</v>
      </c>
      <c r="C1067" s="2" t="str">
        <f>TEXT(Tabla1[[#This Row],[date]],"mmm")</f>
        <v>jul</v>
      </c>
      <c r="D1067" s="2" t="str">
        <f>TEXT(Tabla1[[#This Row],[date]],"dddd")</f>
        <v>sábado</v>
      </c>
      <c r="E1067" s="2" t="str">
        <f>TEXT(Tabla1[[#This Row],[datetime]],"hh:mm")</f>
        <v>20:55</v>
      </c>
      <c r="F1067" t="s">
        <v>3</v>
      </c>
      <c r="G1067" t="s">
        <v>19</v>
      </c>
      <c r="H1067" t="str">
        <f>IF(ISBLANK(G1067),"cash",IF(COUNTIF($D$2:D1067,D1067)=1,"Nuevo","frecuente"))</f>
        <v>frecuente</v>
      </c>
      <c r="I1067" s="8">
        <v>32.82</v>
      </c>
      <c r="J1067" t="s">
        <v>7</v>
      </c>
      <c r="K1067" t="str">
        <f>Tabla1[[#This Row],[day_of_the_week]]&amp;"-"&amp;Tabla1[[#This Row],[hour]]&amp;"-"&amp;Tabla1[[#This Row],[cash_type]]&amp;"-"&amp;Tabla1[[#This Row],[card]]&amp;"-"&amp;Tabla1[[#This Row],[coffee_name]]</f>
        <v>sábado-20:55-card-ANON-0000-0000-0009-Latte</v>
      </c>
      <c r="L1067" t="str">
        <f>IF(COUNTIF($K$2:K1067,K1067)=1,"único","repetido")</f>
        <v>único</v>
      </c>
    </row>
    <row r="1068" spans="1:12" x14ac:dyDescent="0.3">
      <c r="A1068" s="1">
        <v>45500</v>
      </c>
      <c r="B1068" s="2">
        <v>45500.955832349537</v>
      </c>
      <c r="C1068" s="2" t="str">
        <f>TEXT(Tabla1[[#This Row],[date]],"mmm")</f>
        <v>jul</v>
      </c>
      <c r="D1068" s="2" t="str">
        <f>TEXT(Tabla1[[#This Row],[date]],"dddd")</f>
        <v>sábado</v>
      </c>
      <c r="E1068" s="2" t="str">
        <f>TEXT(Tabla1[[#This Row],[datetime]],"hh:mm")</f>
        <v>22:56</v>
      </c>
      <c r="F1068" t="s">
        <v>3</v>
      </c>
      <c r="G1068" t="s">
        <v>431</v>
      </c>
      <c r="H1068" t="str">
        <f>IF(ISBLANK(G1068),"cash",IF(COUNTIF($D$2:D1068,D1068)=1,"Nuevo","frecuente"))</f>
        <v>frecuente</v>
      </c>
      <c r="I1068" s="8">
        <v>32.82</v>
      </c>
      <c r="J1068" t="s">
        <v>43</v>
      </c>
      <c r="K1068" t="str">
        <f>Tabla1[[#This Row],[day_of_the_week]]&amp;"-"&amp;Tabla1[[#This Row],[hour]]&amp;"-"&amp;Tabla1[[#This Row],[cash_type]]&amp;"-"&amp;Tabla1[[#This Row],[card]]&amp;"-"&amp;Tabla1[[#This Row],[coffee_name]]</f>
        <v>sábado-22:56-card-ANON-0000-0000-0417-Cappuccino</v>
      </c>
      <c r="L1068" t="str">
        <f>IF(COUNTIF($K$2:K1068,K1068)=1,"único","repetido")</f>
        <v>único</v>
      </c>
    </row>
    <row r="1069" spans="1:12" x14ac:dyDescent="0.3">
      <c r="A1069" s="1">
        <v>45501</v>
      </c>
      <c r="B1069" s="2">
        <v>45501.463494444448</v>
      </c>
      <c r="C1069" s="2" t="str">
        <f>TEXT(Tabla1[[#This Row],[date]],"mmm")</f>
        <v>jul</v>
      </c>
      <c r="D1069" s="2" t="str">
        <f>TEXT(Tabla1[[#This Row],[date]],"dddd")</f>
        <v>domingo</v>
      </c>
      <c r="E1069" s="2" t="str">
        <f>TEXT(Tabla1[[#This Row],[datetime]],"hh:mm")</f>
        <v>11:07</v>
      </c>
      <c r="F1069" t="s">
        <v>3</v>
      </c>
      <c r="G1069" t="s">
        <v>23</v>
      </c>
      <c r="H1069" t="str">
        <f>IF(ISBLANK(G1069),"cash",IF(COUNTIF($D$2:D1069,D1069)=1,"Nuevo","frecuente"))</f>
        <v>frecuente</v>
      </c>
      <c r="I1069" s="8">
        <v>18.12</v>
      </c>
      <c r="J1069" t="s">
        <v>35</v>
      </c>
      <c r="K1069" t="str">
        <f>Tabla1[[#This Row],[day_of_the_week]]&amp;"-"&amp;Tabla1[[#This Row],[hour]]&amp;"-"&amp;Tabla1[[#This Row],[cash_type]]&amp;"-"&amp;Tabla1[[#This Row],[card]]&amp;"-"&amp;Tabla1[[#This Row],[coffee_name]]</f>
        <v>domingo-11:07-card-ANON-0000-0000-0012-Espresso</v>
      </c>
      <c r="L1069" t="str">
        <f>IF(COUNTIF($K$2:K1069,K1069)=1,"único","repetido")</f>
        <v>único</v>
      </c>
    </row>
    <row r="1070" spans="1:12" x14ac:dyDescent="0.3">
      <c r="A1070" s="1">
        <v>45501</v>
      </c>
      <c r="B1070" s="2">
        <v>45501.595766261577</v>
      </c>
      <c r="C1070" s="2" t="str">
        <f>TEXT(Tabla1[[#This Row],[date]],"mmm")</f>
        <v>jul</v>
      </c>
      <c r="D1070" s="2" t="str">
        <f>TEXT(Tabla1[[#This Row],[date]],"dddd")</f>
        <v>domingo</v>
      </c>
      <c r="E1070" s="2" t="str">
        <f>TEXT(Tabla1[[#This Row],[datetime]],"hh:mm")</f>
        <v>14:17</v>
      </c>
      <c r="F1070" t="s">
        <v>3</v>
      </c>
      <c r="G1070" t="s">
        <v>290</v>
      </c>
      <c r="H1070" t="str">
        <f>IF(ISBLANK(G1070),"cash",IF(COUNTIF($D$2:D1070,D1070)=1,"Nuevo","frecuente"))</f>
        <v>frecuente</v>
      </c>
      <c r="I1070" s="8">
        <v>27.92</v>
      </c>
      <c r="J1070" t="s">
        <v>14</v>
      </c>
      <c r="K1070" t="str">
        <f>Tabla1[[#This Row],[day_of_the_week]]&amp;"-"&amp;Tabla1[[#This Row],[hour]]&amp;"-"&amp;Tabla1[[#This Row],[cash_type]]&amp;"-"&amp;Tabla1[[#This Row],[card]]&amp;"-"&amp;Tabla1[[#This Row],[coffee_name]]</f>
        <v>domingo-14:17-card-ANON-0000-0000-0276-Americano with Milk</v>
      </c>
      <c r="L1070" t="str">
        <f>IF(COUNTIF($K$2:K1070,K1070)=1,"único","repetido")</f>
        <v>único</v>
      </c>
    </row>
    <row r="1071" spans="1:12" x14ac:dyDescent="0.3">
      <c r="A1071" s="1">
        <v>45501</v>
      </c>
      <c r="B1071" s="2">
        <v>45501.596437453707</v>
      </c>
      <c r="C1071" s="2" t="str">
        <f>TEXT(Tabla1[[#This Row],[date]],"mmm")</f>
        <v>jul</v>
      </c>
      <c r="D1071" s="2" t="str">
        <f>TEXT(Tabla1[[#This Row],[date]],"dddd")</f>
        <v>domingo</v>
      </c>
      <c r="E1071" s="2" t="str">
        <f>TEXT(Tabla1[[#This Row],[datetime]],"hh:mm")</f>
        <v>14:18</v>
      </c>
      <c r="F1071" t="s">
        <v>3</v>
      </c>
      <c r="G1071" t="s">
        <v>290</v>
      </c>
      <c r="H1071" t="str">
        <f>IF(ISBLANK(G1071),"cash",IF(COUNTIF($D$2:D1071,D1071)=1,"Nuevo","frecuente"))</f>
        <v>frecuente</v>
      </c>
      <c r="I1071" s="8">
        <v>32.82</v>
      </c>
      <c r="J1071" t="s">
        <v>7</v>
      </c>
      <c r="K1071" t="str">
        <f>Tabla1[[#This Row],[day_of_the_week]]&amp;"-"&amp;Tabla1[[#This Row],[hour]]&amp;"-"&amp;Tabla1[[#This Row],[cash_type]]&amp;"-"&amp;Tabla1[[#This Row],[card]]&amp;"-"&amp;Tabla1[[#This Row],[coffee_name]]</f>
        <v>domingo-14:18-card-ANON-0000-0000-0276-Latte</v>
      </c>
      <c r="L1071" t="str">
        <f>IF(COUNTIF($K$2:K1071,K1071)=1,"único","repetido")</f>
        <v>único</v>
      </c>
    </row>
    <row r="1072" spans="1:12" x14ac:dyDescent="0.3">
      <c r="A1072" s="1">
        <v>45502</v>
      </c>
      <c r="B1072" s="2">
        <v>45502.341740810189</v>
      </c>
      <c r="C1072" s="2" t="str">
        <f>TEXT(Tabla1[[#This Row],[date]],"mmm")</f>
        <v>jul</v>
      </c>
      <c r="D1072" s="2" t="str">
        <f>TEXT(Tabla1[[#This Row],[date]],"dddd")</f>
        <v>lunes</v>
      </c>
      <c r="E1072" s="2" t="str">
        <f>TEXT(Tabla1[[#This Row],[datetime]],"hh:mm")</f>
        <v>08:12</v>
      </c>
      <c r="F1072" t="s">
        <v>3</v>
      </c>
      <c r="G1072" t="s">
        <v>432</v>
      </c>
      <c r="H1072" t="str">
        <f>IF(ISBLANK(G1072),"cash",IF(COUNTIF($D$2:D1072,D1072)=1,"Nuevo","frecuente"))</f>
        <v>frecuente</v>
      </c>
      <c r="I1072" s="8">
        <v>32.82</v>
      </c>
      <c r="J1072" t="s">
        <v>7</v>
      </c>
      <c r="K1072" t="str">
        <f>Tabla1[[#This Row],[day_of_the_week]]&amp;"-"&amp;Tabla1[[#This Row],[hour]]&amp;"-"&amp;Tabla1[[#This Row],[cash_type]]&amp;"-"&amp;Tabla1[[#This Row],[card]]&amp;"-"&amp;Tabla1[[#This Row],[coffee_name]]</f>
        <v>lunes-08:12-card-ANON-0000-0000-0418-Latte</v>
      </c>
      <c r="L1072" t="str">
        <f>IF(COUNTIF($K$2:K1072,K1072)=1,"único","repetido")</f>
        <v>único</v>
      </c>
    </row>
    <row r="1073" spans="1:12" x14ac:dyDescent="0.3">
      <c r="A1073" s="1">
        <v>45502</v>
      </c>
      <c r="B1073" s="2">
        <v>45502.378333009263</v>
      </c>
      <c r="C1073" s="2" t="str">
        <f>TEXT(Tabla1[[#This Row],[date]],"mmm")</f>
        <v>jul</v>
      </c>
      <c r="D1073" s="2" t="str">
        <f>TEXT(Tabla1[[#This Row],[date]],"dddd")</f>
        <v>lunes</v>
      </c>
      <c r="E1073" s="2" t="str">
        <f>TEXT(Tabla1[[#This Row],[datetime]],"hh:mm")</f>
        <v>09:04</v>
      </c>
      <c r="F1073" t="s">
        <v>3</v>
      </c>
      <c r="G1073" t="s">
        <v>23</v>
      </c>
      <c r="H1073" t="str">
        <f>IF(ISBLANK(G1073),"cash",IF(COUNTIF($D$2:D1073,D1073)=1,"Nuevo","frecuente"))</f>
        <v>frecuente</v>
      </c>
      <c r="I1073" s="8">
        <v>23.02</v>
      </c>
      <c r="J1073" t="s">
        <v>11</v>
      </c>
      <c r="K1073" t="str">
        <f>Tabla1[[#This Row],[day_of_the_week]]&amp;"-"&amp;Tabla1[[#This Row],[hour]]&amp;"-"&amp;Tabla1[[#This Row],[cash_type]]&amp;"-"&amp;Tabla1[[#This Row],[card]]&amp;"-"&amp;Tabla1[[#This Row],[coffee_name]]</f>
        <v>lunes-09:04-card-ANON-0000-0000-0012-Americano</v>
      </c>
      <c r="L1073" t="str">
        <f>IF(COUNTIF($K$2:K1073,K1073)=1,"único","repetido")</f>
        <v>único</v>
      </c>
    </row>
    <row r="1074" spans="1:12" x14ac:dyDescent="0.3">
      <c r="A1074" s="1">
        <v>45502</v>
      </c>
      <c r="B1074" s="2">
        <v>45502.385950868054</v>
      </c>
      <c r="C1074" s="2" t="str">
        <f>TEXT(Tabla1[[#This Row],[date]],"mmm")</f>
        <v>jul</v>
      </c>
      <c r="D1074" s="2" t="str">
        <f>TEXT(Tabla1[[#This Row],[date]],"dddd")</f>
        <v>lunes</v>
      </c>
      <c r="E1074" s="2" t="str">
        <f>TEXT(Tabla1[[#This Row],[datetime]],"hh:mm")</f>
        <v>09:15</v>
      </c>
      <c r="F1074" t="s">
        <v>3</v>
      </c>
      <c r="G1074" t="s">
        <v>111</v>
      </c>
      <c r="H1074" t="str">
        <f>IF(ISBLANK(G1074),"cash",IF(COUNTIF($D$2:D1074,D1074)=1,"Nuevo","frecuente"))</f>
        <v>frecuente</v>
      </c>
      <c r="I1074" s="8">
        <v>27.92</v>
      </c>
      <c r="J1074" t="s">
        <v>14</v>
      </c>
      <c r="K1074" t="str">
        <f>Tabla1[[#This Row],[day_of_the_week]]&amp;"-"&amp;Tabla1[[#This Row],[hour]]&amp;"-"&amp;Tabla1[[#This Row],[cash_type]]&amp;"-"&amp;Tabla1[[#This Row],[card]]&amp;"-"&amp;Tabla1[[#This Row],[coffee_name]]</f>
        <v>lunes-09:15-card-ANON-0000-0000-0097-Americano with Milk</v>
      </c>
      <c r="L1074" t="str">
        <f>IF(COUNTIF($K$2:K1074,K1074)=1,"único","repetido")</f>
        <v>único</v>
      </c>
    </row>
    <row r="1075" spans="1:12" x14ac:dyDescent="0.3">
      <c r="A1075" s="1">
        <v>45502</v>
      </c>
      <c r="B1075" s="2">
        <v>45502.388704652774</v>
      </c>
      <c r="C1075" s="2" t="str">
        <f>TEXT(Tabla1[[#This Row],[date]],"mmm")</f>
        <v>jul</v>
      </c>
      <c r="D1075" s="2" t="str">
        <f>TEXT(Tabla1[[#This Row],[date]],"dddd")</f>
        <v>lunes</v>
      </c>
      <c r="E1075" s="2" t="str">
        <f>TEXT(Tabla1[[#This Row],[datetime]],"hh:mm")</f>
        <v>09:19</v>
      </c>
      <c r="F1075" t="s">
        <v>3</v>
      </c>
      <c r="G1075" t="s">
        <v>10</v>
      </c>
      <c r="H1075" t="str">
        <f>IF(ISBLANK(G1075),"cash",IF(COUNTIF($D$2:D1075,D1075)=1,"Nuevo","frecuente"))</f>
        <v>frecuente</v>
      </c>
      <c r="I1075" s="8">
        <v>23.02</v>
      </c>
      <c r="J1075" t="s">
        <v>11</v>
      </c>
      <c r="K1075" t="str">
        <f>Tabla1[[#This Row],[day_of_the_week]]&amp;"-"&amp;Tabla1[[#This Row],[hour]]&amp;"-"&amp;Tabla1[[#This Row],[cash_type]]&amp;"-"&amp;Tabla1[[#This Row],[card]]&amp;"-"&amp;Tabla1[[#This Row],[coffee_name]]</f>
        <v>lunes-09:19-card-ANON-0000-0000-0003-Americano</v>
      </c>
      <c r="L1075" t="str">
        <f>IF(COUNTIF($K$2:K1075,K1075)=1,"único","repetido")</f>
        <v>único</v>
      </c>
    </row>
    <row r="1076" spans="1:12" x14ac:dyDescent="0.3">
      <c r="A1076" s="1">
        <v>45502</v>
      </c>
      <c r="B1076" s="2">
        <v>45502.410703090274</v>
      </c>
      <c r="C1076" s="2" t="str">
        <f>TEXT(Tabla1[[#This Row],[date]],"mmm")</f>
        <v>jul</v>
      </c>
      <c r="D1076" s="2" t="str">
        <f>TEXT(Tabla1[[#This Row],[date]],"dddd")</f>
        <v>lunes</v>
      </c>
      <c r="E1076" s="2" t="str">
        <f>TEXT(Tabla1[[#This Row],[datetime]],"hh:mm")</f>
        <v>09:51</v>
      </c>
      <c r="F1076" t="s">
        <v>3</v>
      </c>
      <c r="G1076" t="s">
        <v>433</v>
      </c>
      <c r="H1076" t="str">
        <f>IF(ISBLANK(G1076),"cash",IF(COUNTIF($D$2:D1076,D1076)=1,"Nuevo","frecuente"))</f>
        <v>frecuente</v>
      </c>
      <c r="I1076" s="8">
        <v>27.92</v>
      </c>
      <c r="J1076" t="s">
        <v>14</v>
      </c>
      <c r="K1076" t="str">
        <f>Tabla1[[#This Row],[day_of_the_week]]&amp;"-"&amp;Tabla1[[#This Row],[hour]]&amp;"-"&amp;Tabla1[[#This Row],[cash_type]]&amp;"-"&amp;Tabla1[[#This Row],[card]]&amp;"-"&amp;Tabla1[[#This Row],[coffee_name]]</f>
        <v>lunes-09:51-card-ANON-0000-0000-0419-Americano with Milk</v>
      </c>
      <c r="L1076" t="str">
        <f>IF(COUNTIF($K$2:K1076,K1076)=1,"único","repetido")</f>
        <v>único</v>
      </c>
    </row>
    <row r="1077" spans="1:12" x14ac:dyDescent="0.3">
      <c r="A1077" s="1">
        <v>45502</v>
      </c>
      <c r="B1077" s="2">
        <v>45502.415620821761</v>
      </c>
      <c r="C1077" s="2" t="str">
        <f>TEXT(Tabla1[[#This Row],[date]],"mmm")</f>
        <v>jul</v>
      </c>
      <c r="D1077" s="2" t="str">
        <f>TEXT(Tabla1[[#This Row],[date]],"dddd")</f>
        <v>lunes</v>
      </c>
      <c r="E1077" s="2" t="str">
        <f>TEXT(Tabla1[[#This Row],[datetime]],"hh:mm")</f>
        <v>09:58</v>
      </c>
      <c r="F1077" t="s">
        <v>3</v>
      </c>
      <c r="G1077" t="s">
        <v>434</v>
      </c>
      <c r="H1077" t="str">
        <f>IF(ISBLANK(G1077),"cash",IF(COUNTIF($D$2:D1077,D1077)=1,"Nuevo","frecuente"))</f>
        <v>frecuente</v>
      </c>
      <c r="I1077" s="8">
        <v>32.82</v>
      </c>
      <c r="J1077" t="s">
        <v>43</v>
      </c>
      <c r="K1077" t="str">
        <f>Tabla1[[#This Row],[day_of_the_week]]&amp;"-"&amp;Tabla1[[#This Row],[hour]]&amp;"-"&amp;Tabla1[[#This Row],[cash_type]]&amp;"-"&amp;Tabla1[[#This Row],[card]]&amp;"-"&amp;Tabla1[[#This Row],[coffee_name]]</f>
        <v>lunes-09:58-card-ANON-0000-0000-0420-Cappuccino</v>
      </c>
      <c r="L1077" t="str">
        <f>IF(COUNTIF($K$2:K1077,K1077)=1,"único","repetido")</f>
        <v>único</v>
      </c>
    </row>
    <row r="1078" spans="1:12" x14ac:dyDescent="0.3">
      <c r="A1078" s="1">
        <v>45502</v>
      </c>
      <c r="B1078" s="2">
        <v>45502.447036585647</v>
      </c>
      <c r="C1078" s="2" t="str">
        <f>TEXT(Tabla1[[#This Row],[date]],"mmm")</f>
        <v>jul</v>
      </c>
      <c r="D1078" s="2" t="str">
        <f>TEXT(Tabla1[[#This Row],[date]],"dddd")</f>
        <v>lunes</v>
      </c>
      <c r="E1078" s="2" t="str">
        <f>TEXT(Tabla1[[#This Row],[datetime]],"hh:mm")</f>
        <v>10:43</v>
      </c>
      <c r="F1078" t="s">
        <v>3</v>
      </c>
      <c r="G1078" t="s">
        <v>435</v>
      </c>
      <c r="H1078" t="str">
        <f>IF(ISBLANK(G1078),"cash",IF(COUNTIF($D$2:D1078,D1078)=1,"Nuevo","frecuente"))</f>
        <v>frecuente</v>
      </c>
      <c r="I1078" s="8">
        <v>32.82</v>
      </c>
      <c r="J1078" t="s">
        <v>9</v>
      </c>
      <c r="K1078" t="str">
        <f>Tabla1[[#This Row],[day_of_the_week]]&amp;"-"&amp;Tabla1[[#This Row],[hour]]&amp;"-"&amp;Tabla1[[#This Row],[cash_type]]&amp;"-"&amp;Tabla1[[#This Row],[card]]&amp;"-"&amp;Tabla1[[#This Row],[coffee_name]]</f>
        <v>lunes-10:43-card-ANON-0000-0000-0421-Hot Chocolate</v>
      </c>
      <c r="L1078" t="str">
        <f>IF(COUNTIF($K$2:K1078,K1078)=1,"único","repetido")</f>
        <v>único</v>
      </c>
    </row>
    <row r="1079" spans="1:12" x14ac:dyDescent="0.3">
      <c r="A1079" s="1">
        <v>45502</v>
      </c>
      <c r="B1079" s="2">
        <v>45502.447868587966</v>
      </c>
      <c r="C1079" s="2" t="str">
        <f>TEXT(Tabla1[[#This Row],[date]],"mmm")</f>
        <v>jul</v>
      </c>
      <c r="D1079" s="2" t="str">
        <f>TEXT(Tabla1[[#This Row],[date]],"dddd")</f>
        <v>lunes</v>
      </c>
      <c r="E1079" s="2" t="str">
        <f>TEXT(Tabla1[[#This Row],[datetime]],"hh:mm")</f>
        <v>10:44</v>
      </c>
      <c r="F1079" t="s">
        <v>3</v>
      </c>
      <c r="G1079" t="s">
        <v>435</v>
      </c>
      <c r="H1079" t="str">
        <f>IF(ISBLANK(G1079),"cash",IF(COUNTIF($D$2:D1079,D1079)=1,"Nuevo","frecuente"))</f>
        <v>frecuente</v>
      </c>
      <c r="I1079" s="8">
        <v>32.82</v>
      </c>
      <c r="J1079" t="s">
        <v>9</v>
      </c>
      <c r="K1079" t="str">
        <f>Tabla1[[#This Row],[day_of_the_week]]&amp;"-"&amp;Tabla1[[#This Row],[hour]]&amp;"-"&amp;Tabla1[[#This Row],[cash_type]]&amp;"-"&amp;Tabla1[[#This Row],[card]]&amp;"-"&amp;Tabla1[[#This Row],[coffee_name]]</f>
        <v>lunes-10:44-card-ANON-0000-0000-0421-Hot Chocolate</v>
      </c>
      <c r="L1079" t="str">
        <f>IF(COUNTIF($K$2:K1079,K1079)=1,"único","repetido")</f>
        <v>único</v>
      </c>
    </row>
    <row r="1080" spans="1:12" x14ac:dyDescent="0.3">
      <c r="A1080" s="1">
        <v>45502</v>
      </c>
      <c r="B1080" s="2">
        <v>45502.79619364583</v>
      </c>
      <c r="C1080" s="2" t="str">
        <f>TEXT(Tabla1[[#This Row],[date]],"mmm")</f>
        <v>jul</v>
      </c>
      <c r="D1080" s="2" t="str">
        <f>TEXT(Tabla1[[#This Row],[date]],"dddd")</f>
        <v>lunes</v>
      </c>
      <c r="E1080" s="2" t="str">
        <f>TEXT(Tabla1[[#This Row],[datetime]],"hh:mm")</f>
        <v>19:06</v>
      </c>
      <c r="F1080" t="s">
        <v>3</v>
      </c>
      <c r="G1080" t="s">
        <v>436</v>
      </c>
      <c r="H1080" t="str">
        <f>IF(ISBLANK(G1080),"cash",IF(COUNTIF($D$2:D1080,D1080)=1,"Nuevo","frecuente"))</f>
        <v>frecuente</v>
      </c>
      <c r="I1080" s="8">
        <v>32.82</v>
      </c>
      <c r="J1080" t="s">
        <v>43</v>
      </c>
      <c r="K1080" t="str">
        <f>Tabla1[[#This Row],[day_of_the_week]]&amp;"-"&amp;Tabla1[[#This Row],[hour]]&amp;"-"&amp;Tabla1[[#This Row],[cash_type]]&amp;"-"&amp;Tabla1[[#This Row],[card]]&amp;"-"&amp;Tabla1[[#This Row],[coffee_name]]</f>
        <v>lunes-19:06-card-ANON-0000-0000-0422-Cappuccino</v>
      </c>
      <c r="L1080" t="str">
        <f>IF(COUNTIF($K$2:K1080,K1080)=1,"único","repetido")</f>
        <v>único</v>
      </c>
    </row>
    <row r="1081" spans="1:12" x14ac:dyDescent="0.3">
      <c r="A1081" s="1">
        <v>45502</v>
      </c>
      <c r="B1081" s="2">
        <v>45502.812688877311</v>
      </c>
      <c r="C1081" s="2" t="str">
        <f>TEXT(Tabla1[[#This Row],[date]],"mmm")</f>
        <v>jul</v>
      </c>
      <c r="D1081" s="2" t="str">
        <f>TEXT(Tabla1[[#This Row],[date]],"dddd")</f>
        <v>lunes</v>
      </c>
      <c r="E1081" s="2" t="str">
        <f>TEXT(Tabla1[[#This Row],[datetime]],"hh:mm")</f>
        <v>19:30</v>
      </c>
      <c r="F1081" t="s">
        <v>3</v>
      </c>
      <c r="G1081" t="s">
        <v>113</v>
      </c>
      <c r="H1081" t="str">
        <f>IF(ISBLANK(G1081),"cash",IF(COUNTIF($D$2:D1081,D1081)=1,"Nuevo","frecuente"))</f>
        <v>frecuente</v>
      </c>
      <c r="I1081" s="8">
        <v>23.02</v>
      </c>
      <c r="J1081" t="s">
        <v>11</v>
      </c>
      <c r="K1081" t="str">
        <f>Tabla1[[#This Row],[day_of_the_week]]&amp;"-"&amp;Tabla1[[#This Row],[hour]]&amp;"-"&amp;Tabla1[[#This Row],[cash_type]]&amp;"-"&amp;Tabla1[[#This Row],[card]]&amp;"-"&amp;Tabla1[[#This Row],[coffee_name]]</f>
        <v>lunes-19:30-card-ANON-0000-0000-0099-Americano</v>
      </c>
      <c r="L1081" t="str">
        <f>IF(COUNTIF($K$2:K1081,K1081)=1,"único","repetido")</f>
        <v>único</v>
      </c>
    </row>
    <row r="1082" spans="1:12" x14ac:dyDescent="0.3">
      <c r="A1082" s="1">
        <v>45502</v>
      </c>
      <c r="B1082" s="2">
        <v>45502.914981701389</v>
      </c>
      <c r="C1082" s="2" t="str">
        <f>TEXT(Tabla1[[#This Row],[date]],"mmm")</f>
        <v>jul</v>
      </c>
      <c r="D1082" s="2" t="str">
        <f>TEXT(Tabla1[[#This Row],[date]],"dddd")</f>
        <v>lunes</v>
      </c>
      <c r="E1082" s="2" t="str">
        <f>TEXT(Tabla1[[#This Row],[datetime]],"hh:mm")</f>
        <v>21:57</v>
      </c>
      <c r="F1082" t="s">
        <v>3</v>
      </c>
      <c r="G1082" t="s">
        <v>342</v>
      </c>
      <c r="H1082" t="str">
        <f>IF(ISBLANK(G1082),"cash",IF(COUNTIF($D$2:D1082,D1082)=1,"Nuevo","frecuente"))</f>
        <v>frecuente</v>
      </c>
      <c r="I1082" s="8">
        <v>32.82</v>
      </c>
      <c r="J1082" t="s">
        <v>18</v>
      </c>
      <c r="K1082" t="str">
        <f>Tabla1[[#This Row],[day_of_the_week]]&amp;"-"&amp;Tabla1[[#This Row],[hour]]&amp;"-"&amp;Tabla1[[#This Row],[cash_type]]&amp;"-"&amp;Tabla1[[#This Row],[card]]&amp;"-"&amp;Tabla1[[#This Row],[coffee_name]]</f>
        <v>lunes-21:57-card-ANON-0000-0000-0328-Cocoa</v>
      </c>
      <c r="L1082" t="str">
        <f>IF(COUNTIF($K$2:K1082,K1082)=1,"único","repetido")</f>
        <v>único</v>
      </c>
    </row>
    <row r="1083" spans="1:12" x14ac:dyDescent="0.3">
      <c r="A1083" s="1">
        <v>45503</v>
      </c>
      <c r="B1083" s="2">
        <v>45503.320265567127</v>
      </c>
      <c r="C1083" s="2" t="str">
        <f>TEXT(Tabla1[[#This Row],[date]],"mmm")</f>
        <v>jul</v>
      </c>
      <c r="D1083" s="2" t="str">
        <f>TEXT(Tabla1[[#This Row],[date]],"dddd")</f>
        <v>martes</v>
      </c>
      <c r="E1083" s="2" t="str">
        <f>TEXT(Tabla1[[#This Row],[datetime]],"hh:mm")</f>
        <v>07:41</v>
      </c>
      <c r="F1083" t="s">
        <v>3</v>
      </c>
      <c r="G1083" t="s">
        <v>437</v>
      </c>
      <c r="H1083" t="str">
        <f>IF(ISBLANK(G1083),"cash",IF(COUNTIF($D$2:D1083,D1083)=1,"Nuevo","frecuente"))</f>
        <v>frecuente</v>
      </c>
      <c r="I1083" s="8">
        <v>27.92</v>
      </c>
      <c r="J1083" t="s">
        <v>14</v>
      </c>
      <c r="K1083" t="str">
        <f>Tabla1[[#This Row],[day_of_the_week]]&amp;"-"&amp;Tabla1[[#This Row],[hour]]&amp;"-"&amp;Tabla1[[#This Row],[cash_type]]&amp;"-"&amp;Tabla1[[#This Row],[card]]&amp;"-"&amp;Tabla1[[#This Row],[coffee_name]]</f>
        <v>martes-07:41-card-ANON-0000-0000-0423-Americano with Milk</v>
      </c>
      <c r="L1083" t="str">
        <f>IF(COUNTIF($K$2:K1083,K1083)=1,"único","repetido")</f>
        <v>único</v>
      </c>
    </row>
    <row r="1084" spans="1:12" x14ac:dyDescent="0.3">
      <c r="A1084" s="1">
        <v>45503</v>
      </c>
      <c r="B1084" s="2">
        <v>45503.336889074075</v>
      </c>
      <c r="C1084" s="2" t="str">
        <f>TEXT(Tabla1[[#This Row],[date]],"mmm")</f>
        <v>jul</v>
      </c>
      <c r="D1084" s="2" t="str">
        <f>TEXT(Tabla1[[#This Row],[date]],"dddd")</f>
        <v>martes</v>
      </c>
      <c r="E1084" s="2" t="str">
        <f>TEXT(Tabla1[[#This Row],[datetime]],"hh:mm")</f>
        <v>08:05</v>
      </c>
      <c r="F1084" t="s">
        <v>3</v>
      </c>
      <c r="G1084" t="s">
        <v>438</v>
      </c>
      <c r="H1084" t="str">
        <f>IF(ISBLANK(G1084),"cash",IF(COUNTIF($D$2:D1084,D1084)=1,"Nuevo","frecuente"))</f>
        <v>frecuente</v>
      </c>
      <c r="I1084" s="8">
        <v>23.02</v>
      </c>
      <c r="J1084" t="s">
        <v>28</v>
      </c>
      <c r="K1084" t="str">
        <f>Tabla1[[#This Row],[day_of_the_week]]&amp;"-"&amp;Tabla1[[#This Row],[hour]]&amp;"-"&amp;Tabla1[[#This Row],[cash_type]]&amp;"-"&amp;Tabla1[[#This Row],[card]]&amp;"-"&amp;Tabla1[[#This Row],[coffee_name]]</f>
        <v>martes-08:05-card-ANON-0000-0000-0424-Cortado</v>
      </c>
      <c r="L1084" t="str">
        <f>IF(COUNTIF($K$2:K1084,K1084)=1,"único","repetido")</f>
        <v>único</v>
      </c>
    </row>
    <row r="1085" spans="1:12" x14ac:dyDescent="0.3">
      <c r="A1085" s="1">
        <v>45503</v>
      </c>
      <c r="B1085" s="2">
        <v>45503.347813831017</v>
      </c>
      <c r="C1085" s="2" t="str">
        <f>TEXT(Tabla1[[#This Row],[date]],"mmm")</f>
        <v>jul</v>
      </c>
      <c r="D1085" s="2" t="str">
        <f>TEXT(Tabla1[[#This Row],[date]],"dddd")</f>
        <v>martes</v>
      </c>
      <c r="E1085" s="2" t="str">
        <f>TEXT(Tabla1[[#This Row],[datetime]],"hh:mm")</f>
        <v>08:20</v>
      </c>
      <c r="F1085" t="s">
        <v>3</v>
      </c>
      <c r="G1085" t="s">
        <v>439</v>
      </c>
      <c r="H1085" t="str">
        <f>IF(ISBLANK(G1085),"cash",IF(COUNTIF($D$2:D1085,D1085)=1,"Nuevo","frecuente"))</f>
        <v>frecuente</v>
      </c>
      <c r="I1085" s="8">
        <v>32.82</v>
      </c>
      <c r="J1085" t="s">
        <v>43</v>
      </c>
      <c r="K1085" t="str">
        <f>Tabla1[[#This Row],[day_of_the_week]]&amp;"-"&amp;Tabla1[[#This Row],[hour]]&amp;"-"&amp;Tabla1[[#This Row],[cash_type]]&amp;"-"&amp;Tabla1[[#This Row],[card]]&amp;"-"&amp;Tabla1[[#This Row],[coffee_name]]</f>
        <v>martes-08:20-card-ANON-0000-0000-0425-Cappuccino</v>
      </c>
      <c r="L1085" t="str">
        <f>IF(COUNTIF($K$2:K1085,K1085)=1,"único","repetido")</f>
        <v>único</v>
      </c>
    </row>
    <row r="1086" spans="1:12" x14ac:dyDescent="0.3">
      <c r="A1086" s="1">
        <v>45503</v>
      </c>
      <c r="B1086" s="2">
        <v>45503.384527974536</v>
      </c>
      <c r="C1086" s="2" t="str">
        <f>TEXT(Tabla1[[#This Row],[date]],"mmm")</f>
        <v>jul</v>
      </c>
      <c r="D1086" s="2" t="str">
        <f>TEXT(Tabla1[[#This Row],[date]],"dddd")</f>
        <v>martes</v>
      </c>
      <c r="E1086" s="2" t="str">
        <f>TEXT(Tabla1[[#This Row],[datetime]],"hh:mm")</f>
        <v>09:13</v>
      </c>
      <c r="F1086" t="s">
        <v>3</v>
      </c>
      <c r="G1086" t="s">
        <v>111</v>
      </c>
      <c r="H1086" t="str">
        <f>IF(ISBLANK(G1086),"cash",IF(COUNTIF($D$2:D1086,D1086)=1,"Nuevo","frecuente"))</f>
        <v>frecuente</v>
      </c>
      <c r="I1086" s="8">
        <v>27.92</v>
      </c>
      <c r="J1086" t="s">
        <v>14</v>
      </c>
      <c r="K1086" t="str">
        <f>Tabla1[[#This Row],[day_of_the_week]]&amp;"-"&amp;Tabla1[[#This Row],[hour]]&amp;"-"&amp;Tabla1[[#This Row],[cash_type]]&amp;"-"&amp;Tabla1[[#This Row],[card]]&amp;"-"&amp;Tabla1[[#This Row],[coffee_name]]</f>
        <v>martes-09:13-card-ANON-0000-0000-0097-Americano with Milk</v>
      </c>
      <c r="L1086" t="str">
        <f>IF(COUNTIF($K$2:K1086,K1086)=1,"único","repetido")</f>
        <v>único</v>
      </c>
    </row>
    <row r="1087" spans="1:12" x14ac:dyDescent="0.3">
      <c r="A1087" s="1">
        <v>45503</v>
      </c>
      <c r="B1087" s="2">
        <v>45503.428601238425</v>
      </c>
      <c r="C1087" s="2" t="str">
        <f>TEXT(Tabla1[[#This Row],[date]],"mmm")</f>
        <v>jul</v>
      </c>
      <c r="D1087" s="2" t="str">
        <f>TEXT(Tabla1[[#This Row],[date]],"dddd")</f>
        <v>martes</v>
      </c>
      <c r="E1087" s="2" t="str">
        <f>TEXT(Tabla1[[#This Row],[datetime]],"hh:mm")</f>
        <v>10:17</v>
      </c>
      <c r="F1087" t="s">
        <v>3</v>
      </c>
      <c r="G1087" t="s">
        <v>155</v>
      </c>
      <c r="H1087" t="str">
        <f>IF(ISBLANK(G1087),"cash",IF(COUNTIF($D$2:D1087,D1087)=1,"Nuevo","frecuente"))</f>
        <v>frecuente</v>
      </c>
      <c r="I1087" s="8">
        <v>23.02</v>
      </c>
      <c r="J1087" t="s">
        <v>28</v>
      </c>
      <c r="K1087" t="str">
        <f>Tabla1[[#This Row],[day_of_the_week]]&amp;"-"&amp;Tabla1[[#This Row],[hour]]&amp;"-"&amp;Tabla1[[#This Row],[cash_type]]&amp;"-"&amp;Tabla1[[#This Row],[card]]&amp;"-"&amp;Tabla1[[#This Row],[coffee_name]]</f>
        <v>martes-10:17-card-ANON-0000-0000-0141-Cortado</v>
      </c>
      <c r="L1087" t="str">
        <f>IF(COUNTIF($K$2:K1087,K1087)=1,"único","repetido")</f>
        <v>único</v>
      </c>
    </row>
    <row r="1088" spans="1:12" x14ac:dyDescent="0.3">
      <c r="A1088" s="1">
        <v>45503</v>
      </c>
      <c r="B1088" s="2">
        <v>45503.430257094908</v>
      </c>
      <c r="C1088" s="2" t="str">
        <f>TEXT(Tabla1[[#This Row],[date]],"mmm")</f>
        <v>jul</v>
      </c>
      <c r="D1088" s="2" t="str">
        <f>TEXT(Tabla1[[#This Row],[date]],"dddd")</f>
        <v>martes</v>
      </c>
      <c r="E1088" s="2" t="str">
        <f>TEXT(Tabla1[[#This Row],[datetime]],"hh:mm")</f>
        <v>10:19</v>
      </c>
      <c r="F1088" t="s">
        <v>3</v>
      </c>
      <c r="G1088" t="s">
        <v>290</v>
      </c>
      <c r="H1088" t="str">
        <f>IF(ISBLANK(G1088),"cash",IF(COUNTIF($D$2:D1088,D1088)=1,"Nuevo","frecuente"))</f>
        <v>frecuente</v>
      </c>
      <c r="I1088" s="8">
        <v>27.92</v>
      </c>
      <c r="J1088" t="s">
        <v>14</v>
      </c>
      <c r="K1088" t="str">
        <f>Tabla1[[#This Row],[day_of_the_week]]&amp;"-"&amp;Tabla1[[#This Row],[hour]]&amp;"-"&amp;Tabla1[[#This Row],[cash_type]]&amp;"-"&amp;Tabla1[[#This Row],[card]]&amp;"-"&amp;Tabla1[[#This Row],[coffee_name]]</f>
        <v>martes-10:19-card-ANON-0000-0000-0276-Americano with Milk</v>
      </c>
      <c r="L1088" t="str">
        <f>IF(COUNTIF($K$2:K1088,K1088)=1,"único","repetido")</f>
        <v>único</v>
      </c>
    </row>
    <row r="1089" spans="1:12" x14ac:dyDescent="0.3">
      <c r="A1089" s="1">
        <v>45503</v>
      </c>
      <c r="B1089" s="2">
        <v>45503.432871759258</v>
      </c>
      <c r="C1089" s="2" t="str">
        <f>TEXT(Tabla1[[#This Row],[date]],"mmm")</f>
        <v>jul</v>
      </c>
      <c r="D1089" s="2" t="str">
        <f>TEXT(Tabla1[[#This Row],[date]],"dddd")</f>
        <v>martes</v>
      </c>
      <c r="E1089" s="2" t="str">
        <f>TEXT(Tabla1[[#This Row],[datetime]],"hh:mm")</f>
        <v>10:23</v>
      </c>
      <c r="F1089" t="s">
        <v>3</v>
      </c>
      <c r="G1089" t="s">
        <v>264</v>
      </c>
      <c r="H1089" t="str">
        <f>IF(ISBLANK(G1089),"cash",IF(COUNTIF($D$2:D1089,D1089)=1,"Nuevo","frecuente"))</f>
        <v>frecuente</v>
      </c>
      <c r="I1089" s="8">
        <v>32.82</v>
      </c>
      <c r="J1089" t="s">
        <v>7</v>
      </c>
      <c r="K1089" t="str">
        <f>Tabla1[[#This Row],[day_of_the_week]]&amp;"-"&amp;Tabla1[[#This Row],[hour]]&amp;"-"&amp;Tabla1[[#This Row],[cash_type]]&amp;"-"&amp;Tabla1[[#This Row],[card]]&amp;"-"&amp;Tabla1[[#This Row],[coffee_name]]</f>
        <v>martes-10:23-card-ANON-0000-0000-0250-Latte</v>
      </c>
      <c r="L1089" t="str">
        <f>IF(COUNTIF($K$2:K1089,K1089)=1,"único","repetido")</f>
        <v>único</v>
      </c>
    </row>
    <row r="1090" spans="1:12" x14ac:dyDescent="0.3">
      <c r="A1090" s="1">
        <v>45503</v>
      </c>
      <c r="B1090" s="2">
        <v>45503.466751840278</v>
      </c>
      <c r="C1090" s="2" t="str">
        <f>TEXT(Tabla1[[#This Row],[date]],"mmm")</f>
        <v>jul</v>
      </c>
      <c r="D1090" s="2" t="str">
        <f>TEXT(Tabla1[[#This Row],[date]],"dddd")</f>
        <v>martes</v>
      </c>
      <c r="E1090" s="2" t="str">
        <f>TEXT(Tabla1[[#This Row],[datetime]],"hh:mm")</f>
        <v>11:12</v>
      </c>
      <c r="F1090" t="s">
        <v>3</v>
      </c>
      <c r="G1090" t="s">
        <v>440</v>
      </c>
      <c r="H1090" t="str">
        <f>IF(ISBLANK(G1090),"cash",IF(COUNTIF($D$2:D1090,D1090)=1,"Nuevo","frecuente"))</f>
        <v>frecuente</v>
      </c>
      <c r="I1090" s="8">
        <v>23.02</v>
      </c>
      <c r="J1090" t="s">
        <v>11</v>
      </c>
      <c r="K1090" t="str">
        <f>Tabla1[[#This Row],[day_of_the_week]]&amp;"-"&amp;Tabla1[[#This Row],[hour]]&amp;"-"&amp;Tabla1[[#This Row],[cash_type]]&amp;"-"&amp;Tabla1[[#This Row],[card]]&amp;"-"&amp;Tabla1[[#This Row],[coffee_name]]</f>
        <v>martes-11:12-card-ANON-0000-0000-0426-Americano</v>
      </c>
      <c r="L1090" t="str">
        <f>IF(COUNTIF($K$2:K1090,K1090)=1,"único","repetido")</f>
        <v>único</v>
      </c>
    </row>
    <row r="1091" spans="1:12" x14ac:dyDescent="0.3">
      <c r="A1091" s="1">
        <v>45503</v>
      </c>
      <c r="B1091" s="2">
        <v>45503.467548819448</v>
      </c>
      <c r="C1091" s="2" t="str">
        <f>TEXT(Tabla1[[#This Row],[date]],"mmm")</f>
        <v>jul</v>
      </c>
      <c r="D1091" s="2" t="str">
        <f>TEXT(Tabla1[[#This Row],[date]],"dddd")</f>
        <v>martes</v>
      </c>
      <c r="E1091" s="2" t="str">
        <f>TEXT(Tabla1[[#This Row],[datetime]],"hh:mm")</f>
        <v>11:13</v>
      </c>
      <c r="F1091" t="s">
        <v>3</v>
      </c>
      <c r="G1091" t="s">
        <v>440</v>
      </c>
      <c r="H1091" t="str">
        <f>IF(ISBLANK(G1091),"cash",IF(COUNTIF($D$2:D1091,D1091)=1,"Nuevo","frecuente"))</f>
        <v>frecuente</v>
      </c>
      <c r="I1091" s="8">
        <v>18.12</v>
      </c>
      <c r="J1091" t="s">
        <v>35</v>
      </c>
      <c r="K1091" t="str">
        <f>Tabla1[[#This Row],[day_of_the_week]]&amp;"-"&amp;Tabla1[[#This Row],[hour]]&amp;"-"&amp;Tabla1[[#This Row],[cash_type]]&amp;"-"&amp;Tabla1[[#This Row],[card]]&amp;"-"&amp;Tabla1[[#This Row],[coffee_name]]</f>
        <v>martes-11:13-card-ANON-0000-0000-0426-Espresso</v>
      </c>
      <c r="L1091" t="str">
        <f>IF(COUNTIF($K$2:K1091,K1091)=1,"único","repetido")</f>
        <v>único</v>
      </c>
    </row>
    <row r="1092" spans="1:12" x14ac:dyDescent="0.3">
      <c r="A1092" s="1">
        <v>45503</v>
      </c>
      <c r="B1092" s="2">
        <v>45503.468537939814</v>
      </c>
      <c r="C1092" s="2" t="str">
        <f>TEXT(Tabla1[[#This Row],[date]],"mmm")</f>
        <v>jul</v>
      </c>
      <c r="D1092" s="2" t="str">
        <f>TEXT(Tabla1[[#This Row],[date]],"dddd")</f>
        <v>martes</v>
      </c>
      <c r="E1092" s="2" t="str">
        <f>TEXT(Tabla1[[#This Row],[datetime]],"hh:mm")</f>
        <v>11:14</v>
      </c>
      <c r="F1092" t="s">
        <v>3</v>
      </c>
      <c r="G1092" t="s">
        <v>441</v>
      </c>
      <c r="H1092" t="str">
        <f>IF(ISBLANK(G1092),"cash",IF(COUNTIF($D$2:D1092,D1092)=1,"Nuevo","frecuente"))</f>
        <v>frecuente</v>
      </c>
      <c r="I1092" s="8">
        <v>27.92</v>
      </c>
      <c r="J1092" t="s">
        <v>14</v>
      </c>
      <c r="K1092" t="str">
        <f>Tabla1[[#This Row],[day_of_the_week]]&amp;"-"&amp;Tabla1[[#This Row],[hour]]&amp;"-"&amp;Tabla1[[#This Row],[cash_type]]&amp;"-"&amp;Tabla1[[#This Row],[card]]&amp;"-"&amp;Tabla1[[#This Row],[coffee_name]]</f>
        <v>martes-11:14-card-ANON-0000-0000-0427-Americano with Milk</v>
      </c>
      <c r="L1092" t="str">
        <f>IF(COUNTIF($K$2:K1092,K1092)=1,"único","repetido")</f>
        <v>único</v>
      </c>
    </row>
    <row r="1093" spans="1:12" x14ac:dyDescent="0.3">
      <c r="A1093" s="1">
        <v>45503</v>
      </c>
      <c r="B1093" s="2">
        <v>45503.469463310183</v>
      </c>
      <c r="C1093" s="2" t="str">
        <f>TEXT(Tabla1[[#This Row],[date]],"mmm")</f>
        <v>jul</v>
      </c>
      <c r="D1093" s="2" t="str">
        <f>TEXT(Tabla1[[#This Row],[date]],"dddd")</f>
        <v>martes</v>
      </c>
      <c r="E1093" s="2" t="str">
        <f>TEXT(Tabla1[[#This Row],[datetime]],"hh:mm")</f>
        <v>11:16</v>
      </c>
      <c r="F1093" t="s">
        <v>3</v>
      </c>
      <c r="G1093" t="s">
        <v>442</v>
      </c>
      <c r="H1093" t="str">
        <f>IF(ISBLANK(G1093),"cash",IF(COUNTIF($D$2:D1093,D1093)=1,"Nuevo","frecuente"))</f>
        <v>frecuente</v>
      </c>
      <c r="I1093" s="8">
        <v>27.92</v>
      </c>
      <c r="J1093" t="s">
        <v>14</v>
      </c>
      <c r="K1093" t="str">
        <f>Tabla1[[#This Row],[day_of_the_week]]&amp;"-"&amp;Tabla1[[#This Row],[hour]]&amp;"-"&amp;Tabla1[[#This Row],[cash_type]]&amp;"-"&amp;Tabla1[[#This Row],[card]]&amp;"-"&amp;Tabla1[[#This Row],[coffee_name]]</f>
        <v>martes-11:16-card-ANON-0000-0000-0428-Americano with Milk</v>
      </c>
      <c r="L1093" t="str">
        <f>IF(COUNTIF($K$2:K1093,K1093)=1,"único","repetido")</f>
        <v>único</v>
      </c>
    </row>
    <row r="1094" spans="1:12" x14ac:dyDescent="0.3">
      <c r="A1094" s="1">
        <v>45503</v>
      </c>
      <c r="B1094" s="2">
        <v>45503.47956871528</v>
      </c>
      <c r="C1094" s="2" t="str">
        <f>TEXT(Tabla1[[#This Row],[date]],"mmm")</f>
        <v>jul</v>
      </c>
      <c r="D1094" s="2" t="str">
        <f>TEXT(Tabla1[[#This Row],[date]],"dddd")</f>
        <v>martes</v>
      </c>
      <c r="E1094" s="2" t="str">
        <f>TEXT(Tabla1[[#This Row],[datetime]],"hh:mm")</f>
        <v>11:30</v>
      </c>
      <c r="F1094" t="s">
        <v>3</v>
      </c>
      <c r="G1094" t="s">
        <v>443</v>
      </c>
      <c r="H1094" t="str">
        <f>IF(ISBLANK(G1094),"cash",IF(COUNTIF($D$2:D1094,D1094)=1,"Nuevo","frecuente"))</f>
        <v>frecuente</v>
      </c>
      <c r="I1094" s="8">
        <v>27.92</v>
      </c>
      <c r="J1094" t="s">
        <v>14</v>
      </c>
      <c r="K1094" t="str">
        <f>Tabla1[[#This Row],[day_of_the_week]]&amp;"-"&amp;Tabla1[[#This Row],[hour]]&amp;"-"&amp;Tabla1[[#This Row],[cash_type]]&amp;"-"&amp;Tabla1[[#This Row],[card]]&amp;"-"&amp;Tabla1[[#This Row],[coffee_name]]</f>
        <v>martes-11:30-card-ANON-0000-0000-0429-Americano with Milk</v>
      </c>
      <c r="L1094" t="str">
        <f>IF(COUNTIF($K$2:K1094,K1094)=1,"único","repetido")</f>
        <v>único</v>
      </c>
    </row>
    <row r="1095" spans="1:12" x14ac:dyDescent="0.3">
      <c r="A1095" s="1">
        <v>45503</v>
      </c>
      <c r="B1095" s="2">
        <v>45503.480333437503</v>
      </c>
      <c r="C1095" s="2" t="str">
        <f>TEXT(Tabla1[[#This Row],[date]],"mmm")</f>
        <v>jul</v>
      </c>
      <c r="D1095" s="2" t="str">
        <f>TEXT(Tabla1[[#This Row],[date]],"dddd")</f>
        <v>martes</v>
      </c>
      <c r="E1095" s="2" t="str">
        <f>TEXT(Tabla1[[#This Row],[datetime]],"hh:mm")</f>
        <v>11:31</v>
      </c>
      <c r="F1095" t="s">
        <v>3</v>
      </c>
      <c r="G1095" t="s">
        <v>444</v>
      </c>
      <c r="H1095" t="str">
        <f>IF(ISBLANK(G1095),"cash",IF(COUNTIF($D$2:D1095,D1095)=1,"Nuevo","frecuente"))</f>
        <v>frecuente</v>
      </c>
      <c r="I1095" s="8">
        <v>27.92</v>
      </c>
      <c r="J1095" t="s">
        <v>14</v>
      </c>
      <c r="K1095" t="str">
        <f>Tabla1[[#This Row],[day_of_the_week]]&amp;"-"&amp;Tabla1[[#This Row],[hour]]&amp;"-"&amp;Tabla1[[#This Row],[cash_type]]&amp;"-"&amp;Tabla1[[#This Row],[card]]&amp;"-"&amp;Tabla1[[#This Row],[coffee_name]]</f>
        <v>martes-11:31-card-ANON-0000-0000-0430-Americano with Milk</v>
      </c>
      <c r="L1095" t="str">
        <f>IF(COUNTIF($K$2:K1095,K1095)=1,"único","repetido")</f>
        <v>único</v>
      </c>
    </row>
    <row r="1096" spans="1:12" x14ac:dyDescent="0.3">
      <c r="A1096" s="1">
        <v>45503</v>
      </c>
      <c r="B1096" s="2">
        <v>45503.505642453703</v>
      </c>
      <c r="C1096" s="2" t="str">
        <f>TEXT(Tabla1[[#This Row],[date]],"mmm")</f>
        <v>jul</v>
      </c>
      <c r="D1096" s="2" t="str">
        <f>TEXT(Tabla1[[#This Row],[date]],"dddd")</f>
        <v>martes</v>
      </c>
      <c r="E1096" s="2" t="str">
        <f>TEXT(Tabla1[[#This Row],[datetime]],"hh:mm")</f>
        <v>12:08</v>
      </c>
      <c r="F1096" t="s">
        <v>3</v>
      </c>
      <c r="G1096" t="s">
        <v>445</v>
      </c>
      <c r="H1096" t="str">
        <f>IF(ISBLANK(G1096),"cash",IF(COUNTIF($D$2:D1096,D1096)=1,"Nuevo","frecuente"))</f>
        <v>frecuente</v>
      </c>
      <c r="I1096" s="8">
        <v>32.82</v>
      </c>
      <c r="J1096" t="s">
        <v>7</v>
      </c>
      <c r="K1096" t="str">
        <f>Tabla1[[#This Row],[day_of_the_week]]&amp;"-"&amp;Tabla1[[#This Row],[hour]]&amp;"-"&amp;Tabla1[[#This Row],[cash_type]]&amp;"-"&amp;Tabla1[[#This Row],[card]]&amp;"-"&amp;Tabla1[[#This Row],[coffee_name]]</f>
        <v>martes-12:08-card-ANON-0000-0000-0431-Latte</v>
      </c>
      <c r="L1096" t="str">
        <f>IF(COUNTIF($K$2:K1096,K1096)=1,"único","repetido")</f>
        <v>único</v>
      </c>
    </row>
    <row r="1097" spans="1:12" x14ac:dyDescent="0.3">
      <c r="A1097" s="1">
        <v>45503</v>
      </c>
      <c r="B1097" s="2">
        <v>45503.636222546294</v>
      </c>
      <c r="C1097" s="2" t="str">
        <f>TEXT(Tabla1[[#This Row],[date]],"mmm")</f>
        <v>jul</v>
      </c>
      <c r="D1097" s="2" t="str">
        <f>TEXT(Tabla1[[#This Row],[date]],"dddd")</f>
        <v>martes</v>
      </c>
      <c r="E1097" s="2" t="str">
        <f>TEXT(Tabla1[[#This Row],[datetime]],"hh:mm")</f>
        <v>15:16</v>
      </c>
      <c r="F1097" t="s">
        <v>3</v>
      </c>
      <c r="G1097" t="s">
        <v>446</v>
      </c>
      <c r="H1097" t="str">
        <f>IF(ISBLANK(G1097),"cash",IF(COUNTIF($D$2:D1097,D1097)=1,"Nuevo","frecuente"))</f>
        <v>frecuente</v>
      </c>
      <c r="I1097" s="8">
        <v>27.92</v>
      </c>
      <c r="J1097" t="s">
        <v>14</v>
      </c>
      <c r="K1097" t="str">
        <f>Tabla1[[#This Row],[day_of_the_week]]&amp;"-"&amp;Tabla1[[#This Row],[hour]]&amp;"-"&amp;Tabla1[[#This Row],[cash_type]]&amp;"-"&amp;Tabla1[[#This Row],[card]]&amp;"-"&amp;Tabla1[[#This Row],[coffee_name]]</f>
        <v>martes-15:16-card-ANON-0000-0000-0432-Americano with Milk</v>
      </c>
      <c r="L1097" t="str">
        <f>IF(COUNTIF($K$2:K1097,K1097)=1,"único","repetido")</f>
        <v>único</v>
      </c>
    </row>
    <row r="1098" spans="1:12" x14ac:dyDescent="0.3">
      <c r="A1098" s="1">
        <v>45503</v>
      </c>
      <c r="B1098" s="2">
        <v>45503.672834212965</v>
      </c>
      <c r="C1098" s="2" t="str">
        <f>TEXT(Tabla1[[#This Row],[date]],"mmm")</f>
        <v>jul</v>
      </c>
      <c r="D1098" s="2" t="str">
        <f>TEXT(Tabla1[[#This Row],[date]],"dddd")</f>
        <v>martes</v>
      </c>
      <c r="E1098" s="2" t="str">
        <f>TEXT(Tabla1[[#This Row],[datetime]],"hh:mm")</f>
        <v>16:08</v>
      </c>
      <c r="F1098" t="s">
        <v>3</v>
      </c>
      <c r="G1098" t="s">
        <v>447</v>
      </c>
      <c r="H1098" t="str">
        <f>IF(ISBLANK(G1098),"cash",IF(COUNTIF($D$2:D1098,D1098)=1,"Nuevo","frecuente"))</f>
        <v>frecuente</v>
      </c>
      <c r="I1098" s="8">
        <v>23.02</v>
      </c>
      <c r="J1098" t="s">
        <v>28</v>
      </c>
      <c r="K1098" t="str">
        <f>Tabla1[[#This Row],[day_of_the_week]]&amp;"-"&amp;Tabla1[[#This Row],[hour]]&amp;"-"&amp;Tabla1[[#This Row],[cash_type]]&amp;"-"&amp;Tabla1[[#This Row],[card]]&amp;"-"&amp;Tabla1[[#This Row],[coffee_name]]</f>
        <v>martes-16:08-card-ANON-0000-0000-0433-Cortado</v>
      </c>
      <c r="L1098" t="str">
        <f>IF(COUNTIF($K$2:K1098,K1098)=1,"único","repetido")</f>
        <v>único</v>
      </c>
    </row>
    <row r="1099" spans="1:12" x14ac:dyDescent="0.3">
      <c r="A1099" s="1">
        <v>45503</v>
      </c>
      <c r="B1099" s="2">
        <v>45503.673421608793</v>
      </c>
      <c r="C1099" s="2" t="str">
        <f>TEXT(Tabla1[[#This Row],[date]],"mmm")</f>
        <v>jul</v>
      </c>
      <c r="D1099" s="2" t="str">
        <f>TEXT(Tabla1[[#This Row],[date]],"dddd")</f>
        <v>martes</v>
      </c>
      <c r="E1099" s="2" t="str">
        <f>TEXT(Tabla1[[#This Row],[datetime]],"hh:mm")</f>
        <v>16:09</v>
      </c>
      <c r="F1099" t="s">
        <v>3</v>
      </c>
      <c r="G1099" t="s">
        <v>447</v>
      </c>
      <c r="H1099" t="str">
        <f>IF(ISBLANK(G1099),"cash",IF(COUNTIF($D$2:D1099,D1099)=1,"Nuevo","frecuente"))</f>
        <v>frecuente</v>
      </c>
      <c r="I1099" s="8">
        <v>27.92</v>
      </c>
      <c r="J1099" t="s">
        <v>14</v>
      </c>
      <c r="K1099" t="str">
        <f>Tabla1[[#This Row],[day_of_the_week]]&amp;"-"&amp;Tabla1[[#This Row],[hour]]&amp;"-"&amp;Tabla1[[#This Row],[cash_type]]&amp;"-"&amp;Tabla1[[#This Row],[card]]&amp;"-"&amp;Tabla1[[#This Row],[coffee_name]]</f>
        <v>martes-16:09-card-ANON-0000-0000-0433-Americano with Milk</v>
      </c>
      <c r="L1099" t="str">
        <f>IF(COUNTIF($K$2:K1099,K1099)=1,"único","repetido")</f>
        <v>único</v>
      </c>
    </row>
    <row r="1100" spans="1:12" x14ac:dyDescent="0.3">
      <c r="A1100" s="1">
        <v>45503</v>
      </c>
      <c r="B1100" s="2">
        <v>45503.850230023148</v>
      </c>
      <c r="C1100" s="2" t="str">
        <f>TEXT(Tabla1[[#This Row],[date]],"mmm")</f>
        <v>jul</v>
      </c>
      <c r="D1100" s="2" t="str">
        <f>TEXT(Tabla1[[#This Row],[date]],"dddd")</f>
        <v>martes</v>
      </c>
      <c r="E1100" s="2" t="str">
        <f>TEXT(Tabla1[[#This Row],[datetime]],"hh:mm")</f>
        <v>20:24</v>
      </c>
      <c r="F1100" t="s">
        <v>3</v>
      </c>
      <c r="G1100" t="s">
        <v>448</v>
      </c>
      <c r="H1100" t="str">
        <f>IF(ISBLANK(G1100),"cash",IF(COUNTIF($D$2:D1100,D1100)=1,"Nuevo","frecuente"))</f>
        <v>frecuente</v>
      </c>
      <c r="I1100" s="8">
        <v>18.12</v>
      </c>
      <c r="J1100" t="s">
        <v>35</v>
      </c>
      <c r="K1100" t="str">
        <f>Tabla1[[#This Row],[day_of_the_week]]&amp;"-"&amp;Tabla1[[#This Row],[hour]]&amp;"-"&amp;Tabla1[[#This Row],[cash_type]]&amp;"-"&amp;Tabla1[[#This Row],[card]]&amp;"-"&amp;Tabla1[[#This Row],[coffee_name]]</f>
        <v>martes-20:24-card-ANON-0000-0000-0434-Espresso</v>
      </c>
      <c r="L1100" t="str">
        <f>IF(COUNTIF($K$2:K1100,K1100)=1,"único","repetido")</f>
        <v>único</v>
      </c>
    </row>
    <row r="1101" spans="1:12" x14ac:dyDescent="0.3">
      <c r="A1101" s="1">
        <v>45503</v>
      </c>
      <c r="B1101" s="2">
        <v>45503.870739189813</v>
      </c>
      <c r="C1101" s="2" t="str">
        <f>TEXT(Tabla1[[#This Row],[date]],"mmm")</f>
        <v>jul</v>
      </c>
      <c r="D1101" s="2" t="str">
        <f>TEXT(Tabla1[[#This Row],[date]],"dddd")</f>
        <v>martes</v>
      </c>
      <c r="E1101" s="2" t="str">
        <f>TEXT(Tabla1[[#This Row],[datetime]],"hh:mm")</f>
        <v>20:53</v>
      </c>
      <c r="F1101" t="s">
        <v>3</v>
      </c>
      <c r="G1101" t="s">
        <v>111</v>
      </c>
      <c r="H1101" t="str">
        <f>IF(ISBLANK(G1101),"cash",IF(COUNTIF($D$2:D1101,D1101)=1,"Nuevo","frecuente"))</f>
        <v>frecuente</v>
      </c>
      <c r="I1101" s="8">
        <v>27.92</v>
      </c>
      <c r="J1101" t="s">
        <v>14</v>
      </c>
      <c r="K1101" t="str">
        <f>Tabla1[[#This Row],[day_of_the_week]]&amp;"-"&amp;Tabla1[[#This Row],[hour]]&amp;"-"&amp;Tabla1[[#This Row],[cash_type]]&amp;"-"&amp;Tabla1[[#This Row],[card]]&amp;"-"&amp;Tabla1[[#This Row],[coffee_name]]</f>
        <v>martes-20:53-card-ANON-0000-0000-0097-Americano with Milk</v>
      </c>
      <c r="L1101" t="str">
        <f>IF(COUNTIF($K$2:K1101,K1101)=1,"único","repetido")</f>
        <v>único</v>
      </c>
    </row>
    <row r="1102" spans="1:12" x14ac:dyDescent="0.3">
      <c r="A1102" s="1">
        <v>45503</v>
      </c>
      <c r="B1102" s="2">
        <v>45503.871369398148</v>
      </c>
      <c r="C1102" s="2" t="str">
        <f>TEXT(Tabla1[[#This Row],[date]],"mmm")</f>
        <v>jul</v>
      </c>
      <c r="D1102" s="2" t="str">
        <f>TEXT(Tabla1[[#This Row],[date]],"dddd")</f>
        <v>martes</v>
      </c>
      <c r="E1102" s="2" t="str">
        <f>TEXT(Tabla1[[#This Row],[datetime]],"hh:mm")</f>
        <v>20:54</v>
      </c>
      <c r="F1102" t="s">
        <v>3</v>
      </c>
      <c r="G1102" t="s">
        <v>111</v>
      </c>
      <c r="H1102" t="str">
        <f>IF(ISBLANK(G1102),"cash",IF(COUNTIF($D$2:D1102,D1102)=1,"Nuevo","frecuente"))</f>
        <v>frecuente</v>
      </c>
      <c r="I1102" s="8">
        <v>27.92</v>
      </c>
      <c r="J1102" t="s">
        <v>14</v>
      </c>
      <c r="K1102" t="str">
        <f>Tabla1[[#This Row],[day_of_the_week]]&amp;"-"&amp;Tabla1[[#This Row],[hour]]&amp;"-"&amp;Tabla1[[#This Row],[cash_type]]&amp;"-"&amp;Tabla1[[#This Row],[card]]&amp;"-"&amp;Tabla1[[#This Row],[coffee_name]]</f>
        <v>martes-20:54-card-ANON-0000-0000-0097-Americano with Milk</v>
      </c>
      <c r="L1102" t="str">
        <f>IF(COUNTIF($K$2:K1102,K1102)=1,"único","repetido")</f>
        <v>único</v>
      </c>
    </row>
    <row r="1103" spans="1:12" x14ac:dyDescent="0.3">
      <c r="A1103" s="1">
        <v>45503</v>
      </c>
      <c r="B1103" s="2">
        <v>45503.872943564813</v>
      </c>
      <c r="C1103" s="2" t="str">
        <f>TEXT(Tabla1[[#This Row],[date]],"mmm")</f>
        <v>jul</v>
      </c>
      <c r="D1103" s="2" t="str">
        <f>TEXT(Tabla1[[#This Row],[date]],"dddd")</f>
        <v>martes</v>
      </c>
      <c r="E1103" s="2" t="str">
        <f>TEXT(Tabla1[[#This Row],[datetime]],"hh:mm")</f>
        <v>20:57</v>
      </c>
      <c r="F1103" t="s">
        <v>3</v>
      </c>
      <c r="G1103" t="s">
        <v>361</v>
      </c>
      <c r="H1103" t="str">
        <f>IF(ISBLANK(G1103),"cash",IF(COUNTIF($D$2:D1103,D1103)=1,"Nuevo","frecuente"))</f>
        <v>frecuente</v>
      </c>
      <c r="I1103" s="8">
        <v>27.92</v>
      </c>
      <c r="J1103" t="s">
        <v>14</v>
      </c>
      <c r="K1103" t="str">
        <f>Tabla1[[#This Row],[day_of_the_week]]&amp;"-"&amp;Tabla1[[#This Row],[hour]]&amp;"-"&amp;Tabla1[[#This Row],[cash_type]]&amp;"-"&amp;Tabla1[[#This Row],[card]]&amp;"-"&amp;Tabla1[[#This Row],[coffee_name]]</f>
        <v>martes-20:57-card-ANON-0000-0000-0347-Americano with Milk</v>
      </c>
      <c r="L1103" t="str">
        <f>IF(COUNTIF($K$2:K1103,K1103)=1,"único","repetido")</f>
        <v>único</v>
      </c>
    </row>
    <row r="1104" spans="1:12" x14ac:dyDescent="0.3">
      <c r="A1104" s="1">
        <v>45503</v>
      </c>
      <c r="B1104" s="2">
        <v>45503.898138865741</v>
      </c>
      <c r="C1104" s="2" t="str">
        <f>TEXT(Tabla1[[#This Row],[date]],"mmm")</f>
        <v>jul</v>
      </c>
      <c r="D1104" s="2" t="str">
        <f>TEXT(Tabla1[[#This Row],[date]],"dddd")</f>
        <v>martes</v>
      </c>
      <c r="E1104" s="2" t="str">
        <f>TEXT(Tabla1[[#This Row],[datetime]],"hh:mm")</f>
        <v>21:33</v>
      </c>
      <c r="F1104" t="s">
        <v>3</v>
      </c>
      <c r="G1104" t="s">
        <v>449</v>
      </c>
      <c r="H1104" t="str">
        <f>IF(ISBLANK(G1104),"cash",IF(COUNTIF($D$2:D1104,D1104)=1,"Nuevo","frecuente"))</f>
        <v>frecuente</v>
      </c>
      <c r="I1104" s="8">
        <v>32.82</v>
      </c>
      <c r="J1104" t="s">
        <v>7</v>
      </c>
      <c r="K1104" t="str">
        <f>Tabla1[[#This Row],[day_of_the_week]]&amp;"-"&amp;Tabla1[[#This Row],[hour]]&amp;"-"&amp;Tabla1[[#This Row],[cash_type]]&amp;"-"&amp;Tabla1[[#This Row],[card]]&amp;"-"&amp;Tabla1[[#This Row],[coffee_name]]</f>
        <v>martes-21:33-card-ANON-0000-0000-0435-Latte</v>
      </c>
      <c r="L1104" t="str">
        <f>IF(COUNTIF($K$2:K1104,K1104)=1,"único","repetido")</f>
        <v>único</v>
      </c>
    </row>
    <row r="1105" spans="1:12" x14ac:dyDescent="0.3">
      <c r="A1105" s="1">
        <v>45503</v>
      </c>
      <c r="B1105" s="2">
        <v>45503.927331990744</v>
      </c>
      <c r="C1105" s="2" t="str">
        <f>TEXT(Tabla1[[#This Row],[date]],"mmm")</f>
        <v>jul</v>
      </c>
      <c r="D1105" s="2" t="str">
        <f>TEXT(Tabla1[[#This Row],[date]],"dddd")</f>
        <v>martes</v>
      </c>
      <c r="E1105" s="2" t="str">
        <f>TEXT(Tabla1[[#This Row],[datetime]],"hh:mm")</f>
        <v>22:15</v>
      </c>
      <c r="F1105" t="s">
        <v>3</v>
      </c>
      <c r="G1105" t="s">
        <v>450</v>
      </c>
      <c r="H1105" t="str">
        <f>IF(ISBLANK(G1105),"cash",IF(COUNTIF($D$2:D1105,D1105)=1,"Nuevo","frecuente"))</f>
        <v>frecuente</v>
      </c>
      <c r="I1105" s="8">
        <v>23.02</v>
      </c>
      <c r="J1105" t="s">
        <v>11</v>
      </c>
      <c r="K1105" t="str">
        <f>Tabla1[[#This Row],[day_of_the_week]]&amp;"-"&amp;Tabla1[[#This Row],[hour]]&amp;"-"&amp;Tabla1[[#This Row],[cash_type]]&amp;"-"&amp;Tabla1[[#This Row],[card]]&amp;"-"&amp;Tabla1[[#This Row],[coffee_name]]</f>
        <v>martes-22:15-card-ANON-0000-0000-0436-Americano</v>
      </c>
      <c r="L1105" t="str">
        <f>IF(COUNTIF($K$2:K1105,K1105)=1,"único","repetido")</f>
        <v>único</v>
      </c>
    </row>
    <row r="1106" spans="1:12" x14ac:dyDescent="0.3">
      <c r="A1106" s="1">
        <v>45503</v>
      </c>
      <c r="B1106" s="2">
        <v>45503.928000694446</v>
      </c>
      <c r="C1106" s="2" t="str">
        <f>TEXT(Tabla1[[#This Row],[date]],"mmm")</f>
        <v>jul</v>
      </c>
      <c r="D1106" s="2" t="str">
        <f>TEXT(Tabla1[[#This Row],[date]],"dddd")</f>
        <v>martes</v>
      </c>
      <c r="E1106" s="2" t="str">
        <f>TEXT(Tabla1[[#This Row],[datetime]],"hh:mm")</f>
        <v>22:16</v>
      </c>
      <c r="F1106" t="s">
        <v>3</v>
      </c>
      <c r="G1106" t="s">
        <v>450</v>
      </c>
      <c r="H1106" t="str">
        <f>IF(ISBLANK(G1106),"cash",IF(COUNTIF($D$2:D1106,D1106)=1,"Nuevo","frecuente"))</f>
        <v>frecuente</v>
      </c>
      <c r="I1106" s="8">
        <v>32.82</v>
      </c>
      <c r="J1106" t="s">
        <v>43</v>
      </c>
      <c r="K1106" t="str">
        <f>Tabla1[[#This Row],[day_of_the_week]]&amp;"-"&amp;Tabla1[[#This Row],[hour]]&amp;"-"&amp;Tabla1[[#This Row],[cash_type]]&amp;"-"&amp;Tabla1[[#This Row],[card]]&amp;"-"&amp;Tabla1[[#This Row],[coffee_name]]</f>
        <v>martes-22:16-card-ANON-0000-0000-0436-Cappuccino</v>
      </c>
      <c r="L1106" t="str">
        <f>IF(COUNTIF($K$2:K1106,K1106)=1,"único","repetido")</f>
        <v>único</v>
      </c>
    </row>
    <row r="1107" spans="1:12" x14ac:dyDescent="0.3">
      <c r="A1107" s="1">
        <v>45504</v>
      </c>
      <c r="B1107" s="2">
        <v>45504.333241875</v>
      </c>
      <c r="C1107" s="2" t="str">
        <f>TEXT(Tabla1[[#This Row],[date]],"mmm")</f>
        <v>jul</v>
      </c>
      <c r="D1107" s="2" t="str">
        <f>TEXT(Tabla1[[#This Row],[date]],"dddd")</f>
        <v>miércoles</v>
      </c>
      <c r="E1107" s="2" t="str">
        <f>TEXT(Tabla1[[#This Row],[datetime]],"hh:mm")</f>
        <v>07:59</v>
      </c>
      <c r="F1107" t="s">
        <v>3</v>
      </c>
      <c r="G1107" t="s">
        <v>437</v>
      </c>
      <c r="H1107" t="str">
        <f>IF(ISBLANK(G1107),"cash",IF(COUNTIF($D$2:D1107,D1107)=1,"Nuevo","frecuente"))</f>
        <v>frecuente</v>
      </c>
      <c r="I1107" s="8">
        <v>27.92</v>
      </c>
      <c r="J1107" t="s">
        <v>14</v>
      </c>
      <c r="K1107" t="str">
        <f>Tabla1[[#This Row],[day_of_the_week]]&amp;"-"&amp;Tabla1[[#This Row],[hour]]&amp;"-"&amp;Tabla1[[#This Row],[cash_type]]&amp;"-"&amp;Tabla1[[#This Row],[card]]&amp;"-"&amp;Tabla1[[#This Row],[coffee_name]]</f>
        <v>miércoles-07:59-card-ANON-0000-0000-0423-Americano with Milk</v>
      </c>
      <c r="L1107" t="str">
        <f>IF(COUNTIF($K$2:K1107,K1107)=1,"único","repetido")</f>
        <v>único</v>
      </c>
    </row>
    <row r="1108" spans="1:12" x14ac:dyDescent="0.3">
      <c r="A1108" s="1">
        <v>45504</v>
      </c>
      <c r="B1108" s="2">
        <v>45504.359513229167</v>
      </c>
      <c r="C1108" s="2" t="str">
        <f>TEXT(Tabla1[[#This Row],[date]],"mmm")</f>
        <v>jul</v>
      </c>
      <c r="D1108" s="2" t="str">
        <f>TEXT(Tabla1[[#This Row],[date]],"dddd")</f>
        <v>miércoles</v>
      </c>
      <c r="E1108" s="2" t="str">
        <f>TEXT(Tabla1[[#This Row],[datetime]],"hh:mm")</f>
        <v>08:37</v>
      </c>
      <c r="F1108" t="s">
        <v>3</v>
      </c>
      <c r="G1108" t="s">
        <v>451</v>
      </c>
      <c r="H1108" t="str">
        <f>IF(ISBLANK(G1108),"cash",IF(COUNTIF($D$2:D1108,D1108)=1,"Nuevo","frecuente"))</f>
        <v>frecuente</v>
      </c>
      <c r="I1108" s="8">
        <v>27.92</v>
      </c>
      <c r="J1108" t="s">
        <v>14</v>
      </c>
      <c r="K1108" t="str">
        <f>Tabla1[[#This Row],[day_of_the_week]]&amp;"-"&amp;Tabla1[[#This Row],[hour]]&amp;"-"&amp;Tabla1[[#This Row],[cash_type]]&amp;"-"&amp;Tabla1[[#This Row],[card]]&amp;"-"&amp;Tabla1[[#This Row],[coffee_name]]</f>
        <v>miércoles-08:37-card-ANON-0000-0000-0437-Americano with Milk</v>
      </c>
      <c r="L1108" t="str">
        <f>IF(COUNTIF($K$2:K1108,K1108)=1,"único","repetido")</f>
        <v>único</v>
      </c>
    </row>
    <row r="1109" spans="1:12" x14ac:dyDescent="0.3">
      <c r="A1109" s="1">
        <v>45504</v>
      </c>
      <c r="B1109" s="2">
        <v>45504.360164768521</v>
      </c>
      <c r="C1109" s="2" t="str">
        <f>TEXT(Tabla1[[#This Row],[date]],"mmm")</f>
        <v>jul</v>
      </c>
      <c r="D1109" s="2" t="str">
        <f>TEXT(Tabla1[[#This Row],[date]],"dddd")</f>
        <v>miércoles</v>
      </c>
      <c r="E1109" s="2" t="str">
        <f>TEXT(Tabla1[[#This Row],[datetime]],"hh:mm")</f>
        <v>08:38</v>
      </c>
      <c r="F1109" t="s">
        <v>3</v>
      </c>
      <c r="G1109" t="s">
        <v>451</v>
      </c>
      <c r="H1109" t="str">
        <f>IF(ISBLANK(G1109),"cash",IF(COUNTIF($D$2:D1109,D1109)=1,"Nuevo","frecuente"))</f>
        <v>frecuente</v>
      </c>
      <c r="I1109" s="8">
        <v>27.92</v>
      </c>
      <c r="J1109" t="s">
        <v>14</v>
      </c>
      <c r="K1109" t="str">
        <f>Tabla1[[#This Row],[day_of_the_week]]&amp;"-"&amp;Tabla1[[#This Row],[hour]]&amp;"-"&amp;Tabla1[[#This Row],[cash_type]]&amp;"-"&amp;Tabla1[[#This Row],[card]]&amp;"-"&amp;Tabla1[[#This Row],[coffee_name]]</f>
        <v>miércoles-08:38-card-ANON-0000-0000-0437-Americano with Milk</v>
      </c>
      <c r="L1109" t="str">
        <f>IF(COUNTIF($K$2:K1109,K1109)=1,"único","repetido")</f>
        <v>único</v>
      </c>
    </row>
    <row r="1110" spans="1:12" x14ac:dyDescent="0.3">
      <c r="A1110" s="1">
        <v>45504</v>
      </c>
      <c r="B1110" s="2">
        <v>45504.413024479167</v>
      </c>
      <c r="C1110" s="2" t="str">
        <f>TEXT(Tabla1[[#This Row],[date]],"mmm")</f>
        <v>jul</v>
      </c>
      <c r="D1110" s="2" t="str">
        <f>TEXT(Tabla1[[#This Row],[date]],"dddd")</f>
        <v>miércoles</v>
      </c>
      <c r="E1110" s="2" t="str">
        <f>TEXT(Tabla1[[#This Row],[datetime]],"hh:mm")</f>
        <v>09:54</v>
      </c>
      <c r="F1110" t="s">
        <v>3</v>
      </c>
      <c r="G1110" t="s">
        <v>402</v>
      </c>
      <c r="H1110" t="str">
        <f>IF(ISBLANK(G1110),"cash",IF(COUNTIF($D$2:D1110,D1110)=1,"Nuevo","frecuente"))</f>
        <v>frecuente</v>
      </c>
      <c r="I1110" s="8">
        <v>23.02</v>
      </c>
      <c r="J1110" t="s">
        <v>11</v>
      </c>
      <c r="K1110" t="str">
        <f>Tabla1[[#This Row],[day_of_the_week]]&amp;"-"&amp;Tabla1[[#This Row],[hour]]&amp;"-"&amp;Tabla1[[#This Row],[cash_type]]&amp;"-"&amp;Tabla1[[#This Row],[card]]&amp;"-"&amp;Tabla1[[#This Row],[coffee_name]]</f>
        <v>miércoles-09:54-card-ANON-0000-0000-0388-Americano</v>
      </c>
      <c r="L1110" t="str">
        <f>IF(COUNTIF($K$2:K1110,K1110)=1,"único","repetido")</f>
        <v>único</v>
      </c>
    </row>
    <row r="1111" spans="1:12" x14ac:dyDescent="0.3">
      <c r="A1111" s="1">
        <v>45504</v>
      </c>
      <c r="B1111" s="2">
        <v>45504.413716921299</v>
      </c>
      <c r="C1111" s="2" t="str">
        <f>TEXT(Tabla1[[#This Row],[date]],"mmm")</f>
        <v>jul</v>
      </c>
      <c r="D1111" s="2" t="str">
        <f>TEXT(Tabla1[[#This Row],[date]],"dddd")</f>
        <v>miércoles</v>
      </c>
      <c r="E1111" s="2" t="str">
        <f>TEXT(Tabla1[[#This Row],[datetime]],"hh:mm")</f>
        <v>09:55</v>
      </c>
      <c r="F1111" t="s">
        <v>3</v>
      </c>
      <c r="G1111" t="s">
        <v>402</v>
      </c>
      <c r="H1111" t="str">
        <f>IF(ISBLANK(G1111),"cash",IF(COUNTIF($D$2:D1111,D1111)=1,"Nuevo","frecuente"))</f>
        <v>frecuente</v>
      </c>
      <c r="I1111" s="8">
        <v>23.02</v>
      </c>
      <c r="J1111" t="s">
        <v>11</v>
      </c>
      <c r="K1111" t="str">
        <f>Tabla1[[#This Row],[day_of_the_week]]&amp;"-"&amp;Tabla1[[#This Row],[hour]]&amp;"-"&amp;Tabla1[[#This Row],[cash_type]]&amp;"-"&amp;Tabla1[[#This Row],[card]]&amp;"-"&amp;Tabla1[[#This Row],[coffee_name]]</f>
        <v>miércoles-09:55-card-ANON-0000-0000-0388-Americano</v>
      </c>
      <c r="L1111" t="str">
        <f>IF(COUNTIF($K$2:K1111,K1111)=1,"único","repetido")</f>
        <v>único</v>
      </c>
    </row>
    <row r="1112" spans="1:12" x14ac:dyDescent="0.3">
      <c r="A1112" s="1">
        <v>45504</v>
      </c>
      <c r="B1112" s="2">
        <v>45504.415461377313</v>
      </c>
      <c r="C1112" s="2" t="str">
        <f>TEXT(Tabla1[[#This Row],[date]],"mmm")</f>
        <v>jul</v>
      </c>
      <c r="D1112" s="2" t="str">
        <f>TEXT(Tabla1[[#This Row],[date]],"dddd")</f>
        <v>miércoles</v>
      </c>
      <c r="E1112" s="2" t="str">
        <f>TEXT(Tabla1[[#This Row],[datetime]],"hh:mm")</f>
        <v>09:58</v>
      </c>
      <c r="F1112" t="s">
        <v>3</v>
      </c>
      <c r="G1112" t="s">
        <v>290</v>
      </c>
      <c r="H1112" t="str">
        <f>IF(ISBLANK(G1112),"cash",IF(COUNTIF($D$2:D1112,D1112)=1,"Nuevo","frecuente"))</f>
        <v>frecuente</v>
      </c>
      <c r="I1112" s="8">
        <v>27.92</v>
      </c>
      <c r="J1112" t="s">
        <v>14</v>
      </c>
      <c r="K1112" t="str">
        <f>Tabla1[[#This Row],[day_of_the_week]]&amp;"-"&amp;Tabla1[[#This Row],[hour]]&amp;"-"&amp;Tabla1[[#This Row],[cash_type]]&amp;"-"&amp;Tabla1[[#This Row],[card]]&amp;"-"&amp;Tabla1[[#This Row],[coffee_name]]</f>
        <v>miércoles-09:58-card-ANON-0000-0000-0276-Americano with Milk</v>
      </c>
      <c r="L1112" t="str">
        <f>IF(COUNTIF($K$2:K1112,K1112)=1,"único","repetido")</f>
        <v>único</v>
      </c>
    </row>
    <row r="1113" spans="1:12" x14ac:dyDescent="0.3">
      <c r="A1113" s="1">
        <v>45504</v>
      </c>
      <c r="B1113" s="2">
        <v>45504.549798715278</v>
      </c>
      <c r="C1113" s="2" t="str">
        <f>TEXT(Tabla1[[#This Row],[date]],"mmm")</f>
        <v>jul</v>
      </c>
      <c r="D1113" s="2" t="str">
        <f>TEXT(Tabla1[[#This Row],[date]],"dddd")</f>
        <v>miércoles</v>
      </c>
      <c r="E1113" s="2" t="str">
        <f>TEXT(Tabla1[[#This Row],[datetime]],"hh:mm")</f>
        <v>13:11</v>
      </c>
      <c r="F1113" t="s">
        <v>3</v>
      </c>
      <c r="G1113" t="s">
        <v>398</v>
      </c>
      <c r="H1113" t="str">
        <f>IF(ISBLANK(G1113),"cash",IF(COUNTIF($D$2:D1113,D1113)=1,"Nuevo","frecuente"))</f>
        <v>frecuente</v>
      </c>
      <c r="I1113" s="8">
        <v>32.82</v>
      </c>
      <c r="J1113" t="s">
        <v>18</v>
      </c>
      <c r="K1113" t="str">
        <f>Tabla1[[#This Row],[day_of_the_week]]&amp;"-"&amp;Tabla1[[#This Row],[hour]]&amp;"-"&amp;Tabla1[[#This Row],[cash_type]]&amp;"-"&amp;Tabla1[[#This Row],[card]]&amp;"-"&amp;Tabla1[[#This Row],[coffee_name]]</f>
        <v>miércoles-13:11-card-ANON-0000-0000-0384-Cocoa</v>
      </c>
      <c r="L1113" t="str">
        <f>IF(COUNTIF($K$2:K1113,K1113)=1,"único","repetido")</f>
        <v>único</v>
      </c>
    </row>
    <row r="1114" spans="1:12" x14ac:dyDescent="0.3">
      <c r="A1114" s="1">
        <v>45504</v>
      </c>
      <c r="B1114" s="2">
        <v>45504.551392199071</v>
      </c>
      <c r="C1114" s="2" t="str">
        <f>TEXT(Tabla1[[#This Row],[date]],"mmm")</f>
        <v>jul</v>
      </c>
      <c r="D1114" s="2" t="str">
        <f>TEXT(Tabla1[[#This Row],[date]],"dddd")</f>
        <v>miércoles</v>
      </c>
      <c r="E1114" s="2" t="str">
        <f>TEXT(Tabla1[[#This Row],[datetime]],"hh:mm")</f>
        <v>13:14</v>
      </c>
      <c r="F1114" t="s">
        <v>3</v>
      </c>
      <c r="G1114" t="s">
        <v>398</v>
      </c>
      <c r="H1114" t="str">
        <f>IF(ISBLANK(G1114),"cash",IF(COUNTIF($D$2:D1114,D1114)=1,"Nuevo","frecuente"))</f>
        <v>frecuente</v>
      </c>
      <c r="I1114" s="8">
        <v>32.82</v>
      </c>
      <c r="J1114" t="s">
        <v>7</v>
      </c>
      <c r="K1114" t="str">
        <f>Tabla1[[#This Row],[day_of_the_week]]&amp;"-"&amp;Tabla1[[#This Row],[hour]]&amp;"-"&amp;Tabla1[[#This Row],[cash_type]]&amp;"-"&amp;Tabla1[[#This Row],[card]]&amp;"-"&amp;Tabla1[[#This Row],[coffee_name]]</f>
        <v>miércoles-13:14-card-ANON-0000-0000-0384-Latte</v>
      </c>
      <c r="L1114" t="str">
        <f>IF(COUNTIF($K$2:K1114,K1114)=1,"único","repetido")</f>
        <v>único</v>
      </c>
    </row>
    <row r="1115" spans="1:12" x14ac:dyDescent="0.3">
      <c r="A1115" s="1">
        <v>45504</v>
      </c>
      <c r="B1115" s="2">
        <v>45504.558905520833</v>
      </c>
      <c r="C1115" s="2" t="str">
        <f>TEXT(Tabla1[[#This Row],[date]],"mmm")</f>
        <v>jul</v>
      </c>
      <c r="D1115" s="2" t="str">
        <f>TEXT(Tabla1[[#This Row],[date]],"dddd")</f>
        <v>miércoles</v>
      </c>
      <c r="E1115" s="2" t="str">
        <f>TEXT(Tabla1[[#This Row],[datetime]],"hh:mm")</f>
        <v>13:24</v>
      </c>
      <c r="F1115" t="s">
        <v>3</v>
      </c>
      <c r="G1115" t="s">
        <v>452</v>
      </c>
      <c r="H1115" t="str">
        <f>IF(ISBLANK(G1115),"cash",IF(COUNTIF($D$2:D1115,D1115)=1,"Nuevo","frecuente"))</f>
        <v>frecuente</v>
      </c>
      <c r="I1115" s="8">
        <v>27.92</v>
      </c>
      <c r="J1115" t="s">
        <v>14</v>
      </c>
      <c r="K1115" t="str">
        <f>Tabla1[[#This Row],[day_of_the_week]]&amp;"-"&amp;Tabla1[[#This Row],[hour]]&amp;"-"&amp;Tabla1[[#This Row],[cash_type]]&amp;"-"&amp;Tabla1[[#This Row],[card]]&amp;"-"&amp;Tabla1[[#This Row],[coffee_name]]</f>
        <v>miércoles-13:24-card-ANON-0000-0000-0438-Americano with Milk</v>
      </c>
      <c r="L1115" t="str">
        <f>IF(COUNTIF($K$2:K1115,K1115)=1,"único","repetido")</f>
        <v>único</v>
      </c>
    </row>
    <row r="1116" spans="1:12" x14ac:dyDescent="0.3">
      <c r="A1116" s="1">
        <v>45504</v>
      </c>
      <c r="B1116" s="2">
        <v>45504.741745219908</v>
      </c>
      <c r="C1116" s="2" t="str">
        <f>TEXT(Tabla1[[#This Row],[date]],"mmm")</f>
        <v>jul</v>
      </c>
      <c r="D1116" s="2" t="str">
        <f>TEXT(Tabla1[[#This Row],[date]],"dddd")</f>
        <v>miércoles</v>
      </c>
      <c r="E1116" s="2" t="str">
        <f>TEXT(Tabla1[[#This Row],[datetime]],"hh:mm")</f>
        <v>17:48</v>
      </c>
      <c r="F1116" t="s">
        <v>3</v>
      </c>
      <c r="G1116" t="s">
        <v>453</v>
      </c>
      <c r="H1116" t="str">
        <f>IF(ISBLANK(G1116),"cash",IF(COUNTIF($D$2:D1116,D1116)=1,"Nuevo","frecuente"))</f>
        <v>frecuente</v>
      </c>
      <c r="I1116" s="8">
        <v>23.02</v>
      </c>
      <c r="J1116" t="s">
        <v>28</v>
      </c>
      <c r="K1116" t="str">
        <f>Tabla1[[#This Row],[day_of_the_week]]&amp;"-"&amp;Tabla1[[#This Row],[hour]]&amp;"-"&amp;Tabla1[[#This Row],[cash_type]]&amp;"-"&amp;Tabla1[[#This Row],[card]]&amp;"-"&amp;Tabla1[[#This Row],[coffee_name]]</f>
        <v>miércoles-17:48-card-ANON-0000-0000-0439-Cortado</v>
      </c>
      <c r="L1116" t="str">
        <f>IF(COUNTIF($K$2:K1116,K1116)=1,"único","repetido")</f>
        <v>único</v>
      </c>
    </row>
    <row r="1117" spans="1:12" x14ac:dyDescent="0.3">
      <c r="A1117" s="1">
        <v>45504</v>
      </c>
      <c r="B1117" s="2">
        <v>45504.752951064816</v>
      </c>
      <c r="C1117" s="2" t="str">
        <f>TEXT(Tabla1[[#This Row],[date]],"mmm")</f>
        <v>jul</v>
      </c>
      <c r="D1117" s="2" t="str">
        <f>TEXT(Tabla1[[#This Row],[date]],"dddd")</f>
        <v>miércoles</v>
      </c>
      <c r="E1117" s="2" t="str">
        <f>TEXT(Tabla1[[#This Row],[datetime]],"hh:mm")</f>
        <v>18:04</v>
      </c>
      <c r="F1117" t="s">
        <v>3</v>
      </c>
      <c r="G1117" t="s">
        <v>454</v>
      </c>
      <c r="H1117" t="str">
        <f>IF(ISBLANK(G1117),"cash",IF(COUNTIF($D$2:D1117,D1117)=1,"Nuevo","frecuente"))</f>
        <v>frecuente</v>
      </c>
      <c r="I1117" s="8">
        <v>32.82</v>
      </c>
      <c r="J1117" t="s">
        <v>7</v>
      </c>
      <c r="K1117" t="str">
        <f>Tabla1[[#This Row],[day_of_the_week]]&amp;"-"&amp;Tabla1[[#This Row],[hour]]&amp;"-"&amp;Tabla1[[#This Row],[cash_type]]&amp;"-"&amp;Tabla1[[#This Row],[card]]&amp;"-"&amp;Tabla1[[#This Row],[coffee_name]]</f>
        <v>miércoles-18:04-card-ANON-0000-0000-0440-Latte</v>
      </c>
      <c r="L1117" t="str">
        <f>IF(COUNTIF($K$2:K1117,K1117)=1,"único","repetido")</f>
        <v>único</v>
      </c>
    </row>
    <row r="1118" spans="1:12" x14ac:dyDescent="0.3">
      <c r="A1118" s="1">
        <v>45504</v>
      </c>
      <c r="B1118" s="2">
        <v>45504.807394479169</v>
      </c>
      <c r="C1118" s="2" t="str">
        <f>TEXT(Tabla1[[#This Row],[date]],"mmm")</f>
        <v>jul</v>
      </c>
      <c r="D1118" s="2" t="str">
        <f>TEXT(Tabla1[[#This Row],[date]],"dddd")</f>
        <v>miércoles</v>
      </c>
      <c r="E1118" s="2" t="str">
        <f>TEXT(Tabla1[[#This Row],[datetime]],"hh:mm")</f>
        <v>19:22</v>
      </c>
      <c r="F1118" t="s">
        <v>3</v>
      </c>
      <c r="G1118" t="s">
        <v>455</v>
      </c>
      <c r="H1118" t="str">
        <f>IF(ISBLANK(G1118),"cash",IF(COUNTIF($D$2:D1118,D1118)=1,"Nuevo","frecuente"))</f>
        <v>frecuente</v>
      </c>
      <c r="I1118" s="8">
        <v>23.02</v>
      </c>
      <c r="J1118" t="s">
        <v>28</v>
      </c>
      <c r="K1118" t="str">
        <f>Tabla1[[#This Row],[day_of_the_week]]&amp;"-"&amp;Tabla1[[#This Row],[hour]]&amp;"-"&amp;Tabla1[[#This Row],[cash_type]]&amp;"-"&amp;Tabla1[[#This Row],[card]]&amp;"-"&amp;Tabla1[[#This Row],[coffee_name]]</f>
        <v>miércoles-19:22-card-ANON-0000-0000-0441-Cortado</v>
      </c>
      <c r="L1118" t="str">
        <f>IF(COUNTIF($K$2:K1118,K1118)=1,"único","repetido")</f>
        <v>único</v>
      </c>
    </row>
    <row r="1119" spans="1:12" x14ac:dyDescent="0.3">
      <c r="A1119" s="1">
        <v>45504</v>
      </c>
      <c r="B1119" s="2">
        <v>45504.811633576392</v>
      </c>
      <c r="C1119" s="2" t="str">
        <f>TEXT(Tabla1[[#This Row],[date]],"mmm")</f>
        <v>jul</v>
      </c>
      <c r="D1119" s="2" t="str">
        <f>TEXT(Tabla1[[#This Row],[date]],"dddd")</f>
        <v>miércoles</v>
      </c>
      <c r="E1119" s="2" t="str">
        <f>TEXT(Tabla1[[#This Row],[datetime]],"hh:mm")</f>
        <v>19:28</v>
      </c>
      <c r="F1119" t="s">
        <v>3</v>
      </c>
      <c r="G1119" t="s">
        <v>19</v>
      </c>
      <c r="H1119" t="str">
        <f>IF(ISBLANK(G1119),"cash",IF(COUNTIF($D$2:D1119,D1119)=1,"Nuevo","frecuente"))</f>
        <v>frecuente</v>
      </c>
      <c r="I1119" s="8">
        <v>32.82</v>
      </c>
      <c r="J1119" t="s">
        <v>7</v>
      </c>
      <c r="K1119" t="str">
        <f>Tabla1[[#This Row],[day_of_the_week]]&amp;"-"&amp;Tabla1[[#This Row],[hour]]&amp;"-"&amp;Tabla1[[#This Row],[cash_type]]&amp;"-"&amp;Tabla1[[#This Row],[card]]&amp;"-"&amp;Tabla1[[#This Row],[coffee_name]]</f>
        <v>miércoles-19:28-card-ANON-0000-0000-0009-Latte</v>
      </c>
      <c r="L1119" t="str">
        <f>IF(COUNTIF($K$2:K1119,K1119)=1,"único","repetido")</f>
        <v>único</v>
      </c>
    </row>
    <row r="1120" spans="1:12" x14ac:dyDescent="0.3">
      <c r="A1120" s="1">
        <v>45504</v>
      </c>
      <c r="B1120" s="2">
        <v>45504.86576872685</v>
      </c>
      <c r="C1120" s="2" t="str">
        <f>TEXT(Tabla1[[#This Row],[date]],"mmm")</f>
        <v>jul</v>
      </c>
      <c r="D1120" s="2" t="str">
        <f>TEXT(Tabla1[[#This Row],[date]],"dddd")</f>
        <v>miércoles</v>
      </c>
      <c r="E1120" s="2" t="str">
        <f>TEXT(Tabla1[[#This Row],[datetime]],"hh:mm")</f>
        <v>20:46</v>
      </c>
      <c r="F1120" t="s">
        <v>3</v>
      </c>
      <c r="G1120" t="s">
        <v>456</v>
      </c>
      <c r="H1120" t="str">
        <f>IF(ISBLANK(G1120),"cash",IF(COUNTIF($D$2:D1120,D1120)=1,"Nuevo","frecuente"))</f>
        <v>frecuente</v>
      </c>
      <c r="I1120" s="8">
        <v>32.82</v>
      </c>
      <c r="J1120" t="s">
        <v>18</v>
      </c>
      <c r="K1120" t="str">
        <f>Tabla1[[#This Row],[day_of_the_week]]&amp;"-"&amp;Tabla1[[#This Row],[hour]]&amp;"-"&amp;Tabla1[[#This Row],[cash_type]]&amp;"-"&amp;Tabla1[[#This Row],[card]]&amp;"-"&amp;Tabla1[[#This Row],[coffee_name]]</f>
        <v>miércoles-20:46-card-ANON-0000-0000-0442-Cocoa</v>
      </c>
      <c r="L1120" t="str">
        <f>IF(COUNTIF($K$2:K1120,K1120)=1,"único","repetido")</f>
        <v>único</v>
      </c>
    </row>
    <row r="1121" spans="1:12" x14ac:dyDescent="0.3">
      <c r="A1121" s="1">
        <v>45504</v>
      </c>
      <c r="B1121" s="2">
        <v>45504.868141331019</v>
      </c>
      <c r="C1121" s="2" t="str">
        <f>TEXT(Tabla1[[#This Row],[date]],"mmm")</f>
        <v>jul</v>
      </c>
      <c r="D1121" s="2" t="str">
        <f>TEXT(Tabla1[[#This Row],[date]],"dddd")</f>
        <v>miércoles</v>
      </c>
      <c r="E1121" s="2" t="str">
        <f>TEXT(Tabla1[[#This Row],[datetime]],"hh:mm")</f>
        <v>20:50</v>
      </c>
      <c r="F1121" t="s">
        <v>3</v>
      </c>
      <c r="G1121" t="s">
        <v>457</v>
      </c>
      <c r="H1121" t="str">
        <f>IF(ISBLANK(G1121),"cash",IF(COUNTIF($D$2:D1121,D1121)=1,"Nuevo","frecuente"))</f>
        <v>frecuente</v>
      </c>
      <c r="I1121" s="8">
        <v>23.02</v>
      </c>
      <c r="J1121" t="s">
        <v>28</v>
      </c>
      <c r="K1121" t="str">
        <f>Tabla1[[#This Row],[day_of_the_week]]&amp;"-"&amp;Tabla1[[#This Row],[hour]]&amp;"-"&amp;Tabla1[[#This Row],[cash_type]]&amp;"-"&amp;Tabla1[[#This Row],[card]]&amp;"-"&amp;Tabla1[[#This Row],[coffee_name]]</f>
        <v>miércoles-20:50-card-ANON-0000-0000-0443-Cortado</v>
      </c>
      <c r="L1121" t="str">
        <f>IF(COUNTIF($K$2:K1121,K1121)=1,"único","repetido")</f>
        <v>único</v>
      </c>
    </row>
    <row r="1122" spans="1:12" x14ac:dyDescent="0.3">
      <c r="A1122" s="1">
        <v>45504</v>
      </c>
      <c r="B1122" s="2">
        <v>45504.86887017361</v>
      </c>
      <c r="C1122" s="2" t="str">
        <f>TEXT(Tabla1[[#This Row],[date]],"mmm")</f>
        <v>jul</v>
      </c>
      <c r="D1122" s="2" t="str">
        <f>TEXT(Tabla1[[#This Row],[date]],"dddd")</f>
        <v>miércoles</v>
      </c>
      <c r="E1122" s="2" t="str">
        <f>TEXT(Tabla1[[#This Row],[datetime]],"hh:mm")</f>
        <v>20:51</v>
      </c>
      <c r="F1122" t="s">
        <v>3</v>
      </c>
      <c r="G1122" t="s">
        <v>457</v>
      </c>
      <c r="H1122" t="str">
        <f>IF(ISBLANK(G1122),"cash",IF(COUNTIF($D$2:D1122,D1122)=1,"Nuevo","frecuente"))</f>
        <v>frecuente</v>
      </c>
      <c r="I1122" s="8">
        <v>32.82</v>
      </c>
      <c r="J1122" t="s">
        <v>7</v>
      </c>
      <c r="K1122" t="str">
        <f>Tabla1[[#This Row],[day_of_the_week]]&amp;"-"&amp;Tabla1[[#This Row],[hour]]&amp;"-"&amp;Tabla1[[#This Row],[cash_type]]&amp;"-"&amp;Tabla1[[#This Row],[card]]&amp;"-"&amp;Tabla1[[#This Row],[coffee_name]]</f>
        <v>miércoles-20:51-card-ANON-0000-0000-0443-Latte</v>
      </c>
      <c r="L1122" t="str">
        <f>IF(COUNTIF($K$2:K1122,K1122)=1,"único","repetido")</f>
        <v>único</v>
      </c>
    </row>
    <row r="1123" spans="1:12" x14ac:dyDescent="0.3">
      <c r="A1123" s="1">
        <v>45504</v>
      </c>
      <c r="B1123" s="2">
        <v>45504.869615763891</v>
      </c>
      <c r="C1123" s="2" t="str">
        <f>TEXT(Tabla1[[#This Row],[date]],"mmm")</f>
        <v>jul</v>
      </c>
      <c r="D1123" s="2" t="str">
        <f>TEXT(Tabla1[[#This Row],[date]],"dddd")</f>
        <v>miércoles</v>
      </c>
      <c r="E1123" s="2" t="str">
        <f>TEXT(Tabla1[[#This Row],[datetime]],"hh:mm")</f>
        <v>20:52</v>
      </c>
      <c r="F1123" t="s">
        <v>3</v>
      </c>
      <c r="G1123" t="s">
        <v>167</v>
      </c>
      <c r="H1123" t="str">
        <f>IF(ISBLANK(G1123),"cash",IF(COUNTIF($D$2:D1123,D1123)=1,"Nuevo","frecuente"))</f>
        <v>frecuente</v>
      </c>
      <c r="I1123" s="8">
        <v>32.82</v>
      </c>
      <c r="J1123" t="s">
        <v>43</v>
      </c>
      <c r="K1123" t="str">
        <f>Tabla1[[#This Row],[day_of_the_week]]&amp;"-"&amp;Tabla1[[#This Row],[hour]]&amp;"-"&amp;Tabla1[[#This Row],[cash_type]]&amp;"-"&amp;Tabla1[[#This Row],[card]]&amp;"-"&amp;Tabla1[[#This Row],[coffee_name]]</f>
        <v>miércoles-20:52-card-ANON-0000-0000-0153-Cappuccino</v>
      </c>
      <c r="L1123" t="str">
        <f>IF(COUNTIF($K$2:K1123,K1123)=1,"único","repetido")</f>
        <v>único</v>
      </c>
    </row>
    <row r="1124" spans="1:12" x14ac:dyDescent="0.3">
      <c r="A1124" s="1">
        <v>45504</v>
      </c>
      <c r="B1124" s="2">
        <v>45504.870544872683</v>
      </c>
      <c r="C1124" s="2" t="str">
        <f>TEXT(Tabla1[[#This Row],[date]],"mmm")</f>
        <v>jul</v>
      </c>
      <c r="D1124" s="2" t="str">
        <f>TEXT(Tabla1[[#This Row],[date]],"dddd")</f>
        <v>miércoles</v>
      </c>
      <c r="E1124" s="2" t="str">
        <f>TEXT(Tabla1[[#This Row],[datetime]],"hh:mm")</f>
        <v>20:53</v>
      </c>
      <c r="F1124" t="s">
        <v>3</v>
      </c>
      <c r="G1124" t="s">
        <v>457</v>
      </c>
      <c r="H1124" t="str">
        <f>IF(ISBLANK(G1124),"cash",IF(COUNTIF($D$2:D1124,D1124)=1,"Nuevo","frecuente"))</f>
        <v>frecuente</v>
      </c>
      <c r="I1124" s="8">
        <v>23.02</v>
      </c>
      <c r="J1124" t="s">
        <v>28</v>
      </c>
      <c r="K1124" t="str">
        <f>Tabla1[[#This Row],[day_of_the_week]]&amp;"-"&amp;Tabla1[[#This Row],[hour]]&amp;"-"&amp;Tabla1[[#This Row],[cash_type]]&amp;"-"&amp;Tabla1[[#This Row],[card]]&amp;"-"&amp;Tabla1[[#This Row],[coffee_name]]</f>
        <v>miércoles-20:53-card-ANON-0000-0000-0443-Cortado</v>
      </c>
      <c r="L1124" t="str">
        <f>IF(COUNTIF($K$2:K1124,K1124)=1,"único","repetido")</f>
        <v>único</v>
      </c>
    </row>
    <row r="1125" spans="1:12" x14ac:dyDescent="0.3">
      <c r="A1125" s="1">
        <v>45504</v>
      </c>
      <c r="B1125" s="2">
        <v>45504.874595057867</v>
      </c>
      <c r="C1125" s="2" t="str">
        <f>TEXT(Tabla1[[#This Row],[date]],"mmm")</f>
        <v>jul</v>
      </c>
      <c r="D1125" s="2" t="str">
        <f>TEXT(Tabla1[[#This Row],[date]],"dddd")</f>
        <v>miércoles</v>
      </c>
      <c r="E1125" s="2" t="str">
        <f>TEXT(Tabla1[[#This Row],[datetime]],"hh:mm")</f>
        <v>20:59</v>
      </c>
      <c r="F1125" t="s">
        <v>3</v>
      </c>
      <c r="G1125" t="s">
        <v>54</v>
      </c>
      <c r="H1125" t="str">
        <f>IF(ISBLANK(G1125),"cash",IF(COUNTIF($D$2:D1125,D1125)=1,"Nuevo","frecuente"))</f>
        <v>frecuente</v>
      </c>
      <c r="I1125" s="8">
        <v>27.92</v>
      </c>
      <c r="J1125" t="s">
        <v>14</v>
      </c>
      <c r="K1125" t="str">
        <f>Tabla1[[#This Row],[day_of_the_week]]&amp;"-"&amp;Tabla1[[#This Row],[hour]]&amp;"-"&amp;Tabla1[[#This Row],[cash_type]]&amp;"-"&amp;Tabla1[[#This Row],[card]]&amp;"-"&amp;Tabla1[[#This Row],[coffee_name]]</f>
        <v>miércoles-20:59-card-ANON-0000-0000-0040-Americano with Milk</v>
      </c>
      <c r="L1125" t="str">
        <f>IF(COUNTIF($K$2:K1125,K1125)=1,"único","repetido")</f>
        <v>único</v>
      </c>
    </row>
    <row r="1126" spans="1:12" x14ac:dyDescent="0.3">
      <c r="A1126" s="1">
        <v>45504</v>
      </c>
      <c r="B1126" s="2">
        <v>45504.89335648148</v>
      </c>
      <c r="C1126" s="2" t="str">
        <f>TEXT(Tabla1[[#This Row],[date]],"mmm")</f>
        <v>jul</v>
      </c>
      <c r="D1126" s="2" t="str">
        <f>TEXT(Tabla1[[#This Row],[date]],"dddd")</f>
        <v>miércoles</v>
      </c>
      <c r="E1126" s="2" t="str">
        <f>TEXT(Tabla1[[#This Row],[datetime]],"hh:mm")</f>
        <v>21:26</v>
      </c>
      <c r="F1126" t="s">
        <v>3</v>
      </c>
      <c r="G1126" t="s">
        <v>458</v>
      </c>
      <c r="H1126" t="str">
        <f>IF(ISBLANK(G1126),"cash",IF(COUNTIF($D$2:D1126,D1126)=1,"Nuevo","frecuente"))</f>
        <v>frecuente</v>
      </c>
      <c r="I1126" s="8">
        <v>32.82</v>
      </c>
      <c r="J1126" t="s">
        <v>7</v>
      </c>
      <c r="K1126" t="str">
        <f>Tabla1[[#This Row],[day_of_the_week]]&amp;"-"&amp;Tabla1[[#This Row],[hour]]&amp;"-"&amp;Tabla1[[#This Row],[cash_type]]&amp;"-"&amp;Tabla1[[#This Row],[card]]&amp;"-"&amp;Tabla1[[#This Row],[coffee_name]]</f>
        <v>miércoles-21:26-card-ANON-0000-0000-0444-Latte</v>
      </c>
      <c r="L1126" t="str">
        <f>IF(COUNTIF($K$2:K1126,K1126)=1,"único","repetido")</f>
        <v>único</v>
      </c>
    </row>
    <row r="1127" spans="1:12" x14ac:dyDescent="0.3">
      <c r="A1127" s="1">
        <v>45504</v>
      </c>
      <c r="B1127" s="2">
        <v>45504.912636851848</v>
      </c>
      <c r="C1127" s="2" t="str">
        <f>TEXT(Tabla1[[#This Row],[date]],"mmm")</f>
        <v>jul</v>
      </c>
      <c r="D1127" s="2" t="str">
        <f>TEXT(Tabla1[[#This Row],[date]],"dddd")</f>
        <v>miércoles</v>
      </c>
      <c r="E1127" s="2" t="str">
        <f>TEXT(Tabla1[[#This Row],[datetime]],"hh:mm")</f>
        <v>21:54</v>
      </c>
      <c r="F1127" t="s">
        <v>3</v>
      </c>
      <c r="G1127" t="s">
        <v>459</v>
      </c>
      <c r="H1127" t="str">
        <f>IF(ISBLANK(G1127),"cash",IF(COUNTIF($D$2:D1127,D1127)=1,"Nuevo","frecuente"))</f>
        <v>frecuente</v>
      </c>
      <c r="I1127" s="8">
        <v>32.82</v>
      </c>
      <c r="J1127" t="s">
        <v>7</v>
      </c>
      <c r="K1127" t="str">
        <f>Tabla1[[#This Row],[day_of_the_week]]&amp;"-"&amp;Tabla1[[#This Row],[hour]]&amp;"-"&amp;Tabla1[[#This Row],[cash_type]]&amp;"-"&amp;Tabla1[[#This Row],[card]]&amp;"-"&amp;Tabla1[[#This Row],[coffee_name]]</f>
        <v>miércoles-21:54-card-ANON-0000-0000-0445-Latte</v>
      </c>
      <c r="L1127" t="str">
        <f>IF(COUNTIF($K$2:K1127,K1127)=1,"único","repetido")</f>
        <v>único</v>
      </c>
    </row>
    <row r="1128" spans="1:12" x14ac:dyDescent="0.3">
      <c r="A1128" s="1">
        <v>45504</v>
      </c>
      <c r="B1128" s="2">
        <v>45504.91338622685</v>
      </c>
      <c r="C1128" s="2" t="str">
        <f>TEXT(Tabla1[[#This Row],[date]],"mmm")</f>
        <v>jul</v>
      </c>
      <c r="D1128" s="2" t="str">
        <f>TEXT(Tabla1[[#This Row],[date]],"dddd")</f>
        <v>miércoles</v>
      </c>
      <c r="E1128" s="2" t="str">
        <f>TEXT(Tabla1[[#This Row],[datetime]],"hh:mm")</f>
        <v>21:55</v>
      </c>
      <c r="F1128" t="s">
        <v>3</v>
      </c>
      <c r="G1128" t="s">
        <v>460</v>
      </c>
      <c r="H1128" t="str">
        <f>IF(ISBLANK(G1128),"cash",IF(COUNTIF($D$2:D1128,D1128)=1,"Nuevo","frecuente"))</f>
        <v>frecuente</v>
      </c>
      <c r="I1128" s="8">
        <v>32.82</v>
      </c>
      <c r="J1128" t="s">
        <v>7</v>
      </c>
      <c r="K1128" t="str">
        <f>Tabla1[[#This Row],[day_of_the_week]]&amp;"-"&amp;Tabla1[[#This Row],[hour]]&amp;"-"&amp;Tabla1[[#This Row],[cash_type]]&amp;"-"&amp;Tabla1[[#This Row],[card]]&amp;"-"&amp;Tabla1[[#This Row],[coffee_name]]</f>
        <v>miércoles-21:55-card-ANON-0000-0000-0446-Latte</v>
      </c>
      <c r="L1128" t="str">
        <f>IF(COUNTIF($K$2:K1128,K1128)=1,"único","repetido")</f>
        <v>único</v>
      </c>
    </row>
    <row r="1129" spans="1:12" x14ac:dyDescent="0.3">
      <c r="A1129" s="1">
        <v>45505</v>
      </c>
      <c r="B1129" s="2">
        <v>45505.313195428243</v>
      </c>
      <c r="C1129" s="2" t="str">
        <f>TEXT(Tabla1[[#This Row],[date]],"mmm")</f>
        <v>ago</v>
      </c>
      <c r="D1129" s="2" t="str">
        <f>TEXT(Tabla1[[#This Row],[date]],"dddd")</f>
        <v>jueves</v>
      </c>
      <c r="E1129" s="2" t="str">
        <f>TEXT(Tabla1[[#This Row],[datetime]],"hh:mm")</f>
        <v>07:31</v>
      </c>
      <c r="F1129" t="s">
        <v>3</v>
      </c>
      <c r="G1129" t="s">
        <v>437</v>
      </c>
      <c r="H1129" t="str">
        <f>IF(ISBLANK(G1129),"cash",IF(COUNTIF($D$2:D1129,D1129)=1,"Nuevo","frecuente"))</f>
        <v>frecuente</v>
      </c>
      <c r="I1129" s="8">
        <v>27.92</v>
      </c>
      <c r="J1129" t="s">
        <v>14</v>
      </c>
      <c r="K1129" t="str">
        <f>Tabla1[[#This Row],[day_of_the_week]]&amp;"-"&amp;Tabla1[[#This Row],[hour]]&amp;"-"&amp;Tabla1[[#This Row],[cash_type]]&amp;"-"&amp;Tabla1[[#This Row],[card]]&amp;"-"&amp;Tabla1[[#This Row],[coffee_name]]</f>
        <v>jueves-07:31-card-ANON-0000-0000-0423-Americano with Milk</v>
      </c>
      <c r="L1129" t="str">
        <f>IF(COUNTIF($K$2:K1129,K1129)=1,"único","repetido")</f>
        <v>único</v>
      </c>
    </row>
    <row r="1130" spans="1:12" x14ac:dyDescent="0.3">
      <c r="A1130" s="1">
        <v>45505</v>
      </c>
      <c r="B1130" s="2">
        <v>45505.392593287041</v>
      </c>
      <c r="C1130" s="2" t="str">
        <f>TEXT(Tabla1[[#This Row],[date]],"mmm")</f>
        <v>ago</v>
      </c>
      <c r="D1130" s="2" t="str">
        <f>TEXT(Tabla1[[#This Row],[date]],"dddd")</f>
        <v>jueves</v>
      </c>
      <c r="E1130" s="2" t="str">
        <f>TEXT(Tabla1[[#This Row],[datetime]],"hh:mm")</f>
        <v>09:25</v>
      </c>
      <c r="F1130" t="s">
        <v>3</v>
      </c>
      <c r="G1130" t="s">
        <v>290</v>
      </c>
      <c r="H1130" t="str">
        <f>IF(ISBLANK(G1130),"cash",IF(COUNTIF($D$2:D1130,D1130)=1,"Nuevo","frecuente"))</f>
        <v>frecuente</v>
      </c>
      <c r="I1130" s="8">
        <v>27.92</v>
      </c>
      <c r="J1130" t="s">
        <v>14</v>
      </c>
      <c r="K1130" t="str">
        <f>Tabla1[[#This Row],[day_of_the_week]]&amp;"-"&amp;Tabla1[[#This Row],[hour]]&amp;"-"&amp;Tabla1[[#This Row],[cash_type]]&amp;"-"&amp;Tabla1[[#This Row],[card]]&amp;"-"&amp;Tabla1[[#This Row],[coffee_name]]</f>
        <v>jueves-09:25-card-ANON-0000-0000-0276-Americano with Milk</v>
      </c>
      <c r="L1130" t="str">
        <f>IF(COUNTIF($K$2:K1130,K1130)=1,"único","repetido")</f>
        <v>único</v>
      </c>
    </row>
    <row r="1131" spans="1:12" x14ac:dyDescent="0.3">
      <c r="A1131" s="1">
        <v>45505</v>
      </c>
      <c r="B1131" s="2">
        <v>45505.461273923611</v>
      </c>
      <c r="C1131" s="2" t="str">
        <f>TEXT(Tabla1[[#This Row],[date]],"mmm")</f>
        <v>ago</v>
      </c>
      <c r="D1131" s="2" t="str">
        <f>TEXT(Tabla1[[#This Row],[date]],"dddd")</f>
        <v>jueves</v>
      </c>
      <c r="E1131" s="2" t="str">
        <f>TEXT(Tabla1[[#This Row],[datetime]],"hh:mm")</f>
        <v>11:04</v>
      </c>
      <c r="F1131" t="s">
        <v>3</v>
      </c>
      <c r="G1131" t="s">
        <v>111</v>
      </c>
      <c r="H1131" t="str">
        <f>IF(ISBLANK(G1131),"cash",IF(COUNTIF($D$2:D1131,D1131)=1,"Nuevo","frecuente"))</f>
        <v>frecuente</v>
      </c>
      <c r="I1131" s="8">
        <v>27.92</v>
      </c>
      <c r="J1131" t="s">
        <v>14</v>
      </c>
      <c r="K1131" t="str">
        <f>Tabla1[[#This Row],[day_of_the_week]]&amp;"-"&amp;Tabla1[[#This Row],[hour]]&amp;"-"&amp;Tabla1[[#This Row],[cash_type]]&amp;"-"&amp;Tabla1[[#This Row],[card]]&amp;"-"&amp;Tabla1[[#This Row],[coffee_name]]</f>
        <v>jueves-11:04-card-ANON-0000-0000-0097-Americano with Milk</v>
      </c>
      <c r="L1131" t="str">
        <f>IF(COUNTIF($K$2:K1131,K1131)=1,"único","repetido")</f>
        <v>único</v>
      </c>
    </row>
    <row r="1132" spans="1:12" x14ac:dyDescent="0.3">
      <c r="A1132" s="1">
        <v>45505</v>
      </c>
      <c r="B1132" s="2">
        <v>45505.474147789355</v>
      </c>
      <c r="C1132" s="2" t="str">
        <f>TEXT(Tabla1[[#This Row],[date]],"mmm")</f>
        <v>ago</v>
      </c>
      <c r="D1132" s="2" t="str">
        <f>TEXT(Tabla1[[#This Row],[date]],"dddd")</f>
        <v>jueves</v>
      </c>
      <c r="E1132" s="2" t="str">
        <f>TEXT(Tabla1[[#This Row],[datetime]],"hh:mm")</f>
        <v>11:22</v>
      </c>
      <c r="F1132" t="s">
        <v>3</v>
      </c>
      <c r="G1132" t="s">
        <v>461</v>
      </c>
      <c r="H1132" t="str">
        <f>IF(ISBLANK(G1132),"cash",IF(COUNTIF($D$2:D1132,D1132)=1,"Nuevo","frecuente"))</f>
        <v>frecuente</v>
      </c>
      <c r="I1132" s="8">
        <v>27.92</v>
      </c>
      <c r="J1132" t="s">
        <v>14</v>
      </c>
      <c r="K1132" t="str">
        <f>Tabla1[[#This Row],[day_of_the_week]]&amp;"-"&amp;Tabla1[[#This Row],[hour]]&amp;"-"&amp;Tabla1[[#This Row],[cash_type]]&amp;"-"&amp;Tabla1[[#This Row],[card]]&amp;"-"&amp;Tabla1[[#This Row],[coffee_name]]</f>
        <v>jueves-11:22-card-ANON-0000-0000-0447-Americano with Milk</v>
      </c>
      <c r="L1132" t="str">
        <f>IF(COUNTIF($K$2:K1132,K1132)=1,"único","repetido")</f>
        <v>único</v>
      </c>
    </row>
    <row r="1133" spans="1:12" x14ac:dyDescent="0.3">
      <c r="A1133" s="1">
        <v>45505</v>
      </c>
      <c r="B1133" s="2">
        <v>45505.557483807868</v>
      </c>
      <c r="C1133" s="2" t="str">
        <f>TEXT(Tabla1[[#This Row],[date]],"mmm")</f>
        <v>ago</v>
      </c>
      <c r="D1133" s="2" t="str">
        <f>TEXT(Tabla1[[#This Row],[date]],"dddd")</f>
        <v>jueves</v>
      </c>
      <c r="E1133" s="2" t="str">
        <f>TEXT(Tabla1[[#This Row],[datetime]],"hh:mm")</f>
        <v>13:22</v>
      </c>
      <c r="F1133" t="s">
        <v>3</v>
      </c>
      <c r="G1133" t="s">
        <v>462</v>
      </c>
      <c r="H1133" t="str">
        <f>IF(ISBLANK(G1133),"cash",IF(COUNTIF($D$2:D1133,D1133)=1,"Nuevo","frecuente"))</f>
        <v>frecuente</v>
      </c>
      <c r="I1133" s="8">
        <v>23.02</v>
      </c>
      <c r="J1133" t="s">
        <v>28</v>
      </c>
      <c r="K1133" t="str">
        <f>Tabla1[[#This Row],[day_of_the_week]]&amp;"-"&amp;Tabla1[[#This Row],[hour]]&amp;"-"&amp;Tabla1[[#This Row],[cash_type]]&amp;"-"&amp;Tabla1[[#This Row],[card]]&amp;"-"&amp;Tabla1[[#This Row],[coffee_name]]</f>
        <v>jueves-13:22-card-ANON-0000-0000-0448-Cortado</v>
      </c>
      <c r="L1133" t="str">
        <f>IF(COUNTIF($K$2:K1133,K1133)=1,"único","repetido")</f>
        <v>único</v>
      </c>
    </row>
    <row r="1134" spans="1:12" x14ac:dyDescent="0.3">
      <c r="A1134" s="1">
        <v>45505</v>
      </c>
      <c r="B1134" s="2">
        <v>45505.558070763887</v>
      </c>
      <c r="C1134" s="2" t="str">
        <f>TEXT(Tabla1[[#This Row],[date]],"mmm")</f>
        <v>ago</v>
      </c>
      <c r="D1134" s="2" t="str">
        <f>TEXT(Tabla1[[#This Row],[date]],"dddd")</f>
        <v>jueves</v>
      </c>
      <c r="E1134" s="2" t="str">
        <f>TEXT(Tabla1[[#This Row],[datetime]],"hh:mm")</f>
        <v>13:23</v>
      </c>
      <c r="F1134" t="s">
        <v>3</v>
      </c>
      <c r="G1134" t="s">
        <v>462</v>
      </c>
      <c r="H1134" t="str">
        <f>IF(ISBLANK(G1134),"cash",IF(COUNTIF($D$2:D1134,D1134)=1,"Nuevo","frecuente"))</f>
        <v>frecuente</v>
      </c>
      <c r="I1134" s="8">
        <v>32.82</v>
      </c>
      <c r="J1134" t="s">
        <v>43</v>
      </c>
      <c r="K1134" t="str">
        <f>Tabla1[[#This Row],[day_of_the_week]]&amp;"-"&amp;Tabla1[[#This Row],[hour]]&amp;"-"&amp;Tabla1[[#This Row],[cash_type]]&amp;"-"&amp;Tabla1[[#This Row],[card]]&amp;"-"&amp;Tabla1[[#This Row],[coffee_name]]</f>
        <v>jueves-13:23-card-ANON-0000-0000-0448-Cappuccino</v>
      </c>
      <c r="L1134" t="str">
        <f>IF(COUNTIF($K$2:K1134,K1134)=1,"único","repetido")</f>
        <v>único</v>
      </c>
    </row>
    <row r="1135" spans="1:12" x14ac:dyDescent="0.3">
      <c r="A1135" s="1">
        <v>45505</v>
      </c>
      <c r="B1135" s="2">
        <v>45505.575778530096</v>
      </c>
      <c r="C1135" s="2" t="str">
        <f>TEXT(Tabla1[[#This Row],[date]],"mmm")</f>
        <v>ago</v>
      </c>
      <c r="D1135" s="2" t="str">
        <f>TEXT(Tabla1[[#This Row],[date]],"dddd")</f>
        <v>jueves</v>
      </c>
      <c r="E1135" s="2" t="str">
        <f>TEXT(Tabla1[[#This Row],[datetime]],"hh:mm")</f>
        <v>13:49</v>
      </c>
      <c r="F1135" t="s">
        <v>3</v>
      </c>
      <c r="G1135" t="s">
        <v>463</v>
      </c>
      <c r="H1135" t="str">
        <f>IF(ISBLANK(G1135),"cash",IF(COUNTIF($D$2:D1135,D1135)=1,"Nuevo","frecuente"))</f>
        <v>frecuente</v>
      </c>
      <c r="I1135" s="8">
        <v>32.82</v>
      </c>
      <c r="J1135" t="s">
        <v>43</v>
      </c>
      <c r="K1135" t="str">
        <f>Tabla1[[#This Row],[day_of_the_week]]&amp;"-"&amp;Tabla1[[#This Row],[hour]]&amp;"-"&amp;Tabla1[[#This Row],[cash_type]]&amp;"-"&amp;Tabla1[[#This Row],[card]]&amp;"-"&amp;Tabla1[[#This Row],[coffee_name]]</f>
        <v>jueves-13:49-card-ANON-0000-0000-0449-Cappuccino</v>
      </c>
      <c r="L1135" t="str">
        <f>IF(COUNTIF($K$2:K1135,K1135)=1,"único","repetido")</f>
        <v>único</v>
      </c>
    </row>
    <row r="1136" spans="1:12" x14ac:dyDescent="0.3">
      <c r="A1136" s="1">
        <v>45505</v>
      </c>
      <c r="B1136" s="2">
        <v>45505.655368287036</v>
      </c>
      <c r="C1136" s="2" t="str">
        <f>TEXT(Tabla1[[#This Row],[date]],"mmm")</f>
        <v>ago</v>
      </c>
      <c r="D1136" s="2" t="str">
        <f>TEXT(Tabla1[[#This Row],[date]],"dddd")</f>
        <v>jueves</v>
      </c>
      <c r="E1136" s="2" t="str">
        <f>TEXT(Tabla1[[#This Row],[datetime]],"hh:mm")</f>
        <v>15:43</v>
      </c>
      <c r="F1136" t="s">
        <v>3</v>
      </c>
      <c r="G1136" t="s">
        <v>437</v>
      </c>
      <c r="H1136" t="str">
        <f>IF(ISBLANK(G1136),"cash",IF(COUNTIF($D$2:D1136,D1136)=1,"Nuevo","frecuente"))</f>
        <v>frecuente</v>
      </c>
      <c r="I1136" s="8">
        <v>27.92</v>
      </c>
      <c r="J1136" t="s">
        <v>14</v>
      </c>
      <c r="K1136" t="str">
        <f>Tabla1[[#This Row],[day_of_the_week]]&amp;"-"&amp;Tabla1[[#This Row],[hour]]&amp;"-"&amp;Tabla1[[#This Row],[cash_type]]&amp;"-"&amp;Tabla1[[#This Row],[card]]&amp;"-"&amp;Tabla1[[#This Row],[coffee_name]]</f>
        <v>jueves-15:43-card-ANON-0000-0000-0423-Americano with Milk</v>
      </c>
      <c r="L1136" t="str">
        <f>IF(COUNTIF($K$2:K1136,K1136)=1,"único","repetido")</f>
        <v>único</v>
      </c>
    </row>
    <row r="1137" spans="1:12" x14ac:dyDescent="0.3">
      <c r="A1137" s="1">
        <v>45505</v>
      </c>
      <c r="B1137" s="2">
        <v>45505.683341006945</v>
      </c>
      <c r="C1137" s="2" t="str">
        <f>TEXT(Tabla1[[#This Row],[date]],"mmm")</f>
        <v>ago</v>
      </c>
      <c r="D1137" s="2" t="str">
        <f>TEXT(Tabla1[[#This Row],[date]],"dddd")</f>
        <v>jueves</v>
      </c>
      <c r="E1137" s="2" t="str">
        <f>TEXT(Tabla1[[#This Row],[datetime]],"hh:mm")</f>
        <v>16:24</v>
      </c>
      <c r="F1137" t="s">
        <v>3</v>
      </c>
      <c r="G1137" t="s">
        <v>464</v>
      </c>
      <c r="H1137" t="str">
        <f>IF(ISBLANK(G1137),"cash",IF(COUNTIF($D$2:D1137,D1137)=1,"Nuevo","frecuente"))</f>
        <v>frecuente</v>
      </c>
      <c r="I1137" s="8">
        <v>27.92</v>
      </c>
      <c r="J1137" t="s">
        <v>14</v>
      </c>
      <c r="K1137" t="str">
        <f>Tabla1[[#This Row],[day_of_the_week]]&amp;"-"&amp;Tabla1[[#This Row],[hour]]&amp;"-"&amp;Tabla1[[#This Row],[cash_type]]&amp;"-"&amp;Tabla1[[#This Row],[card]]&amp;"-"&amp;Tabla1[[#This Row],[coffee_name]]</f>
        <v>jueves-16:24-card-ANON-0000-0000-0450-Americano with Milk</v>
      </c>
      <c r="L1137" t="str">
        <f>IF(COUNTIF($K$2:K1137,K1137)=1,"único","repetido")</f>
        <v>único</v>
      </c>
    </row>
    <row r="1138" spans="1:12" x14ac:dyDescent="0.3">
      <c r="A1138" s="1">
        <v>45505</v>
      </c>
      <c r="B1138" s="2">
        <v>45505.684807071761</v>
      </c>
      <c r="C1138" s="2" t="str">
        <f>TEXT(Tabla1[[#This Row],[date]],"mmm")</f>
        <v>ago</v>
      </c>
      <c r="D1138" s="2" t="str">
        <f>TEXT(Tabla1[[#This Row],[date]],"dddd")</f>
        <v>jueves</v>
      </c>
      <c r="E1138" s="2" t="str">
        <f>TEXT(Tabla1[[#This Row],[datetime]],"hh:mm")</f>
        <v>16:26</v>
      </c>
      <c r="F1138" t="s">
        <v>3</v>
      </c>
      <c r="G1138" t="s">
        <v>464</v>
      </c>
      <c r="H1138" t="str">
        <f>IF(ISBLANK(G1138),"cash",IF(COUNTIF($D$2:D1138,D1138)=1,"Nuevo","frecuente"))</f>
        <v>frecuente</v>
      </c>
      <c r="I1138" s="8">
        <v>23.02</v>
      </c>
      <c r="J1138" t="s">
        <v>11</v>
      </c>
      <c r="K1138" t="str">
        <f>Tabla1[[#This Row],[day_of_the_week]]&amp;"-"&amp;Tabla1[[#This Row],[hour]]&amp;"-"&amp;Tabla1[[#This Row],[cash_type]]&amp;"-"&amp;Tabla1[[#This Row],[card]]&amp;"-"&amp;Tabla1[[#This Row],[coffee_name]]</f>
        <v>jueves-16:26-card-ANON-0000-0000-0450-Americano</v>
      </c>
      <c r="L1138" t="str">
        <f>IF(COUNTIF($K$2:K1138,K1138)=1,"único","repetido")</f>
        <v>único</v>
      </c>
    </row>
    <row r="1139" spans="1:12" x14ac:dyDescent="0.3">
      <c r="A1139" s="1">
        <v>45505</v>
      </c>
      <c r="B1139" s="2">
        <v>45505.724713402778</v>
      </c>
      <c r="C1139" s="2" t="str">
        <f>TEXT(Tabla1[[#This Row],[date]],"mmm")</f>
        <v>ago</v>
      </c>
      <c r="D1139" s="2" t="str">
        <f>TEXT(Tabla1[[#This Row],[date]],"dddd")</f>
        <v>jueves</v>
      </c>
      <c r="E1139" s="2" t="str">
        <f>TEXT(Tabla1[[#This Row],[datetime]],"hh:mm")</f>
        <v>17:23</v>
      </c>
      <c r="F1139" t="s">
        <v>3</v>
      </c>
      <c r="G1139" t="s">
        <v>465</v>
      </c>
      <c r="H1139" t="str">
        <f>IF(ISBLANK(G1139),"cash",IF(COUNTIF($D$2:D1139,D1139)=1,"Nuevo","frecuente"))</f>
        <v>frecuente</v>
      </c>
      <c r="I1139" s="8">
        <v>23.02</v>
      </c>
      <c r="J1139" t="s">
        <v>11</v>
      </c>
      <c r="K1139" t="str">
        <f>Tabla1[[#This Row],[day_of_the_week]]&amp;"-"&amp;Tabla1[[#This Row],[hour]]&amp;"-"&amp;Tabla1[[#This Row],[cash_type]]&amp;"-"&amp;Tabla1[[#This Row],[card]]&amp;"-"&amp;Tabla1[[#This Row],[coffee_name]]</f>
        <v>jueves-17:23-card-ANON-0000-0000-0451-Americano</v>
      </c>
      <c r="L1139" t="str">
        <f>IF(COUNTIF($K$2:K1139,K1139)=1,"único","repetido")</f>
        <v>único</v>
      </c>
    </row>
    <row r="1140" spans="1:12" x14ac:dyDescent="0.3">
      <c r="A1140" s="1">
        <v>45505</v>
      </c>
      <c r="B1140" s="2">
        <v>45505.862130995367</v>
      </c>
      <c r="C1140" s="2" t="str">
        <f>TEXT(Tabla1[[#This Row],[date]],"mmm")</f>
        <v>ago</v>
      </c>
      <c r="D1140" s="2" t="str">
        <f>TEXT(Tabla1[[#This Row],[date]],"dddd")</f>
        <v>jueves</v>
      </c>
      <c r="E1140" s="2" t="str">
        <f>TEXT(Tabla1[[#This Row],[datetime]],"hh:mm")</f>
        <v>20:41</v>
      </c>
      <c r="F1140" t="s">
        <v>3</v>
      </c>
      <c r="G1140" t="s">
        <v>466</v>
      </c>
      <c r="H1140" t="str">
        <f>IF(ISBLANK(G1140),"cash",IF(COUNTIF($D$2:D1140,D1140)=1,"Nuevo","frecuente"))</f>
        <v>frecuente</v>
      </c>
      <c r="I1140" s="8">
        <v>32.82</v>
      </c>
      <c r="J1140" t="s">
        <v>43</v>
      </c>
      <c r="K1140" t="str">
        <f>Tabla1[[#This Row],[day_of_the_week]]&amp;"-"&amp;Tabla1[[#This Row],[hour]]&amp;"-"&amp;Tabla1[[#This Row],[cash_type]]&amp;"-"&amp;Tabla1[[#This Row],[card]]&amp;"-"&amp;Tabla1[[#This Row],[coffee_name]]</f>
        <v>jueves-20:41-card-ANON-0000-0000-0452-Cappuccino</v>
      </c>
      <c r="L1140" t="str">
        <f>IF(COUNTIF($K$2:K1140,K1140)=1,"único","repetido")</f>
        <v>único</v>
      </c>
    </row>
    <row r="1141" spans="1:12" x14ac:dyDescent="0.3">
      <c r="A1141" s="1">
        <v>45506</v>
      </c>
      <c r="B1141" s="2">
        <v>45506.376321354168</v>
      </c>
      <c r="C1141" s="2" t="str">
        <f>TEXT(Tabla1[[#This Row],[date]],"mmm")</f>
        <v>ago</v>
      </c>
      <c r="D1141" s="2" t="str">
        <f>TEXT(Tabla1[[#This Row],[date]],"dddd")</f>
        <v>viernes</v>
      </c>
      <c r="E1141" s="2" t="str">
        <f>TEXT(Tabla1[[#This Row],[datetime]],"hh:mm")</f>
        <v>09:01</v>
      </c>
      <c r="F1141" t="s">
        <v>3</v>
      </c>
      <c r="G1141" t="s">
        <v>467</v>
      </c>
      <c r="H1141" t="str">
        <f>IF(ISBLANK(G1141),"cash",IF(COUNTIF($D$2:D1141,D1141)=1,"Nuevo","frecuente"))</f>
        <v>frecuente</v>
      </c>
      <c r="I1141" s="8">
        <v>27.92</v>
      </c>
      <c r="J1141" t="s">
        <v>14</v>
      </c>
      <c r="K1141" t="str">
        <f>Tabla1[[#This Row],[day_of_the_week]]&amp;"-"&amp;Tabla1[[#This Row],[hour]]&amp;"-"&amp;Tabla1[[#This Row],[cash_type]]&amp;"-"&amp;Tabla1[[#This Row],[card]]&amp;"-"&amp;Tabla1[[#This Row],[coffee_name]]</f>
        <v>viernes-09:01-card-ANON-0000-0000-0453-Americano with Milk</v>
      </c>
      <c r="L1141" t="str">
        <f>IF(COUNTIF($K$2:K1141,K1141)=1,"único","repetido")</f>
        <v>único</v>
      </c>
    </row>
    <row r="1142" spans="1:12" x14ac:dyDescent="0.3">
      <c r="A1142" s="1">
        <v>45506</v>
      </c>
      <c r="B1142" s="2">
        <v>45506.399339108793</v>
      </c>
      <c r="C1142" s="2" t="str">
        <f>TEXT(Tabla1[[#This Row],[date]],"mmm")</f>
        <v>ago</v>
      </c>
      <c r="D1142" s="2" t="str">
        <f>TEXT(Tabla1[[#This Row],[date]],"dddd")</f>
        <v>viernes</v>
      </c>
      <c r="E1142" s="2" t="str">
        <f>TEXT(Tabla1[[#This Row],[datetime]],"hh:mm")</f>
        <v>09:35</v>
      </c>
      <c r="F1142" t="s">
        <v>3</v>
      </c>
      <c r="G1142" t="s">
        <v>111</v>
      </c>
      <c r="H1142" t="str">
        <f>IF(ISBLANK(G1142),"cash",IF(COUNTIF($D$2:D1142,D1142)=1,"Nuevo","frecuente"))</f>
        <v>frecuente</v>
      </c>
      <c r="I1142" s="8">
        <v>27.92</v>
      </c>
      <c r="J1142" t="s">
        <v>14</v>
      </c>
      <c r="K1142" t="str">
        <f>Tabla1[[#This Row],[day_of_the_week]]&amp;"-"&amp;Tabla1[[#This Row],[hour]]&amp;"-"&amp;Tabla1[[#This Row],[cash_type]]&amp;"-"&amp;Tabla1[[#This Row],[card]]&amp;"-"&amp;Tabla1[[#This Row],[coffee_name]]</f>
        <v>viernes-09:35-card-ANON-0000-0000-0097-Americano with Milk</v>
      </c>
      <c r="L1142" t="str">
        <f>IF(COUNTIF($K$2:K1142,K1142)=1,"único","repetido")</f>
        <v>único</v>
      </c>
    </row>
    <row r="1143" spans="1:12" x14ac:dyDescent="0.3">
      <c r="A1143" s="1">
        <v>45506</v>
      </c>
      <c r="B1143" s="2">
        <v>45506.464808622688</v>
      </c>
      <c r="C1143" s="2" t="str">
        <f>TEXT(Tabla1[[#This Row],[date]],"mmm")</f>
        <v>ago</v>
      </c>
      <c r="D1143" s="2" t="str">
        <f>TEXT(Tabla1[[#This Row],[date]],"dddd")</f>
        <v>viernes</v>
      </c>
      <c r="E1143" s="2" t="str">
        <f>TEXT(Tabla1[[#This Row],[datetime]],"hh:mm")</f>
        <v>11:09</v>
      </c>
      <c r="F1143" t="s">
        <v>3</v>
      </c>
      <c r="G1143" t="s">
        <v>155</v>
      </c>
      <c r="H1143" t="str">
        <f>IF(ISBLANK(G1143),"cash",IF(COUNTIF($D$2:D1143,D1143)=1,"Nuevo","frecuente"))</f>
        <v>frecuente</v>
      </c>
      <c r="I1143" s="8">
        <v>23.02</v>
      </c>
      <c r="J1143" t="s">
        <v>28</v>
      </c>
      <c r="K1143" t="str">
        <f>Tabla1[[#This Row],[day_of_the_week]]&amp;"-"&amp;Tabla1[[#This Row],[hour]]&amp;"-"&amp;Tabla1[[#This Row],[cash_type]]&amp;"-"&amp;Tabla1[[#This Row],[card]]&amp;"-"&amp;Tabla1[[#This Row],[coffee_name]]</f>
        <v>viernes-11:09-card-ANON-0000-0000-0141-Cortado</v>
      </c>
      <c r="L1143" t="str">
        <f>IF(COUNTIF($K$2:K1143,K1143)=1,"único","repetido")</f>
        <v>único</v>
      </c>
    </row>
    <row r="1144" spans="1:12" x14ac:dyDescent="0.3">
      <c r="A1144" s="1">
        <v>45506</v>
      </c>
      <c r="B1144" s="2">
        <v>45506.755963912037</v>
      </c>
      <c r="C1144" s="2" t="str">
        <f>TEXT(Tabla1[[#This Row],[date]],"mmm")</f>
        <v>ago</v>
      </c>
      <c r="D1144" s="2" t="str">
        <f>TEXT(Tabla1[[#This Row],[date]],"dddd")</f>
        <v>viernes</v>
      </c>
      <c r="E1144" s="2" t="str">
        <f>TEXT(Tabla1[[#This Row],[datetime]],"hh:mm")</f>
        <v>18:08</v>
      </c>
      <c r="F1144" t="s">
        <v>3</v>
      </c>
      <c r="G1144" t="s">
        <v>468</v>
      </c>
      <c r="H1144" t="str">
        <f>IF(ISBLANK(G1144),"cash",IF(COUNTIF($D$2:D1144,D1144)=1,"Nuevo","frecuente"))</f>
        <v>frecuente</v>
      </c>
      <c r="I1144" s="8">
        <v>27.92</v>
      </c>
      <c r="J1144" t="s">
        <v>14</v>
      </c>
      <c r="K1144" t="str">
        <f>Tabla1[[#This Row],[day_of_the_week]]&amp;"-"&amp;Tabla1[[#This Row],[hour]]&amp;"-"&amp;Tabla1[[#This Row],[cash_type]]&amp;"-"&amp;Tabla1[[#This Row],[card]]&amp;"-"&amp;Tabla1[[#This Row],[coffee_name]]</f>
        <v>viernes-18:08-card-ANON-0000-0000-0454-Americano with Milk</v>
      </c>
      <c r="L1144" t="str">
        <f>IF(COUNTIF($K$2:K1144,K1144)=1,"único","repetido")</f>
        <v>único</v>
      </c>
    </row>
    <row r="1145" spans="1:12" x14ac:dyDescent="0.3">
      <c r="A1145" s="1">
        <v>45506</v>
      </c>
      <c r="B1145" s="2">
        <v>45506.891022673612</v>
      </c>
      <c r="C1145" s="2" t="str">
        <f>TEXT(Tabla1[[#This Row],[date]],"mmm")</f>
        <v>ago</v>
      </c>
      <c r="D1145" s="2" t="str">
        <f>TEXT(Tabla1[[#This Row],[date]],"dddd")</f>
        <v>viernes</v>
      </c>
      <c r="E1145" s="2" t="str">
        <f>TEXT(Tabla1[[#This Row],[datetime]],"hh:mm")</f>
        <v>21:23</v>
      </c>
      <c r="F1145" t="s">
        <v>3</v>
      </c>
      <c r="G1145" t="s">
        <v>19</v>
      </c>
      <c r="H1145" t="str">
        <f>IF(ISBLANK(G1145),"cash",IF(COUNTIF($D$2:D1145,D1145)=1,"Nuevo","frecuente"))</f>
        <v>frecuente</v>
      </c>
      <c r="I1145" s="8">
        <v>32.82</v>
      </c>
      <c r="J1145" t="s">
        <v>7</v>
      </c>
      <c r="K1145" t="str">
        <f>Tabla1[[#This Row],[day_of_the_week]]&amp;"-"&amp;Tabla1[[#This Row],[hour]]&amp;"-"&amp;Tabla1[[#This Row],[cash_type]]&amp;"-"&amp;Tabla1[[#This Row],[card]]&amp;"-"&amp;Tabla1[[#This Row],[coffee_name]]</f>
        <v>viernes-21:23-card-ANON-0000-0000-0009-Latte</v>
      </c>
      <c r="L1145" t="str">
        <f>IF(COUNTIF($K$2:K1145,K1145)=1,"único","repetido")</f>
        <v>único</v>
      </c>
    </row>
    <row r="1146" spans="1:12" x14ac:dyDescent="0.3">
      <c r="A1146" s="1">
        <v>45507</v>
      </c>
      <c r="B1146" s="2">
        <v>45507.370678831016</v>
      </c>
      <c r="C1146" s="2" t="str">
        <f>TEXT(Tabla1[[#This Row],[date]],"mmm")</f>
        <v>ago</v>
      </c>
      <c r="D1146" s="2" t="str">
        <f>TEXT(Tabla1[[#This Row],[date]],"dddd")</f>
        <v>sábado</v>
      </c>
      <c r="E1146" s="2" t="str">
        <f>TEXT(Tabla1[[#This Row],[datetime]],"hh:mm")</f>
        <v>08:53</v>
      </c>
      <c r="F1146" t="s">
        <v>3</v>
      </c>
      <c r="G1146" t="s">
        <v>111</v>
      </c>
      <c r="H1146" t="str">
        <f>IF(ISBLANK(G1146),"cash",IF(COUNTIF($D$2:D1146,D1146)=1,"Nuevo","frecuente"))</f>
        <v>frecuente</v>
      </c>
      <c r="I1146" s="8">
        <v>27.92</v>
      </c>
      <c r="J1146" t="s">
        <v>14</v>
      </c>
      <c r="K1146" t="str">
        <f>Tabla1[[#This Row],[day_of_the_week]]&amp;"-"&amp;Tabla1[[#This Row],[hour]]&amp;"-"&amp;Tabla1[[#This Row],[cash_type]]&amp;"-"&amp;Tabla1[[#This Row],[card]]&amp;"-"&amp;Tabla1[[#This Row],[coffee_name]]</f>
        <v>sábado-08:53-card-ANON-0000-0000-0097-Americano with Milk</v>
      </c>
      <c r="L1146" t="str">
        <f>IF(COUNTIF($K$2:K1146,K1146)=1,"único","repetido")</f>
        <v>único</v>
      </c>
    </row>
    <row r="1147" spans="1:12" x14ac:dyDescent="0.3">
      <c r="A1147" s="1">
        <v>45507</v>
      </c>
      <c r="B1147" s="2">
        <v>45507.400916817132</v>
      </c>
      <c r="C1147" s="2" t="str">
        <f>TEXT(Tabla1[[#This Row],[date]],"mmm")</f>
        <v>ago</v>
      </c>
      <c r="D1147" s="2" t="str">
        <f>TEXT(Tabla1[[#This Row],[date]],"dddd")</f>
        <v>sábado</v>
      </c>
      <c r="E1147" s="2" t="str">
        <f>TEXT(Tabla1[[#This Row],[datetime]],"hh:mm")</f>
        <v>09:37</v>
      </c>
      <c r="F1147" t="s">
        <v>3</v>
      </c>
      <c r="G1147" t="s">
        <v>415</v>
      </c>
      <c r="H1147" t="str">
        <f>IF(ISBLANK(G1147),"cash",IF(COUNTIF($D$2:D1147,D1147)=1,"Nuevo","frecuente"))</f>
        <v>frecuente</v>
      </c>
      <c r="I1147" s="8">
        <v>27.92</v>
      </c>
      <c r="J1147" t="s">
        <v>14</v>
      </c>
      <c r="K1147" t="str">
        <f>Tabla1[[#This Row],[day_of_the_week]]&amp;"-"&amp;Tabla1[[#This Row],[hour]]&amp;"-"&amp;Tabla1[[#This Row],[cash_type]]&amp;"-"&amp;Tabla1[[#This Row],[card]]&amp;"-"&amp;Tabla1[[#This Row],[coffee_name]]</f>
        <v>sábado-09:37-card-ANON-0000-0000-0401-Americano with Milk</v>
      </c>
      <c r="L1147" t="str">
        <f>IF(COUNTIF($K$2:K1147,K1147)=1,"único","repetido")</f>
        <v>único</v>
      </c>
    </row>
    <row r="1148" spans="1:12" x14ac:dyDescent="0.3">
      <c r="A1148" s="1">
        <v>45507</v>
      </c>
      <c r="B1148" s="2">
        <v>45507.401863541665</v>
      </c>
      <c r="C1148" s="2" t="str">
        <f>TEXT(Tabla1[[#This Row],[date]],"mmm")</f>
        <v>ago</v>
      </c>
      <c r="D1148" s="2" t="str">
        <f>TEXT(Tabla1[[#This Row],[date]],"dddd")</f>
        <v>sábado</v>
      </c>
      <c r="E1148" s="2" t="str">
        <f>TEXT(Tabla1[[#This Row],[datetime]],"hh:mm")</f>
        <v>09:38</v>
      </c>
      <c r="F1148" t="s">
        <v>3</v>
      </c>
      <c r="G1148" t="s">
        <v>415</v>
      </c>
      <c r="H1148" t="str">
        <f>IF(ISBLANK(G1148),"cash",IF(COUNTIF($D$2:D1148,D1148)=1,"Nuevo","frecuente"))</f>
        <v>frecuente</v>
      </c>
      <c r="I1148" s="8">
        <v>27.92</v>
      </c>
      <c r="J1148" t="s">
        <v>14</v>
      </c>
      <c r="K1148" t="str">
        <f>Tabla1[[#This Row],[day_of_the_week]]&amp;"-"&amp;Tabla1[[#This Row],[hour]]&amp;"-"&amp;Tabla1[[#This Row],[cash_type]]&amp;"-"&amp;Tabla1[[#This Row],[card]]&amp;"-"&amp;Tabla1[[#This Row],[coffee_name]]</f>
        <v>sábado-09:38-card-ANON-0000-0000-0401-Americano with Milk</v>
      </c>
      <c r="L1148" t="str">
        <f>IF(COUNTIF($K$2:K1148,K1148)=1,"único","repetido")</f>
        <v>único</v>
      </c>
    </row>
    <row r="1149" spans="1:12" x14ac:dyDescent="0.3">
      <c r="A1149" s="1">
        <v>45507</v>
      </c>
      <c r="B1149" s="2">
        <v>45507.425296875001</v>
      </c>
      <c r="C1149" s="2" t="str">
        <f>TEXT(Tabla1[[#This Row],[date]],"mmm")</f>
        <v>ago</v>
      </c>
      <c r="D1149" s="2" t="str">
        <f>TEXT(Tabla1[[#This Row],[date]],"dddd")</f>
        <v>sábado</v>
      </c>
      <c r="E1149" s="2" t="str">
        <f>TEXT(Tabla1[[#This Row],[datetime]],"hh:mm")</f>
        <v>10:12</v>
      </c>
      <c r="F1149" t="s">
        <v>3</v>
      </c>
      <c r="G1149" t="s">
        <v>318</v>
      </c>
      <c r="H1149" t="str">
        <f>IF(ISBLANK(G1149),"cash",IF(COUNTIF($D$2:D1149,D1149)=1,"Nuevo","frecuente"))</f>
        <v>frecuente</v>
      </c>
      <c r="I1149" s="8">
        <v>27.92</v>
      </c>
      <c r="J1149" t="s">
        <v>14</v>
      </c>
      <c r="K1149" t="str">
        <f>Tabla1[[#This Row],[day_of_the_week]]&amp;"-"&amp;Tabla1[[#This Row],[hour]]&amp;"-"&amp;Tabla1[[#This Row],[cash_type]]&amp;"-"&amp;Tabla1[[#This Row],[card]]&amp;"-"&amp;Tabla1[[#This Row],[coffee_name]]</f>
        <v>sábado-10:12-card-ANON-0000-0000-0304-Americano with Milk</v>
      </c>
      <c r="L1149" t="str">
        <f>IF(COUNTIF($K$2:K1149,K1149)=1,"único","repetido")</f>
        <v>único</v>
      </c>
    </row>
    <row r="1150" spans="1:12" x14ac:dyDescent="0.3">
      <c r="A1150" s="1">
        <v>45507</v>
      </c>
      <c r="B1150" s="2">
        <v>45507.472529756946</v>
      </c>
      <c r="C1150" s="2" t="str">
        <f>TEXT(Tabla1[[#This Row],[date]],"mmm")</f>
        <v>ago</v>
      </c>
      <c r="D1150" s="2" t="str">
        <f>TEXT(Tabla1[[#This Row],[date]],"dddd")</f>
        <v>sábado</v>
      </c>
      <c r="E1150" s="2" t="str">
        <f>TEXT(Tabla1[[#This Row],[datetime]],"hh:mm")</f>
        <v>11:20</v>
      </c>
      <c r="F1150" t="s">
        <v>3</v>
      </c>
      <c r="G1150" t="s">
        <v>469</v>
      </c>
      <c r="H1150" t="str">
        <f>IF(ISBLANK(G1150),"cash",IF(COUNTIF($D$2:D1150,D1150)=1,"Nuevo","frecuente"))</f>
        <v>frecuente</v>
      </c>
      <c r="I1150" s="8">
        <v>23.02</v>
      </c>
      <c r="J1150" t="s">
        <v>28</v>
      </c>
      <c r="K1150" t="str">
        <f>Tabla1[[#This Row],[day_of_the_week]]&amp;"-"&amp;Tabla1[[#This Row],[hour]]&amp;"-"&amp;Tabla1[[#This Row],[cash_type]]&amp;"-"&amp;Tabla1[[#This Row],[card]]&amp;"-"&amp;Tabla1[[#This Row],[coffee_name]]</f>
        <v>sábado-11:20-card-ANON-0000-0000-0455-Cortado</v>
      </c>
      <c r="L1150" t="str">
        <f>IF(COUNTIF($K$2:K1150,K1150)=1,"único","repetido")</f>
        <v>único</v>
      </c>
    </row>
    <row r="1151" spans="1:12" x14ac:dyDescent="0.3">
      <c r="A1151" s="1">
        <v>45507</v>
      </c>
      <c r="B1151" s="2">
        <v>45507.473171296297</v>
      </c>
      <c r="C1151" s="2" t="str">
        <f>TEXT(Tabla1[[#This Row],[date]],"mmm")</f>
        <v>ago</v>
      </c>
      <c r="D1151" s="2" t="str">
        <f>TEXT(Tabla1[[#This Row],[date]],"dddd")</f>
        <v>sábado</v>
      </c>
      <c r="E1151" s="2" t="str">
        <f>TEXT(Tabla1[[#This Row],[datetime]],"hh:mm")</f>
        <v>11:21</v>
      </c>
      <c r="F1151" t="s">
        <v>3</v>
      </c>
      <c r="G1151" t="s">
        <v>469</v>
      </c>
      <c r="H1151" t="str">
        <f>IF(ISBLANK(G1151),"cash",IF(COUNTIF($D$2:D1151,D1151)=1,"Nuevo","frecuente"))</f>
        <v>frecuente</v>
      </c>
      <c r="I1151" s="8">
        <v>23.02</v>
      </c>
      <c r="J1151" t="s">
        <v>28</v>
      </c>
      <c r="K1151" t="str">
        <f>Tabla1[[#This Row],[day_of_the_week]]&amp;"-"&amp;Tabla1[[#This Row],[hour]]&amp;"-"&amp;Tabla1[[#This Row],[cash_type]]&amp;"-"&amp;Tabla1[[#This Row],[card]]&amp;"-"&amp;Tabla1[[#This Row],[coffee_name]]</f>
        <v>sábado-11:21-card-ANON-0000-0000-0455-Cortado</v>
      </c>
      <c r="L1151" t="str">
        <f>IF(COUNTIF($K$2:K1151,K1151)=1,"único","repetido")</f>
        <v>único</v>
      </c>
    </row>
    <row r="1152" spans="1:12" x14ac:dyDescent="0.3">
      <c r="A1152" s="1">
        <v>45507</v>
      </c>
      <c r="B1152" s="2">
        <v>45507.497646157404</v>
      </c>
      <c r="C1152" s="2" t="str">
        <f>TEXT(Tabla1[[#This Row],[date]],"mmm")</f>
        <v>ago</v>
      </c>
      <c r="D1152" s="2" t="str">
        <f>TEXT(Tabla1[[#This Row],[date]],"dddd")</f>
        <v>sábado</v>
      </c>
      <c r="E1152" s="2" t="str">
        <f>TEXT(Tabla1[[#This Row],[datetime]],"hh:mm")</f>
        <v>11:56</v>
      </c>
      <c r="F1152" t="s">
        <v>3</v>
      </c>
      <c r="G1152" t="s">
        <v>54</v>
      </c>
      <c r="H1152" t="str">
        <f>IF(ISBLANK(G1152),"cash",IF(COUNTIF($D$2:D1152,D1152)=1,"Nuevo","frecuente"))</f>
        <v>frecuente</v>
      </c>
      <c r="I1152" s="8">
        <v>18.12</v>
      </c>
      <c r="J1152" t="s">
        <v>35</v>
      </c>
      <c r="K1152" t="str">
        <f>Tabla1[[#This Row],[day_of_the_week]]&amp;"-"&amp;Tabla1[[#This Row],[hour]]&amp;"-"&amp;Tabla1[[#This Row],[cash_type]]&amp;"-"&amp;Tabla1[[#This Row],[card]]&amp;"-"&amp;Tabla1[[#This Row],[coffee_name]]</f>
        <v>sábado-11:56-card-ANON-0000-0000-0040-Espresso</v>
      </c>
      <c r="L1152" t="str">
        <f>IF(COUNTIF($K$2:K1152,K1152)=1,"único","repetido")</f>
        <v>único</v>
      </c>
    </row>
    <row r="1153" spans="1:12" x14ac:dyDescent="0.3">
      <c r="A1153" s="1">
        <v>45507</v>
      </c>
      <c r="B1153" s="2">
        <v>45507.498278622683</v>
      </c>
      <c r="C1153" s="2" t="str">
        <f>TEXT(Tabla1[[#This Row],[date]],"mmm")</f>
        <v>ago</v>
      </c>
      <c r="D1153" s="2" t="str">
        <f>TEXT(Tabla1[[#This Row],[date]],"dddd")</f>
        <v>sábado</v>
      </c>
      <c r="E1153" s="2" t="str">
        <f>TEXT(Tabla1[[#This Row],[datetime]],"hh:mm")</f>
        <v>11:57</v>
      </c>
      <c r="F1153" t="s">
        <v>3</v>
      </c>
      <c r="G1153" t="s">
        <v>54</v>
      </c>
      <c r="H1153" t="str">
        <f>IF(ISBLANK(G1153),"cash",IF(COUNTIF($D$2:D1153,D1153)=1,"Nuevo","frecuente"))</f>
        <v>frecuente</v>
      </c>
      <c r="I1153" s="8">
        <v>27.92</v>
      </c>
      <c r="J1153" t="s">
        <v>14</v>
      </c>
      <c r="K1153" t="str">
        <f>Tabla1[[#This Row],[day_of_the_week]]&amp;"-"&amp;Tabla1[[#This Row],[hour]]&amp;"-"&amp;Tabla1[[#This Row],[cash_type]]&amp;"-"&amp;Tabla1[[#This Row],[card]]&amp;"-"&amp;Tabla1[[#This Row],[coffee_name]]</f>
        <v>sábado-11:57-card-ANON-0000-0000-0040-Americano with Milk</v>
      </c>
      <c r="L1153" t="str">
        <f>IF(COUNTIF($K$2:K1153,K1153)=1,"único","repetido")</f>
        <v>único</v>
      </c>
    </row>
    <row r="1154" spans="1:12" x14ac:dyDescent="0.3">
      <c r="A1154" s="1">
        <v>45507</v>
      </c>
      <c r="B1154" s="2">
        <v>45507.50249741898</v>
      </c>
      <c r="C1154" s="2" t="str">
        <f>TEXT(Tabla1[[#This Row],[date]],"mmm")</f>
        <v>ago</v>
      </c>
      <c r="D1154" s="2" t="str">
        <f>TEXT(Tabla1[[#This Row],[date]],"dddd")</f>
        <v>sábado</v>
      </c>
      <c r="E1154" s="2" t="str">
        <f>TEXT(Tabla1[[#This Row],[datetime]],"hh:mm")</f>
        <v>12:03</v>
      </c>
      <c r="F1154" t="s">
        <v>3</v>
      </c>
      <c r="G1154" t="s">
        <v>54</v>
      </c>
      <c r="H1154" t="str">
        <f>IF(ISBLANK(G1154),"cash",IF(COUNTIF($D$2:D1154,D1154)=1,"Nuevo","frecuente"))</f>
        <v>frecuente</v>
      </c>
      <c r="I1154" s="8">
        <v>27.92</v>
      </c>
      <c r="J1154" t="s">
        <v>14</v>
      </c>
      <c r="K1154" t="str">
        <f>Tabla1[[#This Row],[day_of_the_week]]&amp;"-"&amp;Tabla1[[#This Row],[hour]]&amp;"-"&amp;Tabla1[[#This Row],[cash_type]]&amp;"-"&amp;Tabla1[[#This Row],[card]]&amp;"-"&amp;Tabla1[[#This Row],[coffee_name]]</f>
        <v>sábado-12:03-card-ANON-0000-0000-0040-Americano with Milk</v>
      </c>
      <c r="L1154" t="str">
        <f>IF(COUNTIF($K$2:K1154,K1154)=1,"único","repetido")</f>
        <v>único</v>
      </c>
    </row>
    <row r="1155" spans="1:12" x14ac:dyDescent="0.3">
      <c r="A1155" s="1">
        <v>45507</v>
      </c>
      <c r="B1155" s="2">
        <v>45507.704165821757</v>
      </c>
      <c r="C1155" s="2" t="str">
        <f>TEXT(Tabla1[[#This Row],[date]],"mmm")</f>
        <v>ago</v>
      </c>
      <c r="D1155" s="2" t="str">
        <f>TEXT(Tabla1[[#This Row],[date]],"dddd")</f>
        <v>sábado</v>
      </c>
      <c r="E1155" s="2" t="str">
        <f>TEXT(Tabla1[[#This Row],[datetime]],"hh:mm")</f>
        <v>16:54</v>
      </c>
      <c r="F1155" t="s">
        <v>3</v>
      </c>
      <c r="G1155" t="s">
        <v>336</v>
      </c>
      <c r="H1155" t="str">
        <f>IF(ISBLANK(G1155),"cash",IF(COUNTIF($D$2:D1155,D1155)=1,"Nuevo","frecuente"))</f>
        <v>frecuente</v>
      </c>
      <c r="I1155" s="8">
        <v>27.92</v>
      </c>
      <c r="J1155" t="s">
        <v>14</v>
      </c>
      <c r="K1155" t="str">
        <f>Tabla1[[#This Row],[day_of_the_week]]&amp;"-"&amp;Tabla1[[#This Row],[hour]]&amp;"-"&amp;Tabla1[[#This Row],[cash_type]]&amp;"-"&amp;Tabla1[[#This Row],[card]]&amp;"-"&amp;Tabla1[[#This Row],[coffee_name]]</f>
        <v>sábado-16:54-card-ANON-0000-0000-0322-Americano with Milk</v>
      </c>
      <c r="L1155" t="str">
        <f>IF(COUNTIF($K$2:K1155,K1155)=1,"único","repetido")</f>
        <v>único</v>
      </c>
    </row>
    <row r="1156" spans="1:12" x14ac:dyDescent="0.3">
      <c r="A1156" s="1">
        <v>45507</v>
      </c>
      <c r="B1156" s="2">
        <v>45507.77687530093</v>
      </c>
      <c r="C1156" s="2" t="str">
        <f>TEXT(Tabla1[[#This Row],[date]],"mmm")</f>
        <v>ago</v>
      </c>
      <c r="D1156" s="2" t="str">
        <f>TEXT(Tabla1[[#This Row],[date]],"dddd")</f>
        <v>sábado</v>
      </c>
      <c r="E1156" s="2" t="str">
        <f>TEXT(Tabla1[[#This Row],[datetime]],"hh:mm")</f>
        <v>18:38</v>
      </c>
      <c r="F1156" t="s">
        <v>3</v>
      </c>
      <c r="G1156" t="s">
        <v>470</v>
      </c>
      <c r="H1156" t="str">
        <f>IF(ISBLANK(G1156),"cash",IF(COUNTIF($D$2:D1156,D1156)=1,"Nuevo","frecuente"))</f>
        <v>frecuente</v>
      </c>
      <c r="I1156" s="8">
        <v>32.82</v>
      </c>
      <c r="J1156" t="s">
        <v>43</v>
      </c>
      <c r="K1156" t="str">
        <f>Tabla1[[#This Row],[day_of_the_week]]&amp;"-"&amp;Tabla1[[#This Row],[hour]]&amp;"-"&amp;Tabla1[[#This Row],[cash_type]]&amp;"-"&amp;Tabla1[[#This Row],[card]]&amp;"-"&amp;Tabla1[[#This Row],[coffee_name]]</f>
        <v>sábado-18:38-card-ANON-0000-0000-0456-Cappuccino</v>
      </c>
      <c r="L1156" t="str">
        <f>IF(COUNTIF($K$2:K1156,K1156)=1,"único","repetido")</f>
        <v>único</v>
      </c>
    </row>
    <row r="1157" spans="1:12" x14ac:dyDescent="0.3">
      <c r="A1157" s="1">
        <v>45507</v>
      </c>
      <c r="B1157" s="2">
        <v>45507.896399976853</v>
      </c>
      <c r="C1157" s="2" t="str">
        <f>TEXT(Tabla1[[#This Row],[date]],"mmm")</f>
        <v>ago</v>
      </c>
      <c r="D1157" s="2" t="str">
        <f>TEXT(Tabla1[[#This Row],[date]],"dddd")</f>
        <v>sábado</v>
      </c>
      <c r="E1157" s="2" t="str">
        <f>TEXT(Tabla1[[#This Row],[datetime]],"hh:mm")</f>
        <v>21:30</v>
      </c>
      <c r="F1157" t="s">
        <v>3</v>
      </c>
      <c r="G1157" t="s">
        <v>471</v>
      </c>
      <c r="H1157" t="str">
        <f>IF(ISBLANK(G1157),"cash",IF(COUNTIF($D$2:D1157,D1157)=1,"Nuevo","frecuente"))</f>
        <v>frecuente</v>
      </c>
      <c r="I1157" s="8">
        <v>32.82</v>
      </c>
      <c r="J1157" t="s">
        <v>7</v>
      </c>
      <c r="K1157" t="str">
        <f>Tabla1[[#This Row],[day_of_the_week]]&amp;"-"&amp;Tabla1[[#This Row],[hour]]&amp;"-"&amp;Tabla1[[#This Row],[cash_type]]&amp;"-"&amp;Tabla1[[#This Row],[card]]&amp;"-"&amp;Tabla1[[#This Row],[coffee_name]]</f>
        <v>sábado-21:30-card-ANON-0000-0000-0457-Latte</v>
      </c>
      <c r="L1157" t="str">
        <f>IF(COUNTIF($K$2:K1157,K1157)=1,"único","repetido")</f>
        <v>único</v>
      </c>
    </row>
    <row r="1158" spans="1:12" x14ac:dyDescent="0.3">
      <c r="A1158" s="1">
        <v>45507</v>
      </c>
      <c r="B1158" s="2">
        <v>45507.897989178244</v>
      </c>
      <c r="C1158" s="2" t="str">
        <f>TEXT(Tabla1[[#This Row],[date]],"mmm")</f>
        <v>ago</v>
      </c>
      <c r="D1158" s="2" t="str">
        <f>TEXT(Tabla1[[#This Row],[date]],"dddd")</f>
        <v>sábado</v>
      </c>
      <c r="E1158" s="2" t="str">
        <f>TEXT(Tabla1[[#This Row],[datetime]],"hh:mm")</f>
        <v>21:33</v>
      </c>
      <c r="F1158" t="s">
        <v>3</v>
      </c>
      <c r="G1158" t="s">
        <v>471</v>
      </c>
      <c r="H1158" t="str">
        <f>IF(ISBLANK(G1158),"cash",IF(COUNTIF($D$2:D1158,D1158)=1,"Nuevo","frecuente"))</f>
        <v>frecuente</v>
      </c>
      <c r="I1158" s="8">
        <v>32.82</v>
      </c>
      <c r="J1158" t="s">
        <v>7</v>
      </c>
      <c r="K1158" t="str">
        <f>Tabla1[[#This Row],[day_of_the_week]]&amp;"-"&amp;Tabla1[[#This Row],[hour]]&amp;"-"&amp;Tabla1[[#This Row],[cash_type]]&amp;"-"&amp;Tabla1[[#This Row],[card]]&amp;"-"&amp;Tabla1[[#This Row],[coffee_name]]</f>
        <v>sábado-21:33-card-ANON-0000-0000-0457-Latte</v>
      </c>
      <c r="L1158" t="str">
        <f>IF(COUNTIF($K$2:K1158,K1158)=1,"único","repetido")</f>
        <v>único</v>
      </c>
    </row>
    <row r="1159" spans="1:12" x14ac:dyDescent="0.3">
      <c r="A1159" s="1">
        <v>45508</v>
      </c>
      <c r="B1159" s="2">
        <v>45508.346265208333</v>
      </c>
      <c r="C1159" s="2" t="str">
        <f>TEXT(Tabla1[[#This Row],[date]],"mmm")</f>
        <v>ago</v>
      </c>
      <c r="D1159" s="2" t="str">
        <f>TEXT(Tabla1[[#This Row],[date]],"dddd")</f>
        <v>domingo</v>
      </c>
      <c r="E1159" s="2" t="str">
        <f>TEXT(Tabla1[[#This Row],[datetime]],"hh:mm")</f>
        <v>08:18</v>
      </c>
      <c r="F1159" t="s">
        <v>3</v>
      </c>
      <c r="G1159" t="s">
        <v>472</v>
      </c>
      <c r="H1159" t="str">
        <f>IF(ISBLANK(G1159),"cash",IF(COUNTIF($D$2:D1159,D1159)=1,"Nuevo","frecuente"))</f>
        <v>frecuente</v>
      </c>
      <c r="I1159" s="8">
        <v>32.82</v>
      </c>
      <c r="J1159" t="s">
        <v>43</v>
      </c>
      <c r="K1159" t="str">
        <f>Tabla1[[#This Row],[day_of_the_week]]&amp;"-"&amp;Tabla1[[#This Row],[hour]]&amp;"-"&amp;Tabla1[[#This Row],[cash_type]]&amp;"-"&amp;Tabla1[[#This Row],[card]]&amp;"-"&amp;Tabla1[[#This Row],[coffee_name]]</f>
        <v>domingo-08:18-card-ANON-0000-0000-0458-Cappuccino</v>
      </c>
      <c r="L1159" t="str">
        <f>IF(COUNTIF($K$2:K1159,K1159)=1,"único","repetido")</f>
        <v>único</v>
      </c>
    </row>
    <row r="1160" spans="1:12" x14ac:dyDescent="0.3">
      <c r="A1160" s="1">
        <v>45508</v>
      </c>
      <c r="B1160" s="2">
        <v>45508.442952581019</v>
      </c>
      <c r="C1160" s="2" t="str">
        <f>TEXT(Tabla1[[#This Row],[date]],"mmm")</f>
        <v>ago</v>
      </c>
      <c r="D1160" s="2" t="str">
        <f>TEXT(Tabla1[[#This Row],[date]],"dddd")</f>
        <v>domingo</v>
      </c>
      <c r="E1160" s="2" t="str">
        <f>TEXT(Tabla1[[#This Row],[datetime]],"hh:mm")</f>
        <v>10:37</v>
      </c>
      <c r="F1160" t="s">
        <v>3</v>
      </c>
      <c r="G1160" t="s">
        <v>54</v>
      </c>
      <c r="H1160" t="str">
        <f>IF(ISBLANK(G1160),"cash",IF(COUNTIF($D$2:D1160,D1160)=1,"Nuevo","frecuente"))</f>
        <v>frecuente</v>
      </c>
      <c r="I1160" s="8">
        <v>27.92</v>
      </c>
      <c r="J1160" t="s">
        <v>14</v>
      </c>
      <c r="K1160" t="str">
        <f>Tabla1[[#This Row],[day_of_the_week]]&amp;"-"&amp;Tabla1[[#This Row],[hour]]&amp;"-"&amp;Tabla1[[#This Row],[cash_type]]&amp;"-"&amp;Tabla1[[#This Row],[card]]&amp;"-"&amp;Tabla1[[#This Row],[coffee_name]]</f>
        <v>domingo-10:37-card-ANON-0000-0000-0040-Americano with Milk</v>
      </c>
      <c r="L1160" t="str">
        <f>IF(COUNTIF($K$2:K1160,K1160)=1,"único","repetido")</f>
        <v>único</v>
      </c>
    </row>
    <row r="1161" spans="1:12" x14ac:dyDescent="0.3">
      <c r="A1161" s="1">
        <v>45508</v>
      </c>
      <c r="B1161" s="2">
        <v>45508.493687534719</v>
      </c>
      <c r="C1161" s="2" t="str">
        <f>TEXT(Tabla1[[#This Row],[date]],"mmm")</f>
        <v>ago</v>
      </c>
      <c r="D1161" s="2" t="str">
        <f>TEXT(Tabla1[[#This Row],[date]],"dddd")</f>
        <v>domingo</v>
      </c>
      <c r="E1161" s="2" t="str">
        <f>TEXT(Tabla1[[#This Row],[datetime]],"hh:mm")</f>
        <v>11:50</v>
      </c>
      <c r="F1161" t="s">
        <v>3</v>
      </c>
      <c r="G1161" t="s">
        <v>272</v>
      </c>
      <c r="H1161" t="str">
        <f>IF(ISBLANK(G1161),"cash",IF(COUNTIF($D$2:D1161,D1161)=1,"Nuevo","frecuente"))</f>
        <v>frecuente</v>
      </c>
      <c r="I1161" s="8">
        <v>32.82</v>
      </c>
      <c r="J1161" t="s">
        <v>43</v>
      </c>
      <c r="K1161" t="str">
        <f>Tabla1[[#This Row],[day_of_the_week]]&amp;"-"&amp;Tabla1[[#This Row],[hour]]&amp;"-"&amp;Tabla1[[#This Row],[cash_type]]&amp;"-"&amp;Tabla1[[#This Row],[card]]&amp;"-"&amp;Tabla1[[#This Row],[coffee_name]]</f>
        <v>domingo-11:50-card-ANON-0000-0000-0258-Cappuccino</v>
      </c>
      <c r="L1161" t="str">
        <f>IF(COUNTIF($K$2:K1161,K1161)=1,"único","repetido")</f>
        <v>único</v>
      </c>
    </row>
    <row r="1162" spans="1:12" x14ac:dyDescent="0.3">
      <c r="A1162" s="1">
        <v>45508</v>
      </c>
      <c r="B1162" s="2">
        <v>45508.494826585651</v>
      </c>
      <c r="C1162" s="2" t="str">
        <f>TEXT(Tabla1[[#This Row],[date]],"mmm")</f>
        <v>ago</v>
      </c>
      <c r="D1162" s="2" t="str">
        <f>TEXT(Tabla1[[#This Row],[date]],"dddd")</f>
        <v>domingo</v>
      </c>
      <c r="E1162" s="2" t="str">
        <f>TEXT(Tabla1[[#This Row],[datetime]],"hh:mm")</f>
        <v>11:52</v>
      </c>
      <c r="F1162" t="s">
        <v>3</v>
      </c>
      <c r="G1162" t="s">
        <v>272</v>
      </c>
      <c r="H1162" t="str">
        <f>IF(ISBLANK(G1162),"cash",IF(COUNTIF($D$2:D1162,D1162)=1,"Nuevo","frecuente"))</f>
        <v>frecuente</v>
      </c>
      <c r="I1162" s="8">
        <v>27.92</v>
      </c>
      <c r="J1162" t="s">
        <v>14</v>
      </c>
      <c r="K1162" t="str">
        <f>Tabla1[[#This Row],[day_of_the_week]]&amp;"-"&amp;Tabla1[[#This Row],[hour]]&amp;"-"&amp;Tabla1[[#This Row],[cash_type]]&amp;"-"&amp;Tabla1[[#This Row],[card]]&amp;"-"&amp;Tabla1[[#This Row],[coffee_name]]</f>
        <v>domingo-11:52-card-ANON-0000-0000-0258-Americano with Milk</v>
      </c>
      <c r="L1162" t="str">
        <f>IF(COUNTIF($K$2:K1162,K1162)=1,"único","repetido")</f>
        <v>único</v>
      </c>
    </row>
    <row r="1163" spans="1:12" x14ac:dyDescent="0.3">
      <c r="A1163" s="1">
        <v>45508</v>
      </c>
      <c r="B1163" s="2">
        <v>45508.648520104165</v>
      </c>
      <c r="C1163" s="2" t="str">
        <f>TEXT(Tabla1[[#This Row],[date]],"mmm")</f>
        <v>ago</v>
      </c>
      <c r="D1163" s="2" t="str">
        <f>TEXT(Tabla1[[#This Row],[date]],"dddd")</f>
        <v>domingo</v>
      </c>
      <c r="E1163" s="2" t="str">
        <f>TEXT(Tabla1[[#This Row],[datetime]],"hh:mm")</f>
        <v>15:33</v>
      </c>
      <c r="F1163" t="s">
        <v>3</v>
      </c>
      <c r="G1163" t="s">
        <v>282</v>
      </c>
      <c r="H1163" t="str">
        <f>IF(ISBLANK(G1163),"cash",IF(COUNTIF($D$2:D1163,D1163)=1,"Nuevo","frecuente"))</f>
        <v>frecuente</v>
      </c>
      <c r="I1163" s="8">
        <v>32.82</v>
      </c>
      <c r="J1163" t="s">
        <v>43</v>
      </c>
      <c r="K1163" t="str">
        <f>Tabla1[[#This Row],[day_of_the_week]]&amp;"-"&amp;Tabla1[[#This Row],[hour]]&amp;"-"&amp;Tabla1[[#This Row],[cash_type]]&amp;"-"&amp;Tabla1[[#This Row],[card]]&amp;"-"&amp;Tabla1[[#This Row],[coffee_name]]</f>
        <v>domingo-15:33-card-ANON-0000-0000-0268-Cappuccino</v>
      </c>
      <c r="L1163" t="str">
        <f>IF(COUNTIF($K$2:K1163,K1163)=1,"único","repetido")</f>
        <v>único</v>
      </c>
    </row>
    <row r="1164" spans="1:12" x14ac:dyDescent="0.3">
      <c r="A1164" s="1">
        <v>45508</v>
      </c>
      <c r="B1164" s="2">
        <v>45508.649373912034</v>
      </c>
      <c r="C1164" s="2" t="str">
        <f>TEXT(Tabla1[[#This Row],[date]],"mmm")</f>
        <v>ago</v>
      </c>
      <c r="D1164" s="2" t="str">
        <f>TEXT(Tabla1[[#This Row],[date]],"dddd")</f>
        <v>domingo</v>
      </c>
      <c r="E1164" s="2" t="str">
        <f>TEXT(Tabla1[[#This Row],[datetime]],"hh:mm")</f>
        <v>15:35</v>
      </c>
      <c r="F1164" t="s">
        <v>3</v>
      </c>
      <c r="G1164" t="s">
        <v>282</v>
      </c>
      <c r="H1164" t="str">
        <f>IF(ISBLANK(G1164),"cash",IF(COUNTIF($D$2:D1164,D1164)=1,"Nuevo","frecuente"))</f>
        <v>frecuente</v>
      </c>
      <c r="I1164" s="8">
        <v>32.82</v>
      </c>
      <c r="J1164" t="s">
        <v>43</v>
      </c>
      <c r="K1164" t="str">
        <f>Tabla1[[#This Row],[day_of_the_week]]&amp;"-"&amp;Tabla1[[#This Row],[hour]]&amp;"-"&amp;Tabla1[[#This Row],[cash_type]]&amp;"-"&amp;Tabla1[[#This Row],[card]]&amp;"-"&amp;Tabla1[[#This Row],[coffee_name]]</f>
        <v>domingo-15:35-card-ANON-0000-0000-0268-Cappuccino</v>
      </c>
      <c r="L1164" t="str">
        <f>IF(COUNTIF($K$2:K1164,K1164)=1,"único","repetido")</f>
        <v>único</v>
      </c>
    </row>
    <row r="1165" spans="1:12" x14ac:dyDescent="0.3">
      <c r="A1165" s="1">
        <v>45509</v>
      </c>
      <c r="B1165" s="2">
        <v>45509.368122141204</v>
      </c>
      <c r="C1165" s="2" t="str">
        <f>TEXT(Tabla1[[#This Row],[date]],"mmm")</f>
        <v>ago</v>
      </c>
      <c r="D1165" s="2" t="str">
        <f>TEXT(Tabla1[[#This Row],[date]],"dddd")</f>
        <v>lunes</v>
      </c>
      <c r="E1165" s="2" t="str">
        <f>TEXT(Tabla1[[#This Row],[datetime]],"hh:mm")</f>
        <v>08:50</v>
      </c>
      <c r="F1165" t="s">
        <v>3</v>
      </c>
      <c r="G1165" t="s">
        <v>473</v>
      </c>
      <c r="H1165" t="str">
        <f>IF(ISBLANK(G1165),"cash",IF(COUNTIF($D$2:D1165,D1165)=1,"Nuevo","frecuente"))</f>
        <v>frecuente</v>
      </c>
      <c r="I1165" s="8">
        <v>23.02</v>
      </c>
      <c r="J1165" t="s">
        <v>28</v>
      </c>
      <c r="K1165" t="str">
        <f>Tabla1[[#This Row],[day_of_the_week]]&amp;"-"&amp;Tabla1[[#This Row],[hour]]&amp;"-"&amp;Tabla1[[#This Row],[cash_type]]&amp;"-"&amp;Tabla1[[#This Row],[card]]&amp;"-"&amp;Tabla1[[#This Row],[coffee_name]]</f>
        <v>lunes-08:50-card-ANON-0000-0000-0459-Cortado</v>
      </c>
      <c r="L1165" t="str">
        <f>IF(COUNTIF($K$2:K1165,K1165)=1,"único","repetido")</f>
        <v>único</v>
      </c>
    </row>
    <row r="1166" spans="1:12" x14ac:dyDescent="0.3">
      <c r="A1166" s="1">
        <v>45509</v>
      </c>
      <c r="B1166" s="2">
        <v>45509.388416388887</v>
      </c>
      <c r="C1166" s="2" t="str">
        <f>TEXT(Tabla1[[#This Row],[date]],"mmm")</f>
        <v>ago</v>
      </c>
      <c r="D1166" s="2" t="str">
        <f>TEXT(Tabla1[[#This Row],[date]],"dddd")</f>
        <v>lunes</v>
      </c>
      <c r="E1166" s="2" t="str">
        <f>TEXT(Tabla1[[#This Row],[datetime]],"hh:mm")</f>
        <v>09:19</v>
      </c>
      <c r="F1166" t="s">
        <v>3</v>
      </c>
      <c r="G1166" t="s">
        <v>111</v>
      </c>
      <c r="H1166" t="str">
        <f>IF(ISBLANK(G1166),"cash",IF(COUNTIF($D$2:D1166,D1166)=1,"Nuevo","frecuente"))</f>
        <v>frecuente</v>
      </c>
      <c r="I1166" s="8">
        <v>27.92</v>
      </c>
      <c r="J1166" t="s">
        <v>14</v>
      </c>
      <c r="K1166" t="str">
        <f>Tabla1[[#This Row],[day_of_the_week]]&amp;"-"&amp;Tabla1[[#This Row],[hour]]&amp;"-"&amp;Tabla1[[#This Row],[cash_type]]&amp;"-"&amp;Tabla1[[#This Row],[card]]&amp;"-"&amp;Tabla1[[#This Row],[coffee_name]]</f>
        <v>lunes-09:19-card-ANON-0000-0000-0097-Americano with Milk</v>
      </c>
      <c r="L1166" t="str">
        <f>IF(COUNTIF($K$2:K1166,K1166)=1,"único","repetido")</f>
        <v>único</v>
      </c>
    </row>
    <row r="1167" spans="1:12" x14ac:dyDescent="0.3">
      <c r="A1167" s="1">
        <v>45509</v>
      </c>
      <c r="B1167" s="2">
        <v>45509.472771342589</v>
      </c>
      <c r="C1167" s="2" t="str">
        <f>TEXT(Tabla1[[#This Row],[date]],"mmm")</f>
        <v>ago</v>
      </c>
      <c r="D1167" s="2" t="str">
        <f>TEXT(Tabla1[[#This Row],[date]],"dddd")</f>
        <v>lunes</v>
      </c>
      <c r="E1167" s="2" t="str">
        <f>TEXT(Tabla1[[#This Row],[datetime]],"hh:mm")</f>
        <v>11:20</v>
      </c>
      <c r="F1167" t="s">
        <v>3</v>
      </c>
      <c r="G1167" t="s">
        <v>389</v>
      </c>
      <c r="H1167" t="str">
        <f>IF(ISBLANK(G1167),"cash",IF(COUNTIF($D$2:D1167,D1167)=1,"Nuevo","frecuente"))</f>
        <v>frecuente</v>
      </c>
      <c r="I1167" s="8">
        <v>23.02</v>
      </c>
      <c r="J1167" t="s">
        <v>28</v>
      </c>
      <c r="K1167" t="str">
        <f>Tabla1[[#This Row],[day_of_the_week]]&amp;"-"&amp;Tabla1[[#This Row],[hour]]&amp;"-"&amp;Tabla1[[#This Row],[cash_type]]&amp;"-"&amp;Tabla1[[#This Row],[card]]&amp;"-"&amp;Tabla1[[#This Row],[coffee_name]]</f>
        <v>lunes-11:20-card-ANON-0000-0000-0375-Cortado</v>
      </c>
      <c r="L1167" t="str">
        <f>IF(COUNTIF($K$2:K1167,K1167)=1,"único","repetido")</f>
        <v>único</v>
      </c>
    </row>
    <row r="1168" spans="1:12" x14ac:dyDescent="0.3">
      <c r="A1168" s="1">
        <v>45509</v>
      </c>
      <c r="B1168" s="2">
        <v>45509.573176550926</v>
      </c>
      <c r="C1168" s="2" t="str">
        <f>TEXT(Tabla1[[#This Row],[date]],"mmm")</f>
        <v>ago</v>
      </c>
      <c r="D1168" s="2" t="str">
        <f>TEXT(Tabla1[[#This Row],[date]],"dddd")</f>
        <v>lunes</v>
      </c>
      <c r="E1168" s="2" t="str">
        <f>TEXT(Tabla1[[#This Row],[datetime]],"hh:mm")</f>
        <v>13:45</v>
      </c>
      <c r="F1168" t="s">
        <v>3</v>
      </c>
      <c r="G1168" t="s">
        <v>474</v>
      </c>
      <c r="H1168" t="str">
        <f>IF(ISBLANK(G1168),"cash",IF(COUNTIF($D$2:D1168,D1168)=1,"Nuevo","frecuente"))</f>
        <v>frecuente</v>
      </c>
      <c r="I1168" s="8">
        <v>32.82</v>
      </c>
      <c r="J1168" t="s">
        <v>43</v>
      </c>
      <c r="K1168" t="str">
        <f>Tabla1[[#This Row],[day_of_the_week]]&amp;"-"&amp;Tabla1[[#This Row],[hour]]&amp;"-"&amp;Tabla1[[#This Row],[cash_type]]&amp;"-"&amp;Tabla1[[#This Row],[card]]&amp;"-"&amp;Tabla1[[#This Row],[coffee_name]]</f>
        <v>lunes-13:45-card-ANON-0000-0000-0460-Cappuccino</v>
      </c>
      <c r="L1168" t="str">
        <f>IF(COUNTIF($K$2:K1168,K1168)=1,"único","repetido")</f>
        <v>único</v>
      </c>
    </row>
    <row r="1169" spans="1:12" x14ac:dyDescent="0.3">
      <c r="A1169" s="1">
        <v>45509</v>
      </c>
      <c r="B1169" s="2">
        <v>45509.670807152776</v>
      </c>
      <c r="C1169" s="2" t="str">
        <f>TEXT(Tabla1[[#This Row],[date]],"mmm")</f>
        <v>ago</v>
      </c>
      <c r="D1169" s="2" t="str">
        <f>TEXT(Tabla1[[#This Row],[date]],"dddd")</f>
        <v>lunes</v>
      </c>
      <c r="E1169" s="2" t="str">
        <f>TEXT(Tabla1[[#This Row],[datetime]],"hh:mm")</f>
        <v>16:05</v>
      </c>
      <c r="F1169" t="s">
        <v>3</v>
      </c>
      <c r="G1169" t="s">
        <v>475</v>
      </c>
      <c r="H1169" t="str">
        <f>IF(ISBLANK(G1169),"cash",IF(COUNTIF($D$2:D1169,D1169)=1,"Nuevo","frecuente"))</f>
        <v>frecuente</v>
      </c>
      <c r="I1169" s="8">
        <v>32.82</v>
      </c>
      <c r="J1169" t="s">
        <v>7</v>
      </c>
      <c r="K1169" t="str">
        <f>Tabla1[[#This Row],[day_of_the_week]]&amp;"-"&amp;Tabla1[[#This Row],[hour]]&amp;"-"&amp;Tabla1[[#This Row],[cash_type]]&amp;"-"&amp;Tabla1[[#This Row],[card]]&amp;"-"&amp;Tabla1[[#This Row],[coffee_name]]</f>
        <v>lunes-16:05-card-ANON-0000-0000-0461-Latte</v>
      </c>
      <c r="L1169" t="str">
        <f>IF(COUNTIF($K$2:K1169,K1169)=1,"único","repetido")</f>
        <v>único</v>
      </c>
    </row>
    <row r="1170" spans="1:12" x14ac:dyDescent="0.3">
      <c r="A1170" s="1">
        <v>45509</v>
      </c>
      <c r="B1170" s="2">
        <v>45509.671745798609</v>
      </c>
      <c r="C1170" s="2" t="str">
        <f>TEXT(Tabla1[[#This Row],[date]],"mmm")</f>
        <v>ago</v>
      </c>
      <c r="D1170" s="2" t="str">
        <f>TEXT(Tabla1[[#This Row],[date]],"dddd")</f>
        <v>lunes</v>
      </c>
      <c r="E1170" s="2" t="str">
        <f>TEXT(Tabla1[[#This Row],[datetime]],"hh:mm")</f>
        <v>16:07</v>
      </c>
      <c r="F1170" t="s">
        <v>3</v>
      </c>
      <c r="G1170" t="s">
        <v>475</v>
      </c>
      <c r="H1170" t="str">
        <f>IF(ISBLANK(G1170),"cash",IF(COUNTIF($D$2:D1170,D1170)=1,"Nuevo","frecuente"))</f>
        <v>frecuente</v>
      </c>
      <c r="I1170" s="8">
        <v>32.82</v>
      </c>
      <c r="J1170" t="s">
        <v>7</v>
      </c>
      <c r="K1170" t="str">
        <f>Tabla1[[#This Row],[day_of_the_week]]&amp;"-"&amp;Tabla1[[#This Row],[hour]]&amp;"-"&amp;Tabla1[[#This Row],[cash_type]]&amp;"-"&amp;Tabla1[[#This Row],[card]]&amp;"-"&amp;Tabla1[[#This Row],[coffee_name]]</f>
        <v>lunes-16:07-card-ANON-0000-0000-0461-Latte</v>
      </c>
      <c r="L1170" t="str">
        <f>IF(COUNTIF($K$2:K1170,K1170)=1,"único","repetido")</f>
        <v>único</v>
      </c>
    </row>
    <row r="1171" spans="1:12" x14ac:dyDescent="0.3">
      <c r="A1171" s="1">
        <v>45509</v>
      </c>
      <c r="B1171" s="2">
        <v>45509.73917252315</v>
      </c>
      <c r="C1171" s="2" t="str">
        <f>TEXT(Tabla1[[#This Row],[date]],"mmm")</f>
        <v>ago</v>
      </c>
      <c r="D1171" s="2" t="str">
        <f>TEXT(Tabla1[[#This Row],[date]],"dddd")</f>
        <v>lunes</v>
      </c>
      <c r="E1171" s="2" t="str">
        <f>TEXT(Tabla1[[#This Row],[datetime]],"hh:mm")</f>
        <v>17:44</v>
      </c>
      <c r="F1171" t="s">
        <v>3</v>
      </c>
      <c r="G1171" t="s">
        <v>476</v>
      </c>
      <c r="H1171" t="str">
        <f>IF(ISBLANK(G1171),"cash",IF(COUNTIF($D$2:D1171,D1171)=1,"Nuevo","frecuente"))</f>
        <v>frecuente</v>
      </c>
      <c r="I1171" s="8">
        <v>32.82</v>
      </c>
      <c r="J1171" t="s">
        <v>7</v>
      </c>
      <c r="K1171" t="str">
        <f>Tabla1[[#This Row],[day_of_the_week]]&amp;"-"&amp;Tabla1[[#This Row],[hour]]&amp;"-"&amp;Tabla1[[#This Row],[cash_type]]&amp;"-"&amp;Tabla1[[#This Row],[card]]&amp;"-"&amp;Tabla1[[#This Row],[coffee_name]]</f>
        <v>lunes-17:44-card-ANON-0000-0000-0462-Latte</v>
      </c>
      <c r="L1171" t="str">
        <f>IF(COUNTIF($K$2:K1171,K1171)=1,"único","repetido")</f>
        <v>único</v>
      </c>
    </row>
    <row r="1172" spans="1:12" x14ac:dyDescent="0.3">
      <c r="A1172" s="1">
        <v>45509</v>
      </c>
      <c r="B1172" s="2">
        <v>45509.73995505787</v>
      </c>
      <c r="C1172" s="2" t="str">
        <f>TEXT(Tabla1[[#This Row],[date]],"mmm")</f>
        <v>ago</v>
      </c>
      <c r="D1172" s="2" t="str">
        <f>TEXT(Tabla1[[#This Row],[date]],"dddd")</f>
        <v>lunes</v>
      </c>
      <c r="E1172" s="2" t="str">
        <f>TEXT(Tabla1[[#This Row],[datetime]],"hh:mm")</f>
        <v>17:45</v>
      </c>
      <c r="F1172" t="s">
        <v>3</v>
      </c>
      <c r="G1172" t="s">
        <v>476</v>
      </c>
      <c r="H1172" t="str">
        <f>IF(ISBLANK(G1172),"cash",IF(COUNTIF($D$2:D1172,D1172)=1,"Nuevo","frecuente"))</f>
        <v>frecuente</v>
      </c>
      <c r="I1172" s="8">
        <v>27.92</v>
      </c>
      <c r="J1172" t="s">
        <v>14</v>
      </c>
      <c r="K1172" t="str">
        <f>Tabla1[[#This Row],[day_of_the_week]]&amp;"-"&amp;Tabla1[[#This Row],[hour]]&amp;"-"&amp;Tabla1[[#This Row],[cash_type]]&amp;"-"&amp;Tabla1[[#This Row],[card]]&amp;"-"&amp;Tabla1[[#This Row],[coffee_name]]</f>
        <v>lunes-17:45-card-ANON-0000-0000-0462-Americano with Milk</v>
      </c>
      <c r="L1172" t="str">
        <f>IF(COUNTIF($K$2:K1172,K1172)=1,"único","repetido")</f>
        <v>único</v>
      </c>
    </row>
    <row r="1173" spans="1:12" x14ac:dyDescent="0.3">
      <c r="A1173" s="1">
        <v>45509</v>
      </c>
      <c r="B1173" s="2">
        <v>45509.805586539354</v>
      </c>
      <c r="C1173" s="2" t="str">
        <f>TEXT(Tabla1[[#This Row],[date]],"mmm")</f>
        <v>ago</v>
      </c>
      <c r="D1173" s="2" t="str">
        <f>TEXT(Tabla1[[#This Row],[date]],"dddd")</f>
        <v>lunes</v>
      </c>
      <c r="E1173" s="2" t="str">
        <f>TEXT(Tabla1[[#This Row],[datetime]],"hh:mm")</f>
        <v>19:20</v>
      </c>
      <c r="F1173" t="s">
        <v>3</v>
      </c>
      <c r="G1173" t="s">
        <v>31</v>
      </c>
      <c r="H1173" t="str">
        <f>IF(ISBLANK(G1173),"cash",IF(COUNTIF($D$2:D1173,D1173)=1,"Nuevo","frecuente"))</f>
        <v>frecuente</v>
      </c>
      <c r="I1173" s="8">
        <v>32.82</v>
      </c>
      <c r="J1173" t="s">
        <v>7</v>
      </c>
      <c r="K1173" t="str">
        <f>Tabla1[[#This Row],[day_of_the_week]]&amp;"-"&amp;Tabla1[[#This Row],[hour]]&amp;"-"&amp;Tabla1[[#This Row],[cash_type]]&amp;"-"&amp;Tabla1[[#This Row],[card]]&amp;"-"&amp;Tabla1[[#This Row],[coffee_name]]</f>
        <v>lunes-19:20-card-ANON-0000-0000-0019-Latte</v>
      </c>
      <c r="L1173" t="str">
        <f>IF(COUNTIF($K$2:K1173,K1173)=1,"único","repetido")</f>
        <v>único</v>
      </c>
    </row>
    <row r="1174" spans="1:12" x14ac:dyDescent="0.3">
      <c r="A1174" s="1">
        <v>45509</v>
      </c>
      <c r="B1174" s="2">
        <v>45509.815873657404</v>
      </c>
      <c r="C1174" s="2" t="str">
        <f>TEXT(Tabla1[[#This Row],[date]],"mmm")</f>
        <v>ago</v>
      </c>
      <c r="D1174" s="2" t="str">
        <f>TEXT(Tabla1[[#This Row],[date]],"dddd")</f>
        <v>lunes</v>
      </c>
      <c r="E1174" s="2" t="str">
        <f>TEXT(Tabla1[[#This Row],[datetime]],"hh:mm")</f>
        <v>19:34</v>
      </c>
      <c r="F1174" t="s">
        <v>3</v>
      </c>
      <c r="G1174" t="s">
        <v>19</v>
      </c>
      <c r="H1174" t="str">
        <f>IF(ISBLANK(G1174),"cash",IF(COUNTIF($D$2:D1174,D1174)=1,"Nuevo","frecuente"))</f>
        <v>frecuente</v>
      </c>
      <c r="I1174" s="8">
        <v>32.82</v>
      </c>
      <c r="J1174" t="s">
        <v>7</v>
      </c>
      <c r="K1174" t="str">
        <f>Tabla1[[#This Row],[day_of_the_week]]&amp;"-"&amp;Tabla1[[#This Row],[hour]]&amp;"-"&amp;Tabla1[[#This Row],[cash_type]]&amp;"-"&amp;Tabla1[[#This Row],[card]]&amp;"-"&amp;Tabla1[[#This Row],[coffee_name]]</f>
        <v>lunes-19:34-card-ANON-0000-0000-0009-Latte</v>
      </c>
      <c r="L1174" t="str">
        <f>IF(COUNTIF($K$2:K1174,K1174)=1,"único","repetido")</f>
        <v>único</v>
      </c>
    </row>
    <row r="1175" spans="1:12" x14ac:dyDescent="0.3">
      <c r="A1175" s="1">
        <v>45509</v>
      </c>
      <c r="B1175" s="2">
        <v>45509.867719270835</v>
      </c>
      <c r="C1175" s="2" t="str">
        <f>TEXT(Tabla1[[#This Row],[date]],"mmm")</f>
        <v>ago</v>
      </c>
      <c r="D1175" s="2" t="str">
        <f>TEXT(Tabla1[[#This Row],[date]],"dddd")</f>
        <v>lunes</v>
      </c>
      <c r="E1175" s="2" t="str">
        <f>TEXT(Tabla1[[#This Row],[datetime]],"hh:mm")</f>
        <v>20:49</v>
      </c>
      <c r="F1175" t="s">
        <v>3</v>
      </c>
      <c r="G1175" t="s">
        <v>477</v>
      </c>
      <c r="H1175" t="str">
        <f>IF(ISBLANK(G1175),"cash",IF(COUNTIF($D$2:D1175,D1175)=1,"Nuevo","frecuente"))</f>
        <v>frecuente</v>
      </c>
      <c r="I1175" s="8">
        <v>32.82</v>
      </c>
      <c r="J1175" t="s">
        <v>18</v>
      </c>
      <c r="K1175" t="str">
        <f>Tabla1[[#This Row],[day_of_the_week]]&amp;"-"&amp;Tabla1[[#This Row],[hour]]&amp;"-"&amp;Tabla1[[#This Row],[cash_type]]&amp;"-"&amp;Tabla1[[#This Row],[card]]&amp;"-"&amp;Tabla1[[#This Row],[coffee_name]]</f>
        <v>lunes-20:49-card-ANON-0000-0000-0463-Cocoa</v>
      </c>
      <c r="L1175" t="str">
        <f>IF(COUNTIF($K$2:K1175,K1175)=1,"único","repetido")</f>
        <v>único</v>
      </c>
    </row>
    <row r="1176" spans="1:12" x14ac:dyDescent="0.3">
      <c r="A1176" s="1">
        <v>45509</v>
      </c>
      <c r="B1176" s="2">
        <v>45509.868309247686</v>
      </c>
      <c r="C1176" s="2" t="str">
        <f>TEXT(Tabla1[[#This Row],[date]],"mmm")</f>
        <v>ago</v>
      </c>
      <c r="D1176" s="2" t="str">
        <f>TEXT(Tabla1[[#This Row],[date]],"dddd")</f>
        <v>lunes</v>
      </c>
      <c r="E1176" s="2" t="str">
        <f>TEXT(Tabla1[[#This Row],[datetime]],"hh:mm")</f>
        <v>20:50</v>
      </c>
      <c r="F1176" t="s">
        <v>3</v>
      </c>
      <c r="G1176" t="s">
        <v>477</v>
      </c>
      <c r="H1176" t="str">
        <f>IF(ISBLANK(G1176),"cash",IF(COUNTIF($D$2:D1176,D1176)=1,"Nuevo","frecuente"))</f>
        <v>frecuente</v>
      </c>
      <c r="I1176" s="8">
        <v>32.82</v>
      </c>
      <c r="J1176" t="s">
        <v>18</v>
      </c>
      <c r="K1176" t="str">
        <f>Tabla1[[#This Row],[day_of_the_week]]&amp;"-"&amp;Tabla1[[#This Row],[hour]]&amp;"-"&amp;Tabla1[[#This Row],[cash_type]]&amp;"-"&amp;Tabla1[[#This Row],[card]]&amp;"-"&amp;Tabla1[[#This Row],[coffee_name]]</f>
        <v>lunes-20:50-card-ANON-0000-0000-0463-Cocoa</v>
      </c>
      <c r="L1176" t="str">
        <f>IF(COUNTIF($K$2:K1176,K1176)=1,"único","repetido")</f>
        <v>único</v>
      </c>
    </row>
    <row r="1177" spans="1:12" x14ac:dyDescent="0.3">
      <c r="A1177" s="1">
        <v>45509</v>
      </c>
      <c r="B1177" s="2">
        <v>45509.947085567132</v>
      </c>
      <c r="C1177" s="2" t="str">
        <f>TEXT(Tabla1[[#This Row],[date]],"mmm")</f>
        <v>ago</v>
      </c>
      <c r="D1177" s="2" t="str">
        <f>TEXT(Tabla1[[#This Row],[date]],"dddd")</f>
        <v>lunes</v>
      </c>
      <c r="E1177" s="2" t="str">
        <f>TEXT(Tabla1[[#This Row],[datetime]],"hh:mm")</f>
        <v>22:43</v>
      </c>
      <c r="F1177" t="s">
        <v>3</v>
      </c>
      <c r="G1177" t="s">
        <v>478</v>
      </c>
      <c r="H1177" t="str">
        <f>IF(ISBLANK(G1177),"cash",IF(COUNTIF($D$2:D1177,D1177)=1,"Nuevo","frecuente"))</f>
        <v>frecuente</v>
      </c>
      <c r="I1177" s="8">
        <v>27.92</v>
      </c>
      <c r="J1177" t="s">
        <v>14</v>
      </c>
      <c r="K1177" t="str">
        <f>Tabla1[[#This Row],[day_of_the_week]]&amp;"-"&amp;Tabla1[[#This Row],[hour]]&amp;"-"&amp;Tabla1[[#This Row],[cash_type]]&amp;"-"&amp;Tabla1[[#This Row],[card]]&amp;"-"&amp;Tabla1[[#This Row],[coffee_name]]</f>
        <v>lunes-22:43-card-ANON-0000-0000-0464-Americano with Milk</v>
      </c>
      <c r="L1177" t="str">
        <f>IF(COUNTIF($K$2:K1177,K1177)=1,"único","repetido")</f>
        <v>único</v>
      </c>
    </row>
    <row r="1178" spans="1:12" x14ac:dyDescent="0.3">
      <c r="A1178" s="1">
        <v>45510</v>
      </c>
      <c r="B1178" s="2">
        <v>45510.431288425927</v>
      </c>
      <c r="C1178" s="2" t="str">
        <f>TEXT(Tabla1[[#This Row],[date]],"mmm")</f>
        <v>ago</v>
      </c>
      <c r="D1178" s="2" t="str">
        <f>TEXT(Tabla1[[#This Row],[date]],"dddd")</f>
        <v>martes</v>
      </c>
      <c r="E1178" s="2" t="str">
        <f>TEXT(Tabla1[[#This Row],[datetime]],"hh:mm")</f>
        <v>10:21</v>
      </c>
      <c r="F1178" t="s">
        <v>3</v>
      </c>
      <c r="G1178" t="s">
        <v>389</v>
      </c>
      <c r="H1178" t="str">
        <f>IF(ISBLANK(G1178),"cash",IF(COUNTIF($D$2:D1178,D1178)=1,"Nuevo","frecuente"))</f>
        <v>frecuente</v>
      </c>
      <c r="I1178" s="8">
        <v>23.02</v>
      </c>
      <c r="J1178" t="s">
        <v>28</v>
      </c>
      <c r="K1178" t="str">
        <f>Tabla1[[#This Row],[day_of_the_week]]&amp;"-"&amp;Tabla1[[#This Row],[hour]]&amp;"-"&amp;Tabla1[[#This Row],[cash_type]]&amp;"-"&amp;Tabla1[[#This Row],[card]]&amp;"-"&amp;Tabla1[[#This Row],[coffee_name]]</f>
        <v>martes-10:21-card-ANON-0000-0000-0375-Cortado</v>
      </c>
      <c r="L1178" t="str">
        <f>IF(COUNTIF($K$2:K1178,K1178)=1,"único","repetido")</f>
        <v>único</v>
      </c>
    </row>
    <row r="1179" spans="1:12" x14ac:dyDescent="0.3">
      <c r="A1179" s="1">
        <v>45510</v>
      </c>
      <c r="B1179" s="2">
        <v>45510.439263136577</v>
      </c>
      <c r="C1179" s="2" t="str">
        <f>TEXT(Tabla1[[#This Row],[date]],"mmm")</f>
        <v>ago</v>
      </c>
      <c r="D1179" s="2" t="str">
        <f>TEXT(Tabla1[[#This Row],[date]],"dddd")</f>
        <v>martes</v>
      </c>
      <c r="E1179" s="2" t="str">
        <f>TEXT(Tabla1[[#This Row],[datetime]],"hh:mm")</f>
        <v>10:32</v>
      </c>
      <c r="F1179" t="s">
        <v>3</v>
      </c>
      <c r="G1179" t="s">
        <v>479</v>
      </c>
      <c r="H1179" t="str">
        <f>IF(ISBLANK(G1179),"cash",IF(COUNTIF($D$2:D1179,D1179)=1,"Nuevo","frecuente"))</f>
        <v>frecuente</v>
      </c>
      <c r="I1179" s="8">
        <v>32.82</v>
      </c>
      <c r="J1179" t="s">
        <v>9</v>
      </c>
      <c r="K1179" t="str">
        <f>Tabla1[[#This Row],[day_of_the_week]]&amp;"-"&amp;Tabla1[[#This Row],[hour]]&amp;"-"&amp;Tabla1[[#This Row],[cash_type]]&amp;"-"&amp;Tabla1[[#This Row],[card]]&amp;"-"&amp;Tabla1[[#This Row],[coffee_name]]</f>
        <v>martes-10:32-card-ANON-0000-0000-0465-Hot Chocolate</v>
      </c>
      <c r="L1179" t="str">
        <f>IF(COUNTIF($K$2:K1179,K1179)=1,"único","repetido")</f>
        <v>único</v>
      </c>
    </row>
    <row r="1180" spans="1:12" x14ac:dyDescent="0.3">
      <c r="A1180" s="1">
        <v>45510</v>
      </c>
      <c r="B1180" s="2">
        <v>45510.736680567126</v>
      </c>
      <c r="C1180" s="2" t="str">
        <f>TEXT(Tabla1[[#This Row],[date]],"mmm")</f>
        <v>ago</v>
      </c>
      <c r="D1180" s="2" t="str">
        <f>TEXT(Tabla1[[#This Row],[date]],"dddd")</f>
        <v>martes</v>
      </c>
      <c r="E1180" s="2" t="str">
        <f>TEXT(Tabla1[[#This Row],[datetime]],"hh:mm")</f>
        <v>17:40</v>
      </c>
      <c r="F1180" t="s">
        <v>3</v>
      </c>
      <c r="G1180" t="s">
        <v>480</v>
      </c>
      <c r="H1180" t="str">
        <f>IF(ISBLANK(G1180),"cash",IF(COUNTIF($D$2:D1180,D1180)=1,"Nuevo","frecuente"))</f>
        <v>frecuente</v>
      </c>
      <c r="I1180" s="8">
        <v>32.82</v>
      </c>
      <c r="J1180" t="s">
        <v>43</v>
      </c>
      <c r="K1180" t="str">
        <f>Tabla1[[#This Row],[day_of_the_week]]&amp;"-"&amp;Tabla1[[#This Row],[hour]]&amp;"-"&amp;Tabla1[[#This Row],[cash_type]]&amp;"-"&amp;Tabla1[[#This Row],[card]]&amp;"-"&amp;Tabla1[[#This Row],[coffee_name]]</f>
        <v>martes-17:40-card-ANON-0000-0000-0466-Cappuccino</v>
      </c>
      <c r="L1180" t="str">
        <f>IF(COUNTIF($K$2:K1180,K1180)=1,"único","repetido")</f>
        <v>único</v>
      </c>
    </row>
    <row r="1181" spans="1:12" x14ac:dyDescent="0.3">
      <c r="A1181" s="1">
        <v>45510</v>
      </c>
      <c r="B1181" s="2">
        <v>45510.738109953701</v>
      </c>
      <c r="C1181" s="2" t="str">
        <f>TEXT(Tabla1[[#This Row],[date]],"mmm")</f>
        <v>ago</v>
      </c>
      <c r="D1181" s="2" t="str">
        <f>TEXT(Tabla1[[#This Row],[date]],"dddd")</f>
        <v>martes</v>
      </c>
      <c r="E1181" s="2" t="str">
        <f>TEXT(Tabla1[[#This Row],[datetime]],"hh:mm")</f>
        <v>17:42</v>
      </c>
      <c r="F1181" t="s">
        <v>3</v>
      </c>
      <c r="G1181" t="s">
        <v>480</v>
      </c>
      <c r="H1181" t="str">
        <f>IF(ISBLANK(G1181),"cash",IF(COUNTIF($D$2:D1181,D1181)=1,"Nuevo","frecuente"))</f>
        <v>frecuente</v>
      </c>
      <c r="I1181" s="8">
        <v>32.82</v>
      </c>
      <c r="J1181" t="s">
        <v>7</v>
      </c>
      <c r="K1181" t="str">
        <f>Tabla1[[#This Row],[day_of_the_week]]&amp;"-"&amp;Tabla1[[#This Row],[hour]]&amp;"-"&amp;Tabla1[[#This Row],[cash_type]]&amp;"-"&amp;Tabla1[[#This Row],[card]]&amp;"-"&amp;Tabla1[[#This Row],[coffee_name]]</f>
        <v>martes-17:42-card-ANON-0000-0000-0466-Latte</v>
      </c>
      <c r="L1181" t="str">
        <f>IF(COUNTIF($K$2:K1181,K1181)=1,"único","repetido")</f>
        <v>único</v>
      </c>
    </row>
    <row r="1182" spans="1:12" x14ac:dyDescent="0.3">
      <c r="A1182" s="1">
        <v>45510</v>
      </c>
      <c r="B1182" s="2">
        <v>45510.738947534723</v>
      </c>
      <c r="C1182" s="2" t="str">
        <f>TEXT(Tabla1[[#This Row],[date]],"mmm")</f>
        <v>ago</v>
      </c>
      <c r="D1182" s="2" t="str">
        <f>TEXT(Tabla1[[#This Row],[date]],"dddd")</f>
        <v>martes</v>
      </c>
      <c r="E1182" s="2" t="str">
        <f>TEXT(Tabla1[[#This Row],[datetime]],"hh:mm")</f>
        <v>17:44</v>
      </c>
      <c r="F1182" t="s">
        <v>3</v>
      </c>
      <c r="G1182" t="s">
        <v>480</v>
      </c>
      <c r="H1182" t="str">
        <f>IF(ISBLANK(G1182),"cash",IF(COUNTIF($D$2:D1182,D1182)=1,"Nuevo","frecuente"))</f>
        <v>frecuente</v>
      </c>
      <c r="I1182" s="8">
        <v>32.82</v>
      </c>
      <c r="J1182" t="s">
        <v>18</v>
      </c>
      <c r="K1182" t="str">
        <f>Tabla1[[#This Row],[day_of_the_week]]&amp;"-"&amp;Tabla1[[#This Row],[hour]]&amp;"-"&amp;Tabla1[[#This Row],[cash_type]]&amp;"-"&amp;Tabla1[[#This Row],[card]]&amp;"-"&amp;Tabla1[[#This Row],[coffee_name]]</f>
        <v>martes-17:44-card-ANON-0000-0000-0466-Cocoa</v>
      </c>
      <c r="L1182" t="str">
        <f>IF(COUNTIF($K$2:K1182,K1182)=1,"único","repetido")</f>
        <v>único</v>
      </c>
    </row>
    <row r="1183" spans="1:12" x14ac:dyDescent="0.3">
      <c r="A1183" s="1">
        <v>45510</v>
      </c>
      <c r="B1183" s="2">
        <v>45510.794497037037</v>
      </c>
      <c r="C1183" s="2" t="str">
        <f>TEXT(Tabla1[[#This Row],[date]],"mmm")</f>
        <v>ago</v>
      </c>
      <c r="D1183" s="2" t="str">
        <f>TEXT(Tabla1[[#This Row],[date]],"dddd")</f>
        <v>martes</v>
      </c>
      <c r="E1183" s="2" t="str">
        <f>TEXT(Tabla1[[#This Row],[datetime]],"hh:mm")</f>
        <v>19:04</v>
      </c>
      <c r="F1183" t="s">
        <v>3</v>
      </c>
      <c r="G1183" t="s">
        <v>31</v>
      </c>
      <c r="H1183" t="str">
        <f>IF(ISBLANK(G1183),"cash",IF(COUNTIF($D$2:D1183,D1183)=1,"Nuevo","frecuente"))</f>
        <v>frecuente</v>
      </c>
      <c r="I1183" s="8">
        <v>32.82</v>
      </c>
      <c r="J1183" t="s">
        <v>7</v>
      </c>
      <c r="K1183" t="str">
        <f>Tabla1[[#This Row],[day_of_the_week]]&amp;"-"&amp;Tabla1[[#This Row],[hour]]&amp;"-"&amp;Tabla1[[#This Row],[cash_type]]&amp;"-"&amp;Tabla1[[#This Row],[card]]&amp;"-"&amp;Tabla1[[#This Row],[coffee_name]]</f>
        <v>martes-19:04-card-ANON-0000-0000-0019-Latte</v>
      </c>
      <c r="L1183" t="str">
        <f>IF(COUNTIF($K$2:K1183,K1183)=1,"único","repetido")</f>
        <v>único</v>
      </c>
    </row>
    <row r="1184" spans="1:12" x14ac:dyDescent="0.3">
      <c r="A1184" s="1">
        <v>45510</v>
      </c>
      <c r="B1184" s="2">
        <v>45510.795406365738</v>
      </c>
      <c r="C1184" s="2" t="str">
        <f>TEXT(Tabla1[[#This Row],[date]],"mmm")</f>
        <v>ago</v>
      </c>
      <c r="D1184" s="2" t="str">
        <f>TEXT(Tabla1[[#This Row],[date]],"dddd")</f>
        <v>martes</v>
      </c>
      <c r="E1184" s="2" t="str">
        <f>TEXT(Tabla1[[#This Row],[datetime]],"hh:mm")</f>
        <v>19:05</v>
      </c>
      <c r="F1184" t="s">
        <v>3</v>
      </c>
      <c r="G1184" t="s">
        <v>481</v>
      </c>
      <c r="H1184" t="str">
        <f>IF(ISBLANK(G1184),"cash",IF(COUNTIF($D$2:D1184,D1184)=1,"Nuevo","frecuente"))</f>
        <v>frecuente</v>
      </c>
      <c r="I1184" s="8">
        <v>27.92</v>
      </c>
      <c r="J1184" t="s">
        <v>14</v>
      </c>
      <c r="K1184" t="str">
        <f>Tabla1[[#This Row],[day_of_the_week]]&amp;"-"&amp;Tabla1[[#This Row],[hour]]&amp;"-"&amp;Tabla1[[#This Row],[cash_type]]&amp;"-"&amp;Tabla1[[#This Row],[card]]&amp;"-"&amp;Tabla1[[#This Row],[coffee_name]]</f>
        <v>martes-19:05-card-ANON-0000-0000-0467-Americano with Milk</v>
      </c>
      <c r="L1184" t="str">
        <f>IF(COUNTIF($K$2:K1184,K1184)=1,"único","repetido")</f>
        <v>único</v>
      </c>
    </row>
    <row r="1185" spans="1:12" x14ac:dyDescent="0.3">
      <c r="A1185" s="1">
        <v>45510</v>
      </c>
      <c r="B1185" s="2">
        <v>45510.836425150461</v>
      </c>
      <c r="C1185" s="2" t="str">
        <f>TEXT(Tabla1[[#This Row],[date]],"mmm")</f>
        <v>ago</v>
      </c>
      <c r="D1185" s="2" t="str">
        <f>TEXT(Tabla1[[#This Row],[date]],"dddd")</f>
        <v>martes</v>
      </c>
      <c r="E1185" s="2" t="str">
        <f>TEXT(Tabla1[[#This Row],[datetime]],"hh:mm")</f>
        <v>20:04</v>
      </c>
      <c r="F1185" t="s">
        <v>3</v>
      </c>
      <c r="G1185" t="s">
        <v>482</v>
      </c>
      <c r="H1185" t="str">
        <f>IF(ISBLANK(G1185),"cash",IF(COUNTIF($D$2:D1185,D1185)=1,"Nuevo","frecuente"))</f>
        <v>frecuente</v>
      </c>
      <c r="I1185" s="8">
        <v>32.82</v>
      </c>
      <c r="J1185" t="s">
        <v>7</v>
      </c>
      <c r="K1185" t="str">
        <f>Tabla1[[#This Row],[day_of_the_week]]&amp;"-"&amp;Tabla1[[#This Row],[hour]]&amp;"-"&amp;Tabla1[[#This Row],[cash_type]]&amp;"-"&amp;Tabla1[[#This Row],[card]]&amp;"-"&amp;Tabla1[[#This Row],[coffee_name]]</f>
        <v>martes-20:04-card-ANON-0000-0000-0468-Latte</v>
      </c>
      <c r="L1185" t="str">
        <f>IF(COUNTIF($K$2:K1185,K1185)=1,"único","repetido")</f>
        <v>único</v>
      </c>
    </row>
    <row r="1186" spans="1:12" x14ac:dyDescent="0.3">
      <c r="A1186" s="1">
        <v>45511</v>
      </c>
      <c r="B1186" s="2">
        <v>45511.372088599535</v>
      </c>
      <c r="C1186" s="2" t="str">
        <f>TEXT(Tabla1[[#This Row],[date]],"mmm")</f>
        <v>ago</v>
      </c>
      <c r="D1186" s="2" t="str">
        <f>TEXT(Tabla1[[#This Row],[date]],"dddd")</f>
        <v>miércoles</v>
      </c>
      <c r="E1186" s="2" t="str">
        <f>TEXT(Tabla1[[#This Row],[datetime]],"hh:mm")</f>
        <v>08:55</v>
      </c>
      <c r="F1186" t="s">
        <v>3</v>
      </c>
      <c r="G1186" t="s">
        <v>467</v>
      </c>
      <c r="H1186" t="str">
        <f>IF(ISBLANK(G1186),"cash",IF(COUNTIF($D$2:D1186,D1186)=1,"Nuevo","frecuente"))</f>
        <v>frecuente</v>
      </c>
      <c r="I1186" s="8">
        <v>27.92</v>
      </c>
      <c r="J1186" t="s">
        <v>14</v>
      </c>
      <c r="K1186" t="str">
        <f>Tabla1[[#This Row],[day_of_the_week]]&amp;"-"&amp;Tabla1[[#This Row],[hour]]&amp;"-"&amp;Tabla1[[#This Row],[cash_type]]&amp;"-"&amp;Tabla1[[#This Row],[card]]&amp;"-"&amp;Tabla1[[#This Row],[coffee_name]]</f>
        <v>miércoles-08:55-card-ANON-0000-0000-0453-Americano with Milk</v>
      </c>
      <c r="L1186" t="str">
        <f>IF(COUNTIF($K$2:K1186,K1186)=1,"único","repetido")</f>
        <v>único</v>
      </c>
    </row>
    <row r="1187" spans="1:12" x14ac:dyDescent="0.3">
      <c r="A1187" s="1">
        <v>45511</v>
      </c>
      <c r="B1187" s="2">
        <v>45511.508643518522</v>
      </c>
      <c r="C1187" s="2" t="str">
        <f>TEXT(Tabla1[[#This Row],[date]],"mmm")</f>
        <v>ago</v>
      </c>
      <c r="D1187" s="2" t="str">
        <f>TEXT(Tabla1[[#This Row],[date]],"dddd")</f>
        <v>miércoles</v>
      </c>
      <c r="E1187" s="2" t="str">
        <f>TEXT(Tabla1[[#This Row],[datetime]],"hh:mm")</f>
        <v>12:12</v>
      </c>
      <c r="F1187" t="s">
        <v>3</v>
      </c>
      <c r="G1187" t="s">
        <v>10</v>
      </c>
      <c r="H1187" t="str">
        <f>IF(ISBLANK(G1187),"cash",IF(COUNTIF($D$2:D1187,D1187)=1,"Nuevo","frecuente"))</f>
        <v>frecuente</v>
      </c>
      <c r="I1187" s="8">
        <v>23.02</v>
      </c>
      <c r="J1187" t="s">
        <v>11</v>
      </c>
      <c r="K1187" t="str">
        <f>Tabla1[[#This Row],[day_of_the_week]]&amp;"-"&amp;Tabla1[[#This Row],[hour]]&amp;"-"&amp;Tabla1[[#This Row],[cash_type]]&amp;"-"&amp;Tabla1[[#This Row],[card]]&amp;"-"&amp;Tabla1[[#This Row],[coffee_name]]</f>
        <v>miércoles-12:12-card-ANON-0000-0000-0003-Americano</v>
      </c>
      <c r="L1187" t="str">
        <f>IF(COUNTIF($K$2:K1187,K1187)=1,"único","repetido")</f>
        <v>único</v>
      </c>
    </row>
    <row r="1188" spans="1:12" x14ac:dyDescent="0.3">
      <c r="A1188" s="1">
        <v>45511</v>
      </c>
      <c r="B1188" s="2">
        <v>45511.509498425927</v>
      </c>
      <c r="C1188" s="2" t="str">
        <f>TEXT(Tabla1[[#This Row],[date]],"mmm")</f>
        <v>ago</v>
      </c>
      <c r="D1188" s="2" t="str">
        <f>TEXT(Tabla1[[#This Row],[date]],"dddd")</f>
        <v>miércoles</v>
      </c>
      <c r="E1188" s="2" t="str">
        <f>TEXT(Tabla1[[#This Row],[datetime]],"hh:mm")</f>
        <v>12:13</v>
      </c>
      <c r="F1188" t="s">
        <v>3</v>
      </c>
      <c r="G1188" t="s">
        <v>10</v>
      </c>
      <c r="H1188" t="str">
        <f>IF(ISBLANK(G1188),"cash",IF(COUNTIF($D$2:D1188,D1188)=1,"Nuevo","frecuente"))</f>
        <v>frecuente</v>
      </c>
      <c r="I1188" s="8">
        <v>23.02</v>
      </c>
      <c r="J1188" t="s">
        <v>11</v>
      </c>
      <c r="K1188" t="str">
        <f>Tabla1[[#This Row],[day_of_the_week]]&amp;"-"&amp;Tabla1[[#This Row],[hour]]&amp;"-"&amp;Tabla1[[#This Row],[cash_type]]&amp;"-"&amp;Tabla1[[#This Row],[card]]&amp;"-"&amp;Tabla1[[#This Row],[coffee_name]]</f>
        <v>miércoles-12:13-card-ANON-0000-0000-0003-Americano</v>
      </c>
      <c r="L1188" t="str">
        <f>IF(COUNTIF($K$2:K1188,K1188)=1,"único","repetido")</f>
        <v>único</v>
      </c>
    </row>
    <row r="1189" spans="1:12" x14ac:dyDescent="0.3">
      <c r="A1189" s="1">
        <v>45511</v>
      </c>
      <c r="B1189" s="2">
        <v>45511.549492534723</v>
      </c>
      <c r="C1189" s="2" t="str">
        <f>TEXT(Tabla1[[#This Row],[date]],"mmm")</f>
        <v>ago</v>
      </c>
      <c r="D1189" s="2" t="str">
        <f>TEXT(Tabla1[[#This Row],[date]],"dddd")</f>
        <v>miércoles</v>
      </c>
      <c r="E1189" s="2" t="str">
        <f>TEXT(Tabla1[[#This Row],[datetime]],"hh:mm")</f>
        <v>13:11</v>
      </c>
      <c r="F1189" t="s">
        <v>3</v>
      </c>
      <c r="G1189" t="s">
        <v>483</v>
      </c>
      <c r="H1189" t="str">
        <f>IF(ISBLANK(G1189),"cash",IF(COUNTIF($D$2:D1189,D1189)=1,"Nuevo","frecuente"))</f>
        <v>frecuente</v>
      </c>
      <c r="I1189" s="8">
        <v>18.12</v>
      </c>
      <c r="J1189" t="s">
        <v>35</v>
      </c>
      <c r="K1189" t="str">
        <f>Tabla1[[#This Row],[day_of_the_week]]&amp;"-"&amp;Tabla1[[#This Row],[hour]]&amp;"-"&amp;Tabla1[[#This Row],[cash_type]]&amp;"-"&amp;Tabla1[[#This Row],[card]]&amp;"-"&amp;Tabla1[[#This Row],[coffee_name]]</f>
        <v>miércoles-13:11-card-ANON-0000-0000-0469-Espresso</v>
      </c>
      <c r="L1189" t="str">
        <f>IF(COUNTIF($K$2:K1189,K1189)=1,"único","repetido")</f>
        <v>único</v>
      </c>
    </row>
    <row r="1190" spans="1:12" x14ac:dyDescent="0.3">
      <c r="A1190" s="1">
        <v>45511</v>
      </c>
      <c r="B1190" s="2">
        <v>45511.679880289354</v>
      </c>
      <c r="C1190" s="2" t="str">
        <f>TEXT(Tabla1[[#This Row],[date]],"mmm")</f>
        <v>ago</v>
      </c>
      <c r="D1190" s="2" t="str">
        <f>TEXT(Tabla1[[#This Row],[date]],"dddd")</f>
        <v>miércoles</v>
      </c>
      <c r="E1190" s="2" t="str">
        <f>TEXT(Tabla1[[#This Row],[datetime]],"hh:mm")</f>
        <v>16:19</v>
      </c>
      <c r="F1190" t="s">
        <v>3</v>
      </c>
      <c r="G1190" t="s">
        <v>484</v>
      </c>
      <c r="H1190" t="str">
        <f>IF(ISBLANK(G1190),"cash",IF(COUNTIF($D$2:D1190,D1190)=1,"Nuevo","frecuente"))</f>
        <v>frecuente</v>
      </c>
      <c r="I1190" s="8">
        <v>23.02</v>
      </c>
      <c r="J1190" t="s">
        <v>11</v>
      </c>
      <c r="K1190" t="str">
        <f>Tabla1[[#This Row],[day_of_the_week]]&amp;"-"&amp;Tabla1[[#This Row],[hour]]&amp;"-"&amp;Tabla1[[#This Row],[cash_type]]&amp;"-"&amp;Tabla1[[#This Row],[card]]&amp;"-"&amp;Tabla1[[#This Row],[coffee_name]]</f>
        <v>miércoles-16:19-card-ANON-0000-0000-0470-Americano</v>
      </c>
      <c r="L1190" t="str">
        <f>IF(COUNTIF($K$2:K1190,K1190)=1,"único","repetido")</f>
        <v>único</v>
      </c>
    </row>
    <row r="1191" spans="1:12" x14ac:dyDescent="0.3">
      <c r="A1191" s="1">
        <v>45511</v>
      </c>
      <c r="B1191" s="2">
        <v>45511.816929849534</v>
      </c>
      <c r="C1191" s="2" t="str">
        <f>TEXT(Tabla1[[#This Row],[date]],"mmm")</f>
        <v>ago</v>
      </c>
      <c r="D1191" s="2" t="str">
        <f>TEXT(Tabla1[[#This Row],[date]],"dddd")</f>
        <v>miércoles</v>
      </c>
      <c r="E1191" s="2" t="str">
        <f>TEXT(Tabla1[[#This Row],[datetime]],"hh:mm")</f>
        <v>19:36</v>
      </c>
      <c r="F1191" t="s">
        <v>3</v>
      </c>
      <c r="G1191" t="s">
        <v>19</v>
      </c>
      <c r="H1191" t="str">
        <f>IF(ISBLANK(G1191),"cash",IF(COUNTIF($D$2:D1191,D1191)=1,"Nuevo","frecuente"))</f>
        <v>frecuente</v>
      </c>
      <c r="I1191" s="8">
        <v>32.82</v>
      </c>
      <c r="J1191" t="s">
        <v>7</v>
      </c>
      <c r="K1191" t="str">
        <f>Tabla1[[#This Row],[day_of_the_week]]&amp;"-"&amp;Tabla1[[#This Row],[hour]]&amp;"-"&amp;Tabla1[[#This Row],[cash_type]]&amp;"-"&amp;Tabla1[[#This Row],[card]]&amp;"-"&amp;Tabla1[[#This Row],[coffee_name]]</f>
        <v>miércoles-19:36-card-ANON-0000-0000-0009-Latte</v>
      </c>
      <c r="L1191" t="str">
        <f>IF(COUNTIF($K$2:K1191,K1191)=1,"único","repetido")</f>
        <v>único</v>
      </c>
    </row>
    <row r="1192" spans="1:12" x14ac:dyDescent="0.3">
      <c r="A1192" s="1">
        <v>45511</v>
      </c>
      <c r="B1192" s="2">
        <v>45511.861218530095</v>
      </c>
      <c r="C1192" s="2" t="str">
        <f>TEXT(Tabla1[[#This Row],[date]],"mmm")</f>
        <v>ago</v>
      </c>
      <c r="D1192" s="2" t="str">
        <f>TEXT(Tabla1[[#This Row],[date]],"dddd")</f>
        <v>miércoles</v>
      </c>
      <c r="E1192" s="2" t="str">
        <f>TEXT(Tabla1[[#This Row],[datetime]],"hh:mm")</f>
        <v>20:40</v>
      </c>
      <c r="F1192" t="s">
        <v>3</v>
      </c>
      <c r="G1192" t="s">
        <v>456</v>
      </c>
      <c r="H1192" t="str">
        <f>IF(ISBLANK(G1192),"cash",IF(COUNTIF($D$2:D1192,D1192)=1,"Nuevo","frecuente"))</f>
        <v>frecuente</v>
      </c>
      <c r="I1192" s="8">
        <v>32.82</v>
      </c>
      <c r="J1192" t="s">
        <v>18</v>
      </c>
      <c r="K1192" t="str">
        <f>Tabla1[[#This Row],[day_of_the_week]]&amp;"-"&amp;Tabla1[[#This Row],[hour]]&amp;"-"&amp;Tabla1[[#This Row],[cash_type]]&amp;"-"&amp;Tabla1[[#This Row],[card]]&amp;"-"&amp;Tabla1[[#This Row],[coffee_name]]</f>
        <v>miércoles-20:40-card-ANON-0000-0000-0442-Cocoa</v>
      </c>
      <c r="L1192" t="str">
        <f>IF(COUNTIF($K$2:K1192,K1192)=1,"único","repetido")</f>
        <v>único</v>
      </c>
    </row>
    <row r="1193" spans="1:12" x14ac:dyDescent="0.3">
      <c r="A1193" s="1">
        <v>45511</v>
      </c>
      <c r="B1193" s="2">
        <v>45511.887638773151</v>
      </c>
      <c r="C1193" s="2" t="str">
        <f>TEXT(Tabla1[[#This Row],[date]],"mmm")</f>
        <v>ago</v>
      </c>
      <c r="D1193" s="2" t="str">
        <f>TEXT(Tabla1[[#This Row],[date]],"dddd")</f>
        <v>miércoles</v>
      </c>
      <c r="E1193" s="2" t="str">
        <f>TEXT(Tabla1[[#This Row],[datetime]],"hh:mm")</f>
        <v>21:18</v>
      </c>
      <c r="F1193" t="s">
        <v>3</v>
      </c>
      <c r="G1193" t="s">
        <v>342</v>
      </c>
      <c r="H1193" t="str">
        <f>IF(ISBLANK(G1193),"cash",IF(COUNTIF($D$2:D1193,D1193)=1,"Nuevo","frecuente"))</f>
        <v>frecuente</v>
      </c>
      <c r="I1193" s="8">
        <v>32.82</v>
      </c>
      <c r="J1193" t="s">
        <v>43</v>
      </c>
      <c r="K1193" t="str">
        <f>Tabla1[[#This Row],[day_of_the_week]]&amp;"-"&amp;Tabla1[[#This Row],[hour]]&amp;"-"&amp;Tabla1[[#This Row],[cash_type]]&amp;"-"&amp;Tabla1[[#This Row],[card]]&amp;"-"&amp;Tabla1[[#This Row],[coffee_name]]</f>
        <v>miércoles-21:18-card-ANON-0000-0000-0328-Cappuccino</v>
      </c>
      <c r="L1193" t="str">
        <f>IF(COUNTIF($K$2:K1193,K1193)=1,"único","repetido")</f>
        <v>único</v>
      </c>
    </row>
    <row r="1194" spans="1:12" x14ac:dyDescent="0.3">
      <c r="A1194" s="1">
        <v>45511</v>
      </c>
      <c r="B1194" s="2">
        <v>45511.936767199077</v>
      </c>
      <c r="C1194" s="2" t="str">
        <f>TEXT(Tabla1[[#This Row],[date]],"mmm")</f>
        <v>ago</v>
      </c>
      <c r="D1194" s="2" t="str">
        <f>TEXT(Tabla1[[#This Row],[date]],"dddd")</f>
        <v>miércoles</v>
      </c>
      <c r="E1194" s="2" t="str">
        <f>TEXT(Tabla1[[#This Row],[datetime]],"hh:mm")</f>
        <v>22:28</v>
      </c>
      <c r="F1194" t="s">
        <v>3</v>
      </c>
      <c r="G1194" t="s">
        <v>485</v>
      </c>
      <c r="H1194" t="str">
        <f>IF(ISBLANK(G1194),"cash",IF(COUNTIF($D$2:D1194,D1194)=1,"Nuevo","frecuente"))</f>
        <v>frecuente</v>
      </c>
      <c r="I1194" s="8">
        <v>32.82</v>
      </c>
      <c r="J1194" t="s">
        <v>7</v>
      </c>
      <c r="K1194" t="str">
        <f>Tabla1[[#This Row],[day_of_the_week]]&amp;"-"&amp;Tabla1[[#This Row],[hour]]&amp;"-"&amp;Tabla1[[#This Row],[cash_type]]&amp;"-"&amp;Tabla1[[#This Row],[card]]&amp;"-"&amp;Tabla1[[#This Row],[coffee_name]]</f>
        <v>miércoles-22:28-card-ANON-0000-0000-0471-Latte</v>
      </c>
      <c r="L1194" t="str">
        <f>IF(COUNTIF($K$2:K1194,K1194)=1,"único","repetido")</f>
        <v>único</v>
      </c>
    </row>
    <row r="1195" spans="1:12" x14ac:dyDescent="0.3">
      <c r="A1195" s="1">
        <v>45511</v>
      </c>
      <c r="B1195" s="2">
        <v>45511.939073738424</v>
      </c>
      <c r="C1195" s="2" t="str">
        <f>TEXT(Tabla1[[#This Row],[date]],"mmm")</f>
        <v>ago</v>
      </c>
      <c r="D1195" s="2" t="str">
        <f>TEXT(Tabla1[[#This Row],[date]],"dddd")</f>
        <v>miércoles</v>
      </c>
      <c r="E1195" s="2" t="str">
        <f>TEXT(Tabla1[[#This Row],[datetime]],"hh:mm")</f>
        <v>22:32</v>
      </c>
      <c r="F1195" t="s">
        <v>3</v>
      </c>
      <c r="G1195" t="s">
        <v>486</v>
      </c>
      <c r="H1195" t="str">
        <f>IF(ISBLANK(G1195),"cash",IF(COUNTIF($D$2:D1195,D1195)=1,"Nuevo","frecuente"))</f>
        <v>frecuente</v>
      </c>
      <c r="I1195" s="8">
        <v>32.82</v>
      </c>
      <c r="J1195" t="s">
        <v>7</v>
      </c>
      <c r="K1195" t="str">
        <f>Tabla1[[#This Row],[day_of_the_week]]&amp;"-"&amp;Tabla1[[#This Row],[hour]]&amp;"-"&amp;Tabla1[[#This Row],[cash_type]]&amp;"-"&amp;Tabla1[[#This Row],[card]]&amp;"-"&amp;Tabla1[[#This Row],[coffee_name]]</f>
        <v>miércoles-22:32-card-ANON-0000-0000-0472-Latte</v>
      </c>
      <c r="L1195" t="str">
        <f>IF(COUNTIF($K$2:K1195,K1195)=1,"único","repetido")</f>
        <v>único</v>
      </c>
    </row>
    <row r="1196" spans="1:12" x14ac:dyDescent="0.3">
      <c r="A1196" s="1">
        <v>45512</v>
      </c>
      <c r="B1196" s="2">
        <v>45512.365696805558</v>
      </c>
      <c r="C1196" s="2" t="str">
        <f>TEXT(Tabla1[[#This Row],[date]],"mmm")</f>
        <v>ago</v>
      </c>
      <c r="D1196" s="2" t="str">
        <f>TEXT(Tabla1[[#This Row],[date]],"dddd")</f>
        <v>jueves</v>
      </c>
      <c r="E1196" s="2" t="str">
        <f>TEXT(Tabla1[[#This Row],[datetime]],"hh:mm")</f>
        <v>08:46</v>
      </c>
      <c r="F1196" t="s">
        <v>3</v>
      </c>
      <c r="G1196" t="s">
        <v>155</v>
      </c>
      <c r="H1196" t="str">
        <f>IF(ISBLANK(G1196),"cash",IF(COUNTIF($D$2:D1196,D1196)=1,"Nuevo","frecuente"))</f>
        <v>frecuente</v>
      </c>
      <c r="I1196" s="8">
        <v>18.12</v>
      </c>
      <c r="J1196" t="s">
        <v>35</v>
      </c>
      <c r="K1196" t="str">
        <f>Tabla1[[#This Row],[day_of_the_week]]&amp;"-"&amp;Tabla1[[#This Row],[hour]]&amp;"-"&amp;Tabla1[[#This Row],[cash_type]]&amp;"-"&amp;Tabla1[[#This Row],[card]]&amp;"-"&amp;Tabla1[[#This Row],[coffee_name]]</f>
        <v>jueves-08:46-card-ANON-0000-0000-0141-Espresso</v>
      </c>
      <c r="L1196" t="str">
        <f>IF(COUNTIF($K$2:K1196,K1196)=1,"único","repetido")</f>
        <v>único</v>
      </c>
    </row>
    <row r="1197" spans="1:12" x14ac:dyDescent="0.3">
      <c r="A1197" s="1">
        <v>45512</v>
      </c>
      <c r="B1197" s="2">
        <v>45512.366304236108</v>
      </c>
      <c r="C1197" s="2" t="str">
        <f>TEXT(Tabla1[[#This Row],[date]],"mmm")</f>
        <v>ago</v>
      </c>
      <c r="D1197" s="2" t="str">
        <f>TEXT(Tabla1[[#This Row],[date]],"dddd")</f>
        <v>jueves</v>
      </c>
      <c r="E1197" s="2" t="str">
        <f>TEXT(Tabla1[[#This Row],[datetime]],"hh:mm")</f>
        <v>08:47</v>
      </c>
      <c r="F1197" t="s">
        <v>3</v>
      </c>
      <c r="G1197" t="s">
        <v>155</v>
      </c>
      <c r="H1197" t="str">
        <f>IF(ISBLANK(G1197),"cash",IF(COUNTIF($D$2:D1197,D1197)=1,"Nuevo","frecuente"))</f>
        <v>frecuente</v>
      </c>
      <c r="I1197" s="8">
        <v>23.02</v>
      </c>
      <c r="J1197" t="s">
        <v>28</v>
      </c>
      <c r="K1197" t="str">
        <f>Tabla1[[#This Row],[day_of_the_week]]&amp;"-"&amp;Tabla1[[#This Row],[hour]]&amp;"-"&amp;Tabla1[[#This Row],[cash_type]]&amp;"-"&amp;Tabla1[[#This Row],[card]]&amp;"-"&amp;Tabla1[[#This Row],[coffee_name]]</f>
        <v>jueves-08:47-card-ANON-0000-0000-0141-Cortado</v>
      </c>
      <c r="L1197" t="str">
        <f>IF(COUNTIF($K$2:K1197,K1197)=1,"único","repetido")</f>
        <v>único</v>
      </c>
    </row>
    <row r="1198" spans="1:12" x14ac:dyDescent="0.3">
      <c r="A1198" s="1">
        <v>45512</v>
      </c>
      <c r="B1198" s="2">
        <v>45512.518812187503</v>
      </c>
      <c r="C1198" s="2" t="str">
        <f>TEXT(Tabla1[[#This Row],[date]],"mmm")</f>
        <v>ago</v>
      </c>
      <c r="D1198" s="2" t="str">
        <f>TEXT(Tabla1[[#This Row],[date]],"dddd")</f>
        <v>jueves</v>
      </c>
      <c r="E1198" s="2" t="str">
        <f>TEXT(Tabla1[[#This Row],[datetime]],"hh:mm")</f>
        <v>12:27</v>
      </c>
      <c r="F1198" t="s">
        <v>3</v>
      </c>
      <c r="G1198" t="s">
        <v>434</v>
      </c>
      <c r="H1198" t="str">
        <f>IF(ISBLANK(G1198),"cash",IF(COUNTIF($D$2:D1198,D1198)=1,"Nuevo","frecuente"))</f>
        <v>frecuente</v>
      </c>
      <c r="I1198" s="8">
        <v>27.92</v>
      </c>
      <c r="J1198" t="s">
        <v>14</v>
      </c>
      <c r="K1198" t="str">
        <f>Tabla1[[#This Row],[day_of_the_week]]&amp;"-"&amp;Tabla1[[#This Row],[hour]]&amp;"-"&amp;Tabla1[[#This Row],[cash_type]]&amp;"-"&amp;Tabla1[[#This Row],[card]]&amp;"-"&amp;Tabla1[[#This Row],[coffee_name]]</f>
        <v>jueves-12:27-card-ANON-0000-0000-0420-Americano with Milk</v>
      </c>
      <c r="L1198" t="str">
        <f>IF(COUNTIF($K$2:K1198,K1198)=1,"único","repetido")</f>
        <v>único</v>
      </c>
    </row>
    <row r="1199" spans="1:12" x14ac:dyDescent="0.3">
      <c r="A1199" s="1">
        <v>45512</v>
      </c>
      <c r="B1199" s="2">
        <v>45512.530087476851</v>
      </c>
      <c r="C1199" s="2" t="str">
        <f>TEXT(Tabla1[[#This Row],[date]],"mmm")</f>
        <v>ago</v>
      </c>
      <c r="D1199" s="2" t="str">
        <f>TEXT(Tabla1[[#This Row],[date]],"dddd")</f>
        <v>jueves</v>
      </c>
      <c r="E1199" s="2" t="str">
        <f>TEXT(Tabla1[[#This Row],[datetime]],"hh:mm")</f>
        <v>12:43</v>
      </c>
      <c r="F1199" t="s">
        <v>3</v>
      </c>
      <c r="G1199" t="s">
        <v>155</v>
      </c>
      <c r="H1199" t="str">
        <f>IF(ISBLANK(G1199),"cash",IF(COUNTIF($D$2:D1199,D1199)=1,"Nuevo","frecuente"))</f>
        <v>frecuente</v>
      </c>
      <c r="I1199" s="8">
        <v>23.02</v>
      </c>
      <c r="J1199" t="s">
        <v>28</v>
      </c>
      <c r="K1199" t="str">
        <f>Tabla1[[#This Row],[day_of_the_week]]&amp;"-"&amp;Tabla1[[#This Row],[hour]]&amp;"-"&amp;Tabla1[[#This Row],[cash_type]]&amp;"-"&amp;Tabla1[[#This Row],[card]]&amp;"-"&amp;Tabla1[[#This Row],[coffee_name]]</f>
        <v>jueves-12:43-card-ANON-0000-0000-0141-Cortado</v>
      </c>
      <c r="L1199" t="str">
        <f>IF(COUNTIF($K$2:K1199,K1199)=1,"único","repetido")</f>
        <v>único</v>
      </c>
    </row>
    <row r="1200" spans="1:12" x14ac:dyDescent="0.3">
      <c r="A1200" s="1">
        <v>45512</v>
      </c>
      <c r="B1200" s="2">
        <v>45512.530728622682</v>
      </c>
      <c r="C1200" s="2" t="str">
        <f>TEXT(Tabla1[[#This Row],[date]],"mmm")</f>
        <v>ago</v>
      </c>
      <c r="D1200" s="2" t="str">
        <f>TEXT(Tabla1[[#This Row],[date]],"dddd")</f>
        <v>jueves</v>
      </c>
      <c r="E1200" s="2" t="str">
        <f>TEXT(Tabla1[[#This Row],[datetime]],"hh:mm")</f>
        <v>12:44</v>
      </c>
      <c r="F1200" t="s">
        <v>3</v>
      </c>
      <c r="G1200" t="s">
        <v>155</v>
      </c>
      <c r="H1200" t="str">
        <f>IF(ISBLANK(G1200),"cash",IF(COUNTIF($D$2:D1200,D1200)=1,"Nuevo","frecuente"))</f>
        <v>frecuente</v>
      </c>
      <c r="I1200" s="8">
        <v>23.02</v>
      </c>
      <c r="J1200" t="s">
        <v>28</v>
      </c>
      <c r="K1200" t="str">
        <f>Tabla1[[#This Row],[day_of_the_week]]&amp;"-"&amp;Tabla1[[#This Row],[hour]]&amp;"-"&amp;Tabla1[[#This Row],[cash_type]]&amp;"-"&amp;Tabla1[[#This Row],[card]]&amp;"-"&amp;Tabla1[[#This Row],[coffee_name]]</f>
        <v>jueves-12:44-card-ANON-0000-0000-0141-Cortado</v>
      </c>
      <c r="L1200" t="str">
        <f>IF(COUNTIF($K$2:K1200,K1200)=1,"único","repetido")</f>
        <v>único</v>
      </c>
    </row>
    <row r="1201" spans="1:12" x14ac:dyDescent="0.3">
      <c r="A1201" s="1">
        <v>45512</v>
      </c>
      <c r="B1201" s="2">
        <v>45512.706866504632</v>
      </c>
      <c r="C1201" s="2" t="str">
        <f>TEXT(Tabla1[[#This Row],[date]],"mmm")</f>
        <v>ago</v>
      </c>
      <c r="D1201" s="2" t="str">
        <f>TEXT(Tabla1[[#This Row],[date]],"dddd")</f>
        <v>jueves</v>
      </c>
      <c r="E1201" s="2" t="str">
        <f>TEXT(Tabla1[[#This Row],[datetime]],"hh:mm")</f>
        <v>16:57</v>
      </c>
      <c r="F1201" t="s">
        <v>3</v>
      </c>
      <c r="G1201" t="s">
        <v>487</v>
      </c>
      <c r="H1201" t="str">
        <f>IF(ISBLANK(G1201),"cash",IF(COUNTIF($D$2:D1201,D1201)=1,"Nuevo","frecuente"))</f>
        <v>frecuente</v>
      </c>
      <c r="I1201" s="8">
        <v>32.82</v>
      </c>
      <c r="J1201" t="s">
        <v>43</v>
      </c>
      <c r="K1201" t="str">
        <f>Tabla1[[#This Row],[day_of_the_week]]&amp;"-"&amp;Tabla1[[#This Row],[hour]]&amp;"-"&amp;Tabla1[[#This Row],[cash_type]]&amp;"-"&amp;Tabla1[[#This Row],[card]]&amp;"-"&amp;Tabla1[[#This Row],[coffee_name]]</f>
        <v>jueves-16:57-card-ANON-0000-0000-0473-Cappuccino</v>
      </c>
      <c r="L1201" t="str">
        <f>IF(COUNTIF($K$2:K1201,K1201)=1,"único","repetido")</f>
        <v>único</v>
      </c>
    </row>
    <row r="1202" spans="1:12" x14ac:dyDescent="0.3">
      <c r="A1202" s="1">
        <v>45512</v>
      </c>
      <c r="B1202" s="2">
        <v>45512.720737835647</v>
      </c>
      <c r="C1202" s="2" t="str">
        <f>TEXT(Tabla1[[#This Row],[date]],"mmm")</f>
        <v>ago</v>
      </c>
      <c r="D1202" s="2" t="str">
        <f>TEXT(Tabla1[[#This Row],[date]],"dddd")</f>
        <v>jueves</v>
      </c>
      <c r="E1202" s="2" t="str">
        <f>TEXT(Tabla1[[#This Row],[datetime]],"hh:mm")</f>
        <v>17:17</v>
      </c>
      <c r="F1202" t="s">
        <v>3</v>
      </c>
      <c r="G1202" t="s">
        <v>488</v>
      </c>
      <c r="H1202" t="str">
        <f>IF(ISBLANK(G1202),"cash",IF(COUNTIF($D$2:D1202,D1202)=1,"Nuevo","frecuente"))</f>
        <v>frecuente</v>
      </c>
      <c r="I1202" s="8">
        <v>32.82</v>
      </c>
      <c r="J1202" t="s">
        <v>43</v>
      </c>
      <c r="K1202" t="str">
        <f>Tabla1[[#This Row],[day_of_the_week]]&amp;"-"&amp;Tabla1[[#This Row],[hour]]&amp;"-"&amp;Tabla1[[#This Row],[cash_type]]&amp;"-"&amp;Tabla1[[#This Row],[card]]&amp;"-"&amp;Tabla1[[#This Row],[coffee_name]]</f>
        <v>jueves-17:17-card-ANON-0000-0000-0474-Cappuccino</v>
      </c>
      <c r="L1202" t="str">
        <f>IF(COUNTIF($K$2:K1202,K1202)=1,"único","repetido")</f>
        <v>único</v>
      </c>
    </row>
    <row r="1203" spans="1:12" x14ac:dyDescent="0.3">
      <c r="A1203" s="1">
        <v>45512</v>
      </c>
      <c r="B1203" s="2">
        <v>45512.893047048608</v>
      </c>
      <c r="C1203" s="2" t="str">
        <f>TEXT(Tabla1[[#This Row],[date]],"mmm")</f>
        <v>ago</v>
      </c>
      <c r="D1203" s="2" t="str">
        <f>TEXT(Tabla1[[#This Row],[date]],"dddd")</f>
        <v>jueves</v>
      </c>
      <c r="E1203" s="2" t="str">
        <f>TEXT(Tabla1[[#This Row],[datetime]],"hh:mm")</f>
        <v>21:25</v>
      </c>
      <c r="F1203" t="s">
        <v>3</v>
      </c>
      <c r="G1203" t="s">
        <v>325</v>
      </c>
      <c r="H1203" t="str">
        <f>IF(ISBLANK(G1203),"cash",IF(COUNTIF($D$2:D1203,D1203)=1,"Nuevo","frecuente"))</f>
        <v>frecuente</v>
      </c>
      <c r="I1203" s="8">
        <v>27.92</v>
      </c>
      <c r="J1203" t="s">
        <v>14</v>
      </c>
      <c r="K1203" t="str">
        <f>Tabla1[[#This Row],[day_of_the_week]]&amp;"-"&amp;Tabla1[[#This Row],[hour]]&amp;"-"&amp;Tabla1[[#This Row],[cash_type]]&amp;"-"&amp;Tabla1[[#This Row],[card]]&amp;"-"&amp;Tabla1[[#This Row],[coffee_name]]</f>
        <v>jueves-21:25-card-ANON-0000-0000-0311-Americano with Milk</v>
      </c>
      <c r="L1203" t="str">
        <f>IF(COUNTIF($K$2:K1203,K1203)=1,"único","repetido")</f>
        <v>único</v>
      </c>
    </row>
    <row r="1204" spans="1:12" x14ac:dyDescent="0.3">
      <c r="A1204" s="1">
        <v>45513</v>
      </c>
      <c r="B1204" s="2">
        <v>45513.316230787037</v>
      </c>
      <c r="C1204" s="2" t="str">
        <f>TEXT(Tabla1[[#This Row],[date]],"mmm")</f>
        <v>ago</v>
      </c>
      <c r="D1204" s="2" t="str">
        <f>TEXT(Tabla1[[#This Row],[date]],"dddd")</f>
        <v>viernes</v>
      </c>
      <c r="E1204" s="2" t="str">
        <f>TEXT(Tabla1[[#This Row],[datetime]],"hh:mm")</f>
        <v>07:35</v>
      </c>
      <c r="F1204" t="s">
        <v>3</v>
      </c>
      <c r="G1204" t="s">
        <v>489</v>
      </c>
      <c r="H1204" t="str">
        <f>IF(ISBLANK(G1204),"cash",IF(COUNTIF($D$2:D1204,D1204)=1,"Nuevo","frecuente"))</f>
        <v>frecuente</v>
      </c>
      <c r="I1204" s="8">
        <v>32.82</v>
      </c>
      <c r="J1204" t="s">
        <v>7</v>
      </c>
      <c r="K1204" t="str">
        <f>Tabla1[[#This Row],[day_of_the_week]]&amp;"-"&amp;Tabla1[[#This Row],[hour]]&amp;"-"&amp;Tabla1[[#This Row],[cash_type]]&amp;"-"&amp;Tabla1[[#This Row],[card]]&amp;"-"&amp;Tabla1[[#This Row],[coffee_name]]</f>
        <v>viernes-07:35-card-ANON-0000-0000-0475-Latte</v>
      </c>
      <c r="L1204" t="str">
        <f>IF(COUNTIF($K$2:K1204,K1204)=1,"único","repetido")</f>
        <v>único</v>
      </c>
    </row>
    <row r="1205" spans="1:12" x14ac:dyDescent="0.3">
      <c r="A1205" s="1">
        <v>45513</v>
      </c>
      <c r="B1205" s="2">
        <v>45513.412205474538</v>
      </c>
      <c r="C1205" s="2" t="str">
        <f>TEXT(Tabla1[[#This Row],[date]],"mmm")</f>
        <v>ago</v>
      </c>
      <c r="D1205" s="2" t="str">
        <f>TEXT(Tabla1[[#This Row],[date]],"dddd")</f>
        <v>viernes</v>
      </c>
      <c r="E1205" s="2" t="str">
        <f>TEXT(Tabla1[[#This Row],[datetime]],"hh:mm")</f>
        <v>09:53</v>
      </c>
      <c r="F1205" t="s">
        <v>3</v>
      </c>
      <c r="G1205" t="s">
        <v>490</v>
      </c>
      <c r="H1205" t="str">
        <f>IF(ISBLANK(G1205),"cash",IF(COUNTIF($D$2:D1205,D1205)=1,"Nuevo","frecuente"))</f>
        <v>frecuente</v>
      </c>
      <c r="I1205" s="8">
        <v>23.02</v>
      </c>
      <c r="J1205" t="s">
        <v>11</v>
      </c>
      <c r="K1205" t="str">
        <f>Tabla1[[#This Row],[day_of_the_week]]&amp;"-"&amp;Tabla1[[#This Row],[hour]]&amp;"-"&amp;Tabla1[[#This Row],[cash_type]]&amp;"-"&amp;Tabla1[[#This Row],[card]]&amp;"-"&amp;Tabla1[[#This Row],[coffee_name]]</f>
        <v>viernes-09:53-card-ANON-0000-0000-0476-Americano</v>
      </c>
      <c r="L1205" t="str">
        <f>IF(COUNTIF($K$2:K1205,K1205)=1,"único","repetido")</f>
        <v>único</v>
      </c>
    </row>
    <row r="1206" spans="1:12" x14ac:dyDescent="0.3">
      <c r="A1206" s="1">
        <v>45513</v>
      </c>
      <c r="B1206" s="2">
        <v>45513.425781678241</v>
      </c>
      <c r="C1206" s="2" t="str">
        <f>TEXT(Tabla1[[#This Row],[date]],"mmm")</f>
        <v>ago</v>
      </c>
      <c r="D1206" s="2" t="str">
        <f>TEXT(Tabla1[[#This Row],[date]],"dddd")</f>
        <v>viernes</v>
      </c>
      <c r="E1206" s="2" t="str">
        <f>TEXT(Tabla1[[#This Row],[datetime]],"hh:mm")</f>
        <v>10:13</v>
      </c>
      <c r="F1206" t="s">
        <v>3</v>
      </c>
      <c r="G1206" t="s">
        <v>155</v>
      </c>
      <c r="H1206" t="str">
        <f>IF(ISBLANK(G1206),"cash",IF(COUNTIF($D$2:D1206,D1206)=1,"Nuevo","frecuente"))</f>
        <v>frecuente</v>
      </c>
      <c r="I1206" s="8">
        <v>23.02</v>
      </c>
      <c r="J1206" t="s">
        <v>28</v>
      </c>
      <c r="K1206" t="str">
        <f>Tabla1[[#This Row],[day_of_the_week]]&amp;"-"&amp;Tabla1[[#This Row],[hour]]&amp;"-"&amp;Tabla1[[#This Row],[cash_type]]&amp;"-"&amp;Tabla1[[#This Row],[card]]&amp;"-"&amp;Tabla1[[#This Row],[coffee_name]]</f>
        <v>viernes-10:13-card-ANON-0000-0000-0141-Cortado</v>
      </c>
      <c r="L1206" t="str">
        <f>IF(COUNTIF($K$2:K1206,K1206)=1,"único","repetido")</f>
        <v>único</v>
      </c>
    </row>
    <row r="1207" spans="1:12" x14ac:dyDescent="0.3">
      <c r="A1207" s="1">
        <v>45513</v>
      </c>
      <c r="B1207" s="2">
        <v>45513.435268217596</v>
      </c>
      <c r="C1207" s="2" t="str">
        <f>TEXT(Tabla1[[#This Row],[date]],"mmm")</f>
        <v>ago</v>
      </c>
      <c r="D1207" s="2" t="str">
        <f>TEXT(Tabla1[[#This Row],[date]],"dddd")</f>
        <v>viernes</v>
      </c>
      <c r="E1207" s="2" t="str">
        <f>TEXT(Tabla1[[#This Row],[datetime]],"hh:mm")</f>
        <v>10:26</v>
      </c>
      <c r="F1207" t="s">
        <v>3</v>
      </c>
      <c r="G1207" t="s">
        <v>325</v>
      </c>
      <c r="H1207" t="str">
        <f>IF(ISBLANK(G1207),"cash",IF(COUNTIF($D$2:D1207,D1207)=1,"Nuevo","frecuente"))</f>
        <v>frecuente</v>
      </c>
      <c r="I1207" s="8">
        <v>27.92</v>
      </c>
      <c r="J1207" t="s">
        <v>14</v>
      </c>
      <c r="K1207" t="str">
        <f>Tabla1[[#This Row],[day_of_the_week]]&amp;"-"&amp;Tabla1[[#This Row],[hour]]&amp;"-"&amp;Tabla1[[#This Row],[cash_type]]&amp;"-"&amp;Tabla1[[#This Row],[card]]&amp;"-"&amp;Tabla1[[#This Row],[coffee_name]]</f>
        <v>viernes-10:26-card-ANON-0000-0000-0311-Americano with Milk</v>
      </c>
      <c r="L1207" t="str">
        <f>IF(COUNTIF($K$2:K1207,K1207)=1,"único","repetido")</f>
        <v>único</v>
      </c>
    </row>
    <row r="1208" spans="1:12" x14ac:dyDescent="0.3">
      <c r="A1208" s="1">
        <v>45513</v>
      </c>
      <c r="B1208" s="2">
        <v>45513.477878726851</v>
      </c>
      <c r="C1208" s="2" t="str">
        <f>TEXT(Tabla1[[#This Row],[date]],"mmm")</f>
        <v>ago</v>
      </c>
      <c r="D1208" s="2" t="str">
        <f>TEXT(Tabla1[[#This Row],[date]],"dddd")</f>
        <v>viernes</v>
      </c>
      <c r="E1208" s="2" t="str">
        <f>TEXT(Tabla1[[#This Row],[datetime]],"hh:mm")</f>
        <v>11:28</v>
      </c>
      <c r="F1208" t="s">
        <v>3</v>
      </c>
      <c r="G1208" t="s">
        <v>489</v>
      </c>
      <c r="H1208" t="str">
        <f>IF(ISBLANK(G1208),"cash",IF(COUNTIF($D$2:D1208,D1208)=1,"Nuevo","frecuente"))</f>
        <v>frecuente</v>
      </c>
      <c r="I1208" s="8">
        <v>32.82</v>
      </c>
      <c r="J1208" t="s">
        <v>7</v>
      </c>
      <c r="K1208" t="str">
        <f>Tabla1[[#This Row],[day_of_the_week]]&amp;"-"&amp;Tabla1[[#This Row],[hour]]&amp;"-"&amp;Tabla1[[#This Row],[cash_type]]&amp;"-"&amp;Tabla1[[#This Row],[card]]&amp;"-"&amp;Tabla1[[#This Row],[coffee_name]]</f>
        <v>viernes-11:28-card-ANON-0000-0000-0475-Latte</v>
      </c>
      <c r="L1208" t="str">
        <f>IF(COUNTIF($K$2:K1208,K1208)=1,"único","repetido")</f>
        <v>único</v>
      </c>
    </row>
    <row r="1209" spans="1:12" x14ac:dyDescent="0.3">
      <c r="A1209" s="1">
        <v>45513</v>
      </c>
      <c r="B1209" s="2">
        <v>45513.479035671298</v>
      </c>
      <c r="C1209" s="2" t="str">
        <f>TEXT(Tabla1[[#This Row],[date]],"mmm")</f>
        <v>ago</v>
      </c>
      <c r="D1209" s="2" t="str">
        <f>TEXT(Tabla1[[#This Row],[date]],"dddd")</f>
        <v>viernes</v>
      </c>
      <c r="E1209" s="2" t="str">
        <f>TEXT(Tabla1[[#This Row],[datetime]],"hh:mm")</f>
        <v>11:29</v>
      </c>
      <c r="F1209" t="s">
        <v>3</v>
      </c>
      <c r="G1209" t="s">
        <v>491</v>
      </c>
      <c r="H1209" t="str">
        <f>IF(ISBLANK(G1209),"cash",IF(COUNTIF($D$2:D1209,D1209)=1,"Nuevo","frecuente"))</f>
        <v>frecuente</v>
      </c>
      <c r="I1209" s="8">
        <v>23.02</v>
      </c>
      <c r="J1209" t="s">
        <v>11</v>
      </c>
      <c r="K1209" t="str">
        <f>Tabla1[[#This Row],[day_of_the_week]]&amp;"-"&amp;Tabla1[[#This Row],[hour]]&amp;"-"&amp;Tabla1[[#This Row],[cash_type]]&amp;"-"&amp;Tabla1[[#This Row],[card]]&amp;"-"&amp;Tabla1[[#This Row],[coffee_name]]</f>
        <v>viernes-11:29-card-ANON-0000-0000-0477-Americano</v>
      </c>
      <c r="L1209" t="str">
        <f>IF(COUNTIF($K$2:K1209,K1209)=1,"único","repetido")</f>
        <v>único</v>
      </c>
    </row>
    <row r="1210" spans="1:12" x14ac:dyDescent="0.3">
      <c r="A1210" s="1">
        <v>45513</v>
      </c>
      <c r="B1210" s="2">
        <v>45513.789209629627</v>
      </c>
      <c r="C1210" s="2" t="str">
        <f>TEXT(Tabla1[[#This Row],[date]],"mmm")</f>
        <v>ago</v>
      </c>
      <c r="D1210" s="2" t="str">
        <f>TEXT(Tabla1[[#This Row],[date]],"dddd")</f>
        <v>viernes</v>
      </c>
      <c r="E1210" s="2" t="str">
        <f>TEXT(Tabla1[[#This Row],[datetime]],"hh:mm")</f>
        <v>18:56</v>
      </c>
      <c r="F1210" t="s">
        <v>3</v>
      </c>
      <c r="G1210" t="s">
        <v>492</v>
      </c>
      <c r="H1210" t="str">
        <f>IF(ISBLANK(G1210),"cash",IF(COUNTIF($D$2:D1210,D1210)=1,"Nuevo","frecuente"))</f>
        <v>frecuente</v>
      </c>
      <c r="I1210" s="8">
        <v>23.02</v>
      </c>
      <c r="J1210" t="s">
        <v>11</v>
      </c>
      <c r="K1210" t="str">
        <f>Tabla1[[#This Row],[day_of_the_week]]&amp;"-"&amp;Tabla1[[#This Row],[hour]]&amp;"-"&amp;Tabla1[[#This Row],[cash_type]]&amp;"-"&amp;Tabla1[[#This Row],[card]]&amp;"-"&amp;Tabla1[[#This Row],[coffee_name]]</f>
        <v>viernes-18:56-card-ANON-0000-0000-0478-Americano</v>
      </c>
      <c r="L1210" t="str">
        <f>IF(COUNTIF($K$2:K1210,K1210)=1,"único","repetido")</f>
        <v>único</v>
      </c>
    </row>
    <row r="1211" spans="1:12" x14ac:dyDescent="0.3">
      <c r="A1211" s="1">
        <v>45513</v>
      </c>
      <c r="B1211" s="2">
        <v>45513.793826516201</v>
      </c>
      <c r="C1211" s="2" t="str">
        <f>TEXT(Tabla1[[#This Row],[date]],"mmm")</f>
        <v>ago</v>
      </c>
      <c r="D1211" s="2" t="str">
        <f>TEXT(Tabla1[[#This Row],[date]],"dddd")</f>
        <v>viernes</v>
      </c>
      <c r="E1211" s="2" t="str">
        <f>TEXT(Tabla1[[#This Row],[datetime]],"hh:mm")</f>
        <v>19:03</v>
      </c>
      <c r="F1211" t="s">
        <v>3</v>
      </c>
      <c r="G1211" t="s">
        <v>493</v>
      </c>
      <c r="H1211" t="str">
        <f>IF(ISBLANK(G1211),"cash",IF(COUNTIF($D$2:D1211,D1211)=1,"Nuevo","frecuente"))</f>
        <v>frecuente</v>
      </c>
      <c r="I1211" s="8">
        <v>32.82</v>
      </c>
      <c r="J1211" t="s">
        <v>9</v>
      </c>
      <c r="K1211" t="str">
        <f>Tabla1[[#This Row],[day_of_the_week]]&amp;"-"&amp;Tabla1[[#This Row],[hour]]&amp;"-"&amp;Tabla1[[#This Row],[cash_type]]&amp;"-"&amp;Tabla1[[#This Row],[card]]&amp;"-"&amp;Tabla1[[#This Row],[coffee_name]]</f>
        <v>viernes-19:03-card-ANON-0000-0000-0479-Hot Chocolate</v>
      </c>
      <c r="L1211" t="str">
        <f>IF(COUNTIF($K$2:K1211,K1211)=1,"único","repetido")</f>
        <v>único</v>
      </c>
    </row>
    <row r="1212" spans="1:12" x14ac:dyDescent="0.3">
      <c r="A1212" s="1">
        <v>45514</v>
      </c>
      <c r="B1212" s="2">
        <v>45514.358849861113</v>
      </c>
      <c r="C1212" s="2" t="str">
        <f>TEXT(Tabla1[[#This Row],[date]],"mmm")</f>
        <v>ago</v>
      </c>
      <c r="D1212" s="2" t="str">
        <f>TEXT(Tabla1[[#This Row],[date]],"dddd")</f>
        <v>sábado</v>
      </c>
      <c r="E1212" s="2" t="str">
        <f>TEXT(Tabla1[[#This Row],[datetime]],"hh:mm")</f>
        <v>08:36</v>
      </c>
      <c r="F1212" t="s">
        <v>3</v>
      </c>
      <c r="G1212" t="s">
        <v>494</v>
      </c>
      <c r="H1212" t="str">
        <f>IF(ISBLANK(G1212),"cash",IF(COUNTIF($D$2:D1212,D1212)=1,"Nuevo","frecuente"))</f>
        <v>frecuente</v>
      </c>
      <c r="I1212" s="8">
        <v>32.82</v>
      </c>
      <c r="J1212" t="s">
        <v>43</v>
      </c>
      <c r="K1212" t="str">
        <f>Tabla1[[#This Row],[day_of_the_week]]&amp;"-"&amp;Tabla1[[#This Row],[hour]]&amp;"-"&amp;Tabla1[[#This Row],[cash_type]]&amp;"-"&amp;Tabla1[[#This Row],[card]]&amp;"-"&amp;Tabla1[[#This Row],[coffee_name]]</f>
        <v>sábado-08:36-card-ANON-0000-0000-0480-Cappuccino</v>
      </c>
      <c r="L1212" t="str">
        <f>IF(COUNTIF($K$2:K1212,K1212)=1,"único","repetido")</f>
        <v>único</v>
      </c>
    </row>
    <row r="1213" spans="1:12" x14ac:dyDescent="0.3">
      <c r="A1213" s="1">
        <v>45514</v>
      </c>
      <c r="B1213" s="2">
        <v>45514.359688298609</v>
      </c>
      <c r="C1213" s="2" t="str">
        <f>TEXT(Tabla1[[#This Row],[date]],"mmm")</f>
        <v>ago</v>
      </c>
      <c r="D1213" s="2" t="str">
        <f>TEXT(Tabla1[[#This Row],[date]],"dddd")</f>
        <v>sábado</v>
      </c>
      <c r="E1213" s="2" t="str">
        <f>TEXT(Tabla1[[#This Row],[datetime]],"hh:mm")</f>
        <v>08:37</v>
      </c>
      <c r="F1213" t="s">
        <v>3</v>
      </c>
      <c r="G1213" t="s">
        <v>494</v>
      </c>
      <c r="H1213" t="str">
        <f>IF(ISBLANK(G1213),"cash",IF(COUNTIF($D$2:D1213,D1213)=1,"Nuevo","frecuente"))</f>
        <v>frecuente</v>
      </c>
      <c r="I1213" s="8">
        <v>27.92</v>
      </c>
      <c r="J1213" t="s">
        <v>14</v>
      </c>
      <c r="K1213" t="str">
        <f>Tabla1[[#This Row],[day_of_the_week]]&amp;"-"&amp;Tabla1[[#This Row],[hour]]&amp;"-"&amp;Tabla1[[#This Row],[cash_type]]&amp;"-"&amp;Tabla1[[#This Row],[card]]&amp;"-"&amp;Tabla1[[#This Row],[coffee_name]]</f>
        <v>sábado-08:37-card-ANON-0000-0000-0480-Americano with Milk</v>
      </c>
      <c r="L1213" t="str">
        <f>IF(COUNTIF($K$2:K1213,K1213)=1,"único","repetido")</f>
        <v>único</v>
      </c>
    </row>
    <row r="1214" spans="1:12" x14ac:dyDescent="0.3">
      <c r="A1214" s="1">
        <v>45514</v>
      </c>
      <c r="B1214" s="2">
        <v>45514.364687719906</v>
      </c>
      <c r="C1214" s="2" t="str">
        <f>TEXT(Tabla1[[#This Row],[date]],"mmm")</f>
        <v>ago</v>
      </c>
      <c r="D1214" s="2" t="str">
        <f>TEXT(Tabla1[[#This Row],[date]],"dddd")</f>
        <v>sábado</v>
      </c>
      <c r="E1214" s="2" t="str">
        <f>TEXT(Tabla1[[#This Row],[datetime]],"hh:mm")</f>
        <v>08:45</v>
      </c>
      <c r="F1214" t="s">
        <v>3</v>
      </c>
      <c r="G1214" t="s">
        <v>155</v>
      </c>
      <c r="H1214" t="str">
        <f>IF(ISBLANK(G1214),"cash",IF(COUNTIF($D$2:D1214,D1214)=1,"Nuevo","frecuente"))</f>
        <v>frecuente</v>
      </c>
      <c r="I1214" s="8">
        <v>23.02</v>
      </c>
      <c r="J1214" t="s">
        <v>28</v>
      </c>
      <c r="K1214" t="str">
        <f>Tabla1[[#This Row],[day_of_the_week]]&amp;"-"&amp;Tabla1[[#This Row],[hour]]&amp;"-"&amp;Tabla1[[#This Row],[cash_type]]&amp;"-"&amp;Tabla1[[#This Row],[card]]&amp;"-"&amp;Tabla1[[#This Row],[coffee_name]]</f>
        <v>sábado-08:45-card-ANON-0000-0000-0141-Cortado</v>
      </c>
      <c r="L1214" t="str">
        <f>IF(COUNTIF($K$2:K1214,K1214)=1,"único","repetido")</f>
        <v>único</v>
      </c>
    </row>
    <row r="1215" spans="1:12" x14ac:dyDescent="0.3">
      <c r="A1215" s="1">
        <v>45514</v>
      </c>
      <c r="B1215" s="2">
        <v>45514.494836064812</v>
      </c>
      <c r="C1215" s="2" t="str">
        <f>TEXT(Tabla1[[#This Row],[date]],"mmm")</f>
        <v>ago</v>
      </c>
      <c r="D1215" s="2" t="str">
        <f>TEXT(Tabla1[[#This Row],[date]],"dddd")</f>
        <v>sábado</v>
      </c>
      <c r="E1215" s="2" t="str">
        <f>TEXT(Tabla1[[#This Row],[datetime]],"hh:mm")</f>
        <v>11:52</v>
      </c>
      <c r="F1215" t="s">
        <v>3</v>
      </c>
      <c r="G1215" t="s">
        <v>23</v>
      </c>
      <c r="H1215" t="str">
        <f>IF(ISBLANK(G1215),"cash",IF(COUNTIF($D$2:D1215,D1215)=1,"Nuevo","frecuente"))</f>
        <v>frecuente</v>
      </c>
      <c r="I1215" s="8">
        <v>23.02</v>
      </c>
      <c r="J1215" t="s">
        <v>28</v>
      </c>
      <c r="K1215" t="str">
        <f>Tabla1[[#This Row],[day_of_the_week]]&amp;"-"&amp;Tabla1[[#This Row],[hour]]&amp;"-"&amp;Tabla1[[#This Row],[cash_type]]&amp;"-"&amp;Tabla1[[#This Row],[card]]&amp;"-"&amp;Tabla1[[#This Row],[coffee_name]]</f>
        <v>sábado-11:52-card-ANON-0000-0000-0012-Cortado</v>
      </c>
      <c r="L1215" t="str">
        <f>IF(COUNTIF($K$2:K1215,K1215)=1,"único","repetido")</f>
        <v>único</v>
      </c>
    </row>
    <row r="1216" spans="1:12" x14ac:dyDescent="0.3">
      <c r="A1216" s="1">
        <v>45514</v>
      </c>
      <c r="B1216" s="2">
        <v>45514.49610571759</v>
      </c>
      <c r="C1216" s="2" t="str">
        <f>TEXT(Tabla1[[#This Row],[date]],"mmm")</f>
        <v>ago</v>
      </c>
      <c r="D1216" s="2" t="str">
        <f>TEXT(Tabla1[[#This Row],[date]],"dddd")</f>
        <v>sábado</v>
      </c>
      <c r="E1216" s="2" t="str">
        <f>TEXT(Tabla1[[#This Row],[datetime]],"hh:mm")</f>
        <v>11:54</v>
      </c>
      <c r="F1216" t="s">
        <v>3</v>
      </c>
      <c r="G1216" t="s">
        <v>23</v>
      </c>
      <c r="H1216" t="str">
        <f>IF(ISBLANK(G1216),"cash",IF(COUNTIF($D$2:D1216,D1216)=1,"Nuevo","frecuente"))</f>
        <v>frecuente</v>
      </c>
      <c r="I1216" s="8">
        <v>23.02</v>
      </c>
      <c r="J1216" t="s">
        <v>11</v>
      </c>
      <c r="K1216" t="str">
        <f>Tabla1[[#This Row],[day_of_the_week]]&amp;"-"&amp;Tabla1[[#This Row],[hour]]&amp;"-"&amp;Tabla1[[#This Row],[cash_type]]&amp;"-"&amp;Tabla1[[#This Row],[card]]&amp;"-"&amp;Tabla1[[#This Row],[coffee_name]]</f>
        <v>sábado-11:54-card-ANON-0000-0000-0012-Americano</v>
      </c>
      <c r="L1216" t="str">
        <f>IF(COUNTIF($K$2:K1216,K1216)=1,"único","repetido")</f>
        <v>único</v>
      </c>
    </row>
    <row r="1217" spans="1:12" x14ac:dyDescent="0.3">
      <c r="A1217" s="1">
        <v>45514</v>
      </c>
      <c r="B1217" s="2">
        <v>45514.510543136574</v>
      </c>
      <c r="C1217" s="2" t="str">
        <f>TEXT(Tabla1[[#This Row],[date]],"mmm")</f>
        <v>ago</v>
      </c>
      <c r="D1217" s="2" t="str">
        <f>TEXT(Tabla1[[#This Row],[date]],"dddd")</f>
        <v>sábado</v>
      </c>
      <c r="E1217" s="2" t="str">
        <f>TEXT(Tabla1[[#This Row],[datetime]],"hh:mm")</f>
        <v>12:15</v>
      </c>
      <c r="F1217" t="s">
        <v>3</v>
      </c>
      <c r="G1217" t="s">
        <v>495</v>
      </c>
      <c r="H1217" t="str">
        <f>IF(ISBLANK(G1217),"cash",IF(COUNTIF($D$2:D1217,D1217)=1,"Nuevo","frecuente"))</f>
        <v>frecuente</v>
      </c>
      <c r="I1217" s="8">
        <v>32.82</v>
      </c>
      <c r="J1217" t="s">
        <v>7</v>
      </c>
      <c r="K1217" t="str">
        <f>Tabla1[[#This Row],[day_of_the_week]]&amp;"-"&amp;Tabla1[[#This Row],[hour]]&amp;"-"&amp;Tabla1[[#This Row],[cash_type]]&amp;"-"&amp;Tabla1[[#This Row],[card]]&amp;"-"&amp;Tabla1[[#This Row],[coffee_name]]</f>
        <v>sábado-12:15-card-ANON-0000-0000-0481-Latte</v>
      </c>
      <c r="L1217" t="str">
        <f>IF(COUNTIF($K$2:K1217,K1217)=1,"único","repetido")</f>
        <v>único</v>
      </c>
    </row>
    <row r="1218" spans="1:12" x14ac:dyDescent="0.3">
      <c r="A1218" s="1">
        <v>45514</v>
      </c>
      <c r="B1218" s="2">
        <v>45514.523060810185</v>
      </c>
      <c r="C1218" s="2" t="str">
        <f>TEXT(Tabla1[[#This Row],[date]],"mmm")</f>
        <v>ago</v>
      </c>
      <c r="D1218" s="2" t="str">
        <f>TEXT(Tabla1[[#This Row],[date]],"dddd")</f>
        <v>sábado</v>
      </c>
      <c r="E1218" s="2" t="str">
        <f>TEXT(Tabla1[[#This Row],[datetime]],"hh:mm")</f>
        <v>12:33</v>
      </c>
      <c r="F1218" t="s">
        <v>3</v>
      </c>
      <c r="G1218" t="s">
        <v>477</v>
      </c>
      <c r="H1218" t="str">
        <f>IF(ISBLANK(G1218),"cash",IF(COUNTIF($D$2:D1218,D1218)=1,"Nuevo","frecuente"))</f>
        <v>frecuente</v>
      </c>
      <c r="I1218" s="8">
        <v>27.92</v>
      </c>
      <c r="J1218" t="s">
        <v>14</v>
      </c>
      <c r="K1218" t="str">
        <f>Tabla1[[#This Row],[day_of_the_week]]&amp;"-"&amp;Tabla1[[#This Row],[hour]]&amp;"-"&amp;Tabla1[[#This Row],[cash_type]]&amp;"-"&amp;Tabla1[[#This Row],[card]]&amp;"-"&amp;Tabla1[[#This Row],[coffee_name]]</f>
        <v>sábado-12:33-card-ANON-0000-0000-0463-Americano with Milk</v>
      </c>
      <c r="L1218" t="str">
        <f>IF(COUNTIF($K$2:K1218,K1218)=1,"único","repetido")</f>
        <v>único</v>
      </c>
    </row>
    <row r="1219" spans="1:12" x14ac:dyDescent="0.3">
      <c r="A1219" s="1">
        <v>45514</v>
      </c>
      <c r="B1219" s="2">
        <v>45514.670973206019</v>
      </c>
      <c r="C1219" s="2" t="str">
        <f>TEXT(Tabla1[[#This Row],[date]],"mmm")</f>
        <v>ago</v>
      </c>
      <c r="D1219" s="2" t="str">
        <f>TEXT(Tabla1[[#This Row],[date]],"dddd")</f>
        <v>sábado</v>
      </c>
      <c r="E1219" s="2" t="str">
        <f>TEXT(Tabla1[[#This Row],[datetime]],"hh:mm")</f>
        <v>16:06</v>
      </c>
      <c r="F1219" t="s">
        <v>3</v>
      </c>
      <c r="G1219" t="s">
        <v>19</v>
      </c>
      <c r="H1219" t="str">
        <f>IF(ISBLANK(G1219),"cash",IF(COUNTIF($D$2:D1219,D1219)=1,"Nuevo","frecuente"))</f>
        <v>frecuente</v>
      </c>
      <c r="I1219" s="8">
        <v>32.82</v>
      </c>
      <c r="J1219" t="s">
        <v>7</v>
      </c>
      <c r="K1219" t="str">
        <f>Tabla1[[#This Row],[day_of_the_week]]&amp;"-"&amp;Tabla1[[#This Row],[hour]]&amp;"-"&amp;Tabla1[[#This Row],[cash_type]]&amp;"-"&amp;Tabla1[[#This Row],[card]]&amp;"-"&amp;Tabla1[[#This Row],[coffee_name]]</f>
        <v>sábado-16:06-card-ANON-0000-0000-0009-Latte</v>
      </c>
      <c r="L1219" t="str">
        <f>IF(COUNTIF($K$2:K1219,K1219)=1,"único","repetido")</f>
        <v>único</v>
      </c>
    </row>
    <row r="1220" spans="1:12" x14ac:dyDescent="0.3">
      <c r="A1220" s="1">
        <v>45514</v>
      </c>
      <c r="B1220" s="2">
        <v>45514.886673171299</v>
      </c>
      <c r="C1220" s="2" t="str">
        <f>TEXT(Tabla1[[#This Row],[date]],"mmm")</f>
        <v>ago</v>
      </c>
      <c r="D1220" s="2" t="str">
        <f>TEXT(Tabla1[[#This Row],[date]],"dddd")</f>
        <v>sábado</v>
      </c>
      <c r="E1220" s="2" t="str">
        <f>TEXT(Tabla1[[#This Row],[datetime]],"hh:mm")</f>
        <v>21:16</v>
      </c>
      <c r="F1220" t="s">
        <v>3</v>
      </c>
      <c r="G1220" t="s">
        <v>496</v>
      </c>
      <c r="H1220" t="str">
        <f>IF(ISBLANK(G1220),"cash",IF(COUNTIF($D$2:D1220,D1220)=1,"Nuevo","frecuente"))</f>
        <v>frecuente</v>
      </c>
      <c r="I1220" s="8">
        <v>32.82</v>
      </c>
      <c r="J1220" t="s">
        <v>18</v>
      </c>
      <c r="K1220" t="str">
        <f>Tabla1[[#This Row],[day_of_the_week]]&amp;"-"&amp;Tabla1[[#This Row],[hour]]&amp;"-"&amp;Tabla1[[#This Row],[cash_type]]&amp;"-"&amp;Tabla1[[#This Row],[card]]&amp;"-"&amp;Tabla1[[#This Row],[coffee_name]]</f>
        <v>sábado-21:16-card-ANON-0000-0000-0482-Cocoa</v>
      </c>
      <c r="L1220" t="str">
        <f>IF(COUNTIF($K$2:K1220,K1220)=1,"único","repetido")</f>
        <v>único</v>
      </c>
    </row>
    <row r="1221" spans="1:12" x14ac:dyDescent="0.3">
      <c r="A1221" s="1">
        <v>45514</v>
      </c>
      <c r="B1221" s="2">
        <v>45514.887281099538</v>
      </c>
      <c r="C1221" s="2" t="str">
        <f>TEXT(Tabla1[[#This Row],[date]],"mmm")</f>
        <v>ago</v>
      </c>
      <c r="D1221" s="2" t="str">
        <f>TEXT(Tabla1[[#This Row],[date]],"dddd")</f>
        <v>sábado</v>
      </c>
      <c r="E1221" s="2" t="str">
        <f>TEXT(Tabla1[[#This Row],[datetime]],"hh:mm")</f>
        <v>21:17</v>
      </c>
      <c r="F1221" t="s">
        <v>3</v>
      </c>
      <c r="G1221" t="s">
        <v>496</v>
      </c>
      <c r="H1221" t="str">
        <f>IF(ISBLANK(G1221),"cash",IF(COUNTIF($D$2:D1221,D1221)=1,"Nuevo","frecuente"))</f>
        <v>frecuente</v>
      </c>
      <c r="I1221" s="8">
        <v>32.82</v>
      </c>
      <c r="J1221" t="s">
        <v>18</v>
      </c>
      <c r="K1221" t="str">
        <f>Tabla1[[#This Row],[day_of_the_week]]&amp;"-"&amp;Tabla1[[#This Row],[hour]]&amp;"-"&amp;Tabla1[[#This Row],[cash_type]]&amp;"-"&amp;Tabla1[[#This Row],[card]]&amp;"-"&amp;Tabla1[[#This Row],[coffee_name]]</f>
        <v>sábado-21:17-card-ANON-0000-0000-0482-Cocoa</v>
      </c>
      <c r="L1221" t="str">
        <f>IF(COUNTIF($K$2:K1221,K1221)=1,"único","repetido")</f>
        <v>único</v>
      </c>
    </row>
    <row r="1222" spans="1:12" x14ac:dyDescent="0.3">
      <c r="A1222" s="1">
        <v>45514</v>
      </c>
      <c r="B1222" s="2">
        <v>45514.901174965278</v>
      </c>
      <c r="C1222" s="2" t="str">
        <f>TEXT(Tabla1[[#This Row],[date]],"mmm")</f>
        <v>ago</v>
      </c>
      <c r="D1222" s="2" t="str">
        <f>TEXT(Tabla1[[#This Row],[date]],"dddd")</f>
        <v>sábado</v>
      </c>
      <c r="E1222" s="2" t="str">
        <f>TEXT(Tabla1[[#This Row],[datetime]],"hh:mm")</f>
        <v>21:37</v>
      </c>
      <c r="F1222" t="s">
        <v>3</v>
      </c>
      <c r="G1222" t="s">
        <v>456</v>
      </c>
      <c r="H1222" t="str">
        <f>IF(ISBLANK(G1222),"cash",IF(COUNTIF($D$2:D1222,D1222)=1,"Nuevo","frecuente"))</f>
        <v>frecuente</v>
      </c>
      <c r="I1222" s="8">
        <v>32.82</v>
      </c>
      <c r="J1222" t="s">
        <v>18</v>
      </c>
      <c r="K1222" t="str">
        <f>Tabla1[[#This Row],[day_of_the_week]]&amp;"-"&amp;Tabla1[[#This Row],[hour]]&amp;"-"&amp;Tabla1[[#This Row],[cash_type]]&amp;"-"&amp;Tabla1[[#This Row],[card]]&amp;"-"&amp;Tabla1[[#This Row],[coffee_name]]</f>
        <v>sábado-21:37-card-ANON-0000-0000-0442-Cocoa</v>
      </c>
      <c r="L1222" t="str">
        <f>IF(COUNTIF($K$2:K1222,K1222)=1,"único","repetido")</f>
        <v>único</v>
      </c>
    </row>
    <row r="1223" spans="1:12" x14ac:dyDescent="0.3">
      <c r="A1223" s="1">
        <v>45515</v>
      </c>
      <c r="B1223" s="2">
        <v>45515.411534606479</v>
      </c>
      <c r="C1223" s="2" t="str">
        <f>TEXT(Tabla1[[#This Row],[date]],"mmm")</f>
        <v>ago</v>
      </c>
      <c r="D1223" s="2" t="str">
        <f>TEXT(Tabla1[[#This Row],[date]],"dddd")</f>
        <v>domingo</v>
      </c>
      <c r="E1223" s="2" t="str">
        <f>TEXT(Tabla1[[#This Row],[datetime]],"hh:mm")</f>
        <v>09:52</v>
      </c>
      <c r="F1223" t="s">
        <v>3</v>
      </c>
      <c r="G1223" t="s">
        <v>454</v>
      </c>
      <c r="H1223" t="str">
        <f>IF(ISBLANK(G1223),"cash",IF(COUNTIF($D$2:D1223,D1223)=1,"Nuevo","frecuente"))</f>
        <v>frecuente</v>
      </c>
      <c r="I1223" s="8">
        <v>32.82</v>
      </c>
      <c r="J1223" t="s">
        <v>7</v>
      </c>
      <c r="K1223" t="str">
        <f>Tabla1[[#This Row],[day_of_the_week]]&amp;"-"&amp;Tabla1[[#This Row],[hour]]&amp;"-"&amp;Tabla1[[#This Row],[cash_type]]&amp;"-"&amp;Tabla1[[#This Row],[card]]&amp;"-"&amp;Tabla1[[#This Row],[coffee_name]]</f>
        <v>domingo-09:52-card-ANON-0000-0000-0440-Latte</v>
      </c>
      <c r="L1223" t="str">
        <f>IF(COUNTIF($K$2:K1223,K1223)=1,"único","repetido")</f>
        <v>único</v>
      </c>
    </row>
    <row r="1224" spans="1:12" x14ac:dyDescent="0.3">
      <c r="A1224" s="1">
        <v>45515</v>
      </c>
      <c r="B1224" s="2">
        <v>45515.412309768515</v>
      </c>
      <c r="C1224" s="2" t="str">
        <f>TEXT(Tabla1[[#This Row],[date]],"mmm")</f>
        <v>ago</v>
      </c>
      <c r="D1224" s="2" t="str">
        <f>TEXT(Tabla1[[#This Row],[date]],"dddd")</f>
        <v>domingo</v>
      </c>
      <c r="E1224" s="2" t="str">
        <f>TEXT(Tabla1[[#This Row],[datetime]],"hh:mm")</f>
        <v>09:53</v>
      </c>
      <c r="F1224" t="s">
        <v>3</v>
      </c>
      <c r="G1224" t="s">
        <v>454</v>
      </c>
      <c r="H1224" t="str">
        <f>IF(ISBLANK(G1224),"cash",IF(COUNTIF($D$2:D1224,D1224)=1,"Nuevo","frecuente"))</f>
        <v>frecuente</v>
      </c>
      <c r="I1224" s="8">
        <v>32.82</v>
      </c>
      <c r="J1224" t="s">
        <v>7</v>
      </c>
      <c r="K1224" t="str">
        <f>Tabla1[[#This Row],[day_of_the_week]]&amp;"-"&amp;Tabla1[[#This Row],[hour]]&amp;"-"&amp;Tabla1[[#This Row],[cash_type]]&amp;"-"&amp;Tabla1[[#This Row],[card]]&amp;"-"&amp;Tabla1[[#This Row],[coffee_name]]</f>
        <v>domingo-09:53-card-ANON-0000-0000-0440-Latte</v>
      </c>
      <c r="L1224" t="str">
        <f>IF(COUNTIF($K$2:K1224,K1224)=1,"único","repetido")</f>
        <v>único</v>
      </c>
    </row>
    <row r="1225" spans="1:12" x14ac:dyDescent="0.3">
      <c r="A1225" s="1">
        <v>45515</v>
      </c>
      <c r="B1225" s="2">
        <v>45515.428745787038</v>
      </c>
      <c r="C1225" s="2" t="str">
        <f>TEXT(Tabla1[[#This Row],[date]],"mmm")</f>
        <v>ago</v>
      </c>
      <c r="D1225" s="2" t="str">
        <f>TEXT(Tabla1[[#This Row],[date]],"dddd")</f>
        <v>domingo</v>
      </c>
      <c r="E1225" s="2" t="str">
        <f>TEXT(Tabla1[[#This Row],[datetime]],"hh:mm")</f>
        <v>10:17</v>
      </c>
      <c r="F1225" t="s">
        <v>3</v>
      </c>
      <c r="G1225" t="s">
        <v>361</v>
      </c>
      <c r="H1225" t="str">
        <f>IF(ISBLANK(G1225),"cash",IF(COUNTIF($D$2:D1225,D1225)=1,"Nuevo","frecuente"))</f>
        <v>frecuente</v>
      </c>
      <c r="I1225" s="8">
        <v>27.92</v>
      </c>
      <c r="J1225" t="s">
        <v>14</v>
      </c>
      <c r="K1225" t="str">
        <f>Tabla1[[#This Row],[day_of_the_week]]&amp;"-"&amp;Tabla1[[#This Row],[hour]]&amp;"-"&amp;Tabla1[[#This Row],[cash_type]]&amp;"-"&amp;Tabla1[[#This Row],[card]]&amp;"-"&amp;Tabla1[[#This Row],[coffee_name]]</f>
        <v>domingo-10:17-card-ANON-0000-0000-0347-Americano with Milk</v>
      </c>
      <c r="L1225" t="str">
        <f>IF(COUNTIF($K$2:K1225,K1225)=1,"único","repetido")</f>
        <v>único</v>
      </c>
    </row>
    <row r="1226" spans="1:12" x14ac:dyDescent="0.3">
      <c r="A1226" s="1">
        <v>45515</v>
      </c>
      <c r="B1226" s="2">
        <v>45515.497698425927</v>
      </c>
      <c r="C1226" s="2" t="str">
        <f>TEXT(Tabla1[[#This Row],[date]],"mmm")</f>
        <v>ago</v>
      </c>
      <c r="D1226" s="2" t="str">
        <f>TEXT(Tabla1[[#This Row],[date]],"dddd")</f>
        <v>domingo</v>
      </c>
      <c r="E1226" s="2" t="str">
        <f>TEXT(Tabla1[[#This Row],[datetime]],"hh:mm")</f>
        <v>11:56</v>
      </c>
      <c r="F1226" t="s">
        <v>3</v>
      </c>
      <c r="G1226" t="s">
        <v>494</v>
      </c>
      <c r="H1226" t="str">
        <f>IF(ISBLANK(G1226),"cash",IF(COUNTIF($D$2:D1226,D1226)=1,"Nuevo","frecuente"))</f>
        <v>frecuente</v>
      </c>
      <c r="I1226" s="8">
        <v>32.82</v>
      </c>
      <c r="J1226" t="s">
        <v>43</v>
      </c>
      <c r="K1226" t="str">
        <f>Tabla1[[#This Row],[day_of_the_week]]&amp;"-"&amp;Tabla1[[#This Row],[hour]]&amp;"-"&amp;Tabla1[[#This Row],[cash_type]]&amp;"-"&amp;Tabla1[[#This Row],[card]]&amp;"-"&amp;Tabla1[[#This Row],[coffee_name]]</f>
        <v>domingo-11:56-card-ANON-0000-0000-0480-Cappuccino</v>
      </c>
      <c r="L1226" t="str">
        <f>IF(COUNTIF($K$2:K1226,K1226)=1,"único","repetido")</f>
        <v>único</v>
      </c>
    </row>
    <row r="1227" spans="1:12" x14ac:dyDescent="0.3">
      <c r="A1227" s="1">
        <v>45515</v>
      </c>
      <c r="B1227" s="2">
        <v>45515.498394317132</v>
      </c>
      <c r="C1227" s="2" t="str">
        <f>TEXT(Tabla1[[#This Row],[date]],"mmm")</f>
        <v>ago</v>
      </c>
      <c r="D1227" s="2" t="str">
        <f>TEXT(Tabla1[[#This Row],[date]],"dddd")</f>
        <v>domingo</v>
      </c>
      <c r="E1227" s="2" t="str">
        <f>TEXT(Tabla1[[#This Row],[datetime]],"hh:mm")</f>
        <v>11:57</v>
      </c>
      <c r="F1227" t="s">
        <v>3</v>
      </c>
      <c r="G1227" t="s">
        <v>494</v>
      </c>
      <c r="H1227" t="str">
        <f>IF(ISBLANK(G1227),"cash",IF(COUNTIF($D$2:D1227,D1227)=1,"Nuevo","frecuente"))</f>
        <v>frecuente</v>
      </c>
      <c r="I1227" s="8">
        <v>27.92</v>
      </c>
      <c r="J1227" t="s">
        <v>14</v>
      </c>
      <c r="K1227" t="str">
        <f>Tabla1[[#This Row],[day_of_the_week]]&amp;"-"&amp;Tabla1[[#This Row],[hour]]&amp;"-"&amp;Tabla1[[#This Row],[cash_type]]&amp;"-"&amp;Tabla1[[#This Row],[card]]&amp;"-"&amp;Tabla1[[#This Row],[coffee_name]]</f>
        <v>domingo-11:57-card-ANON-0000-0000-0480-Americano with Milk</v>
      </c>
      <c r="L1227" t="str">
        <f>IF(COUNTIF($K$2:K1227,K1227)=1,"único","repetido")</f>
        <v>único</v>
      </c>
    </row>
    <row r="1228" spans="1:12" x14ac:dyDescent="0.3">
      <c r="A1228" s="1">
        <v>45515</v>
      </c>
      <c r="B1228" s="2">
        <v>45515.514115393518</v>
      </c>
      <c r="C1228" s="2" t="str">
        <f>TEXT(Tabla1[[#This Row],[date]],"mmm")</f>
        <v>ago</v>
      </c>
      <c r="D1228" s="2" t="str">
        <f>TEXT(Tabla1[[#This Row],[date]],"dddd")</f>
        <v>domingo</v>
      </c>
      <c r="E1228" s="2" t="str">
        <f>TEXT(Tabla1[[#This Row],[datetime]],"hh:mm")</f>
        <v>12:20</v>
      </c>
      <c r="F1228" t="s">
        <v>3</v>
      </c>
      <c r="G1228" t="s">
        <v>155</v>
      </c>
      <c r="H1228" t="str">
        <f>IF(ISBLANK(G1228),"cash",IF(COUNTIF($D$2:D1228,D1228)=1,"Nuevo","frecuente"))</f>
        <v>frecuente</v>
      </c>
      <c r="I1228" s="8">
        <v>23.02</v>
      </c>
      <c r="J1228" t="s">
        <v>28</v>
      </c>
      <c r="K1228" t="str">
        <f>Tabla1[[#This Row],[day_of_the_week]]&amp;"-"&amp;Tabla1[[#This Row],[hour]]&amp;"-"&amp;Tabla1[[#This Row],[cash_type]]&amp;"-"&amp;Tabla1[[#This Row],[card]]&amp;"-"&amp;Tabla1[[#This Row],[coffee_name]]</f>
        <v>domingo-12:20-card-ANON-0000-0000-0141-Cortado</v>
      </c>
      <c r="L1228" t="str">
        <f>IF(COUNTIF($K$2:K1228,K1228)=1,"único","repetido")</f>
        <v>único</v>
      </c>
    </row>
    <row r="1229" spans="1:12" x14ac:dyDescent="0.3">
      <c r="A1229" s="1">
        <v>45515</v>
      </c>
      <c r="B1229" s="2">
        <v>45515.662402222224</v>
      </c>
      <c r="C1229" s="2" t="str">
        <f>TEXT(Tabla1[[#This Row],[date]],"mmm")</f>
        <v>ago</v>
      </c>
      <c r="D1229" s="2" t="str">
        <f>TEXT(Tabla1[[#This Row],[date]],"dddd")</f>
        <v>domingo</v>
      </c>
      <c r="E1229" s="2" t="str">
        <f>TEXT(Tabla1[[#This Row],[datetime]],"hh:mm")</f>
        <v>15:53</v>
      </c>
      <c r="F1229" t="s">
        <v>3</v>
      </c>
      <c r="G1229" t="s">
        <v>497</v>
      </c>
      <c r="H1229" t="str">
        <f>IF(ISBLANK(G1229),"cash",IF(COUNTIF($D$2:D1229,D1229)=1,"Nuevo","frecuente"))</f>
        <v>frecuente</v>
      </c>
      <c r="I1229" s="8">
        <v>32.82</v>
      </c>
      <c r="J1229" t="s">
        <v>7</v>
      </c>
      <c r="K1229" t="str">
        <f>Tabla1[[#This Row],[day_of_the_week]]&amp;"-"&amp;Tabla1[[#This Row],[hour]]&amp;"-"&amp;Tabla1[[#This Row],[cash_type]]&amp;"-"&amp;Tabla1[[#This Row],[card]]&amp;"-"&amp;Tabla1[[#This Row],[coffee_name]]</f>
        <v>domingo-15:53-card-ANON-0000-0000-0483-Latte</v>
      </c>
      <c r="L1229" t="str">
        <f>IF(COUNTIF($K$2:K1229,K1229)=1,"único","repetido")</f>
        <v>único</v>
      </c>
    </row>
    <row r="1230" spans="1:12" x14ac:dyDescent="0.3">
      <c r="A1230" s="1">
        <v>45515</v>
      </c>
      <c r="B1230" s="2">
        <v>45515.663366354165</v>
      </c>
      <c r="C1230" s="2" t="str">
        <f>TEXT(Tabla1[[#This Row],[date]],"mmm")</f>
        <v>ago</v>
      </c>
      <c r="D1230" s="2" t="str">
        <f>TEXT(Tabla1[[#This Row],[date]],"dddd")</f>
        <v>domingo</v>
      </c>
      <c r="E1230" s="2" t="str">
        <f>TEXT(Tabla1[[#This Row],[datetime]],"hh:mm")</f>
        <v>15:55</v>
      </c>
      <c r="F1230" t="s">
        <v>3</v>
      </c>
      <c r="G1230" t="s">
        <v>498</v>
      </c>
      <c r="H1230" t="str">
        <f>IF(ISBLANK(G1230),"cash",IF(COUNTIF($D$2:D1230,D1230)=1,"Nuevo","frecuente"))</f>
        <v>frecuente</v>
      </c>
      <c r="I1230" s="8">
        <v>27.92</v>
      </c>
      <c r="J1230" t="s">
        <v>14</v>
      </c>
      <c r="K1230" t="str">
        <f>Tabla1[[#This Row],[day_of_the_week]]&amp;"-"&amp;Tabla1[[#This Row],[hour]]&amp;"-"&amp;Tabla1[[#This Row],[cash_type]]&amp;"-"&amp;Tabla1[[#This Row],[card]]&amp;"-"&amp;Tabla1[[#This Row],[coffee_name]]</f>
        <v>domingo-15:55-card-ANON-0000-0000-0484-Americano with Milk</v>
      </c>
      <c r="L1230" t="str">
        <f>IF(COUNTIF($K$2:K1230,K1230)=1,"único","repetido")</f>
        <v>único</v>
      </c>
    </row>
    <row r="1231" spans="1:12" x14ac:dyDescent="0.3">
      <c r="A1231" s="1">
        <v>45515</v>
      </c>
      <c r="B1231" s="2">
        <v>45515.664209456016</v>
      </c>
      <c r="C1231" s="2" t="str">
        <f>TEXT(Tabla1[[#This Row],[date]],"mmm")</f>
        <v>ago</v>
      </c>
      <c r="D1231" s="2" t="str">
        <f>TEXT(Tabla1[[#This Row],[date]],"dddd")</f>
        <v>domingo</v>
      </c>
      <c r="E1231" s="2" t="str">
        <f>TEXT(Tabla1[[#This Row],[datetime]],"hh:mm")</f>
        <v>15:56</v>
      </c>
      <c r="F1231" t="s">
        <v>3</v>
      </c>
      <c r="G1231" t="s">
        <v>498</v>
      </c>
      <c r="H1231" t="str">
        <f>IF(ISBLANK(G1231),"cash",IF(COUNTIF($D$2:D1231,D1231)=1,"Nuevo","frecuente"))</f>
        <v>frecuente</v>
      </c>
      <c r="I1231" s="8">
        <v>32.82</v>
      </c>
      <c r="J1231" t="s">
        <v>18</v>
      </c>
      <c r="K1231" t="str">
        <f>Tabla1[[#This Row],[day_of_the_week]]&amp;"-"&amp;Tabla1[[#This Row],[hour]]&amp;"-"&amp;Tabla1[[#This Row],[cash_type]]&amp;"-"&amp;Tabla1[[#This Row],[card]]&amp;"-"&amp;Tabla1[[#This Row],[coffee_name]]</f>
        <v>domingo-15:56-card-ANON-0000-0000-0484-Cocoa</v>
      </c>
      <c r="L1231" t="str">
        <f>IF(COUNTIF($K$2:K1231,K1231)=1,"único","repetido")</f>
        <v>único</v>
      </c>
    </row>
    <row r="1232" spans="1:12" x14ac:dyDescent="0.3">
      <c r="A1232" s="1">
        <v>45515</v>
      </c>
      <c r="B1232" s="2">
        <v>45515.685823217595</v>
      </c>
      <c r="C1232" s="2" t="str">
        <f>TEXT(Tabla1[[#This Row],[date]],"mmm")</f>
        <v>ago</v>
      </c>
      <c r="D1232" s="2" t="str">
        <f>TEXT(Tabla1[[#This Row],[date]],"dddd")</f>
        <v>domingo</v>
      </c>
      <c r="E1232" s="2" t="str">
        <f>TEXT(Tabla1[[#This Row],[datetime]],"hh:mm")</f>
        <v>16:27</v>
      </c>
      <c r="F1232" t="s">
        <v>3</v>
      </c>
      <c r="G1232" t="s">
        <v>428</v>
      </c>
      <c r="H1232" t="str">
        <f>IF(ISBLANK(G1232),"cash",IF(COUNTIF($D$2:D1232,D1232)=1,"Nuevo","frecuente"))</f>
        <v>frecuente</v>
      </c>
      <c r="I1232" s="8">
        <v>32.82</v>
      </c>
      <c r="J1232" t="s">
        <v>43</v>
      </c>
      <c r="K1232" t="str">
        <f>Tabla1[[#This Row],[day_of_the_week]]&amp;"-"&amp;Tabla1[[#This Row],[hour]]&amp;"-"&amp;Tabla1[[#This Row],[cash_type]]&amp;"-"&amp;Tabla1[[#This Row],[card]]&amp;"-"&amp;Tabla1[[#This Row],[coffee_name]]</f>
        <v>domingo-16:27-card-ANON-0000-0000-0414-Cappuccino</v>
      </c>
      <c r="L1232" t="str">
        <f>IF(COUNTIF($K$2:K1232,K1232)=1,"único","repetido")</f>
        <v>único</v>
      </c>
    </row>
    <row r="1233" spans="1:12" x14ac:dyDescent="0.3">
      <c r="A1233" s="1">
        <v>45515</v>
      </c>
      <c r="B1233" s="2">
        <v>45515.686554351851</v>
      </c>
      <c r="C1233" s="2" t="str">
        <f>TEXT(Tabla1[[#This Row],[date]],"mmm")</f>
        <v>ago</v>
      </c>
      <c r="D1233" s="2" t="str">
        <f>TEXT(Tabla1[[#This Row],[date]],"dddd")</f>
        <v>domingo</v>
      </c>
      <c r="E1233" s="2" t="str">
        <f>TEXT(Tabla1[[#This Row],[datetime]],"hh:mm")</f>
        <v>16:28</v>
      </c>
      <c r="F1233" t="s">
        <v>3</v>
      </c>
      <c r="G1233" t="s">
        <v>499</v>
      </c>
      <c r="H1233" t="str">
        <f>IF(ISBLANK(G1233),"cash",IF(COUNTIF($D$2:D1233,D1233)=1,"Nuevo","frecuente"))</f>
        <v>frecuente</v>
      </c>
      <c r="I1233" s="8">
        <v>18.12</v>
      </c>
      <c r="J1233" t="s">
        <v>35</v>
      </c>
      <c r="K1233" t="str">
        <f>Tabla1[[#This Row],[day_of_the_week]]&amp;"-"&amp;Tabla1[[#This Row],[hour]]&amp;"-"&amp;Tabla1[[#This Row],[cash_type]]&amp;"-"&amp;Tabla1[[#This Row],[card]]&amp;"-"&amp;Tabla1[[#This Row],[coffee_name]]</f>
        <v>domingo-16:28-card-ANON-0000-0000-0485-Espresso</v>
      </c>
      <c r="L1233" t="str">
        <f>IF(COUNTIF($K$2:K1233,K1233)=1,"único","repetido")</f>
        <v>único</v>
      </c>
    </row>
    <row r="1234" spans="1:12" x14ac:dyDescent="0.3">
      <c r="A1234" s="1">
        <v>45515</v>
      </c>
      <c r="B1234" s="2">
        <v>45515.896210057872</v>
      </c>
      <c r="C1234" s="2" t="str">
        <f>TEXT(Tabla1[[#This Row],[date]],"mmm")</f>
        <v>ago</v>
      </c>
      <c r="D1234" s="2" t="str">
        <f>TEXT(Tabla1[[#This Row],[date]],"dddd")</f>
        <v>domingo</v>
      </c>
      <c r="E1234" s="2" t="str">
        <f>TEXT(Tabla1[[#This Row],[datetime]],"hh:mm")</f>
        <v>21:30</v>
      </c>
      <c r="F1234" t="s">
        <v>3</v>
      </c>
      <c r="G1234" t="s">
        <v>500</v>
      </c>
      <c r="H1234" t="str">
        <f>IF(ISBLANK(G1234),"cash",IF(COUNTIF($D$2:D1234,D1234)=1,"Nuevo","frecuente"))</f>
        <v>frecuente</v>
      </c>
      <c r="I1234" s="8">
        <v>23.02</v>
      </c>
      <c r="J1234" t="s">
        <v>28</v>
      </c>
      <c r="K1234" t="str">
        <f>Tabla1[[#This Row],[day_of_the_week]]&amp;"-"&amp;Tabla1[[#This Row],[hour]]&amp;"-"&amp;Tabla1[[#This Row],[cash_type]]&amp;"-"&amp;Tabla1[[#This Row],[card]]&amp;"-"&amp;Tabla1[[#This Row],[coffee_name]]</f>
        <v>domingo-21:30-card-ANON-0000-0000-0486-Cortado</v>
      </c>
      <c r="L1234" t="str">
        <f>IF(COUNTIF($K$2:K1234,K1234)=1,"único","repetido")</f>
        <v>único</v>
      </c>
    </row>
    <row r="1235" spans="1:12" x14ac:dyDescent="0.3">
      <c r="A1235" s="1">
        <v>45515</v>
      </c>
      <c r="B1235" s="2">
        <v>45515.903577199075</v>
      </c>
      <c r="C1235" s="2" t="str">
        <f>TEXT(Tabla1[[#This Row],[date]],"mmm")</f>
        <v>ago</v>
      </c>
      <c r="D1235" s="2" t="str">
        <f>TEXT(Tabla1[[#This Row],[date]],"dddd")</f>
        <v>domingo</v>
      </c>
      <c r="E1235" s="2" t="str">
        <f>TEXT(Tabla1[[#This Row],[datetime]],"hh:mm")</f>
        <v>21:41</v>
      </c>
      <c r="F1235" t="s">
        <v>3</v>
      </c>
      <c r="G1235" t="s">
        <v>489</v>
      </c>
      <c r="H1235" t="str">
        <f>IF(ISBLANK(G1235),"cash",IF(COUNTIF($D$2:D1235,D1235)=1,"Nuevo","frecuente"))</f>
        <v>frecuente</v>
      </c>
      <c r="I1235" s="8">
        <v>32.82</v>
      </c>
      <c r="J1235" t="s">
        <v>7</v>
      </c>
      <c r="K1235" t="str">
        <f>Tabla1[[#This Row],[day_of_the_week]]&amp;"-"&amp;Tabla1[[#This Row],[hour]]&amp;"-"&amp;Tabla1[[#This Row],[cash_type]]&amp;"-"&amp;Tabla1[[#This Row],[card]]&amp;"-"&amp;Tabla1[[#This Row],[coffee_name]]</f>
        <v>domingo-21:41-card-ANON-0000-0000-0475-Latte</v>
      </c>
      <c r="L1235" t="str">
        <f>IF(COUNTIF($K$2:K1235,K1235)=1,"único","repetido")</f>
        <v>único</v>
      </c>
    </row>
    <row r="1236" spans="1:12" x14ac:dyDescent="0.3">
      <c r="A1236" s="1">
        <v>45515</v>
      </c>
      <c r="B1236" s="2">
        <v>45515.904978101855</v>
      </c>
      <c r="C1236" s="2" t="str">
        <f>TEXT(Tabla1[[#This Row],[date]],"mmm")</f>
        <v>ago</v>
      </c>
      <c r="D1236" s="2" t="str">
        <f>TEXT(Tabla1[[#This Row],[date]],"dddd")</f>
        <v>domingo</v>
      </c>
      <c r="E1236" s="2" t="str">
        <f>TEXT(Tabla1[[#This Row],[datetime]],"hh:mm")</f>
        <v>21:43</v>
      </c>
      <c r="F1236" t="s">
        <v>3</v>
      </c>
      <c r="G1236" t="s">
        <v>501</v>
      </c>
      <c r="H1236" t="str">
        <f>IF(ISBLANK(G1236),"cash",IF(COUNTIF($D$2:D1236,D1236)=1,"Nuevo","frecuente"))</f>
        <v>frecuente</v>
      </c>
      <c r="I1236" s="8">
        <v>32.82</v>
      </c>
      <c r="J1236" t="s">
        <v>7</v>
      </c>
      <c r="K1236" t="str">
        <f>Tabla1[[#This Row],[day_of_the_week]]&amp;"-"&amp;Tabla1[[#This Row],[hour]]&amp;"-"&amp;Tabla1[[#This Row],[cash_type]]&amp;"-"&amp;Tabla1[[#This Row],[card]]&amp;"-"&amp;Tabla1[[#This Row],[coffee_name]]</f>
        <v>domingo-21:43-card-ANON-0000-0000-0487-Latte</v>
      </c>
      <c r="L1236" t="str">
        <f>IF(COUNTIF($K$2:K1236,K1236)=1,"único","repetido")</f>
        <v>único</v>
      </c>
    </row>
    <row r="1237" spans="1:12" x14ac:dyDescent="0.3">
      <c r="A1237" s="1">
        <v>45515</v>
      </c>
      <c r="B1237" s="2">
        <v>45515.94409621528</v>
      </c>
      <c r="C1237" s="2" t="str">
        <f>TEXT(Tabla1[[#This Row],[date]],"mmm")</f>
        <v>ago</v>
      </c>
      <c r="D1237" s="2" t="str">
        <f>TEXT(Tabla1[[#This Row],[date]],"dddd")</f>
        <v>domingo</v>
      </c>
      <c r="E1237" s="2" t="str">
        <f>TEXT(Tabla1[[#This Row],[datetime]],"hh:mm")</f>
        <v>22:39</v>
      </c>
      <c r="F1237" t="s">
        <v>3</v>
      </c>
      <c r="G1237" t="s">
        <v>502</v>
      </c>
      <c r="H1237" t="str">
        <f>IF(ISBLANK(G1237),"cash",IF(COUNTIF($D$2:D1237,D1237)=1,"Nuevo","frecuente"))</f>
        <v>frecuente</v>
      </c>
      <c r="I1237" s="8">
        <v>32.82</v>
      </c>
      <c r="J1237" t="s">
        <v>43</v>
      </c>
      <c r="K1237" t="str">
        <f>Tabla1[[#This Row],[day_of_the_week]]&amp;"-"&amp;Tabla1[[#This Row],[hour]]&amp;"-"&amp;Tabla1[[#This Row],[cash_type]]&amp;"-"&amp;Tabla1[[#This Row],[card]]&amp;"-"&amp;Tabla1[[#This Row],[coffee_name]]</f>
        <v>domingo-22:39-card-ANON-0000-0000-0488-Cappuccino</v>
      </c>
      <c r="L1237" t="str">
        <f>IF(COUNTIF($K$2:K1237,K1237)=1,"único","repetido")</f>
        <v>único</v>
      </c>
    </row>
    <row r="1238" spans="1:12" x14ac:dyDescent="0.3">
      <c r="A1238" s="1">
        <v>45516</v>
      </c>
      <c r="B1238" s="2">
        <v>45516.351614097221</v>
      </c>
      <c r="C1238" s="2" t="str">
        <f>TEXT(Tabla1[[#This Row],[date]],"mmm")</f>
        <v>ago</v>
      </c>
      <c r="D1238" s="2" t="str">
        <f>TEXT(Tabla1[[#This Row],[date]],"dddd")</f>
        <v>lunes</v>
      </c>
      <c r="E1238" s="2" t="str">
        <f>TEXT(Tabla1[[#This Row],[datetime]],"hh:mm")</f>
        <v>08:26</v>
      </c>
      <c r="F1238" t="s">
        <v>3</v>
      </c>
      <c r="G1238" t="s">
        <v>381</v>
      </c>
      <c r="H1238" t="str">
        <f>IF(ISBLANK(G1238),"cash",IF(COUNTIF($D$2:D1238,D1238)=1,"Nuevo","frecuente"))</f>
        <v>frecuente</v>
      </c>
      <c r="I1238" s="8">
        <v>32.82</v>
      </c>
      <c r="J1238" t="s">
        <v>9</v>
      </c>
      <c r="K1238" t="str">
        <f>Tabla1[[#This Row],[day_of_the_week]]&amp;"-"&amp;Tabla1[[#This Row],[hour]]&amp;"-"&amp;Tabla1[[#This Row],[cash_type]]&amp;"-"&amp;Tabla1[[#This Row],[card]]&amp;"-"&amp;Tabla1[[#This Row],[coffee_name]]</f>
        <v>lunes-08:26-card-ANON-0000-0000-0367-Hot Chocolate</v>
      </c>
      <c r="L1238" t="str">
        <f>IF(COUNTIF($K$2:K1238,K1238)=1,"único","repetido")</f>
        <v>único</v>
      </c>
    </row>
    <row r="1239" spans="1:12" x14ac:dyDescent="0.3">
      <c r="A1239" s="1">
        <v>45516</v>
      </c>
      <c r="B1239" s="2">
        <v>45516.468805219905</v>
      </c>
      <c r="C1239" s="2" t="str">
        <f>TEXT(Tabla1[[#This Row],[date]],"mmm")</f>
        <v>ago</v>
      </c>
      <c r="D1239" s="2" t="str">
        <f>TEXT(Tabla1[[#This Row],[date]],"dddd")</f>
        <v>lunes</v>
      </c>
      <c r="E1239" s="2" t="str">
        <f>TEXT(Tabla1[[#This Row],[datetime]],"hh:mm")</f>
        <v>11:15</v>
      </c>
      <c r="F1239" t="s">
        <v>3</v>
      </c>
      <c r="G1239" t="s">
        <v>503</v>
      </c>
      <c r="H1239" t="str">
        <f>IF(ISBLANK(G1239),"cash",IF(COUNTIF($D$2:D1239,D1239)=1,"Nuevo","frecuente"))</f>
        <v>frecuente</v>
      </c>
      <c r="I1239" s="8">
        <v>27.92</v>
      </c>
      <c r="J1239" t="s">
        <v>14</v>
      </c>
      <c r="K1239" t="str">
        <f>Tabla1[[#This Row],[day_of_the_week]]&amp;"-"&amp;Tabla1[[#This Row],[hour]]&amp;"-"&amp;Tabla1[[#This Row],[cash_type]]&amp;"-"&amp;Tabla1[[#This Row],[card]]&amp;"-"&amp;Tabla1[[#This Row],[coffee_name]]</f>
        <v>lunes-11:15-card-ANON-0000-0000-0489-Americano with Milk</v>
      </c>
      <c r="L1239" t="str">
        <f>IF(COUNTIF($K$2:K1239,K1239)=1,"único","repetido")</f>
        <v>único</v>
      </c>
    </row>
    <row r="1240" spans="1:12" x14ac:dyDescent="0.3">
      <c r="A1240" s="1">
        <v>45516</v>
      </c>
      <c r="B1240" s="2">
        <v>45516.471869363428</v>
      </c>
      <c r="C1240" s="2" t="str">
        <f>TEXT(Tabla1[[#This Row],[date]],"mmm")</f>
        <v>ago</v>
      </c>
      <c r="D1240" s="2" t="str">
        <f>TEXT(Tabla1[[#This Row],[date]],"dddd")</f>
        <v>lunes</v>
      </c>
      <c r="E1240" s="2" t="str">
        <f>TEXT(Tabla1[[#This Row],[datetime]],"hh:mm")</f>
        <v>11:19</v>
      </c>
      <c r="F1240" t="s">
        <v>3</v>
      </c>
      <c r="G1240" t="s">
        <v>504</v>
      </c>
      <c r="H1240" t="str">
        <f>IF(ISBLANK(G1240),"cash",IF(COUNTIF($D$2:D1240,D1240)=1,"Nuevo","frecuente"))</f>
        <v>frecuente</v>
      </c>
      <c r="I1240" s="8">
        <v>23.02</v>
      </c>
      <c r="J1240" t="s">
        <v>11</v>
      </c>
      <c r="K1240" t="str">
        <f>Tabla1[[#This Row],[day_of_the_week]]&amp;"-"&amp;Tabla1[[#This Row],[hour]]&amp;"-"&amp;Tabla1[[#This Row],[cash_type]]&amp;"-"&amp;Tabla1[[#This Row],[card]]&amp;"-"&amp;Tabla1[[#This Row],[coffee_name]]</f>
        <v>lunes-11:19-card-ANON-0000-0000-0490-Americano</v>
      </c>
      <c r="L1240" t="str">
        <f>IF(COUNTIF($K$2:K1240,K1240)=1,"único","repetido")</f>
        <v>único</v>
      </c>
    </row>
    <row r="1241" spans="1:12" x14ac:dyDescent="0.3">
      <c r="A1241" s="1">
        <v>45516</v>
      </c>
      <c r="B1241" s="2">
        <v>45516.472495833332</v>
      </c>
      <c r="C1241" s="2" t="str">
        <f>TEXT(Tabla1[[#This Row],[date]],"mmm")</f>
        <v>ago</v>
      </c>
      <c r="D1241" s="2" t="str">
        <f>TEXT(Tabla1[[#This Row],[date]],"dddd")</f>
        <v>lunes</v>
      </c>
      <c r="E1241" s="2" t="str">
        <f>TEXT(Tabla1[[#This Row],[datetime]],"hh:mm")</f>
        <v>11:20</v>
      </c>
      <c r="F1241" t="s">
        <v>3</v>
      </c>
      <c r="G1241" t="s">
        <v>504</v>
      </c>
      <c r="H1241" t="str">
        <f>IF(ISBLANK(G1241),"cash",IF(COUNTIF($D$2:D1241,D1241)=1,"Nuevo","frecuente"))</f>
        <v>frecuente</v>
      </c>
      <c r="I1241" s="8">
        <v>32.82</v>
      </c>
      <c r="J1241" t="s">
        <v>7</v>
      </c>
      <c r="K1241" t="str">
        <f>Tabla1[[#This Row],[day_of_the_week]]&amp;"-"&amp;Tabla1[[#This Row],[hour]]&amp;"-"&amp;Tabla1[[#This Row],[cash_type]]&amp;"-"&amp;Tabla1[[#This Row],[card]]&amp;"-"&amp;Tabla1[[#This Row],[coffee_name]]</f>
        <v>lunes-11:20-card-ANON-0000-0000-0490-Latte</v>
      </c>
      <c r="L1241" t="str">
        <f>IF(COUNTIF($K$2:K1241,K1241)=1,"único","repetido")</f>
        <v>único</v>
      </c>
    </row>
    <row r="1242" spans="1:12" x14ac:dyDescent="0.3">
      <c r="A1242" s="1">
        <v>45516</v>
      </c>
      <c r="B1242" s="2">
        <v>45516.489217407405</v>
      </c>
      <c r="C1242" s="2" t="str">
        <f>TEXT(Tabla1[[#This Row],[date]],"mmm")</f>
        <v>ago</v>
      </c>
      <c r="D1242" s="2" t="str">
        <f>TEXT(Tabla1[[#This Row],[date]],"dddd")</f>
        <v>lunes</v>
      </c>
      <c r="E1242" s="2" t="str">
        <f>TEXT(Tabla1[[#This Row],[datetime]],"hh:mm")</f>
        <v>11:44</v>
      </c>
      <c r="F1242" t="s">
        <v>3</v>
      </c>
      <c r="G1242" t="s">
        <v>505</v>
      </c>
      <c r="H1242" t="str">
        <f>IF(ISBLANK(G1242),"cash",IF(COUNTIF($D$2:D1242,D1242)=1,"Nuevo","frecuente"))</f>
        <v>frecuente</v>
      </c>
      <c r="I1242" s="8">
        <v>32.82</v>
      </c>
      <c r="J1242" t="s">
        <v>7</v>
      </c>
      <c r="K1242" t="str">
        <f>Tabla1[[#This Row],[day_of_the_week]]&amp;"-"&amp;Tabla1[[#This Row],[hour]]&amp;"-"&amp;Tabla1[[#This Row],[cash_type]]&amp;"-"&amp;Tabla1[[#This Row],[card]]&amp;"-"&amp;Tabla1[[#This Row],[coffee_name]]</f>
        <v>lunes-11:44-card-ANON-0000-0000-0491-Latte</v>
      </c>
      <c r="L1242" t="str">
        <f>IF(COUNTIF($K$2:K1242,K1242)=1,"único","repetido")</f>
        <v>único</v>
      </c>
    </row>
    <row r="1243" spans="1:12" x14ac:dyDescent="0.3">
      <c r="A1243" s="1">
        <v>45516</v>
      </c>
      <c r="B1243" s="2">
        <v>45516.586150451389</v>
      </c>
      <c r="C1243" s="2" t="str">
        <f>TEXT(Tabla1[[#This Row],[date]],"mmm")</f>
        <v>ago</v>
      </c>
      <c r="D1243" s="2" t="str">
        <f>TEXT(Tabla1[[#This Row],[date]],"dddd")</f>
        <v>lunes</v>
      </c>
      <c r="E1243" s="2" t="str">
        <f>TEXT(Tabla1[[#This Row],[datetime]],"hh:mm")</f>
        <v>14:04</v>
      </c>
      <c r="F1243" t="s">
        <v>3</v>
      </c>
      <c r="G1243" t="s">
        <v>506</v>
      </c>
      <c r="H1243" t="str">
        <f>IF(ISBLANK(G1243),"cash",IF(COUNTIF($D$2:D1243,D1243)=1,"Nuevo","frecuente"))</f>
        <v>frecuente</v>
      </c>
      <c r="I1243" s="8">
        <v>18.12</v>
      </c>
      <c r="J1243" t="s">
        <v>35</v>
      </c>
      <c r="K1243" t="str">
        <f>Tabla1[[#This Row],[day_of_the_week]]&amp;"-"&amp;Tabla1[[#This Row],[hour]]&amp;"-"&amp;Tabla1[[#This Row],[cash_type]]&amp;"-"&amp;Tabla1[[#This Row],[card]]&amp;"-"&amp;Tabla1[[#This Row],[coffee_name]]</f>
        <v>lunes-14:04-card-ANON-0000-0000-0492-Espresso</v>
      </c>
      <c r="L1243" t="str">
        <f>IF(COUNTIF($K$2:K1243,K1243)=1,"único","repetido")</f>
        <v>único</v>
      </c>
    </row>
    <row r="1244" spans="1:12" x14ac:dyDescent="0.3">
      <c r="A1244" s="1">
        <v>45516</v>
      </c>
      <c r="B1244" s="2">
        <v>45516.586885775461</v>
      </c>
      <c r="C1244" s="2" t="str">
        <f>TEXT(Tabla1[[#This Row],[date]],"mmm")</f>
        <v>ago</v>
      </c>
      <c r="D1244" s="2" t="str">
        <f>TEXT(Tabla1[[#This Row],[date]],"dddd")</f>
        <v>lunes</v>
      </c>
      <c r="E1244" s="2" t="str">
        <f>TEXT(Tabla1[[#This Row],[datetime]],"hh:mm")</f>
        <v>14:05</v>
      </c>
      <c r="F1244" t="s">
        <v>3</v>
      </c>
      <c r="G1244" t="s">
        <v>506</v>
      </c>
      <c r="H1244" t="str">
        <f>IF(ISBLANK(G1244),"cash",IF(COUNTIF($D$2:D1244,D1244)=1,"Nuevo","frecuente"))</f>
        <v>frecuente</v>
      </c>
      <c r="I1244" s="8">
        <v>27.92</v>
      </c>
      <c r="J1244" t="s">
        <v>14</v>
      </c>
      <c r="K1244" t="str">
        <f>Tabla1[[#This Row],[day_of_the_week]]&amp;"-"&amp;Tabla1[[#This Row],[hour]]&amp;"-"&amp;Tabla1[[#This Row],[cash_type]]&amp;"-"&amp;Tabla1[[#This Row],[card]]&amp;"-"&amp;Tabla1[[#This Row],[coffee_name]]</f>
        <v>lunes-14:05-card-ANON-0000-0000-0492-Americano with Milk</v>
      </c>
      <c r="L1244" t="str">
        <f>IF(COUNTIF($K$2:K1244,K1244)=1,"único","repetido")</f>
        <v>único</v>
      </c>
    </row>
    <row r="1245" spans="1:12" x14ac:dyDescent="0.3">
      <c r="A1245" s="1">
        <v>45516</v>
      </c>
      <c r="B1245" s="2">
        <v>45516.648299884262</v>
      </c>
      <c r="C1245" s="2" t="str">
        <f>TEXT(Tabla1[[#This Row],[date]],"mmm")</f>
        <v>ago</v>
      </c>
      <c r="D1245" s="2" t="str">
        <f>TEXT(Tabla1[[#This Row],[date]],"dddd")</f>
        <v>lunes</v>
      </c>
      <c r="E1245" s="2" t="str">
        <f>TEXT(Tabla1[[#This Row],[datetime]],"hh:mm")</f>
        <v>15:33</v>
      </c>
      <c r="F1245" t="s">
        <v>3</v>
      </c>
      <c r="G1245" t="s">
        <v>507</v>
      </c>
      <c r="H1245" t="str">
        <f>IF(ISBLANK(G1245),"cash",IF(COUNTIF($D$2:D1245,D1245)=1,"Nuevo","frecuente"))</f>
        <v>frecuente</v>
      </c>
      <c r="I1245" s="8">
        <v>27.92</v>
      </c>
      <c r="J1245" t="s">
        <v>14</v>
      </c>
      <c r="K1245" t="str">
        <f>Tabla1[[#This Row],[day_of_the_week]]&amp;"-"&amp;Tabla1[[#This Row],[hour]]&amp;"-"&amp;Tabla1[[#This Row],[cash_type]]&amp;"-"&amp;Tabla1[[#This Row],[card]]&amp;"-"&amp;Tabla1[[#This Row],[coffee_name]]</f>
        <v>lunes-15:33-card-ANON-0000-0000-0493-Americano with Milk</v>
      </c>
      <c r="L1245" t="str">
        <f>IF(COUNTIF($K$2:K1245,K1245)=1,"único","repetido")</f>
        <v>único</v>
      </c>
    </row>
    <row r="1246" spans="1:12" x14ac:dyDescent="0.3">
      <c r="A1246" s="1">
        <v>45516</v>
      </c>
      <c r="B1246" s="2">
        <v>45516.753528125002</v>
      </c>
      <c r="C1246" s="2" t="str">
        <f>TEXT(Tabla1[[#This Row],[date]],"mmm")</f>
        <v>ago</v>
      </c>
      <c r="D1246" s="2" t="str">
        <f>TEXT(Tabla1[[#This Row],[date]],"dddd")</f>
        <v>lunes</v>
      </c>
      <c r="E1246" s="2" t="str">
        <f>TEXT(Tabla1[[#This Row],[datetime]],"hh:mm")</f>
        <v>18:05</v>
      </c>
      <c r="F1246" t="s">
        <v>3</v>
      </c>
      <c r="G1246" t="s">
        <v>111</v>
      </c>
      <c r="H1246" t="str">
        <f>IF(ISBLANK(G1246),"cash",IF(COUNTIF($D$2:D1246,D1246)=1,"Nuevo","frecuente"))</f>
        <v>frecuente</v>
      </c>
      <c r="I1246" s="8">
        <v>27.92</v>
      </c>
      <c r="J1246" t="s">
        <v>14</v>
      </c>
      <c r="K1246" t="str">
        <f>Tabla1[[#This Row],[day_of_the_week]]&amp;"-"&amp;Tabla1[[#This Row],[hour]]&amp;"-"&amp;Tabla1[[#This Row],[cash_type]]&amp;"-"&amp;Tabla1[[#This Row],[card]]&amp;"-"&amp;Tabla1[[#This Row],[coffee_name]]</f>
        <v>lunes-18:05-card-ANON-0000-0000-0097-Americano with Milk</v>
      </c>
      <c r="L1246" t="str">
        <f>IF(COUNTIF($K$2:K1246,K1246)=1,"único","repetido")</f>
        <v>único</v>
      </c>
    </row>
    <row r="1247" spans="1:12" x14ac:dyDescent="0.3">
      <c r="A1247" s="1">
        <v>45516</v>
      </c>
      <c r="B1247" s="2">
        <v>45516.892932303243</v>
      </c>
      <c r="C1247" s="2" t="str">
        <f>TEXT(Tabla1[[#This Row],[date]],"mmm")</f>
        <v>ago</v>
      </c>
      <c r="D1247" s="2" t="str">
        <f>TEXT(Tabla1[[#This Row],[date]],"dddd")</f>
        <v>lunes</v>
      </c>
      <c r="E1247" s="2" t="str">
        <f>TEXT(Tabla1[[#This Row],[datetime]],"hh:mm")</f>
        <v>21:25</v>
      </c>
      <c r="F1247" t="s">
        <v>3</v>
      </c>
      <c r="G1247" t="s">
        <v>111</v>
      </c>
      <c r="H1247" t="str">
        <f>IF(ISBLANK(G1247),"cash",IF(COUNTIF($D$2:D1247,D1247)=1,"Nuevo","frecuente"))</f>
        <v>frecuente</v>
      </c>
      <c r="I1247" s="8">
        <v>27.92</v>
      </c>
      <c r="J1247" t="s">
        <v>14</v>
      </c>
      <c r="K1247" t="str">
        <f>Tabla1[[#This Row],[day_of_the_week]]&amp;"-"&amp;Tabla1[[#This Row],[hour]]&amp;"-"&amp;Tabla1[[#This Row],[cash_type]]&amp;"-"&amp;Tabla1[[#This Row],[card]]&amp;"-"&amp;Tabla1[[#This Row],[coffee_name]]</f>
        <v>lunes-21:25-card-ANON-0000-0000-0097-Americano with Milk</v>
      </c>
      <c r="L1247" t="str">
        <f>IF(COUNTIF($K$2:K1247,K1247)=1,"único","repetido")</f>
        <v>único</v>
      </c>
    </row>
    <row r="1248" spans="1:12" x14ac:dyDescent="0.3">
      <c r="A1248" s="1">
        <v>45516</v>
      </c>
      <c r="B1248" s="2">
        <v>45516.901134733795</v>
      </c>
      <c r="C1248" s="2" t="str">
        <f>TEXT(Tabla1[[#This Row],[date]],"mmm")</f>
        <v>ago</v>
      </c>
      <c r="D1248" s="2" t="str">
        <f>TEXT(Tabla1[[#This Row],[date]],"dddd")</f>
        <v>lunes</v>
      </c>
      <c r="E1248" s="2" t="str">
        <f>TEXT(Tabla1[[#This Row],[datetime]],"hh:mm")</f>
        <v>21:37</v>
      </c>
      <c r="F1248" t="s">
        <v>3</v>
      </c>
      <c r="G1248" t="s">
        <v>508</v>
      </c>
      <c r="H1248" t="str">
        <f>IF(ISBLANK(G1248),"cash",IF(COUNTIF($D$2:D1248,D1248)=1,"Nuevo","frecuente"))</f>
        <v>frecuente</v>
      </c>
      <c r="I1248" s="8">
        <v>32.82</v>
      </c>
      <c r="J1248" t="s">
        <v>7</v>
      </c>
      <c r="K1248" t="str">
        <f>Tabla1[[#This Row],[day_of_the_week]]&amp;"-"&amp;Tabla1[[#This Row],[hour]]&amp;"-"&amp;Tabla1[[#This Row],[cash_type]]&amp;"-"&amp;Tabla1[[#This Row],[card]]&amp;"-"&amp;Tabla1[[#This Row],[coffee_name]]</f>
        <v>lunes-21:37-card-ANON-0000-0000-0494-Latte</v>
      </c>
      <c r="L1248" t="str">
        <f>IF(COUNTIF($K$2:K1248,K1248)=1,"único","repetido")</f>
        <v>único</v>
      </c>
    </row>
    <row r="1249" spans="1:12" x14ac:dyDescent="0.3">
      <c r="A1249" s="1">
        <v>45516</v>
      </c>
      <c r="B1249" s="2">
        <v>45516.957176759257</v>
      </c>
      <c r="C1249" s="2" t="str">
        <f>TEXT(Tabla1[[#This Row],[date]],"mmm")</f>
        <v>ago</v>
      </c>
      <c r="D1249" s="2" t="str">
        <f>TEXT(Tabla1[[#This Row],[date]],"dddd")</f>
        <v>lunes</v>
      </c>
      <c r="E1249" s="2" t="str">
        <f>TEXT(Tabla1[[#This Row],[datetime]],"hh:mm")</f>
        <v>22:58</v>
      </c>
      <c r="F1249" t="s">
        <v>3</v>
      </c>
      <c r="G1249" t="s">
        <v>148</v>
      </c>
      <c r="H1249" t="str">
        <f>IF(ISBLANK(G1249),"cash",IF(COUNTIF($D$2:D1249,D1249)=1,"Nuevo","frecuente"))</f>
        <v>frecuente</v>
      </c>
      <c r="I1249" s="8">
        <v>32.82</v>
      </c>
      <c r="J1249" t="s">
        <v>43</v>
      </c>
      <c r="K1249" t="str">
        <f>Tabla1[[#This Row],[day_of_the_week]]&amp;"-"&amp;Tabla1[[#This Row],[hour]]&amp;"-"&amp;Tabla1[[#This Row],[cash_type]]&amp;"-"&amp;Tabla1[[#This Row],[card]]&amp;"-"&amp;Tabla1[[#This Row],[coffee_name]]</f>
        <v>lunes-22:58-card-ANON-0000-0000-0134-Cappuccino</v>
      </c>
      <c r="L1249" t="str">
        <f>IF(COUNTIF($K$2:K1249,K1249)=1,"único","repetido")</f>
        <v>único</v>
      </c>
    </row>
    <row r="1250" spans="1:12" x14ac:dyDescent="0.3">
      <c r="A1250" s="1">
        <v>45516</v>
      </c>
      <c r="B1250" s="2">
        <v>45516.957853518521</v>
      </c>
      <c r="C1250" s="2" t="str">
        <f>TEXT(Tabla1[[#This Row],[date]],"mmm")</f>
        <v>ago</v>
      </c>
      <c r="D1250" s="2" t="str">
        <f>TEXT(Tabla1[[#This Row],[date]],"dddd")</f>
        <v>lunes</v>
      </c>
      <c r="E1250" s="2" t="str">
        <f>TEXT(Tabla1[[#This Row],[datetime]],"hh:mm")</f>
        <v>22:59</v>
      </c>
      <c r="F1250" t="s">
        <v>3</v>
      </c>
      <c r="G1250" t="s">
        <v>148</v>
      </c>
      <c r="H1250" t="str">
        <f>IF(ISBLANK(G1250),"cash",IF(COUNTIF($D$2:D1250,D1250)=1,"Nuevo","frecuente"))</f>
        <v>frecuente</v>
      </c>
      <c r="I1250" s="8">
        <v>32.82</v>
      </c>
      <c r="J1250" t="s">
        <v>43</v>
      </c>
      <c r="K1250" t="str">
        <f>Tabla1[[#This Row],[day_of_the_week]]&amp;"-"&amp;Tabla1[[#This Row],[hour]]&amp;"-"&amp;Tabla1[[#This Row],[cash_type]]&amp;"-"&amp;Tabla1[[#This Row],[card]]&amp;"-"&amp;Tabla1[[#This Row],[coffee_name]]</f>
        <v>lunes-22:59-card-ANON-0000-0000-0134-Cappuccino</v>
      </c>
      <c r="L1250" t="str">
        <f>IF(COUNTIF($K$2:K1250,K1250)=1,"único","repetido")</f>
        <v>único</v>
      </c>
    </row>
    <row r="1251" spans="1:12" x14ac:dyDescent="0.3">
      <c r="A1251" s="1">
        <v>45517</v>
      </c>
      <c r="B1251" s="2">
        <v>45517.364238275462</v>
      </c>
      <c r="C1251" s="2" t="str">
        <f>TEXT(Tabla1[[#This Row],[date]],"mmm")</f>
        <v>ago</v>
      </c>
      <c r="D1251" s="2" t="str">
        <f>TEXT(Tabla1[[#This Row],[date]],"dddd")</f>
        <v>martes</v>
      </c>
      <c r="E1251" s="2" t="str">
        <f>TEXT(Tabla1[[#This Row],[datetime]],"hh:mm")</f>
        <v>08:44</v>
      </c>
      <c r="F1251" t="s">
        <v>3</v>
      </c>
      <c r="G1251" t="s">
        <v>509</v>
      </c>
      <c r="H1251" t="str">
        <f>IF(ISBLANK(G1251),"cash",IF(COUNTIF($D$2:D1251,D1251)=1,"Nuevo","frecuente"))</f>
        <v>frecuente</v>
      </c>
      <c r="I1251" s="8">
        <v>27.92</v>
      </c>
      <c r="J1251" t="s">
        <v>14</v>
      </c>
      <c r="K1251" t="str">
        <f>Tabla1[[#This Row],[day_of_the_week]]&amp;"-"&amp;Tabla1[[#This Row],[hour]]&amp;"-"&amp;Tabla1[[#This Row],[cash_type]]&amp;"-"&amp;Tabla1[[#This Row],[card]]&amp;"-"&amp;Tabla1[[#This Row],[coffee_name]]</f>
        <v>martes-08:44-card-ANON-0000-0000-0495-Americano with Milk</v>
      </c>
      <c r="L1251" t="str">
        <f>IF(COUNTIF($K$2:K1251,K1251)=1,"único","repetido")</f>
        <v>único</v>
      </c>
    </row>
    <row r="1252" spans="1:12" x14ac:dyDescent="0.3">
      <c r="A1252" s="1">
        <v>45517</v>
      </c>
      <c r="B1252" s="2">
        <v>45517.384972199077</v>
      </c>
      <c r="C1252" s="2" t="str">
        <f>TEXT(Tabla1[[#This Row],[date]],"mmm")</f>
        <v>ago</v>
      </c>
      <c r="D1252" s="2" t="str">
        <f>TEXT(Tabla1[[#This Row],[date]],"dddd")</f>
        <v>martes</v>
      </c>
      <c r="E1252" s="2" t="str">
        <f>TEXT(Tabla1[[#This Row],[datetime]],"hh:mm")</f>
        <v>09:14</v>
      </c>
      <c r="F1252" t="s">
        <v>3</v>
      </c>
      <c r="G1252" t="s">
        <v>111</v>
      </c>
      <c r="H1252" t="str">
        <f>IF(ISBLANK(G1252),"cash",IF(COUNTIF($D$2:D1252,D1252)=1,"Nuevo","frecuente"))</f>
        <v>frecuente</v>
      </c>
      <c r="I1252" s="8">
        <v>27.92</v>
      </c>
      <c r="J1252" t="s">
        <v>14</v>
      </c>
      <c r="K1252" t="str">
        <f>Tabla1[[#This Row],[day_of_the_week]]&amp;"-"&amp;Tabla1[[#This Row],[hour]]&amp;"-"&amp;Tabla1[[#This Row],[cash_type]]&amp;"-"&amp;Tabla1[[#This Row],[card]]&amp;"-"&amp;Tabla1[[#This Row],[coffee_name]]</f>
        <v>martes-09:14-card-ANON-0000-0000-0097-Americano with Milk</v>
      </c>
      <c r="L1252" t="str">
        <f>IF(COUNTIF($K$2:K1252,K1252)=1,"único","repetido")</f>
        <v>único</v>
      </c>
    </row>
    <row r="1253" spans="1:12" x14ac:dyDescent="0.3">
      <c r="A1253" s="1">
        <v>45517</v>
      </c>
      <c r="B1253" s="2">
        <v>45517.406902430557</v>
      </c>
      <c r="C1253" s="2" t="str">
        <f>TEXT(Tabla1[[#This Row],[date]],"mmm")</f>
        <v>ago</v>
      </c>
      <c r="D1253" s="2" t="str">
        <f>TEXT(Tabla1[[#This Row],[date]],"dddd")</f>
        <v>martes</v>
      </c>
      <c r="E1253" s="2" t="str">
        <f>TEXT(Tabla1[[#This Row],[datetime]],"hh:mm")</f>
        <v>09:45</v>
      </c>
      <c r="F1253" t="s">
        <v>3</v>
      </c>
      <c r="G1253" t="s">
        <v>399</v>
      </c>
      <c r="H1253" t="str">
        <f>IF(ISBLANK(G1253),"cash",IF(COUNTIF($D$2:D1253,D1253)=1,"Nuevo","frecuente"))</f>
        <v>frecuente</v>
      </c>
      <c r="I1253" s="8">
        <v>27.92</v>
      </c>
      <c r="J1253" t="s">
        <v>14</v>
      </c>
      <c r="K1253" t="str">
        <f>Tabla1[[#This Row],[day_of_the_week]]&amp;"-"&amp;Tabla1[[#This Row],[hour]]&amp;"-"&amp;Tabla1[[#This Row],[cash_type]]&amp;"-"&amp;Tabla1[[#This Row],[card]]&amp;"-"&amp;Tabla1[[#This Row],[coffee_name]]</f>
        <v>martes-09:45-card-ANON-0000-0000-0385-Americano with Milk</v>
      </c>
      <c r="L1253" t="str">
        <f>IF(COUNTIF($K$2:K1253,K1253)=1,"único","repetido")</f>
        <v>único</v>
      </c>
    </row>
    <row r="1254" spans="1:12" x14ac:dyDescent="0.3">
      <c r="A1254" s="1">
        <v>45517</v>
      </c>
      <c r="B1254" s="2">
        <v>45517.445934872689</v>
      </c>
      <c r="C1254" s="2" t="str">
        <f>TEXT(Tabla1[[#This Row],[date]],"mmm")</f>
        <v>ago</v>
      </c>
      <c r="D1254" s="2" t="str">
        <f>TEXT(Tabla1[[#This Row],[date]],"dddd")</f>
        <v>martes</v>
      </c>
      <c r="E1254" s="2" t="str">
        <f>TEXT(Tabla1[[#This Row],[datetime]],"hh:mm")</f>
        <v>10:42</v>
      </c>
      <c r="F1254" t="s">
        <v>3</v>
      </c>
      <c r="G1254" t="s">
        <v>155</v>
      </c>
      <c r="H1254" t="str">
        <f>IF(ISBLANK(G1254),"cash",IF(COUNTIF($D$2:D1254,D1254)=1,"Nuevo","frecuente"))</f>
        <v>frecuente</v>
      </c>
      <c r="I1254" s="8">
        <v>23.02</v>
      </c>
      <c r="J1254" t="s">
        <v>28</v>
      </c>
      <c r="K1254" t="str">
        <f>Tabla1[[#This Row],[day_of_the_week]]&amp;"-"&amp;Tabla1[[#This Row],[hour]]&amp;"-"&amp;Tabla1[[#This Row],[cash_type]]&amp;"-"&amp;Tabla1[[#This Row],[card]]&amp;"-"&amp;Tabla1[[#This Row],[coffee_name]]</f>
        <v>martes-10:42-card-ANON-0000-0000-0141-Cortado</v>
      </c>
      <c r="L1254" t="str">
        <f>IF(COUNTIF($K$2:K1254,K1254)=1,"único","repetido")</f>
        <v>único</v>
      </c>
    </row>
    <row r="1255" spans="1:12" x14ac:dyDescent="0.3">
      <c r="A1255" s="1">
        <v>45517</v>
      </c>
      <c r="B1255" s="2">
        <v>45517.499856620372</v>
      </c>
      <c r="C1255" s="2" t="str">
        <f>TEXT(Tabla1[[#This Row],[date]],"mmm")</f>
        <v>ago</v>
      </c>
      <c r="D1255" s="2" t="str">
        <f>TEXT(Tabla1[[#This Row],[date]],"dddd")</f>
        <v>martes</v>
      </c>
      <c r="E1255" s="2" t="str">
        <f>TEXT(Tabla1[[#This Row],[datetime]],"hh:mm")</f>
        <v>11:59</v>
      </c>
      <c r="F1255" t="s">
        <v>3</v>
      </c>
      <c r="G1255" t="s">
        <v>510</v>
      </c>
      <c r="H1255" t="str">
        <f>IF(ISBLANK(G1255),"cash",IF(COUNTIF($D$2:D1255,D1255)=1,"Nuevo","frecuente"))</f>
        <v>frecuente</v>
      </c>
      <c r="I1255" s="8">
        <v>32.82</v>
      </c>
      <c r="J1255" t="s">
        <v>7</v>
      </c>
      <c r="K1255" t="str">
        <f>Tabla1[[#This Row],[day_of_the_week]]&amp;"-"&amp;Tabla1[[#This Row],[hour]]&amp;"-"&amp;Tabla1[[#This Row],[cash_type]]&amp;"-"&amp;Tabla1[[#This Row],[card]]&amp;"-"&amp;Tabla1[[#This Row],[coffee_name]]</f>
        <v>martes-11:59-card-ANON-0000-0000-0496-Latte</v>
      </c>
      <c r="L1255" t="str">
        <f>IF(COUNTIF($K$2:K1255,K1255)=1,"único","repetido")</f>
        <v>único</v>
      </c>
    </row>
    <row r="1256" spans="1:12" x14ac:dyDescent="0.3">
      <c r="A1256" s="1">
        <v>45517</v>
      </c>
      <c r="B1256" s="2">
        <v>45517.542841284725</v>
      </c>
      <c r="C1256" s="2" t="str">
        <f>TEXT(Tabla1[[#This Row],[date]],"mmm")</f>
        <v>ago</v>
      </c>
      <c r="D1256" s="2" t="str">
        <f>TEXT(Tabla1[[#This Row],[date]],"dddd")</f>
        <v>martes</v>
      </c>
      <c r="E1256" s="2" t="str">
        <f>TEXT(Tabla1[[#This Row],[datetime]],"hh:mm")</f>
        <v>13:01</v>
      </c>
      <c r="F1256" t="s">
        <v>3</v>
      </c>
      <c r="G1256" t="s">
        <v>511</v>
      </c>
      <c r="H1256" t="str">
        <f>IF(ISBLANK(G1256),"cash",IF(COUNTIF($D$2:D1256,D1256)=1,"Nuevo","frecuente"))</f>
        <v>frecuente</v>
      </c>
      <c r="I1256" s="8">
        <v>27.92</v>
      </c>
      <c r="J1256" t="s">
        <v>14</v>
      </c>
      <c r="K1256" t="str">
        <f>Tabla1[[#This Row],[day_of_the_week]]&amp;"-"&amp;Tabla1[[#This Row],[hour]]&amp;"-"&amp;Tabla1[[#This Row],[cash_type]]&amp;"-"&amp;Tabla1[[#This Row],[card]]&amp;"-"&amp;Tabla1[[#This Row],[coffee_name]]</f>
        <v>martes-13:01-card-ANON-0000-0000-0497-Americano with Milk</v>
      </c>
      <c r="L1256" t="str">
        <f>IF(COUNTIF($K$2:K1256,K1256)=1,"único","repetido")</f>
        <v>único</v>
      </c>
    </row>
    <row r="1257" spans="1:12" x14ac:dyDescent="0.3">
      <c r="A1257" s="1">
        <v>45517</v>
      </c>
      <c r="B1257" s="2">
        <v>45517.615042696758</v>
      </c>
      <c r="C1257" s="2" t="str">
        <f>TEXT(Tabla1[[#This Row],[date]],"mmm")</f>
        <v>ago</v>
      </c>
      <c r="D1257" s="2" t="str">
        <f>TEXT(Tabla1[[#This Row],[date]],"dddd")</f>
        <v>martes</v>
      </c>
      <c r="E1257" s="2" t="str">
        <f>TEXT(Tabla1[[#This Row],[datetime]],"hh:mm")</f>
        <v>14:45</v>
      </c>
      <c r="F1257" t="s">
        <v>3</v>
      </c>
      <c r="G1257" t="s">
        <v>508</v>
      </c>
      <c r="H1257" t="str">
        <f>IF(ISBLANK(G1257),"cash",IF(COUNTIF($D$2:D1257,D1257)=1,"Nuevo","frecuente"))</f>
        <v>frecuente</v>
      </c>
      <c r="I1257" s="8">
        <v>32.82</v>
      </c>
      <c r="J1257" t="s">
        <v>7</v>
      </c>
      <c r="K1257" t="str">
        <f>Tabla1[[#This Row],[day_of_the_week]]&amp;"-"&amp;Tabla1[[#This Row],[hour]]&amp;"-"&amp;Tabla1[[#This Row],[cash_type]]&amp;"-"&amp;Tabla1[[#This Row],[card]]&amp;"-"&amp;Tabla1[[#This Row],[coffee_name]]</f>
        <v>martes-14:45-card-ANON-0000-0000-0494-Latte</v>
      </c>
      <c r="L1257" t="str">
        <f>IF(COUNTIF($K$2:K1257,K1257)=1,"único","repetido")</f>
        <v>único</v>
      </c>
    </row>
    <row r="1258" spans="1:12" x14ac:dyDescent="0.3">
      <c r="A1258" s="1">
        <v>45517</v>
      </c>
      <c r="B1258" s="2">
        <v>45517.658295173613</v>
      </c>
      <c r="C1258" s="2" t="str">
        <f>TEXT(Tabla1[[#This Row],[date]],"mmm")</f>
        <v>ago</v>
      </c>
      <c r="D1258" s="2" t="str">
        <f>TEXT(Tabla1[[#This Row],[date]],"dddd")</f>
        <v>martes</v>
      </c>
      <c r="E1258" s="2" t="str">
        <f>TEXT(Tabla1[[#This Row],[datetime]],"hh:mm")</f>
        <v>15:47</v>
      </c>
      <c r="F1258" t="s">
        <v>3</v>
      </c>
      <c r="G1258" t="s">
        <v>512</v>
      </c>
      <c r="H1258" t="str">
        <f>IF(ISBLANK(G1258),"cash",IF(COUNTIF($D$2:D1258,D1258)=1,"Nuevo","frecuente"))</f>
        <v>frecuente</v>
      </c>
      <c r="I1258" s="8">
        <v>32.82</v>
      </c>
      <c r="J1258" t="s">
        <v>43</v>
      </c>
      <c r="K1258" t="str">
        <f>Tabla1[[#This Row],[day_of_the_week]]&amp;"-"&amp;Tabla1[[#This Row],[hour]]&amp;"-"&amp;Tabla1[[#This Row],[cash_type]]&amp;"-"&amp;Tabla1[[#This Row],[card]]&amp;"-"&amp;Tabla1[[#This Row],[coffee_name]]</f>
        <v>martes-15:47-card-ANON-0000-0000-0498-Cappuccino</v>
      </c>
      <c r="L1258" t="str">
        <f>IF(COUNTIF($K$2:K1258,K1258)=1,"único","repetido")</f>
        <v>único</v>
      </c>
    </row>
    <row r="1259" spans="1:12" x14ac:dyDescent="0.3">
      <c r="A1259" s="1">
        <v>45517</v>
      </c>
      <c r="B1259" s="2">
        <v>45517.663536793982</v>
      </c>
      <c r="C1259" s="2" t="str">
        <f>TEXT(Tabla1[[#This Row],[date]],"mmm")</f>
        <v>ago</v>
      </c>
      <c r="D1259" s="2" t="str">
        <f>TEXT(Tabla1[[#This Row],[date]],"dddd")</f>
        <v>martes</v>
      </c>
      <c r="E1259" s="2" t="str">
        <f>TEXT(Tabla1[[#This Row],[datetime]],"hh:mm")</f>
        <v>15:55</v>
      </c>
      <c r="F1259" t="s">
        <v>3</v>
      </c>
      <c r="G1259" t="s">
        <v>111</v>
      </c>
      <c r="H1259" t="str">
        <f>IF(ISBLANK(G1259),"cash",IF(COUNTIF($D$2:D1259,D1259)=1,"Nuevo","frecuente"))</f>
        <v>frecuente</v>
      </c>
      <c r="I1259" s="8">
        <v>27.92</v>
      </c>
      <c r="J1259" t="s">
        <v>14</v>
      </c>
      <c r="K1259" t="str">
        <f>Tabla1[[#This Row],[day_of_the_week]]&amp;"-"&amp;Tabla1[[#This Row],[hour]]&amp;"-"&amp;Tabla1[[#This Row],[cash_type]]&amp;"-"&amp;Tabla1[[#This Row],[card]]&amp;"-"&amp;Tabla1[[#This Row],[coffee_name]]</f>
        <v>martes-15:55-card-ANON-0000-0000-0097-Americano with Milk</v>
      </c>
      <c r="L1259" t="str">
        <f>IF(COUNTIF($K$2:K1259,K1259)=1,"único","repetido")</f>
        <v>único</v>
      </c>
    </row>
    <row r="1260" spans="1:12" x14ac:dyDescent="0.3">
      <c r="A1260" s="1">
        <v>45517</v>
      </c>
      <c r="B1260" s="2">
        <v>45517.853871886575</v>
      </c>
      <c r="C1260" s="2" t="str">
        <f>TEXT(Tabla1[[#This Row],[date]],"mmm")</f>
        <v>ago</v>
      </c>
      <c r="D1260" s="2" t="str">
        <f>TEXT(Tabla1[[#This Row],[date]],"dddd")</f>
        <v>martes</v>
      </c>
      <c r="E1260" s="2" t="str">
        <f>TEXT(Tabla1[[#This Row],[datetime]],"hh:mm")</f>
        <v>20:29</v>
      </c>
      <c r="F1260" t="s">
        <v>3</v>
      </c>
      <c r="G1260" t="s">
        <v>513</v>
      </c>
      <c r="H1260" t="str">
        <f>IF(ISBLANK(G1260),"cash",IF(COUNTIF($D$2:D1260,D1260)=1,"Nuevo","frecuente"))</f>
        <v>frecuente</v>
      </c>
      <c r="I1260" s="8">
        <v>32.82</v>
      </c>
      <c r="J1260" t="s">
        <v>7</v>
      </c>
      <c r="K1260" t="str">
        <f>Tabla1[[#This Row],[day_of_the_week]]&amp;"-"&amp;Tabla1[[#This Row],[hour]]&amp;"-"&amp;Tabla1[[#This Row],[cash_type]]&amp;"-"&amp;Tabla1[[#This Row],[card]]&amp;"-"&amp;Tabla1[[#This Row],[coffee_name]]</f>
        <v>martes-20:29-card-ANON-0000-0000-0499-Latte</v>
      </c>
      <c r="L1260" t="str">
        <f>IF(COUNTIF($K$2:K1260,K1260)=1,"único","repetido")</f>
        <v>único</v>
      </c>
    </row>
    <row r="1261" spans="1:12" x14ac:dyDescent="0.3">
      <c r="A1261" s="1">
        <v>45517</v>
      </c>
      <c r="B1261" s="2">
        <v>45517.854596643519</v>
      </c>
      <c r="C1261" s="2" t="str">
        <f>TEXT(Tabla1[[#This Row],[date]],"mmm")</f>
        <v>ago</v>
      </c>
      <c r="D1261" s="2" t="str">
        <f>TEXT(Tabla1[[#This Row],[date]],"dddd")</f>
        <v>martes</v>
      </c>
      <c r="E1261" s="2" t="str">
        <f>TEXT(Tabla1[[#This Row],[datetime]],"hh:mm")</f>
        <v>20:30</v>
      </c>
      <c r="F1261" t="s">
        <v>3</v>
      </c>
      <c r="G1261" t="s">
        <v>513</v>
      </c>
      <c r="H1261" t="str">
        <f>IF(ISBLANK(G1261),"cash",IF(COUNTIF($D$2:D1261,D1261)=1,"Nuevo","frecuente"))</f>
        <v>frecuente</v>
      </c>
      <c r="I1261" s="8">
        <v>32.82</v>
      </c>
      <c r="J1261" t="s">
        <v>18</v>
      </c>
      <c r="K1261" t="str">
        <f>Tabla1[[#This Row],[day_of_the_week]]&amp;"-"&amp;Tabla1[[#This Row],[hour]]&amp;"-"&amp;Tabla1[[#This Row],[cash_type]]&amp;"-"&amp;Tabla1[[#This Row],[card]]&amp;"-"&amp;Tabla1[[#This Row],[coffee_name]]</f>
        <v>martes-20:30-card-ANON-0000-0000-0499-Cocoa</v>
      </c>
      <c r="L1261" t="str">
        <f>IF(COUNTIF($K$2:K1261,K1261)=1,"único","repetido")</f>
        <v>único</v>
      </c>
    </row>
    <row r="1262" spans="1:12" x14ac:dyDescent="0.3">
      <c r="A1262" s="1">
        <v>45517</v>
      </c>
      <c r="B1262" s="2">
        <v>45517.864154988427</v>
      </c>
      <c r="C1262" s="2" t="str">
        <f>TEXT(Tabla1[[#This Row],[date]],"mmm")</f>
        <v>ago</v>
      </c>
      <c r="D1262" s="2" t="str">
        <f>TEXT(Tabla1[[#This Row],[date]],"dddd")</f>
        <v>martes</v>
      </c>
      <c r="E1262" s="2" t="str">
        <f>TEXT(Tabla1[[#This Row],[datetime]],"hh:mm")</f>
        <v>20:44</v>
      </c>
      <c r="F1262" t="s">
        <v>3</v>
      </c>
      <c r="G1262" t="s">
        <v>514</v>
      </c>
      <c r="H1262" t="str">
        <f>IF(ISBLANK(G1262),"cash",IF(COUNTIF($D$2:D1262,D1262)=1,"Nuevo","frecuente"))</f>
        <v>frecuente</v>
      </c>
      <c r="I1262" s="8">
        <v>32.82</v>
      </c>
      <c r="J1262" t="s">
        <v>43</v>
      </c>
      <c r="K1262" t="str">
        <f>Tabla1[[#This Row],[day_of_the_week]]&amp;"-"&amp;Tabla1[[#This Row],[hour]]&amp;"-"&amp;Tabla1[[#This Row],[cash_type]]&amp;"-"&amp;Tabla1[[#This Row],[card]]&amp;"-"&amp;Tabla1[[#This Row],[coffee_name]]</f>
        <v>martes-20:44-card-ANON-0000-0000-0500-Cappuccino</v>
      </c>
      <c r="L1262" t="str">
        <f>IF(COUNTIF($K$2:K1262,K1262)=1,"único","repetido")</f>
        <v>único</v>
      </c>
    </row>
    <row r="1263" spans="1:12" x14ac:dyDescent="0.3">
      <c r="A1263" s="1">
        <v>45517</v>
      </c>
      <c r="B1263" s="2">
        <v>45517.875517222223</v>
      </c>
      <c r="C1263" s="2" t="str">
        <f>TEXT(Tabla1[[#This Row],[date]],"mmm")</f>
        <v>ago</v>
      </c>
      <c r="D1263" s="2" t="str">
        <f>TEXT(Tabla1[[#This Row],[date]],"dddd")</f>
        <v>martes</v>
      </c>
      <c r="E1263" s="2" t="str">
        <f>TEXT(Tabla1[[#This Row],[datetime]],"hh:mm")</f>
        <v>21:00</v>
      </c>
      <c r="F1263" t="s">
        <v>3</v>
      </c>
      <c r="G1263" t="s">
        <v>515</v>
      </c>
      <c r="H1263" t="str">
        <f>IF(ISBLANK(G1263),"cash",IF(COUNTIF($D$2:D1263,D1263)=1,"Nuevo","frecuente"))</f>
        <v>frecuente</v>
      </c>
      <c r="I1263" s="8">
        <v>23.02</v>
      </c>
      <c r="J1263" t="s">
        <v>28</v>
      </c>
      <c r="K1263" t="str">
        <f>Tabla1[[#This Row],[day_of_the_week]]&amp;"-"&amp;Tabla1[[#This Row],[hour]]&amp;"-"&amp;Tabla1[[#This Row],[cash_type]]&amp;"-"&amp;Tabla1[[#This Row],[card]]&amp;"-"&amp;Tabla1[[#This Row],[coffee_name]]</f>
        <v>martes-21:00-card-ANON-0000-0000-0501-Cortado</v>
      </c>
      <c r="L1263" t="str">
        <f>IF(COUNTIF($K$2:K1263,K1263)=1,"único","repetido")</f>
        <v>único</v>
      </c>
    </row>
    <row r="1264" spans="1:12" x14ac:dyDescent="0.3">
      <c r="A1264" s="1">
        <v>45518</v>
      </c>
      <c r="B1264" s="2">
        <v>45518.31652896991</v>
      </c>
      <c r="C1264" s="2" t="str">
        <f>TEXT(Tabla1[[#This Row],[date]],"mmm")</f>
        <v>ago</v>
      </c>
      <c r="D1264" s="2" t="str">
        <f>TEXT(Tabla1[[#This Row],[date]],"dddd")</f>
        <v>miércoles</v>
      </c>
      <c r="E1264" s="2" t="str">
        <f>TEXT(Tabla1[[#This Row],[datetime]],"hh:mm")</f>
        <v>07:35</v>
      </c>
      <c r="F1264" t="s">
        <v>3</v>
      </c>
      <c r="G1264" t="s">
        <v>489</v>
      </c>
      <c r="H1264" t="str">
        <f>IF(ISBLANK(G1264),"cash",IF(COUNTIF($D$2:D1264,D1264)=1,"Nuevo","frecuente"))</f>
        <v>frecuente</v>
      </c>
      <c r="I1264" s="8">
        <v>32.82</v>
      </c>
      <c r="J1264" t="s">
        <v>7</v>
      </c>
      <c r="K1264" t="str">
        <f>Tabla1[[#This Row],[day_of_the_week]]&amp;"-"&amp;Tabla1[[#This Row],[hour]]&amp;"-"&amp;Tabla1[[#This Row],[cash_type]]&amp;"-"&amp;Tabla1[[#This Row],[card]]&amp;"-"&amp;Tabla1[[#This Row],[coffee_name]]</f>
        <v>miércoles-07:35-card-ANON-0000-0000-0475-Latte</v>
      </c>
      <c r="L1264" t="str">
        <f>IF(COUNTIF($K$2:K1264,K1264)=1,"único","repetido")</f>
        <v>único</v>
      </c>
    </row>
    <row r="1265" spans="1:12" x14ac:dyDescent="0.3">
      <c r="A1265" s="1">
        <v>45518</v>
      </c>
      <c r="B1265" s="2">
        <v>45518.31731017361</v>
      </c>
      <c r="C1265" s="2" t="str">
        <f>TEXT(Tabla1[[#This Row],[date]],"mmm")</f>
        <v>ago</v>
      </c>
      <c r="D1265" s="2" t="str">
        <f>TEXT(Tabla1[[#This Row],[date]],"dddd")</f>
        <v>miércoles</v>
      </c>
      <c r="E1265" s="2" t="str">
        <f>TEXT(Tabla1[[#This Row],[datetime]],"hh:mm")</f>
        <v>07:36</v>
      </c>
      <c r="F1265" t="s">
        <v>3</v>
      </c>
      <c r="G1265" t="s">
        <v>486</v>
      </c>
      <c r="H1265" t="str">
        <f>IF(ISBLANK(G1265),"cash",IF(COUNTIF($D$2:D1265,D1265)=1,"Nuevo","frecuente"))</f>
        <v>frecuente</v>
      </c>
      <c r="I1265" s="8">
        <v>32.82</v>
      </c>
      <c r="J1265" t="s">
        <v>43</v>
      </c>
      <c r="K1265" t="str">
        <f>Tabla1[[#This Row],[day_of_the_week]]&amp;"-"&amp;Tabla1[[#This Row],[hour]]&amp;"-"&amp;Tabla1[[#This Row],[cash_type]]&amp;"-"&amp;Tabla1[[#This Row],[card]]&amp;"-"&amp;Tabla1[[#This Row],[coffee_name]]</f>
        <v>miércoles-07:36-card-ANON-0000-0000-0472-Cappuccino</v>
      </c>
      <c r="L1265" t="str">
        <f>IF(COUNTIF($K$2:K1265,K1265)=1,"único","repetido")</f>
        <v>único</v>
      </c>
    </row>
    <row r="1266" spans="1:12" x14ac:dyDescent="0.3">
      <c r="A1266" s="1">
        <v>45518</v>
      </c>
      <c r="B1266" s="2">
        <v>45518.423253761575</v>
      </c>
      <c r="C1266" s="2" t="str">
        <f>TEXT(Tabla1[[#This Row],[date]],"mmm")</f>
        <v>ago</v>
      </c>
      <c r="D1266" s="2" t="str">
        <f>TEXT(Tabla1[[#This Row],[date]],"dddd")</f>
        <v>miércoles</v>
      </c>
      <c r="E1266" s="2" t="str">
        <f>TEXT(Tabla1[[#This Row],[datetime]],"hh:mm")</f>
        <v>10:09</v>
      </c>
      <c r="F1266" t="s">
        <v>3</v>
      </c>
      <c r="G1266" t="s">
        <v>155</v>
      </c>
      <c r="H1266" t="str">
        <f>IF(ISBLANK(G1266),"cash",IF(COUNTIF($D$2:D1266,D1266)=1,"Nuevo","frecuente"))</f>
        <v>frecuente</v>
      </c>
      <c r="I1266" s="8">
        <v>23.02</v>
      </c>
      <c r="J1266" t="s">
        <v>28</v>
      </c>
      <c r="K1266" t="str">
        <f>Tabla1[[#This Row],[day_of_the_week]]&amp;"-"&amp;Tabla1[[#This Row],[hour]]&amp;"-"&amp;Tabla1[[#This Row],[cash_type]]&amp;"-"&amp;Tabla1[[#This Row],[card]]&amp;"-"&amp;Tabla1[[#This Row],[coffee_name]]</f>
        <v>miércoles-10:09-card-ANON-0000-0000-0141-Cortado</v>
      </c>
      <c r="L1266" t="str">
        <f>IF(COUNTIF($K$2:K1266,K1266)=1,"único","repetido")</f>
        <v>único</v>
      </c>
    </row>
    <row r="1267" spans="1:12" x14ac:dyDescent="0.3">
      <c r="A1267" s="1">
        <v>45518</v>
      </c>
      <c r="B1267" s="2">
        <v>45518.485507893522</v>
      </c>
      <c r="C1267" s="2" t="str">
        <f>TEXT(Tabla1[[#This Row],[date]],"mmm")</f>
        <v>ago</v>
      </c>
      <c r="D1267" s="2" t="str">
        <f>TEXT(Tabla1[[#This Row],[date]],"dddd")</f>
        <v>miércoles</v>
      </c>
      <c r="E1267" s="2" t="str">
        <f>TEXT(Tabla1[[#This Row],[datetime]],"hh:mm")</f>
        <v>11:39</v>
      </c>
      <c r="F1267" t="s">
        <v>3</v>
      </c>
      <c r="G1267" t="s">
        <v>109</v>
      </c>
      <c r="H1267" t="str">
        <f>IF(ISBLANK(G1267),"cash",IF(COUNTIF($D$2:D1267,D1267)=1,"Nuevo","frecuente"))</f>
        <v>frecuente</v>
      </c>
      <c r="I1267" s="8">
        <v>18.12</v>
      </c>
      <c r="J1267" t="s">
        <v>35</v>
      </c>
      <c r="K1267" t="str">
        <f>Tabla1[[#This Row],[day_of_the_week]]&amp;"-"&amp;Tabla1[[#This Row],[hour]]&amp;"-"&amp;Tabla1[[#This Row],[cash_type]]&amp;"-"&amp;Tabla1[[#This Row],[card]]&amp;"-"&amp;Tabla1[[#This Row],[coffee_name]]</f>
        <v>miércoles-11:39-card-ANON-0000-0000-0095-Espresso</v>
      </c>
      <c r="L1267" t="str">
        <f>IF(COUNTIF($K$2:K1267,K1267)=1,"único","repetido")</f>
        <v>único</v>
      </c>
    </row>
    <row r="1268" spans="1:12" x14ac:dyDescent="0.3">
      <c r="A1268" s="1">
        <v>45518</v>
      </c>
      <c r="B1268" s="2">
        <v>45518.534223969909</v>
      </c>
      <c r="C1268" s="2" t="str">
        <f>TEXT(Tabla1[[#This Row],[date]],"mmm")</f>
        <v>ago</v>
      </c>
      <c r="D1268" s="2" t="str">
        <f>TEXT(Tabla1[[#This Row],[date]],"dddd")</f>
        <v>miércoles</v>
      </c>
      <c r="E1268" s="2" t="str">
        <f>TEXT(Tabla1[[#This Row],[datetime]],"hh:mm")</f>
        <v>12:49</v>
      </c>
      <c r="F1268" t="s">
        <v>3</v>
      </c>
      <c r="G1268" t="s">
        <v>516</v>
      </c>
      <c r="H1268" t="str">
        <f>IF(ISBLANK(G1268),"cash",IF(COUNTIF($D$2:D1268,D1268)=1,"Nuevo","frecuente"))</f>
        <v>frecuente</v>
      </c>
      <c r="I1268" s="8">
        <v>23.02</v>
      </c>
      <c r="J1268" t="s">
        <v>11</v>
      </c>
      <c r="K1268" t="str">
        <f>Tabla1[[#This Row],[day_of_the_week]]&amp;"-"&amp;Tabla1[[#This Row],[hour]]&amp;"-"&amp;Tabla1[[#This Row],[cash_type]]&amp;"-"&amp;Tabla1[[#This Row],[card]]&amp;"-"&amp;Tabla1[[#This Row],[coffee_name]]</f>
        <v>miércoles-12:49-card-ANON-0000-0000-0502-Americano</v>
      </c>
      <c r="L1268" t="str">
        <f>IF(COUNTIF($K$2:K1268,K1268)=1,"único","repetido")</f>
        <v>único</v>
      </c>
    </row>
    <row r="1269" spans="1:12" x14ac:dyDescent="0.3">
      <c r="A1269" s="1">
        <v>45518</v>
      </c>
      <c r="B1269" s="2">
        <v>45518.535473032411</v>
      </c>
      <c r="C1269" s="2" t="str">
        <f>TEXT(Tabla1[[#This Row],[date]],"mmm")</f>
        <v>ago</v>
      </c>
      <c r="D1269" s="2" t="str">
        <f>TEXT(Tabla1[[#This Row],[date]],"dddd")</f>
        <v>miércoles</v>
      </c>
      <c r="E1269" s="2" t="str">
        <f>TEXT(Tabla1[[#This Row],[datetime]],"hh:mm")</f>
        <v>12:51</v>
      </c>
      <c r="F1269" t="s">
        <v>3</v>
      </c>
      <c r="G1269" t="s">
        <v>464</v>
      </c>
      <c r="H1269" t="str">
        <f>IF(ISBLANK(G1269),"cash",IF(COUNTIF($D$2:D1269,D1269)=1,"Nuevo","frecuente"))</f>
        <v>frecuente</v>
      </c>
      <c r="I1269" s="8">
        <v>23.02</v>
      </c>
      <c r="J1269" t="s">
        <v>11</v>
      </c>
      <c r="K1269" t="str">
        <f>Tabla1[[#This Row],[day_of_the_week]]&amp;"-"&amp;Tabla1[[#This Row],[hour]]&amp;"-"&amp;Tabla1[[#This Row],[cash_type]]&amp;"-"&amp;Tabla1[[#This Row],[card]]&amp;"-"&amp;Tabla1[[#This Row],[coffee_name]]</f>
        <v>miércoles-12:51-card-ANON-0000-0000-0450-Americano</v>
      </c>
      <c r="L1269" t="str">
        <f>IF(COUNTIF($K$2:K1269,K1269)=1,"único","repetido")</f>
        <v>único</v>
      </c>
    </row>
    <row r="1270" spans="1:12" x14ac:dyDescent="0.3">
      <c r="A1270" s="1">
        <v>45518</v>
      </c>
      <c r="B1270" s="2">
        <v>45518.639898842594</v>
      </c>
      <c r="C1270" s="2" t="str">
        <f>TEXT(Tabla1[[#This Row],[date]],"mmm")</f>
        <v>ago</v>
      </c>
      <c r="D1270" s="2" t="str">
        <f>TEXT(Tabla1[[#This Row],[date]],"dddd")</f>
        <v>miércoles</v>
      </c>
      <c r="E1270" s="2" t="str">
        <f>TEXT(Tabla1[[#This Row],[datetime]],"hh:mm")</f>
        <v>15:21</v>
      </c>
      <c r="F1270" t="s">
        <v>3</v>
      </c>
      <c r="G1270" t="s">
        <v>517</v>
      </c>
      <c r="H1270" t="str">
        <f>IF(ISBLANK(G1270),"cash",IF(COUNTIF($D$2:D1270,D1270)=1,"Nuevo","frecuente"))</f>
        <v>frecuente</v>
      </c>
      <c r="I1270" s="8">
        <v>32.82</v>
      </c>
      <c r="J1270" t="s">
        <v>7</v>
      </c>
      <c r="K1270" t="str">
        <f>Tabla1[[#This Row],[day_of_the_week]]&amp;"-"&amp;Tabla1[[#This Row],[hour]]&amp;"-"&amp;Tabla1[[#This Row],[cash_type]]&amp;"-"&amp;Tabla1[[#This Row],[card]]&amp;"-"&amp;Tabla1[[#This Row],[coffee_name]]</f>
        <v>miércoles-15:21-card-ANON-0000-0000-0503-Latte</v>
      </c>
      <c r="L1270" t="str">
        <f>IF(COUNTIF($K$2:K1270,K1270)=1,"único","repetido")</f>
        <v>único</v>
      </c>
    </row>
    <row r="1271" spans="1:12" x14ac:dyDescent="0.3">
      <c r="A1271" s="1">
        <v>45518</v>
      </c>
      <c r="B1271" s="2">
        <v>45518.725263749999</v>
      </c>
      <c r="C1271" s="2" t="str">
        <f>TEXT(Tabla1[[#This Row],[date]],"mmm")</f>
        <v>ago</v>
      </c>
      <c r="D1271" s="2" t="str">
        <f>TEXT(Tabla1[[#This Row],[date]],"dddd")</f>
        <v>miércoles</v>
      </c>
      <c r="E1271" s="2" t="str">
        <f>TEXT(Tabla1[[#This Row],[datetime]],"hh:mm")</f>
        <v>17:24</v>
      </c>
      <c r="F1271" t="s">
        <v>3</v>
      </c>
      <c r="G1271" t="s">
        <v>518</v>
      </c>
      <c r="H1271" t="str">
        <f>IF(ISBLANK(G1271),"cash",IF(COUNTIF($D$2:D1271,D1271)=1,"Nuevo","frecuente"))</f>
        <v>frecuente</v>
      </c>
      <c r="I1271" s="8">
        <v>23.02</v>
      </c>
      <c r="J1271" t="s">
        <v>11</v>
      </c>
      <c r="K1271" t="str">
        <f>Tabla1[[#This Row],[day_of_the_week]]&amp;"-"&amp;Tabla1[[#This Row],[hour]]&amp;"-"&amp;Tabla1[[#This Row],[cash_type]]&amp;"-"&amp;Tabla1[[#This Row],[card]]&amp;"-"&amp;Tabla1[[#This Row],[coffee_name]]</f>
        <v>miércoles-17:24-card-ANON-0000-0000-0504-Americano</v>
      </c>
      <c r="L1271" t="str">
        <f>IF(COUNTIF($K$2:K1271,K1271)=1,"único","repetido")</f>
        <v>único</v>
      </c>
    </row>
    <row r="1272" spans="1:12" x14ac:dyDescent="0.3">
      <c r="A1272" s="1">
        <v>45518</v>
      </c>
      <c r="B1272" s="2">
        <v>45518.756987534725</v>
      </c>
      <c r="C1272" s="2" t="str">
        <f>TEXT(Tabla1[[#This Row],[date]],"mmm")</f>
        <v>ago</v>
      </c>
      <c r="D1272" s="2" t="str">
        <f>TEXT(Tabla1[[#This Row],[date]],"dddd")</f>
        <v>miércoles</v>
      </c>
      <c r="E1272" s="2" t="str">
        <f>TEXT(Tabla1[[#This Row],[datetime]],"hh:mm")</f>
        <v>18:10</v>
      </c>
      <c r="F1272" t="s">
        <v>3</v>
      </c>
      <c r="G1272" t="s">
        <v>519</v>
      </c>
      <c r="H1272" t="str">
        <f>IF(ISBLANK(G1272),"cash",IF(COUNTIF($D$2:D1272,D1272)=1,"Nuevo","frecuente"))</f>
        <v>frecuente</v>
      </c>
      <c r="I1272" s="8">
        <v>23.02</v>
      </c>
      <c r="J1272" t="s">
        <v>28</v>
      </c>
      <c r="K1272" t="str">
        <f>Tabla1[[#This Row],[day_of_the_week]]&amp;"-"&amp;Tabla1[[#This Row],[hour]]&amp;"-"&amp;Tabla1[[#This Row],[cash_type]]&amp;"-"&amp;Tabla1[[#This Row],[card]]&amp;"-"&amp;Tabla1[[#This Row],[coffee_name]]</f>
        <v>miércoles-18:10-card-ANON-0000-0000-0505-Cortado</v>
      </c>
      <c r="L1272" t="str">
        <f>IF(COUNTIF($K$2:K1272,K1272)=1,"único","repetido")</f>
        <v>único</v>
      </c>
    </row>
    <row r="1273" spans="1:12" x14ac:dyDescent="0.3">
      <c r="A1273" s="1">
        <v>45518</v>
      </c>
      <c r="B1273" s="2">
        <v>45518.79118378472</v>
      </c>
      <c r="C1273" s="2" t="str">
        <f>TEXT(Tabla1[[#This Row],[date]],"mmm")</f>
        <v>ago</v>
      </c>
      <c r="D1273" s="2" t="str">
        <f>TEXT(Tabla1[[#This Row],[date]],"dddd")</f>
        <v>miércoles</v>
      </c>
      <c r="E1273" s="2" t="str">
        <f>TEXT(Tabla1[[#This Row],[datetime]],"hh:mm")</f>
        <v>18:59</v>
      </c>
      <c r="F1273" t="s">
        <v>3</v>
      </c>
      <c r="G1273" t="s">
        <v>520</v>
      </c>
      <c r="H1273" t="str">
        <f>IF(ISBLANK(G1273),"cash",IF(COUNTIF($D$2:D1273,D1273)=1,"Nuevo","frecuente"))</f>
        <v>frecuente</v>
      </c>
      <c r="I1273" s="8">
        <v>27.92</v>
      </c>
      <c r="J1273" t="s">
        <v>14</v>
      </c>
      <c r="K1273" t="str">
        <f>Tabla1[[#This Row],[day_of_the_week]]&amp;"-"&amp;Tabla1[[#This Row],[hour]]&amp;"-"&amp;Tabla1[[#This Row],[cash_type]]&amp;"-"&amp;Tabla1[[#This Row],[card]]&amp;"-"&amp;Tabla1[[#This Row],[coffee_name]]</f>
        <v>miércoles-18:59-card-ANON-0000-0000-0506-Americano with Milk</v>
      </c>
      <c r="L1273" t="str">
        <f>IF(COUNTIF($K$2:K1273,K1273)=1,"único","repetido")</f>
        <v>único</v>
      </c>
    </row>
    <row r="1274" spans="1:12" x14ac:dyDescent="0.3">
      <c r="A1274" s="1">
        <v>45518</v>
      </c>
      <c r="B1274" s="2">
        <v>45518.815876516201</v>
      </c>
      <c r="C1274" s="2" t="str">
        <f>TEXT(Tabla1[[#This Row],[date]],"mmm")</f>
        <v>ago</v>
      </c>
      <c r="D1274" s="2" t="str">
        <f>TEXT(Tabla1[[#This Row],[date]],"dddd")</f>
        <v>miércoles</v>
      </c>
      <c r="E1274" s="2" t="str">
        <f>TEXT(Tabla1[[#This Row],[datetime]],"hh:mm")</f>
        <v>19:34</v>
      </c>
      <c r="F1274" t="s">
        <v>3</v>
      </c>
      <c r="G1274" t="s">
        <v>23</v>
      </c>
      <c r="H1274" t="str">
        <f>IF(ISBLANK(G1274),"cash",IF(COUNTIF($D$2:D1274,D1274)=1,"Nuevo","frecuente"))</f>
        <v>frecuente</v>
      </c>
      <c r="I1274" s="8">
        <v>32.82</v>
      </c>
      <c r="J1274" t="s">
        <v>7</v>
      </c>
      <c r="K1274" t="str">
        <f>Tabla1[[#This Row],[day_of_the_week]]&amp;"-"&amp;Tabla1[[#This Row],[hour]]&amp;"-"&amp;Tabla1[[#This Row],[cash_type]]&amp;"-"&amp;Tabla1[[#This Row],[card]]&amp;"-"&amp;Tabla1[[#This Row],[coffee_name]]</f>
        <v>miércoles-19:34-card-ANON-0000-0000-0012-Latte</v>
      </c>
      <c r="L1274" t="str">
        <f>IF(COUNTIF($K$2:K1274,K1274)=1,"único","repetido")</f>
        <v>único</v>
      </c>
    </row>
    <row r="1275" spans="1:12" x14ac:dyDescent="0.3">
      <c r="A1275" s="1">
        <v>45518</v>
      </c>
      <c r="B1275" s="2">
        <v>45518.81653408565</v>
      </c>
      <c r="C1275" s="2" t="str">
        <f>TEXT(Tabla1[[#This Row],[date]],"mmm")</f>
        <v>ago</v>
      </c>
      <c r="D1275" s="2" t="str">
        <f>TEXT(Tabla1[[#This Row],[date]],"dddd")</f>
        <v>miércoles</v>
      </c>
      <c r="E1275" s="2" t="str">
        <f>TEXT(Tabla1[[#This Row],[datetime]],"hh:mm")</f>
        <v>19:35</v>
      </c>
      <c r="F1275" t="s">
        <v>3</v>
      </c>
      <c r="G1275" t="s">
        <v>23</v>
      </c>
      <c r="H1275" t="str">
        <f>IF(ISBLANK(G1275),"cash",IF(COUNTIF($D$2:D1275,D1275)=1,"Nuevo","frecuente"))</f>
        <v>frecuente</v>
      </c>
      <c r="I1275" s="8">
        <v>23.02</v>
      </c>
      <c r="J1275" t="s">
        <v>28</v>
      </c>
      <c r="K1275" t="str">
        <f>Tabla1[[#This Row],[day_of_the_week]]&amp;"-"&amp;Tabla1[[#This Row],[hour]]&amp;"-"&amp;Tabla1[[#This Row],[cash_type]]&amp;"-"&amp;Tabla1[[#This Row],[card]]&amp;"-"&amp;Tabla1[[#This Row],[coffee_name]]</f>
        <v>miércoles-19:35-card-ANON-0000-0000-0012-Cortado</v>
      </c>
      <c r="L1275" t="str">
        <f>IF(COUNTIF($K$2:K1275,K1275)=1,"único","repetido")</f>
        <v>único</v>
      </c>
    </row>
    <row r="1276" spans="1:12" x14ac:dyDescent="0.3">
      <c r="A1276" s="1">
        <v>45518</v>
      </c>
      <c r="B1276" s="2">
        <v>45518.90385440972</v>
      </c>
      <c r="C1276" s="2" t="str">
        <f>TEXT(Tabla1[[#This Row],[date]],"mmm")</f>
        <v>ago</v>
      </c>
      <c r="D1276" s="2" t="str">
        <f>TEXT(Tabla1[[#This Row],[date]],"dddd")</f>
        <v>miércoles</v>
      </c>
      <c r="E1276" s="2" t="str">
        <f>TEXT(Tabla1[[#This Row],[datetime]],"hh:mm")</f>
        <v>21:41</v>
      </c>
      <c r="F1276" t="s">
        <v>3</v>
      </c>
      <c r="G1276" t="s">
        <v>521</v>
      </c>
      <c r="H1276" t="str">
        <f>IF(ISBLANK(G1276),"cash",IF(COUNTIF($D$2:D1276,D1276)=1,"Nuevo","frecuente"))</f>
        <v>frecuente</v>
      </c>
      <c r="I1276" s="8">
        <v>32.82</v>
      </c>
      <c r="J1276" t="s">
        <v>7</v>
      </c>
      <c r="K1276" t="str">
        <f>Tabla1[[#This Row],[day_of_the_week]]&amp;"-"&amp;Tabla1[[#This Row],[hour]]&amp;"-"&amp;Tabla1[[#This Row],[cash_type]]&amp;"-"&amp;Tabla1[[#This Row],[card]]&amp;"-"&amp;Tabla1[[#This Row],[coffee_name]]</f>
        <v>miércoles-21:41-card-ANON-0000-0000-0507-Latte</v>
      </c>
      <c r="L1276" t="str">
        <f>IF(COUNTIF($K$2:K1276,K1276)=1,"único","repetido")</f>
        <v>único</v>
      </c>
    </row>
    <row r="1277" spans="1:12" x14ac:dyDescent="0.3">
      <c r="A1277" s="1">
        <v>45519</v>
      </c>
      <c r="B1277" s="2">
        <v>45519.400129085647</v>
      </c>
      <c r="C1277" s="2" t="str">
        <f>TEXT(Tabla1[[#This Row],[date]],"mmm")</f>
        <v>ago</v>
      </c>
      <c r="D1277" s="2" t="str">
        <f>TEXT(Tabla1[[#This Row],[date]],"dddd")</f>
        <v>jueves</v>
      </c>
      <c r="E1277" s="2" t="str">
        <f>TEXT(Tabla1[[#This Row],[datetime]],"hh:mm")</f>
        <v>09:36</v>
      </c>
      <c r="F1277" t="s">
        <v>3</v>
      </c>
      <c r="G1277" t="s">
        <v>155</v>
      </c>
      <c r="H1277" t="str">
        <f>IF(ISBLANK(G1277),"cash",IF(COUNTIF($D$2:D1277,D1277)=1,"Nuevo","frecuente"))</f>
        <v>frecuente</v>
      </c>
      <c r="I1277" s="8">
        <v>23.02</v>
      </c>
      <c r="J1277" t="s">
        <v>28</v>
      </c>
      <c r="K1277" t="str">
        <f>Tabla1[[#This Row],[day_of_the_week]]&amp;"-"&amp;Tabla1[[#This Row],[hour]]&amp;"-"&amp;Tabla1[[#This Row],[cash_type]]&amp;"-"&amp;Tabla1[[#This Row],[card]]&amp;"-"&amp;Tabla1[[#This Row],[coffee_name]]</f>
        <v>jueves-09:36-card-ANON-0000-0000-0141-Cortado</v>
      </c>
      <c r="L1277" t="str">
        <f>IF(COUNTIF($K$2:K1277,K1277)=1,"único","repetido")</f>
        <v>único</v>
      </c>
    </row>
    <row r="1278" spans="1:12" x14ac:dyDescent="0.3">
      <c r="A1278" s="1">
        <v>45519</v>
      </c>
      <c r="B1278" s="2">
        <v>45519.400719583333</v>
      </c>
      <c r="C1278" s="2" t="str">
        <f>TEXT(Tabla1[[#This Row],[date]],"mmm")</f>
        <v>ago</v>
      </c>
      <c r="D1278" s="2" t="str">
        <f>TEXT(Tabla1[[#This Row],[date]],"dddd")</f>
        <v>jueves</v>
      </c>
      <c r="E1278" s="2" t="str">
        <f>TEXT(Tabla1[[#This Row],[datetime]],"hh:mm")</f>
        <v>09:37</v>
      </c>
      <c r="F1278" t="s">
        <v>3</v>
      </c>
      <c r="G1278" t="s">
        <v>522</v>
      </c>
      <c r="H1278" t="str">
        <f>IF(ISBLANK(G1278),"cash",IF(COUNTIF($D$2:D1278,D1278)=1,"Nuevo","frecuente"))</f>
        <v>frecuente</v>
      </c>
      <c r="I1278" s="8">
        <v>32.82</v>
      </c>
      <c r="J1278" t="s">
        <v>43</v>
      </c>
      <c r="K1278" t="str">
        <f>Tabla1[[#This Row],[day_of_the_week]]&amp;"-"&amp;Tabla1[[#This Row],[hour]]&amp;"-"&amp;Tabla1[[#This Row],[cash_type]]&amp;"-"&amp;Tabla1[[#This Row],[card]]&amp;"-"&amp;Tabla1[[#This Row],[coffee_name]]</f>
        <v>jueves-09:37-card-ANON-0000-0000-0508-Cappuccino</v>
      </c>
      <c r="L1278" t="str">
        <f>IF(COUNTIF($K$2:K1278,K1278)=1,"único","repetido")</f>
        <v>único</v>
      </c>
    </row>
    <row r="1279" spans="1:12" x14ac:dyDescent="0.3">
      <c r="A1279" s="1">
        <v>45519</v>
      </c>
      <c r="B1279" s="2">
        <v>45519.401445636577</v>
      </c>
      <c r="C1279" s="2" t="str">
        <f>TEXT(Tabla1[[#This Row],[date]],"mmm")</f>
        <v>ago</v>
      </c>
      <c r="D1279" s="2" t="str">
        <f>TEXT(Tabla1[[#This Row],[date]],"dddd")</f>
        <v>jueves</v>
      </c>
      <c r="E1279" s="2" t="str">
        <f>TEXT(Tabla1[[#This Row],[datetime]],"hh:mm")</f>
        <v>09:38</v>
      </c>
      <c r="F1279" t="s">
        <v>3</v>
      </c>
      <c r="G1279" t="s">
        <v>523</v>
      </c>
      <c r="H1279" t="str">
        <f>IF(ISBLANK(G1279),"cash",IF(COUNTIF($D$2:D1279,D1279)=1,"Nuevo","frecuente"))</f>
        <v>frecuente</v>
      </c>
      <c r="I1279" s="8">
        <v>32.82</v>
      </c>
      <c r="J1279" t="s">
        <v>9</v>
      </c>
      <c r="K1279" t="str">
        <f>Tabla1[[#This Row],[day_of_the_week]]&amp;"-"&amp;Tabla1[[#This Row],[hour]]&amp;"-"&amp;Tabla1[[#This Row],[cash_type]]&amp;"-"&amp;Tabla1[[#This Row],[card]]&amp;"-"&amp;Tabla1[[#This Row],[coffee_name]]</f>
        <v>jueves-09:38-card-ANON-0000-0000-0509-Hot Chocolate</v>
      </c>
      <c r="L1279" t="str">
        <f>IF(COUNTIF($K$2:K1279,K1279)=1,"único","repetido")</f>
        <v>único</v>
      </c>
    </row>
    <row r="1280" spans="1:12" x14ac:dyDescent="0.3">
      <c r="A1280" s="1">
        <v>45519</v>
      </c>
      <c r="B1280" s="2">
        <v>45519.401964525459</v>
      </c>
      <c r="C1280" s="2" t="str">
        <f>TEXT(Tabla1[[#This Row],[date]],"mmm")</f>
        <v>ago</v>
      </c>
      <c r="D1280" s="2" t="str">
        <f>TEXT(Tabla1[[#This Row],[date]],"dddd")</f>
        <v>jueves</v>
      </c>
      <c r="E1280" s="2" t="str">
        <f>TEXT(Tabla1[[#This Row],[datetime]],"hh:mm")</f>
        <v>09:38</v>
      </c>
      <c r="F1280" t="s">
        <v>3</v>
      </c>
      <c r="G1280" t="s">
        <v>523</v>
      </c>
      <c r="H1280" t="str">
        <f>IF(ISBLANK(G1280),"cash",IF(COUNTIF($D$2:D1280,D1280)=1,"Nuevo","frecuente"))</f>
        <v>frecuente</v>
      </c>
      <c r="I1280" s="8">
        <v>32.82</v>
      </c>
      <c r="J1280" t="s">
        <v>7</v>
      </c>
      <c r="K1280" t="str">
        <f>Tabla1[[#This Row],[day_of_the_week]]&amp;"-"&amp;Tabla1[[#This Row],[hour]]&amp;"-"&amp;Tabla1[[#This Row],[cash_type]]&amp;"-"&amp;Tabla1[[#This Row],[card]]&amp;"-"&amp;Tabla1[[#This Row],[coffee_name]]</f>
        <v>jueves-09:38-card-ANON-0000-0000-0509-Latte</v>
      </c>
      <c r="L1280" t="str">
        <f>IF(COUNTIF($K$2:K1280,K1280)=1,"único","repetido")</f>
        <v>único</v>
      </c>
    </row>
    <row r="1281" spans="1:12" x14ac:dyDescent="0.3">
      <c r="A1281" s="1">
        <v>45519</v>
      </c>
      <c r="B1281" s="2">
        <v>45519.526823645836</v>
      </c>
      <c r="C1281" s="2" t="str">
        <f>TEXT(Tabla1[[#This Row],[date]],"mmm")</f>
        <v>ago</v>
      </c>
      <c r="D1281" s="2" t="str">
        <f>TEXT(Tabla1[[#This Row],[date]],"dddd")</f>
        <v>jueves</v>
      </c>
      <c r="E1281" s="2" t="str">
        <f>TEXT(Tabla1[[#This Row],[datetime]],"hh:mm")</f>
        <v>12:38</v>
      </c>
      <c r="F1281" t="s">
        <v>3</v>
      </c>
      <c r="G1281" t="s">
        <v>246</v>
      </c>
      <c r="H1281" t="str">
        <f>IF(ISBLANK(G1281),"cash",IF(COUNTIF($D$2:D1281,D1281)=1,"Nuevo","frecuente"))</f>
        <v>frecuente</v>
      </c>
      <c r="I1281" s="8">
        <v>32.82</v>
      </c>
      <c r="J1281" t="s">
        <v>7</v>
      </c>
      <c r="K1281" t="str">
        <f>Tabla1[[#This Row],[day_of_the_week]]&amp;"-"&amp;Tabla1[[#This Row],[hour]]&amp;"-"&amp;Tabla1[[#This Row],[cash_type]]&amp;"-"&amp;Tabla1[[#This Row],[card]]&amp;"-"&amp;Tabla1[[#This Row],[coffee_name]]</f>
        <v>jueves-12:38-card-ANON-0000-0000-0232-Latte</v>
      </c>
      <c r="L1281" t="str">
        <f>IF(COUNTIF($K$2:K1281,K1281)=1,"único","repetido")</f>
        <v>único</v>
      </c>
    </row>
    <row r="1282" spans="1:12" x14ac:dyDescent="0.3">
      <c r="A1282" s="1">
        <v>45519</v>
      </c>
      <c r="B1282" s="2">
        <v>45519.575157418978</v>
      </c>
      <c r="C1282" s="2" t="str">
        <f>TEXT(Tabla1[[#This Row],[date]],"mmm")</f>
        <v>ago</v>
      </c>
      <c r="D1282" s="2" t="str">
        <f>TEXT(Tabla1[[#This Row],[date]],"dddd")</f>
        <v>jueves</v>
      </c>
      <c r="E1282" s="2" t="str">
        <f>TEXT(Tabla1[[#This Row],[datetime]],"hh:mm")</f>
        <v>13:48</v>
      </c>
      <c r="F1282" t="s">
        <v>3</v>
      </c>
      <c r="G1282" t="s">
        <v>524</v>
      </c>
      <c r="H1282" t="str">
        <f>IF(ISBLANK(G1282),"cash",IF(COUNTIF($D$2:D1282,D1282)=1,"Nuevo","frecuente"))</f>
        <v>frecuente</v>
      </c>
      <c r="I1282" s="8">
        <v>32.82</v>
      </c>
      <c r="J1282" t="s">
        <v>7</v>
      </c>
      <c r="K1282" t="str">
        <f>Tabla1[[#This Row],[day_of_the_week]]&amp;"-"&amp;Tabla1[[#This Row],[hour]]&amp;"-"&amp;Tabla1[[#This Row],[cash_type]]&amp;"-"&amp;Tabla1[[#This Row],[card]]&amp;"-"&amp;Tabla1[[#This Row],[coffee_name]]</f>
        <v>jueves-13:48-card-ANON-0000-0000-0510-Latte</v>
      </c>
      <c r="L1282" t="str">
        <f>IF(COUNTIF($K$2:K1282,K1282)=1,"único","repetido")</f>
        <v>único</v>
      </c>
    </row>
    <row r="1283" spans="1:12" x14ac:dyDescent="0.3">
      <c r="A1283" s="1">
        <v>45519</v>
      </c>
      <c r="B1283" s="2">
        <v>45519.595696562501</v>
      </c>
      <c r="C1283" s="2" t="str">
        <f>TEXT(Tabla1[[#This Row],[date]],"mmm")</f>
        <v>ago</v>
      </c>
      <c r="D1283" s="2" t="str">
        <f>TEXT(Tabla1[[#This Row],[date]],"dddd")</f>
        <v>jueves</v>
      </c>
      <c r="E1283" s="2" t="str">
        <f>TEXT(Tabla1[[#This Row],[datetime]],"hh:mm")</f>
        <v>14:17</v>
      </c>
      <c r="F1283" t="s">
        <v>3</v>
      </c>
      <c r="G1283" t="s">
        <v>23</v>
      </c>
      <c r="H1283" t="str">
        <f>IF(ISBLANK(G1283),"cash",IF(COUNTIF($D$2:D1283,D1283)=1,"Nuevo","frecuente"))</f>
        <v>frecuente</v>
      </c>
      <c r="I1283" s="8">
        <v>23.02</v>
      </c>
      <c r="J1283" t="s">
        <v>11</v>
      </c>
      <c r="K1283" t="str">
        <f>Tabla1[[#This Row],[day_of_the_week]]&amp;"-"&amp;Tabla1[[#This Row],[hour]]&amp;"-"&amp;Tabla1[[#This Row],[cash_type]]&amp;"-"&amp;Tabla1[[#This Row],[card]]&amp;"-"&amp;Tabla1[[#This Row],[coffee_name]]</f>
        <v>jueves-14:17-card-ANON-0000-0000-0012-Americano</v>
      </c>
      <c r="L1283" t="str">
        <f>IF(COUNTIF($K$2:K1283,K1283)=1,"único","repetido")</f>
        <v>único</v>
      </c>
    </row>
    <row r="1284" spans="1:12" x14ac:dyDescent="0.3">
      <c r="A1284" s="1">
        <v>45519</v>
      </c>
      <c r="B1284" s="2">
        <v>45519.596421030095</v>
      </c>
      <c r="C1284" s="2" t="str">
        <f>TEXT(Tabla1[[#This Row],[date]],"mmm")</f>
        <v>ago</v>
      </c>
      <c r="D1284" s="2" t="str">
        <f>TEXT(Tabla1[[#This Row],[date]],"dddd")</f>
        <v>jueves</v>
      </c>
      <c r="E1284" s="2" t="str">
        <f>TEXT(Tabla1[[#This Row],[datetime]],"hh:mm")</f>
        <v>14:18</v>
      </c>
      <c r="F1284" t="s">
        <v>3</v>
      </c>
      <c r="G1284" t="s">
        <v>23</v>
      </c>
      <c r="H1284" t="str">
        <f>IF(ISBLANK(G1284),"cash",IF(COUNTIF($D$2:D1284,D1284)=1,"Nuevo","frecuente"))</f>
        <v>frecuente</v>
      </c>
      <c r="I1284" s="8">
        <v>18.12</v>
      </c>
      <c r="J1284" t="s">
        <v>35</v>
      </c>
      <c r="K1284" t="str">
        <f>Tabla1[[#This Row],[day_of_the_week]]&amp;"-"&amp;Tabla1[[#This Row],[hour]]&amp;"-"&amp;Tabla1[[#This Row],[cash_type]]&amp;"-"&amp;Tabla1[[#This Row],[card]]&amp;"-"&amp;Tabla1[[#This Row],[coffee_name]]</f>
        <v>jueves-14:18-card-ANON-0000-0000-0012-Espresso</v>
      </c>
      <c r="L1284" t="str">
        <f>IF(COUNTIF($K$2:K1284,K1284)=1,"único","repetido")</f>
        <v>único</v>
      </c>
    </row>
    <row r="1285" spans="1:12" x14ac:dyDescent="0.3">
      <c r="A1285" s="1">
        <v>45519</v>
      </c>
      <c r="B1285" s="2">
        <v>45519.745743344909</v>
      </c>
      <c r="C1285" s="2" t="str">
        <f>TEXT(Tabla1[[#This Row],[date]],"mmm")</f>
        <v>ago</v>
      </c>
      <c r="D1285" s="2" t="str">
        <f>TEXT(Tabla1[[#This Row],[date]],"dddd")</f>
        <v>jueves</v>
      </c>
      <c r="E1285" s="2" t="str">
        <f>TEXT(Tabla1[[#This Row],[datetime]],"hh:mm")</f>
        <v>17:53</v>
      </c>
      <c r="F1285" t="s">
        <v>3</v>
      </c>
      <c r="G1285" t="s">
        <v>525</v>
      </c>
      <c r="H1285" t="str">
        <f>IF(ISBLANK(G1285),"cash",IF(COUNTIF($D$2:D1285,D1285)=1,"Nuevo","frecuente"))</f>
        <v>frecuente</v>
      </c>
      <c r="I1285" s="8">
        <v>27.92</v>
      </c>
      <c r="J1285" t="s">
        <v>14</v>
      </c>
      <c r="K1285" t="str">
        <f>Tabla1[[#This Row],[day_of_the_week]]&amp;"-"&amp;Tabla1[[#This Row],[hour]]&amp;"-"&amp;Tabla1[[#This Row],[cash_type]]&amp;"-"&amp;Tabla1[[#This Row],[card]]&amp;"-"&amp;Tabla1[[#This Row],[coffee_name]]</f>
        <v>jueves-17:53-card-ANON-0000-0000-0511-Americano with Milk</v>
      </c>
      <c r="L1285" t="str">
        <f>IF(COUNTIF($K$2:K1285,K1285)=1,"único","repetido")</f>
        <v>único</v>
      </c>
    </row>
    <row r="1286" spans="1:12" x14ac:dyDescent="0.3">
      <c r="A1286" s="1">
        <v>45519</v>
      </c>
      <c r="B1286" s="2">
        <v>45519.799284976849</v>
      </c>
      <c r="C1286" s="2" t="str">
        <f>TEXT(Tabla1[[#This Row],[date]],"mmm")</f>
        <v>ago</v>
      </c>
      <c r="D1286" s="2" t="str">
        <f>TEXT(Tabla1[[#This Row],[date]],"dddd")</f>
        <v>jueves</v>
      </c>
      <c r="E1286" s="2" t="str">
        <f>TEXT(Tabla1[[#This Row],[datetime]],"hh:mm")</f>
        <v>19:10</v>
      </c>
      <c r="F1286" t="s">
        <v>3</v>
      </c>
      <c r="G1286" t="s">
        <v>526</v>
      </c>
      <c r="H1286" t="str">
        <f>IF(ISBLANK(G1286),"cash",IF(COUNTIF($D$2:D1286,D1286)=1,"Nuevo","frecuente"))</f>
        <v>frecuente</v>
      </c>
      <c r="I1286" s="8">
        <v>32.82</v>
      </c>
      <c r="J1286" t="s">
        <v>9</v>
      </c>
      <c r="K1286" t="str">
        <f>Tabla1[[#This Row],[day_of_the_week]]&amp;"-"&amp;Tabla1[[#This Row],[hour]]&amp;"-"&amp;Tabla1[[#This Row],[cash_type]]&amp;"-"&amp;Tabla1[[#This Row],[card]]&amp;"-"&amp;Tabla1[[#This Row],[coffee_name]]</f>
        <v>jueves-19:10-card-ANON-0000-0000-0512-Hot Chocolate</v>
      </c>
      <c r="L1286" t="str">
        <f>IF(COUNTIF($K$2:K1286,K1286)=1,"único","repetido")</f>
        <v>único</v>
      </c>
    </row>
    <row r="1287" spans="1:12" x14ac:dyDescent="0.3">
      <c r="A1287" s="1">
        <v>45519</v>
      </c>
      <c r="B1287" s="2">
        <v>45519.799930972222</v>
      </c>
      <c r="C1287" s="2" t="str">
        <f>TEXT(Tabla1[[#This Row],[date]],"mmm")</f>
        <v>ago</v>
      </c>
      <c r="D1287" s="2" t="str">
        <f>TEXT(Tabla1[[#This Row],[date]],"dddd")</f>
        <v>jueves</v>
      </c>
      <c r="E1287" s="2" t="str">
        <f>TEXT(Tabla1[[#This Row],[datetime]],"hh:mm")</f>
        <v>19:11</v>
      </c>
      <c r="F1287" t="s">
        <v>3</v>
      </c>
      <c r="G1287" t="s">
        <v>526</v>
      </c>
      <c r="H1287" t="str">
        <f>IF(ISBLANK(G1287),"cash",IF(COUNTIF($D$2:D1287,D1287)=1,"Nuevo","frecuente"))</f>
        <v>frecuente</v>
      </c>
      <c r="I1287" s="8">
        <v>27.92</v>
      </c>
      <c r="J1287" t="s">
        <v>14</v>
      </c>
      <c r="K1287" t="str">
        <f>Tabla1[[#This Row],[day_of_the_week]]&amp;"-"&amp;Tabla1[[#This Row],[hour]]&amp;"-"&amp;Tabla1[[#This Row],[cash_type]]&amp;"-"&amp;Tabla1[[#This Row],[card]]&amp;"-"&amp;Tabla1[[#This Row],[coffee_name]]</f>
        <v>jueves-19:11-card-ANON-0000-0000-0512-Americano with Milk</v>
      </c>
      <c r="L1287" t="str">
        <f>IF(COUNTIF($K$2:K1287,K1287)=1,"único","repetido")</f>
        <v>único</v>
      </c>
    </row>
    <row r="1288" spans="1:12" x14ac:dyDescent="0.3">
      <c r="A1288" s="1">
        <v>45519</v>
      </c>
      <c r="B1288" s="2">
        <v>45519.820488935184</v>
      </c>
      <c r="C1288" s="2" t="str">
        <f>TEXT(Tabla1[[#This Row],[date]],"mmm")</f>
        <v>ago</v>
      </c>
      <c r="D1288" s="2" t="str">
        <f>TEXT(Tabla1[[#This Row],[date]],"dddd")</f>
        <v>jueves</v>
      </c>
      <c r="E1288" s="2" t="str">
        <f>TEXT(Tabla1[[#This Row],[datetime]],"hh:mm")</f>
        <v>19:41</v>
      </c>
      <c r="F1288" t="s">
        <v>3</v>
      </c>
      <c r="G1288" t="s">
        <v>527</v>
      </c>
      <c r="H1288" t="str">
        <f>IF(ISBLANK(G1288),"cash",IF(COUNTIF($D$2:D1288,D1288)=1,"Nuevo","frecuente"))</f>
        <v>frecuente</v>
      </c>
      <c r="I1288" s="8">
        <v>27.92</v>
      </c>
      <c r="J1288" t="s">
        <v>14</v>
      </c>
      <c r="K1288" t="str">
        <f>Tabla1[[#This Row],[day_of_the_week]]&amp;"-"&amp;Tabla1[[#This Row],[hour]]&amp;"-"&amp;Tabla1[[#This Row],[cash_type]]&amp;"-"&amp;Tabla1[[#This Row],[card]]&amp;"-"&amp;Tabla1[[#This Row],[coffee_name]]</f>
        <v>jueves-19:41-card-ANON-0000-0000-0513-Americano with Milk</v>
      </c>
      <c r="L1288" t="str">
        <f>IF(COUNTIF($K$2:K1288,K1288)=1,"único","repetido")</f>
        <v>único</v>
      </c>
    </row>
    <row r="1289" spans="1:12" x14ac:dyDescent="0.3">
      <c r="A1289" s="1">
        <v>45519</v>
      </c>
      <c r="B1289" s="2">
        <v>45519.821272997688</v>
      </c>
      <c r="C1289" s="2" t="str">
        <f>TEXT(Tabla1[[#This Row],[date]],"mmm")</f>
        <v>ago</v>
      </c>
      <c r="D1289" s="2" t="str">
        <f>TEXT(Tabla1[[#This Row],[date]],"dddd")</f>
        <v>jueves</v>
      </c>
      <c r="E1289" s="2" t="str">
        <f>TEXT(Tabla1[[#This Row],[datetime]],"hh:mm")</f>
        <v>19:42</v>
      </c>
      <c r="F1289" t="s">
        <v>3</v>
      </c>
      <c r="G1289" t="s">
        <v>527</v>
      </c>
      <c r="H1289" t="str">
        <f>IF(ISBLANK(G1289),"cash",IF(COUNTIF($D$2:D1289,D1289)=1,"Nuevo","frecuente"))</f>
        <v>frecuente</v>
      </c>
      <c r="I1289" s="8">
        <v>23.02</v>
      </c>
      <c r="J1289" t="s">
        <v>11</v>
      </c>
      <c r="K1289" t="str">
        <f>Tabla1[[#This Row],[day_of_the_week]]&amp;"-"&amp;Tabla1[[#This Row],[hour]]&amp;"-"&amp;Tabla1[[#This Row],[cash_type]]&amp;"-"&amp;Tabla1[[#This Row],[card]]&amp;"-"&amp;Tabla1[[#This Row],[coffee_name]]</f>
        <v>jueves-19:42-card-ANON-0000-0000-0513-Americano</v>
      </c>
      <c r="L1289" t="str">
        <f>IF(COUNTIF($K$2:K1289,K1289)=1,"único","repetido")</f>
        <v>único</v>
      </c>
    </row>
    <row r="1290" spans="1:12" x14ac:dyDescent="0.3">
      <c r="A1290" s="1">
        <v>45519</v>
      </c>
      <c r="B1290" s="2">
        <v>45519.861591620371</v>
      </c>
      <c r="C1290" s="2" t="str">
        <f>TEXT(Tabla1[[#This Row],[date]],"mmm")</f>
        <v>ago</v>
      </c>
      <c r="D1290" s="2" t="str">
        <f>TEXT(Tabla1[[#This Row],[date]],"dddd")</f>
        <v>jueves</v>
      </c>
      <c r="E1290" s="2" t="str">
        <f>TEXT(Tabla1[[#This Row],[datetime]],"hh:mm")</f>
        <v>20:40</v>
      </c>
      <c r="F1290" t="s">
        <v>3</v>
      </c>
      <c r="G1290" t="s">
        <v>528</v>
      </c>
      <c r="H1290" t="str">
        <f>IF(ISBLANK(G1290),"cash",IF(COUNTIF($D$2:D1290,D1290)=1,"Nuevo","frecuente"))</f>
        <v>frecuente</v>
      </c>
      <c r="I1290" s="8">
        <v>32.82</v>
      </c>
      <c r="J1290" t="s">
        <v>43</v>
      </c>
      <c r="K1290" t="str">
        <f>Tabla1[[#This Row],[day_of_the_week]]&amp;"-"&amp;Tabla1[[#This Row],[hour]]&amp;"-"&amp;Tabla1[[#This Row],[cash_type]]&amp;"-"&amp;Tabla1[[#This Row],[card]]&amp;"-"&amp;Tabla1[[#This Row],[coffee_name]]</f>
        <v>jueves-20:40-card-ANON-0000-0000-0514-Cappuccino</v>
      </c>
      <c r="L1290" t="str">
        <f>IF(COUNTIF($K$2:K1290,K1290)=1,"único","repetido")</f>
        <v>único</v>
      </c>
    </row>
    <row r="1291" spans="1:12" x14ac:dyDescent="0.3">
      <c r="A1291" s="1">
        <v>45519</v>
      </c>
      <c r="B1291" s="2">
        <v>45519.899537962963</v>
      </c>
      <c r="C1291" s="2" t="str">
        <f>TEXT(Tabla1[[#This Row],[date]],"mmm")</f>
        <v>ago</v>
      </c>
      <c r="D1291" s="2" t="str">
        <f>TEXT(Tabla1[[#This Row],[date]],"dddd")</f>
        <v>jueves</v>
      </c>
      <c r="E1291" s="2" t="str">
        <f>TEXT(Tabla1[[#This Row],[datetime]],"hh:mm")</f>
        <v>21:35</v>
      </c>
      <c r="F1291" t="s">
        <v>3</v>
      </c>
      <c r="G1291" t="s">
        <v>54</v>
      </c>
      <c r="H1291" t="str">
        <f>IF(ISBLANK(G1291),"cash",IF(COUNTIF($D$2:D1291,D1291)=1,"Nuevo","frecuente"))</f>
        <v>frecuente</v>
      </c>
      <c r="I1291" s="8">
        <v>18.12</v>
      </c>
      <c r="J1291" t="s">
        <v>35</v>
      </c>
      <c r="K1291" t="str">
        <f>Tabla1[[#This Row],[day_of_the_week]]&amp;"-"&amp;Tabla1[[#This Row],[hour]]&amp;"-"&amp;Tabla1[[#This Row],[cash_type]]&amp;"-"&amp;Tabla1[[#This Row],[card]]&amp;"-"&amp;Tabla1[[#This Row],[coffee_name]]</f>
        <v>jueves-21:35-card-ANON-0000-0000-0040-Espresso</v>
      </c>
      <c r="L1291" t="str">
        <f>IF(COUNTIF($K$2:K1291,K1291)=1,"único","repetido")</f>
        <v>único</v>
      </c>
    </row>
    <row r="1292" spans="1:12" x14ac:dyDescent="0.3">
      <c r="A1292" s="1">
        <v>45519</v>
      </c>
      <c r="B1292" s="2">
        <v>45519.900127696761</v>
      </c>
      <c r="C1292" s="2" t="str">
        <f>TEXT(Tabla1[[#This Row],[date]],"mmm")</f>
        <v>ago</v>
      </c>
      <c r="D1292" s="2" t="str">
        <f>TEXT(Tabla1[[#This Row],[date]],"dddd")</f>
        <v>jueves</v>
      </c>
      <c r="E1292" s="2" t="str">
        <f>TEXT(Tabla1[[#This Row],[datetime]],"hh:mm")</f>
        <v>21:36</v>
      </c>
      <c r="F1292" t="s">
        <v>3</v>
      </c>
      <c r="G1292" t="s">
        <v>54</v>
      </c>
      <c r="H1292" t="str">
        <f>IF(ISBLANK(G1292),"cash",IF(COUNTIF($D$2:D1292,D1292)=1,"Nuevo","frecuente"))</f>
        <v>frecuente</v>
      </c>
      <c r="I1292" s="8">
        <v>27.92</v>
      </c>
      <c r="J1292" t="s">
        <v>14</v>
      </c>
      <c r="K1292" t="str">
        <f>Tabla1[[#This Row],[day_of_the_week]]&amp;"-"&amp;Tabla1[[#This Row],[hour]]&amp;"-"&amp;Tabla1[[#This Row],[cash_type]]&amp;"-"&amp;Tabla1[[#This Row],[card]]&amp;"-"&amp;Tabla1[[#This Row],[coffee_name]]</f>
        <v>jueves-21:36-card-ANON-0000-0000-0040-Americano with Milk</v>
      </c>
      <c r="L1292" t="str">
        <f>IF(COUNTIF($K$2:K1292,K1292)=1,"único","repetido")</f>
        <v>único</v>
      </c>
    </row>
    <row r="1293" spans="1:12" x14ac:dyDescent="0.3">
      <c r="A1293" s="1">
        <v>45520</v>
      </c>
      <c r="B1293" s="2">
        <v>45520.520332546294</v>
      </c>
      <c r="C1293" s="2" t="str">
        <f>TEXT(Tabla1[[#This Row],[date]],"mmm")</f>
        <v>ago</v>
      </c>
      <c r="D1293" s="2" t="str">
        <f>TEXT(Tabla1[[#This Row],[date]],"dddd")</f>
        <v>viernes</v>
      </c>
      <c r="E1293" s="2" t="str">
        <f>TEXT(Tabla1[[#This Row],[datetime]],"hh:mm")</f>
        <v>12:29</v>
      </c>
      <c r="F1293" t="s">
        <v>3</v>
      </c>
      <c r="G1293" t="s">
        <v>527</v>
      </c>
      <c r="H1293" t="str">
        <f>IF(ISBLANK(G1293),"cash",IF(COUNTIF($D$2:D1293,D1293)=1,"Nuevo","frecuente"))</f>
        <v>frecuente</v>
      </c>
      <c r="I1293" s="8">
        <v>32.82</v>
      </c>
      <c r="J1293" t="s">
        <v>7</v>
      </c>
      <c r="K1293" t="str">
        <f>Tabla1[[#This Row],[day_of_the_week]]&amp;"-"&amp;Tabla1[[#This Row],[hour]]&amp;"-"&amp;Tabla1[[#This Row],[cash_type]]&amp;"-"&amp;Tabla1[[#This Row],[card]]&amp;"-"&amp;Tabla1[[#This Row],[coffee_name]]</f>
        <v>viernes-12:29-card-ANON-0000-0000-0513-Latte</v>
      </c>
      <c r="L1293" t="str">
        <f>IF(COUNTIF($K$2:K1293,K1293)=1,"único","repetido")</f>
        <v>único</v>
      </c>
    </row>
    <row r="1294" spans="1:12" x14ac:dyDescent="0.3">
      <c r="A1294" s="1">
        <v>45520</v>
      </c>
      <c r="B1294" s="2">
        <v>45520.537701990739</v>
      </c>
      <c r="C1294" s="2" t="str">
        <f>TEXT(Tabla1[[#This Row],[date]],"mmm")</f>
        <v>ago</v>
      </c>
      <c r="D1294" s="2" t="str">
        <f>TEXT(Tabla1[[#This Row],[date]],"dddd")</f>
        <v>viernes</v>
      </c>
      <c r="E1294" s="2" t="str">
        <f>TEXT(Tabla1[[#This Row],[datetime]],"hh:mm")</f>
        <v>12:54</v>
      </c>
      <c r="F1294" t="s">
        <v>3</v>
      </c>
      <c r="G1294" t="s">
        <v>529</v>
      </c>
      <c r="H1294" t="str">
        <f>IF(ISBLANK(G1294),"cash",IF(COUNTIF($D$2:D1294,D1294)=1,"Nuevo","frecuente"))</f>
        <v>frecuente</v>
      </c>
      <c r="I1294" s="8">
        <v>23.02</v>
      </c>
      <c r="J1294" t="s">
        <v>11</v>
      </c>
      <c r="K1294" t="str">
        <f>Tabla1[[#This Row],[day_of_the_week]]&amp;"-"&amp;Tabla1[[#This Row],[hour]]&amp;"-"&amp;Tabla1[[#This Row],[cash_type]]&amp;"-"&amp;Tabla1[[#This Row],[card]]&amp;"-"&amp;Tabla1[[#This Row],[coffee_name]]</f>
        <v>viernes-12:54-card-ANON-0000-0000-0515-Americano</v>
      </c>
      <c r="L1294" t="str">
        <f>IF(COUNTIF($K$2:K1294,K1294)=1,"único","repetido")</f>
        <v>único</v>
      </c>
    </row>
    <row r="1295" spans="1:12" x14ac:dyDescent="0.3">
      <c r="A1295" s="1">
        <v>45520</v>
      </c>
      <c r="B1295" s="2">
        <v>45520.566814791666</v>
      </c>
      <c r="C1295" s="2" t="str">
        <f>TEXT(Tabla1[[#This Row],[date]],"mmm")</f>
        <v>ago</v>
      </c>
      <c r="D1295" s="2" t="str">
        <f>TEXT(Tabla1[[#This Row],[date]],"dddd")</f>
        <v>viernes</v>
      </c>
      <c r="E1295" s="2" t="str">
        <f>TEXT(Tabla1[[#This Row],[datetime]],"hh:mm")</f>
        <v>13:36</v>
      </c>
      <c r="F1295" t="s">
        <v>3</v>
      </c>
      <c r="G1295" t="s">
        <v>443</v>
      </c>
      <c r="H1295" t="str">
        <f>IF(ISBLANK(G1295),"cash",IF(COUNTIF($D$2:D1295,D1295)=1,"Nuevo","frecuente"))</f>
        <v>frecuente</v>
      </c>
      <c r="I1295" s="8">
        <v>27.92</v>
      </c>
      <c r="J1295" t="s">
        <v>14</v>
      </c>
      <c r="K1295" t="str">
        <f>Tabla1[[#This Row],[day_of_the_week]]&amp;"-"&amp;Tabla1[[#This Row],[hour]]&amp;"-"&amp;Tabla1[[#This Row],[cash_type]]&amp;"-"&amp;Tabla1[[#This Row],[card]]&amp;"-"&amp;Tabla1[[#This Row],[coffee_name]]</f>
        <v>viernes-13:36-card-ANON-0000-0000-0429-Americano with Milk</v>
      </c>
      <c r="L1295" t="str">
        <f>IF(COUNTIF($K$2:K1295,K1295)=1,"único","repetido")</f>
        <v>único</v>
      </c>
    </row>
    <row r="1296" spans="1:12" x14ac:dyDescent="0.3">
      <c r="A1296" s="1">
        <v>45520</v>
      </c>
      <c r="B1296" s="2">
        <v>45520.638098807867</v>
      </c>
      <c r="C1296" s="2" t="str">
        <f>TEXT(Tabla1[[#This Row],[date]],"mmm")</f>
        <v>ago</v>
      </c>
      <c r="D1296" s="2" t="str">
        <f>TEXT(Tabla1[[#This Row],[date]],"dddd")</f>
        <v>viernes</v>
      </c>
      <c r="E1296" s="2" t="str">
        <f>TEXT(Tabla1[[#This Row],[datetime]],"hh:mm")</f>
        <v>15:18</v>
      </c>
      <c r="F1296" t="s">
        <v>3</v>
      </c>
      <c r="G1296" t="s">
        <v>23</v>
      </c>
      <c r="H1296" t="str">
        <f>IF(ISBLANK(G1296),"cash",IF(COUNTIF($D$2:D1296,D1296)=1,"Nuevo","frecuente"))</f>
        <v>frecuente</v>
      </c>
      <c r="I1296" s="8">
        <v>18.12</v>
      </c>
      <c r="J1296" t="s">
        <v>35</v>
      </c>
      <c r="K1296" t="str">
        <f>Tabla1[[#This Row],[day_of_the_week]]&amp;"-"&amp;Tabla1[[#This Row],[hour]]&amp;"-"&amp;Tabla1[[#This Row],[cash_type]]&amp;"-"&amp;Tabla1[[#This Row],[card]]&amp;"-"&amp;Tabla1[[#This Row],[coffee_name]]</f>
        <v>viernes-15:18-card-ANON-0000-0000-0012-Espresso</v>
      </c>
      <c r="L1296" t="str">
        <f>IF(COUNTIF($K$2:K1296,K1296)=1,"único","repetido")</f>
        <v>único</v>
      </c>
    </row>
    <row r="1297" spans="1:12" x14ac:dyDescent="0.3">
      <c r="A1297" s="1">
        <v>45520</v>
      </c>
      <c r="B1297" s="2">
        <v>45520.638649004628</v>
      </c>
      <c r="C1297" s="2" t="str">
        <f>TEXT(Tabla1[[#This Row],[date]],"mmm")</f>
        <v>ago</v>
      </c>
      <c r="D1297" s="2" t="str">
        <f>TEXT(Tabla1[[#This Row],[date]],"dddd")</f>
        <v>viernes</v>
      </c>
      <c r="E1297" s="2" t="str">
        <f>TEXT(Tabla1[[#This Row],[datetime]],"hh:mm")</f>
        <v>15:19</v>
      </c>
      <c r="F1297" t="s">
        <v>3</v>
      </c>
      <c r="G1297" t="s">
        <v>23</v>
      </c>
      <c r="H1297" t="str">
        <f>IF(ISBLANK(G1297),"cash",IF(COUNTIF($D$2:D1297,D1297)=1,"Nuevo","frecuente"))</f>
        <v>frecuente</v>
      </c>
      <c r="I1297" s="8">
        <v>18.12</v>
      </c>
      <c r="J1297" t="s">
        <v>35</v>
      </c>
      <c r="K1297" t="str">
        <f>Tabla1[[#This Row],[day_of_the_week]]&amp;"-"&amp;Tabla1[[#This Row],[hour]]&amp;"-"&amp;Tabla1[[#This Row],[cash_type]]&amp;"-"&amp;Tabla1[[#This Row],[card]]&amp;"-"&amp;Tabla1[[#This Row],[coffee_name]]</f>
        <v>viernes-15:19-card-ANON-0000-0000-0012-Espresso</v>
      </c>
      <c r="L1297" t="str">
        <f>IF(COUNTIF($K$2:K1297,K1297)=1,"único","repetido")</f>
        <v>único</v>
      </c>
    </row>
    <row r="1298" spans="1:12" x14ac:dyDescent="0.3">
      <c r="A1298" s="1">
        <v>45521</v>
      </c>
      <c r="B1298" s="2">
        <v>45521.386730219907</v>
      </c>
      <c r="C1298" s="2" t="str">
        <f>TEXT(Tabla1[[#This Row],[date]],"mmm")</f>
        <v>ago</v>
      </c>
      <c r="D1298" s="2" t="str">
        <f>TEXT(Tabla1[[#This Row],[date]],"dddd")</f>
        <v>sábado</v>
      </c>
      <c r="E1298" s="2" t="str">
        <f>TEXT(Tabla1[[#This Row],[datetime]],"hh:mm")</f>
        <v>09:16</v>
      </c>
      <c r="F1298" t="s">
        <v>3</v>
      </c>
      <c r="G1298" t="s">
        <v>111</v>
      </c>
      <c r="H1298" t="str">
        <f>IF(ISBLANK(G1298),"cash",IF(COUNTIF($D$2:D1298,D1298)=1,"Nuevo","frecuente"))</f>
        <v>frecuente</v>
      </c>
      <c r="I1298" s="8">
        <v>27.92</v>
      </c>
      <c r="J1298" t="s">
        <v>14</v>
      </c>
      <c r="K1298" t="str">
        <f>Tabla1[[#This Row],[day_of_the_week]]&amp;"-"&amp;Tabla1[[#This Row],[hour]]&amp;"-"&amp;Tabla1[[#This Row],[cash_type]]&amp;"-"&amp;Tabla1[[#This Row],[card]]&amp;"-"&amp;Tabla1[[#This Row],[coffee_name]]</f>
        <v>sábado-09:16-card-ANON-0000-0000-0097-Americano with Milk</v>
      </c>
      <c r="L1298" t="str">
        <f>IF(COUNTIF($K$2:K1298,K1298)=1,"único","repetido")</f>
        <v>único</v>
      </c>
    </row>
    <row r="1299" spans="1:12" x14ac:dyDescent="0.3">
      <c r="A1299" s="1">
        <v>45521</v>
      </c>
      <c r="B1299" s="2">
        <v>45521.38760396991</v>
      </c>
      <c r="C1299" s="2" t="str">
        <f>TEXT(Tabla1[[#This Row],[date]],"mmm")</f>
        <v>ago</v>
      </c>
      <c r="D1299" s="2" t="str">
        <f>TEXT(Tabla1[[#This Row],[date]],"dddd")</f>
        <v>sábado</v>
      </c>
      <c r="E1299" s="2" t="str">
        <f>TEXT(Tabla1[[#This Row],[datetime]],"hh:mm")</f>
        <v>09:18</v>
      </c>
      <c r="F1299" t="s">
        <v>3</v>
      </c>
      <c r="G1299" t="s">
        <v>530</v>
      </c>
      <c r="H1299" t="str">
        <f>IF(ISBLANK(G1299),"cash",IF(COUNTIF($D$2:D1299,D1299)=1,"Nuevo","frecuente"))</f>
        <v>frecuente</v>
      </c>
      <c r="I1299" s="8">
        <v>32.82</v>
      </c>
      <c r="J1299" t="s">
        <v>43</v>
      </c>
      <c r="K1299" t="str">
        <f>Tabla1[[#This Row],[day_of_the_week]]&amp;"-"&amp;Tabla1[[#This Row],[hour]]&amp;"-"&amp;Tabla1[[#This Row],[cash_type]]&amp;"-"&amp;Tabla1[[#This Row],[card]]&amp;"-"&amp;Tabla1[[#This Row],[coffee_name]]</f>
        <v>sábado-09:18-card-ANON-0000-0000-0516-Cappuccino</v>
      </c>
      <c r="L1299" t="str">
        <f>IF(COUNTIF($K$2:K1299,K1299)=1,"único","repetido")</f>
        <v>único</v>
      </c>
    </row>
    <row r="1300" spans="1:12" x14ac:dyDescent="0.3">
      <c r="A1300" s="1">
        <v>45521</v>
      </c>
      <c r="B1300" s="2">
        <v>45521.453950543983</v>
      </c>
      <c r="C1300" s="2" t="str">
        <f>TEXT(Tabla1[[#This Row],[date]],"mmm")</f>
        <v>ago</v>
      </c>
      <c r="D1300" s="2" t="str">
        <f>TEXT(Tabla1[[#This Row],[date]],"dddd")</f>
        <v>sábado</v>
      </c>
      <c r="E1300" s="2" t="str">
        <f>TEXT(Tabla1[[#This Row],[datetime]],"hh:mm")</f>
        <v>10:53</v>
      </c>
      <c r="F1300" t="s">
        <v>3</v>
      </c>
      <c r="G1300" t="s">
        <v>531</v>
      </c>
      <c r="H1300" t="str">
        <f>IF(ISBLANK(G1300),"cash",IF(COUNTIF($D$2:D1300,D1300)=1,"Nuevo","frecuente"))</f>
        <v>frecuente</v>
      </c>
      <c r="I1300" s="8">
        <v>27.92</v>
      </c>
      <c r="J1300" t="s">
        <v>14</v>
      </c>
      <c r="K1300" t="str">
        <f>Tabla1[[#This Row],[day_of_the_week]]&amp;"-"&amp;Tabla1[[#This Row],[hour]]&amp;"-"&amp;Tabla1[[#This Row],[cash_type]]&amp;"-"&amp;Tabla1[[#This Row],[card]]&amp;"-"&amp;Tabla1[[#This Row],[coffee_name]]</f>
        <v>sábado-10:53-card-ANON-0000-0000-0517-Americano with Milk</v>
      </c>
      <c r="L1300" t="str">
        <f>IF(COUNTIF($K$2:K1300,K1300)=1,"único","repetido")</f>
        <v>único</v>
      </c>
    </row>
    <row r="1301" spans="1:12" x14ac:dyDescent="0.3">
      <c r="A1301" s="1">
        <v>45521</v>
      </c>
      <c r="B1301" s="2">
        <v>45521.49909315972</v>
      </c>
      <c r="C1301" s="2" t="str">
        <f>TEXT(Tabla1[[#This Row],[date]],"mmm")</f>
        <v>ago</v>
      </c>
      <c r="D1301" s="2" t="str">
        <f>TEXT(Tabla1[[#This Row],[date]],"dddd")</f>
        <v>sábado</v>
      </c>
      <c r="E1301" s="2" t="str">
        <f>TEXT(Tabla1[[#This Row],[datetime]],"hh:mm")</f>
        <v>11:58</v>
      </c>
      <c r="F1301" t="s">
        <v>3</v>
      </c>
      <c r="G1301" t="s">
        <v>155</v>
      </c>
      <c r="H1301" t="str">
        <f>IF(ISBLANK(G1301),"cash",IF(COUNTIF($D$2:D1301,D1301)=1,"Nuevo","frecuente"))</f>
        <v>frecuente</v>
      </c>
      <c r="I1301" s="8">
        <v>23.02</v>
      </c>
      <c r="J1301" t="s">
        <v>28</v>
      </c>
      <c r="K1301" t="str">
        <f>Tabla1[[#This Row],[day_of_the_week]]&amp;"-"&amp;Tabla1[[#This Row],[hour]]&amp;"-"&amp;Tabla1[[#This Row],[cash_type]]&amp;"-"&amp;Tabla1[[#This Row],[card]]&amp;"-"&amp;Tabla1[[#This Row],[coffee_name]]</f>
        <v>sábado-11:58-card-ANON-0000-0000-0141-Cortado</v>
      </c>
      <c r="L1301" t="str">
        <f>IF(COUNTIF($K$2:K1301,K1301)=1,"único","repetido")</f>
        <v>único</v>
      </c>
    </row>
    <row r="1302" spans="1:12" x14ac:dyDescent="0.3">
      <c r="A1302" s="1">
        <v>45521</v>
      </c>
      <c r="B1302" s="2">
        <v>45521.499633078703</v>
      </c>
      <c r="C1302" s="2" t="str">
        <f>TEXT(Tabla1[[#This Row],[date]],"mmm")</f>
        <v>ago</v>
      </c>
      <c r="D1302" s="2" t="str">
        <f>TEXT(Tabla1[[#This Row],[date]],"dddd")</f>
        <v>sábado</v>
      </c>
      <c r="E1302" s="2" t="str">
        <f>TEXT(Tabla1[[#This Row],[datetime]],"hh:mm")</f>
        <v>11:59</v>
      </c>
      <c r="F1302" t="s">
        <v>3</v>
      </c>
      <c r="G1302" t="s">
        <v>155</v>
      </c>
      <c r="H1302" t="str">
        <f>IF(ISBLANK(G1302),"cash",IF(COUNTIF($D$2:D1302,D1302)=1,"Nuevo","frecuente"))</f>
        <v>frecuente</v>
      </c>
      <c r="I1302" s="8">
        <v>23.02</v>
      </c>
      <c r="J1302" t="s">
        <v>28</v>
      </c>
      <c r="K1302" t="str">
        <f>Tabla1[[#This Row],[day_of_the_week]]&amp;"-"&amp;Tabla1[[#This Row],[hour]]&amp;"-"&amp;Tabla1[[#This Row],[cash_type]]&amp;"-"&amp;Tabla1[[#This Row],[card]]&amp;"-"&amp;Tabla1[[#This Row],[coffee_name]]</f>
        <v>sábado-11:59-card-ANON-0000-0000-0141-Cortado</v>
      </c>
      <c r="L1302" t="str">
        <f>IF(COUNTIF($K$2:K1302,K1302)=1,"único","repetido")</f>
        <v>único</v>
      </c>
    </row>
    <row r="1303" spans="1:12" x14ac:dyDescent="0.3">
      <c r="A1303" s="1">
        <v>45521</v>
      </c>
      <c r="B1303" s="2">
        <v>45521.55463175926</v>
      </c>
      <c r="C1303" s="2" t="str">
        <f>TEXT(Tabla1[[#This Row],[date]],"mmm")</f>
        <v>ago</v>
      </c>
      <c r="D1303" s="2" t="str">
        <f>TEXT(Tabla1[[#This Row],[date]],"dddd")</f>
        <v>sábado</v>
      </c>
      <c r="E1303" s="2" t="str">
        <f>TEXT(Tabla1[[#This Row],[datetime]],"hh:mm")</f>
        <v>13:18</v>
      </c>
      <c r="F1303" t="s">
        <v>3</v>
      </c>
      <c r="G1303" t="s">
        <v>532</v>
      </c>
      <c r="H1303" t="str">
        <f>IF(ISBLANK(G1303),"cash",IF(COUNTIF($D$2:D1303,D1303)=1,"Nuevo","frecuente"))</f>
        <v>frecuente</v>
      </c>
      <c r="I1303" s="8">
        <v>27.92</v>
      </c>
      <c r="J1303" t="s">
        <v>14</v>
      </c>
      <c r="K1303" t="str">
        <f>Tabla1[[#This Row],[day_of_the_week]]&amp;"-"&amp;Tabla1[[#This Row],[hour]]&amp;"-"&amp;Tabla1[[#This Row],[cash_type]]&amp;"-"&amp;Tabla1[[#This Row],[card]]&amp;"-"&amp;Tabla1[[#This Row],[coffee_name]]</f>
        <v>sábado-13:18-card-ANON-0000-0000-0518-Americano with Milk</v>
      </c>
      <c r="L1303" t="str">
        <f>IF(COUNTIF($K$2:K1303,K1303)=1,"único","repetido")</f>
        <v>único</v>
      </c>
    </row>
    <row r="1304" spans="1:12" x14ac:dyDescent="0.3">
      <c r="A1304" s="1">
        <v>45521</v>
      </c>
      <c r="B1304" s="2">
        <v>45521.688829131941</v>
      </c>
      <c r="C1304" s="2" t="str">
        <f>TEXT(Tabla1[[#This Row],[date]],"mmm")</f>
        <v>ago</v>
      </c>
      <c r="D1304" s="2" t="str">
        <f>TEXT(Tabla1[[#This Row],[date]],"dddd")</f>
        <v>sábado</v>
      </c>
      <c r="E1304" s="2" t="str">
        <f>TEXT(Tabla1[[#This Row],[datetime]],"hh:mm")</f>
        <v>16:31</v>
      </c>
      <c r="F1304" t="s">
        <v>3</v>
      </c>
      <c r="G1304" t="s">
        <v>291</v>
      </c>
      <c r="H1304" t="str">
        <f>IF(ISBLANK(G1304),"cash",IF(COUNTIF($D$2:D1304,D1304)=1,"Nuevo","frecuente"))</f>
        <v>frecuente</v>
      </c>
      <c r="I1304" s="8">
        <v>23.02</v>
      </c>
      <c r="J1304" t="s">
        <v>28</v>
      </c>
      <c r="K1304" t="str">
        <f>Tabla1[[#This Row],[day_of_the_week]]&amp;"-"&amp;Tabla1[[#This Row],[hour]]&amp;"-"&amp;Tabla1[[#This Row],[cash_type]]&amp;"-"&amp;Tabla1[[#This Row],[card]]&amp;"-"&amp;Tabla1[[#This Row],[coffee_name]]</f>
        <v>sábado-16:31-card-ANON-0000-0000-0277-Cortado</v>
      </c>
      <c r="L1304" t="str">
        <f>IF(COUNTIF($K$2:K1304,K1304)=1,"único","repetido")</f>
        <v>único</v>
      </c>
    </row>
    <row r="1305" spans="1:12" x14ac:dyDescent="0.3">
      <c r="A1305" s="1">
        <v>45521</v>
      </c>
      <c r="B1305" s="2">
        <v>45521.690150196759</v>
      </c>
      <c r="C1305" s="2" t="str">
        <f>TEXT(Tabla1[[#This Row],[date]],"mmm")</f>
        <v>ago</v>
      </c>
      <c r="D1305" s="2" t="str">
        <f>TEXT(Tabla1[[#This Row],[date]],"dddd")</f>
        <v>sábado</v>
      </c>
      <c r="E1305" s="2" t="str">
        <f>TEXT(Tabla1[[#This Row],[datetime]],"hh:mm")</f>
        <v>16:33</v>
      </c>
      <c r="F1305" t="s">
        <v>3</v>
      </c>
      <c r="G1305" t="s">
        <v>206</v>
      </c>
      <c r="H1305" t="str">
        <f>IF(ISBLANK(G1305),"cash",IF(COUNTIF($D$2:D1305,D1305)=1,"Nuevo","frecuente"))</f>
        <v>frecuente</v>
      </c>
      <c r="I1305" s="8">
        <v>32.82</v>
      </c>
      <c r="J1305" t="s">
        <v>7</v>
      </c>
      <c r="K1305" t="str">
        <f>Tabla1[[#This Row],[day_of_the_week]]&amp;"-"&amp;Tabla1[[#This Row],[hour]]&amp;"-"&amp;Tabla1[[#This Row],[cash_type]]&amp;"-"&amp;Tabla1[[#This Row],[card]]&amp;"-"&amp;Tabla1[[#This Row],[coffee_name]]</f>
        <v>sábado-16:33-card-ANON-0000-0000-0192-Latte</v>
      </c>
      <c r="L1305" t="str">
        <f>IF(COUNTIF($K$2:K1305,K1305)=1,"único","repetido")</f>
        <v>único</v>
      </c>
    </row>
    <row r="1306" spans="1:12" x14ac:dyDescent="0.3">
      <c r="A1306" s="1">
        <v>45521</v>
      </c>
      <c r="B1306" s="2">
        <v>45521.784014490739</v>
      </c>
      <c r="C1306" s="2" t="str">
        <f>TEXT(Tabla1[[#This Row],[date]],"mmm")</f>
        <v>ago</v>
      </c>
      <c r="D1306" s="2" t="str">
        <f>TEXT(Tabla1[[#This Row],[date]],"dddd")</f>
        <v>sábado</v>
      </c>
      <c r="E1306" s="2" t="str">
        <f>TEXT(Tabla1[[#This Row],[datetime]],"hh:mm")</f>
        <v>18:48</v>
      </c>
      <c r="F1306" t="s">
        <v>3</v>
      </c>
      <c r="G1306" t="s">
        <v>470</v>
      </c>
      <c r="H1306" t="str">
        <f>IF(ISBLANK(G1306),"cash",IF(COUNTIF($D$2:D1306,D1306)=1,"Nuevo","frecuente"))</f>
        <v>frecuente</v>
      </c>
      <c r="I1306" s="8">
        <v>32.82</v>
      </c>
      <c r="J1306" t="s">
        <v>43</v>
      </c>
      <c r="K1306" t="str">
        <f>Tabla1[[#This Row],[day_of_the_week]]&amp;"-"&amp;Tabla1[[#This Row],[hour]]&amp;"-"&amp;Tabla1[[#This Row],[cash_type]]&amp;"-"&amp;Tabla1[[#This Row],[card]]&amp;"-"&amp;Tabla1[[#This Row],[coffee_name]]</f>
        <v>sábado-18:48-card-ANON-0000-0000-0456-Cappuccino</v>
      </c>
      <c r="L1306" t="str">
        <f>IF(COUNTIF($K$2:K1306,K1306)=1,"único","repetido")</f>
        <v>único</v>
      </c>
    </row>
    <row r="1307" spans="1:12" x14ac:dyDescent="0.3">
      <c r="A1307" s="1">
        <v>45521</v>
      </c>
      <c r="B1307" s="2">
        <v>45521.888157476853</v>
      </c>
      <c r="C1307" s="2" t="str">
        <f>TEXT(Tabla1[[#This Row],[date]],"mmm")</f>
        <v>ago</v>
      </c>
      <c r="D1307" s="2" t="str">
        <f>TEXT(Tabla1[[#This Row],[date]],"dddd")</f>
        <v>sábado</v>
      </c>
      <c r="E1307" s="2" t="str">
        <f>TEXT(Tabla1[[#This Row],[datetime]],"hh:mm")</f>
        <v>21:18</v>
      </c>
      <c r="F1307" t="s">
        <v>3</v>
      </c>
      <c r="G1307" t="s">
        <v>54</v>
      </c>
      <c r="H1307" t="str">
        <f>IF(ISBLANK(G1307),"cash",IF(COUNTIF($D$2:D1307,D1307)=1,"Nuevo","frecuente"))</f>
        <v>frecuente</v>
      </c>
      <c r="I1307" s="8">
        <v>27.92</v>
      </c>
      <c r="J1307" t="s">
        <v>14</v>
      </c>
      <c r="K1307" t="str">
        <f>Tabla1[[#This Row],[day_of_the_week]]&amp;"-"&amp;Tabla1[[#This Row],[hour]]&amp;"-"&amp;Tabla1[[#This Row],[cash_type]]&amp;"-"&amp;Tabla1[[#This Row],[card]]&amp;"-"&amp;Tabla1[[#This Row],[coffee_name]]</f>
        <v>sábado-21:18-card-ANON-0000-0000-0040-Americano with Milk</v>
      </c>
      <c r="L1307" t="str">
        <f>IF(COUNTIF($K$2:K1307,K1307)=1,"único","repetido")</f>
        <v>único</v>
      </c>
    </row>
    <row r="1308" spans="1:12" x14ac:dyDescent="0.3">
      <c r="A1308" s="1">
        <v>45521</v>
      </c>
      <c r="B1308" s="2">
        <v>45521.946288784726</v>
      </c>
      <c r="C1308" s="2" t="str">
        <f>TEXT(Tabla1[[#This Row],[date]],"mmm")</f>
        <v>ago</v>
      </c>
      <c r="D1308" s="2" t="str">
        <f>TEXT(Tabla1[[#This Row],[date]],"dddd")</f>
        <v>sábado</v>
      </c>
      <c r="E1308" s="2" t="str">
        <f>TEXT(Tabla1[[#This Row],[datetime]],"hh:mm")</f>
        <v>22:42</v>
      </c>
      <c r="F1308" t="s">
        <v>3</v>
      </c>
      <c r="G1308" t="s">
        <v>533</v>
      </c>
      <c r="H1308" t="str">
        <f>IF(ISBLANK(G1308),"cash",IF(COUNTIF($D$2:D1308,D1308)=1,"Nuevo","frecuente"))</f>
        <v>frecuente</v>
      </c>
      <c r="I1308" s="8">
        <v>32.82</v>
      </c>
      <c r="J1308" t="s">
        <v>7</v>
      </c>
      <c r="K1308" t="str">
        <f>Tabla1[[#This Row],[day_of_the_week]]&amp;"-"&amp;Tabla1[[#This Row],[hour]]&amp;"-"&amp;Tabla1[[#This Row],[cash_type]]&amp;"-"&amp;Tabla1[[#This Row],[card]]&amp;"-"&amp;Tabla1[[#This Row],[coffee_name]]</f>
        <v>sábado-22:42-card-ANON-0000-0000-0519-Latte</v>
      </c>
      <c r="L1308" t="str">
        <f>IF(COUNTIF($K$2:K1308,K1308)=1,"único","repetido")</f>
        <v>único</v>
      </c>
    </row>
    <row r="1309" spans="1:12" x14ac:dyDescent="0.3">
      <c r="A1309" s="1">
        <v>45522</v>
      </c>
      <c r="B1309" s="2">
        <v>45522.340076400462</v>
      </c>
      <c r="C1309" s="2" t="str">
        <f>TEXT(Tabla1[[#This Row],[date]],"mmm")</f>
        <v>ago</v>
      </c>
      <c r="D1309" s="2" t="str">
        <f>TEXT(Tabla1[[#This Row],[date]],"dddd")</f>
        <v>domingo</v>
      </c>
      <c r="E1309" s="2" t="str">
        <f>TEXT(Tabla1[[#This Row],[datetime]],"hh:mm")</f>
        <v>08:09</v>
      </c>
      <c r="F1309" t="s">
        <v>3</v>
      </c>
      <c r="G1309" t="s">
        <v>534</v>
      </c>
      <c r="H1309" t="str">
        <f>IF(ISBLANK(G1309),"cash",IF(COUNTIF($D$2:D1309,D1309)=1,"Nuevo","frecuente"))</f>
        <v>frecuente</v>
      </c>
      <c r="I1309" s="8">
        <v>32.82</v>
      </c>
      <c r="J1309" t="s">
        <v>43</v>
      </c>
      <c r="K1309" t="str">
        <f>Tabla1[[#This Row],[day_of_the_week]]&amp;"-"&amp;Tabla1[[#This Row],[hour]]&amp;"-"&amp;Tabla1[[#This Row],[cash_type]]&amp;"-"&amp;Tabla1[[#This Row],[card]]&amp;"-"&amp;Tabla1[[#This Row],[coffee_name]]</f>
        <v>domingo-08:09-card-ANON-0000-0000-0520-Cappuccino</v>
      </c>
      <c r="L1309" t="str">
        <f>IF(COUNTIF($K$2:K1309,K1309)=1,"único","repetido")</f>
        <v>único</v>
      </c>
    </row>
    <row r="1310" spans="1:12" x14ac:dyDescent="0.3">
      <c r="A1310" s="1">
        <v>45522</v>
      </c>
      <c r="B1310" s="2">
        <v>45522.355620335649</v>
      </c>
      <c r="C1310" s="2" t="str">
        <f>TEXT(Tabla1[[#This Row],[date]],"mmm")</f>
        <v>ago</v>
      </c>
      <c r="D1310" s="2" t="str">
        <f>TEXT(Tabla1[[#This Row],[date]],"dddd")</f>
        <v>domingo</v>
      </c>
      <c r="E1310" s="2" t="str">
        <f>TEXT(Tabla1[[#This Row],[datetime]],"hh:mm")</f>
        <v>08:32</v>
      </c>
      <c r="F1310" t="s">
        <v>3</v>
      </c>
      <c r="G1310" t="s">
        <v>535</v>
      </c>
      <c r="H1310" t="str">
        <f>IF(ISBLANK(G1310),"cash",IF(COUNTIF($D$2:D1310,D1310)=1,"Nuevo","frecuente"))</f>
        <v>frecuente</v>
      </c>
      <c r="I1310" s="8">
        <v>32.82</v>
      </c>
      <c r="J1310" t="s">
        <v>43</v>
      </c>
      <c r="K1310" t="str">
        <f>Tabla1[[#This Row],[day_of_the_week]]&amp;"-"&amp;Tabla1[[#This Row],[hour]]&amp;"-"&amp;Tabla1[[#This Row],[cash_type]]&amp;"-"&amp;Tabla1[[#This Row],[card]]&amp;"-"&amp;Tabla1[[#This Row],[coffee_name]]</f>
        <v>domingo-08:32-card-ANON-0000-0000-0521-Cappuccino</v>
      </c>
      <c r="L1310" t="str">
        <f>IF(COUNTIF($K$2:K1310,K1310)=1,"único","repetido")</f>
        <v>único</v>
      </c>
    </row>
    <row r="1311" spans="1:12" x14ac:dyDescent="0.3">
      <c r="A1311" s="1">
        <v>45522</v>
      </c>
      <c r="B1311" s="2">
        <v>45522.361877881944</v>
      </c>
      <c r="C1311" s="2" t="str">
        <f>TEXT(Tabla1[[#This Row],[date]],"mmm")</f>
        <v>ago</v>
      </c>
      <c r="D1311" s="2" t="str">
        <f>TEXT(Tabla1[[#This Row],[date]],"dddd")</f>
        <v>domingo</v>
      </c>
      <c r="E1311" s="2" t="str">
        <f>TEXT(Tabla1[[#This Row],[datetime]],"hh:mm")</f>
        <v>08:41</v>
      </c>
      <c r="F1311" t="s">
        <v>3</v>
      </c>
      <c r="G1311" t="s">
        <v>155</v>
      </c>
      <c r="H1311" t="str">
        <f>IF(ISBLANK(G1311),"cash",IF(COUNTIF($D$2:D1311,D1311)=1,"Nuevo","frecuente"))</f>
        <v>frecuente</v>
      </c>
      <c r="I1311" s="8">
        <v>23.02</v>
      </c>
      <c r="J1311" t="s">
        <v>28</v>
      </c>
      <c r="K1311" t="str">
        <f>Tabla1[[#This Row],[day_of_the_week]]&amp;"-"&amp;Tabla1[[#This Row],[hour]]&amp;"-"&amp;Tabla1[[#This Row],[cash_type]]&amp;"-"&amp;Tabla1[[#This Row],[card]]&amp;"-"&amp;Tabla1[[#This Row],[coffee_name]]</f>
        <v>domingo-08:41-card-ANON-0000-0000-0141-Cortado</v>
      </c>
      <c r="L1311" t="str">
        <f>IF(COUNTIF($K$2:K1311,K1311)=1,"único","repetido")</f>
        <v>único</v>
      </c>
    </row>
    <row r="1312" spans="1:12" x14ac:dyDescent="0.3">
      <c r="A1312" s="1">
        <v>45522</v>
      </c>
      <c r="B1312" s="2">
        <v>45522.372237175929</v>
      </c>
      <c r="C1312" s="2" t="str">
        <f>TEXT(Tabla1[[#This Row],[date]],"mmm")</f>
        <v>ago</v>
      </c>
      <c r="D1312" s="2" t="str">
        <f>TEXT(Tabla1[[#This Row],[date]],"dddd")</f>
        <v>domingo</v>
      </c>
      <c r="E1312" s="2" t="str">
        <f>TEXT(Tabla1[[#This Row],[datetime]],"hh:mm")</f>
        <v>08:56</v>
      </c>
      <c r="F1312" t="s">
        <v>3</v>
      </c>
      <c r="G1312" t="s">
        <v>536</v>
      </c>
      <c r="H1312" t="str">
        <f>IF(ISBLANK(G1312),"cash",IF(COUNTIF($D$2:D1312,D1312)=1,"Nuevo","frecuente"))</f>
        <v>frecuente</v>
      </c>
      <c r="I1312" s="8">
        <v>27.92</v>
      </c>
      <c r="J1312" t="s">
        <v>14</v>
      </c>
      <c r="K1312" t="str">
        <f>Tabla1[[#This Row],[day_of_the_week]]&amp;"-"&amp;Tabla1[[#This Row],[hour]]&amp;"-"&amp;Tabla1[[#This Row],[cash_type]]&amp;"-"&amp;Tabla1[[#This Row],[card]]&amp;"-"&amp;Tabla1[[#This Row],[coffee_name]]</f>
        <v>domingo-08:56-card-ANON-0000-0000-0522-Americano with Milk</v>
      </c>
      <c r="L1312" t="str">
        <f>IF(COUNTIF($K$2:K1312,K1312)=1,"único","repetido")</f>
        <v>único</v>
      </c>
    </row>
    <row r="1313" spans="1:12" x14ac:dyDescent="0.3">
      <c r="A1313" s="1">
        <v>45522</v>
      </c>
      <c r="B1313" s="2">
        <v>45522.522001064812</v>
      </c>
      <c r="C1313" s="2" t="str">
        <f>TEXT(Tabla1[[#This Row],[date]],"mmm")</f>
        <v>ago</v>
      </c>
      <c r="D1313" s="2" t="str">
        <f>TEXT(Tabla1[[#This Row],[date]],"dddd")</f>
        <v>domingo</v>
      </c>
      <c r="E1313" s="2" t="str">
        <f>TEXT(Tabla1[[#This Row],[datetime]],"hh:mm")</f>
        <v>12:31</v>
      </c>
      <c r="F1313" t="s">
        <v>3</v>
      </c>
      <c r="G1313" t="s">
        <v>477</v>
      </c>
      <c r="H1313" t="str">
        <f>IF(ISBLANK(G1313),"cash",IF(COUNTIF($D$2:D1313,D1313)=1,"Nuevo","frecuente"))</f>
        <v>frecuente</v>
      </c>
      <c r="I1313" s="8">
        <v>32.82</v>
      </c>
      <c r="J1313" t="s">
        <v>43</v>
      </c>
      <c r="K1313" t="str">
        <f>Tabla1[[#This Row],[day_of_the_week]]&amp;"-"&amp;Tabla1[[#This Row],[hour]]&amp;"-"&amp;Tabla1[[#This Row],[cash_type]]&amp;"-"&amp;Tabla1[[#This Row],[card]]&amp;"-"&amp;Tabla1[[#This Row],[coffee_name]]</f>
        <v>domingo-12:31-card-ANON-0000-0000-0463-Cappuccino</v>
      </c>
      <c r="L1313" t="str">
        <f>IF(COUNTIF($K$2:K1313,K1313)=1,"único","repetido")</f>
        <v>único</v>
      </c>
    </row>
    <row r="1314" spans="1:12" x14ac:dyDescent="0.3">
      <c r="A1314" s="1">
        <v>45522</v>
      </c>
      <c r="B1314" s="2">
        <v>45522.604416724535</v>
      </c>
      <c r="C1314" s="2" t="str">
        <f>TEXT(Tabla1[[#This Row],[date]],"mmm")</f>
        <v>ago</v>
      </c>
      <c r="D1314" s="2" t="str">
        <f>TEXT(Tabla1[[#This Row],[date]],"dddd")</f>
        <v>domingo</v>
      </c>
      <c r="E1314" s="2" t="str">
        <f>TEXT(Tabla1[[#This Row],[datetime]],"hh:mm")</f>
        <v>14:30</v>
      </c>
      <c r="F1314" t="s">
        <v>3</v>
      </c>
      <c r="G1314" t="s">
        <v>54</v>
      </c>
      <c r="H1314" t="str">
        <f>IF(ISBLANK(G1314),"cash",IF(COUNTIF($D$2:D1314,D1314)=1,"Nuevo","frecuente"))</f>
        <v>frecuente</v>
      </c>
      <c r="I1314" s="8">
        <v>27.92</v>
      </c>
      <c r="J1314" t="s">
        <v>14</v>
      </c>
      <c r="K1314" t="str">
        <f>Tabla1[[#This Row],[day_of_the_week]]&amp;"-"&amp;Tabla1[[#This Row],[hour]]&amp;"-"&amp;Tabla1[[#This Row],[cash_type]]&amp;"-"&amp;Tabla1[[#This Row],[card]]&amp;"-"&amp;Tabla1[[#This Row],[coffee_name]]</f>
        <v>domingo-14:30-card-ANON-0000-0000-0040-Americano with Milk</v>
      </c>
      <c r="L1314" t="str">
        <f>IF(COUNTIF($K$2:K1314,K1314)=1,"único","repetido")</f>
        <v>único</v>
      </c>
    </row>
    <row r="1315" spans="1:12" x14ac:dyDescent="0.3">
      <c r="A1315" s="1">
        <v>45522</v>
      </c>
      <c r="B1315" s="2">
        <v>45522.766791388887</v>
      </c>
      <c r="C1315" s="2" t="str">
        <f>TEXT(Tabla1[[#This Row],[date]],"mmm")</f>
        <v>ago</v>
      </c>
      <c r="D1315" s="2" t="str">
        <f>TEXT(Tabla1[[#This Row],[date]],"dddd")</f>
        <v>domingo</v>
      </c>
      <c r="E1315" s="2" t="str">
        <f>TEXT(Tabla1[[#This Row],[datetime]],"hh:mm")</f>
        <v>18:24</v>
      </c>
      <c r="F1315" t="s">
        <v>3</v>
      </c>
      <c r="G1315" t="s">
        <v>537</v>
      </c>
      <c r="H1315" t="str">
        <f>IF(ISBLANK(G1315),"cash",IF(COUNTIF($D$2:D1315,D1315)=1,"Nuevo","frecuente"))</f>
        <v>frecuente</v>
      </c>
      <c r="I1315" s="8">
        <v>27.92</v>
      </c>
      <c r="J1315" t="s">
        <v>14</v>
      </c>
      <c r="K1315" t="str">
        <f>Tabla1[[#This Row],[day_of_the_week]]&amp;"-"&amp;Tabla1[[#This Row],[hour]]&amp;"-"&amp;Tabla1[[#This Row],[cash_type]]&amp;"-"&amp;Tabla1[[#This Row],[card]]&amp;"-"&amp;Tabla1[[#This Row],[coffee_name]]</f>
        <v>domingo-18:24-card-ANON-0000-0000-0523-Americano with Milk</v>
      </c>
      <c r="L1315" t="str">
        <f>IF(COUNTIF($K$2:K1315,K1315)=1,"único","repetido")</f>
        <v>único</v>
      </c>
    </row>
    <row r="1316" spans="1:12" x14ac:dyDescent="0.3">
      <c r="A1316" s="1">
        <v>45522</v>
      </c>
      <c r="B1316" s="2">
        <v>45522.768099374996</v>
      </c>
      <c r="C1316" s="2" t="str">
        <f>TEXT(Tabla1[[#This Row],[date]],"mmm")</f>
        <v>ago</v>
      </c>
      <c r="D1316" s="2" t="str">
        <f>TEXT(Tabla1[[#This Row],[date]],"dddd")</f>
        <v>domingo</v>
      </c>
      <c r="E1316" s="2" t="str">
        <f>TEXT(Tabla1[[#This Row],[datetime]],"hh:mm")</f>
        <v>18:26</v>
      </c>
      <c r="F1316" t="s">
        <v>3</v>
      </c>
      <c r="G1316" t="s">
        <v>537</v>
      </c>
      <c r="H1316" t="str">
        <f>IF(ISBLANK(G1316),"cash",IF(COUNTIF($D$2:D1316,D1316)=1,"Nuevo","frecuente"))</f>
        <v>frecuente</v>
      </c>
      <c r="I1316" s="8">
        <v>27.92</v>
      </c>
      <c r="J1316" t="s">
        <v>14</v>
      </c>
      <c r="K1316" t="str">
        <f>Tabla1[[#This Row],[day_of_the_week]]&amp;"-"&amp;Tabla1[[#This Row],[hour]]&amp;"-"&amp;Tabla1[[#This Row],[cash_type]]&amp;"-"&amp;Tabla1[[#This Row],[card]]&amp;"-"&amp;Tabla1[[#This Row],[coffee_name]]</f>
        <v>domingo-18:26-card-ANON-0000-0000-0523-Americano with Milk</v>
      </c>
      <c r="L1316" t="str">
        <f>IF(COUNTIF($K$2:K1316,K1316)=1,"único","repetido")</f>
        <v>único</v>
      </c>
    </row>
    <row r="1317" spans="1:12" x14ac:dyDescent="0.3">
      <c r="A1317" s="1">
        <v>45522</v>
      </c>
      <c r="B1317" s="2">
        <v>45522.768953159721</v>
      </c>
      <c r="C1317" s="2" t="str">
        <f>TEXT(Tabla1[[#This Row],[date]],"mmm")</f>
        <v>ago</v>
      </c>
      <c r="D1317" s="2" t="str">
        <f>TEXT(Tabla1[[#This Row],[date]],"dddd")</f>
        <v>domingo</v>
      </c>
      <c r="E1317" s="2" t="str">
        <f>TEXT(Tabla1[[#This Row],[datetime]],"hh:mm")</f>
        <v>18:27</v>
      </c>
      <c r="F1317" t="s">
        <v>3</v>
      </c>
      <c r="G1317" t="s">
        <v>537</v>
      </c>
      <c r="H1317" t="str">
        <f>IF(ISBLANK(G1317),"cash",IF(COUNTIF($D$2:D1317,D1317)=1,"Nuevo","frecuente"))</f>
        <v>frecuente</v>
      </c>
      <c r="I1317" s="8">
        <v>23.02</v>
      </c>
      <c r="J1317" t="s">
        <v>11</v>
      </c>
      <c r="K1317" t="str">
        <f>Tabla1[[#This Row],[day_of_the_week]]&amp;"-"&amp;Tabla1[[#This Row],[hour]]&amp;"-"&amp;Tabla1[[#This Row],[cash_type]]&amp;"-"&amp;Tabla1[[#This Row],[card]]&amp;"-"&amp;Tabla1[[#This Row],[coffee_name]]</f>
        <v>domingo-18:27-card-ANON-0000-0000-0523-Americano</v>
      </c>
      <c r="L1317" t="str">
        <f>IF(COUNTIF($K$2:K1317,K1317)=1,"único","repetido")</f>
        <v>único</v>
      </c>
    </row>
    <row r="1318" spans="1:12" x14ac:dyDescent="0.3">
      <c r="A1318" s="1">
        <v>45522</v>
      </c>
      <c r="B1318" s="2">
        <v>45522.76959570602</v>
      </c>
      <c r="C1318" s="2" t="str">
        <f>TEXT(Tabla1[[#This Row],[date]],"mmm")</f>
        <v>ago</v>
      </c>
      <c r="D1318" s="2" t="str">
        <f>TEXT(Tabla1[[#This Row],[date]],"dddd")</f>
        <v>domingo</v>
      </c>
      <c r="E1318" s="2" t="str">
        <f>TEXT(Tabla1[[#This Row],[datetime]],"hh:mm")</f>
        <v>18:28</v>
      </c>
      <c r="F1318" t="s">
        <v>3</v>
      </c>
      <c r="G1318" t="s">
        <v>537</v>
      </c>
      <c r="H1318" t="str">
        <f>IF(ISBLANK(G1318),"cash",IF(COUNTIF($D$2:D1318,D1318)=1,"Nuevo","frecuente"))</f>
        <v>frecuente</v>
      </c>
      <c r="I1318" s="8">
        <v>23.02</v>
      </c>
      <c r="J1318" t="s">
        <v>11</v>
      </c>
      <c r="K1318" t="str">
        <f>Tabla1[[#This Row],[day_of_the_week]]&amp;"-"&amp;Tabla1[[#This Row],[hour]]&amp;"-"&amp;Tabla1[[#This Row],[cash_type]]&amp;"-"&amp;Tabla1[[#This Row],[card]]&amp;"-"&amp;Tabla1[[#This Row],[coffee_name]]</f>
        <v>domingo-18:28-card-ANON-0000-0000-0523-Americano</v>
      </c>
      <c r="L1318" t="str">
        <f>IF(COUNTIF($K$2:K1318,K1318)=1,"único","repetido")</f>
        <v>único</v>
      </c>
    </row>
    <row r="1319" spans="1:12" x14ac:dyDescent="0.3">
      <c r="A1319" s="1">
        <v>45523</v>
      </c>
      <c r="B1319" s="2">
        <v>45523.631816921297</v>
      </c>
      <c r="C1319" s="2" t="str">
        <f>TEXT(Tabla1[[#This Row],[date]],"mmm")</f>
        <v>ago</v>
      </c>
      <c r="D1319" s="2" t="str">
        <f>TEXT(Tabla1[[#This Row],[date]],"dddd")</f>
        <v>lunes</v>
      </c>
      <c r="E1319" s="2" t="str">
        <f>TEXT(Tabla1[[#This Row],[datetime]],"hh:mm")</f>
        <v>15:09</v>
      </c>
      <c r="F1319" t="s">
        <v>3</v>
      </c>
      <c r="G1319" t="s">
        <v>538</v>
      </c>
      <c r="H1319" t="str">
        <f>IF(ISBLANK(G1319),"cash",IF(COUNTIF($D$2:D1319,D1319)=1,"Nuevo","frecuente"))</f>
        <v>frecuente</v>
      </c>
      <c r="I1319" s="8">
        <v>27.92</v>
      </c>
      <c r="J1319" t="s">
        <v>14</v>
      </c>
      <c r="K1319" t="str">
        <f>Tabla1[[#This Row],[day_of_the_week]]&amp;"-"&amp;Tabla1[[#This Row],[hour]]&amp;"-"&amp;Tabla1[[#This Row],[cash_type]]&amp;"-"&amp;Tabla1[[#This Row],[card]]&amp;"-"&amp;Tabla1[[#This Row],[coffee_name]]</f>
        <v>lunes-15:09-card-ANON-0000-0000-0524-Americano with Milk</v>
      </c>
      <c r="L1319" t="str">
        <f>IF(COUNTIF($K$2:K1319,K1319)=1,"único","repetido")</f>
        <v>único</v>
      </c>
    </row>
    <row r="1320" spans="1:12" x14ac:dyDescent="0.3">
      <c r="A1320" s="1">
        <v>45523</v>
      </c>
      <c r="B1320" s="2">
        <v>45523.632537175923</v>
      </c>
      <c r="C1320" s="2" t="str">
        <f>TEXT(Tabla1[[#This Row],[date]],"mmm")</f>
        <v>ago</v>
      </c>
      <c r="D1320" s="2" t="str">
        <f>TEXT(Tabla1[[#This Row],[date]],"dddd")</f>
        <v>lunes</v>
      </c>
      <c r="E1320" s="2" t="str">
        <f>TEXT(Tabla1[[#This Row],[datetime]],"hh:mm")</f>
        <v>15:10</v>
      </c>
      <c r="F1320" t="s">
        <v>3</v>
      </c>
      <c r="G1320" t="s">
        <v>538</v>
      </c>
      <c r="H1320" t="str">
        <f>IF(ISBLANK(G1320),"cash",IF(COUNTIF($D$2:D1320,D1320)=1,"Nuevo","frecuente"))</f>
        <v>frecuente</v>
      </c>
      <c r="I1320" s="8">
        <v>27.92</v>
      </c>
      <c r="J1320" t="s">
        <v>14</v>
      </c>
      <c r="K1320" t="str">
        <f>Tabla1[[#This Row],[day_of_the_week]]&amp;"-"&amp;Tabla1[[#This Row],[hour]]&amp;"-"&amp;Tabla1[[#This Row],[cash_type]]&amp;"-"&amp;Tabla1[[#This Row],[card]]&amp;"-"&amp;Tabla1[[#This Row],[coffee_name]]</f>
        <v>lunes-15:10-card-ANON-0000-0000-0524-Americano with Milk</v>
      </c>
      <c r="L1320" t="str">
        <f>IF(COUNTIF($K$2:K1320,K1320)=1,"único","repetido")</f>
        <v>único</v>
      </c>
    </row>
    <row r="1321" spans="1:12" x14ac:dyDescent="0.3">
      <c r="A1321" s="1">
        <v>45523</v>
      </c>
      <c r="B1321" s="2">
        <v>45523.889723159722</v>
      </c>
      <c r="C1321" s="2" t="str">
        <f>TEXT(Tabla1[[#This Row],[date]],"mmm")</f>
        <v>ago</v>
      </c>
      <c r="D1321" s="2" t="str">
        <f>TEXT(Tabla1[[#This Row],[date]],"dddd")</f>
        <v>lunes</v>
      </c>
      <c r="E1321" s="2" t="str">
        <f>TEXT(Tabla1[[#This Row],[datetime]],"hh:mm")</f>
        <v>21:21</v>
      </c>
      <c r="F1321" t="s">
        <v>3</v>
      </c>
      <c r="G1321" t="s">
        <v>521</v>
      </c>
      <c r="H1321" t="str">
        <f>IF(ISBLANK(G1321),"cash",IF(COUNTIF($D$2:D1321,D1321)=1,"Nuevo","frecuente"))</f>
        <v>frecuente</v>
      </c>
      <c r="I1321" s="8">
        <v>32.82</v>
      </c>
      <c r="J1321" t="s">
        <v>7</v>
      </c>
      <c r="K1321" t="str">
        <f>Tabla1[[#This Row],[day_of_the_week]]&amp;"-"&amp;Tabla1[[#This Row],[hour]]&amp;"-"&amp;Tabla1[[#This Row],[cash_type]]&amp;"-"&amp;Tabla1[[#This Row],[card]]&amp;"-"&amp;Tabla1[[#This Row],[coffee_name]]</f>
        <v>lunes-21:21-card-ANON-0000-0000-0507-Latte</v>
      </c>
      <c r="L1321" t="str">
        <f>IF(COUNTIF($K$2:K1321,K1321)=1,"único","repetido")</f>
        <v>único</v>
      </c>
    </row>
    <row r="1322" spans="1:12" x14ac:dyDescent="0.3">
      <c r="A1322" s="1">
        <v>45523</v>
      </c>
      <c r="B1322" s="2">
        <v>45523.897187916664</v>
      </c>
      <c r="C1322" s="2" t="str">
        <f>TEXT(Tabla1[[#This Row],[date]],"mmm")</f>
        <v>ago</v>
      </c>
      <c r="D1322" s="2" t="str">
        <f>TEXT(Tabla1[[#This Row],[date]],"dddd")</f>
        <v>lunes</v>
      </c>
      <c r="E1322" s="2" t="str">
        <f>TEXT(Tabla1[[#This Row],[datetime]],"hh:mm")</f>
        <v>21:31</v>
      </c>
      <c r="F1322" t="s">
        <v>3</v>
      </c>
      <c r="G1322" t="s">
        <v>505</v>
      </c>
      <c r="H1322" t="str">
        <f>IF(ISBLANK(G1322),"cash",IF(COUNTIF($D$2:D1322,D1322)=1,"Nuevo","frecuente"))</f>
        <v>frecuente</v>
      </c>
      <c r="I1322" s="8">
        <v>32.82</v>
      </c>
      <c r="J1322" t="s">
        <v>18</v>
      </c>
      <c r="K1322" t="str">
        <f>Tabla1[[#This Row],[day_of_the_week]]&amp;"-"&amp;Tabla1[[#This Row],[hour]]&amp;"-"&amp;Tabla1[[#This Row],[cash_type]]&amp;"-"&amp;Tabla1[[#This Row],[card]]&amp;"-"&amp;Tabla1[[#This Row],[coffee_name]]</f>
        <v>lunes-21:31-card-ANON-0000-0000-0491-Cocoa</v>
      </c>
      <c r="L1322" t="str">
        <f>IF(COUNTIF($K$2:K1322,K1322)=1,"único","repetido")</f>
        <v>único</v>
      </c>
    </row>
    <row r="1323" spans="1:12" x14ac:dyDescent="0.3">
      <c r="A1323" s="1">
        <v>45524</v>
      </c>
      <c r="B1323" s="2">
        <v>45524.352273240744</v>
      </c>
      <c r="C1323" s="2" t="str">
        <f>TEXT(Tabla1[[#This Row],[date]],"mmm")</f>
        <v>ago</v>
      </c>
      <c r="D1323" s="2" t="str">
        <f>TEXT(Tabla1[[#This Row],[date]],"dddd")</f>
        <v>martes</v>
      </c>
      <c r="E1323" s="2" t="str">
        <f>TEXT(Tabla1[[#This Row],[datetime]],"hh:mm")</f>
        <v>08:27</v>
      </c>
      <c r="F1323" t="s">
        <v>3</v>
      </c>
      <c r="G1323" t="s">
        <v>155</v>
      </c>
      <c r="H1323" t="str">
        <f>IF(ISBLANK(G1323),"cash",IF(COUNTIF($D$2:D1323,D1323)=1,"Nuevo","frecuente"))</f>
        <v>frecuente</v>
      </c>
      <c r="I1323" s="8">
        <v>23.02</v>
      </c>
      <c r="J1323" t="s">
        <v>28</v>
      </c>
      <c r="K1323" t="str">
        <f>Tabla1[[#This Row],[day_of_the_week]]&amp;"-"&amp;Tabla1[[#This Row],[hour]]&amp;"-"&amp;Tabla1[[#This Row],[cash_type]]&amp;"-"&amp;Tabla1[[#This Row],[card]]&amp;"-"&amp;Tabla1[[#This Row],[coffee_name]]</f>
        <v>martes-08:27-card-ANON-0000-0000-0141-Cortado</v>
      </c>
      <c r="L1323" t="str">
        <f>IF(COUNTIF($K$2:K1323,K1323)=1,"único","repetido")</f>
        <v>único</v>
      </c>
    </row>
    <row r="1324" spans="1:12" x14ac:dyDescent="0.3">
      <c r="A1324" s="1">
        <v>45524</v>
      </c>
      <c r="B1324" s="2">
        <v>45524.353644861112</v>
      </c>
      <c r="C1324" s="2" t="str">
        <f>TEXT(Tabla1[[#This Row],[date]],"mmm")</f>
        <v>ago</v>
      </c>
      <c r="D1324" s="2" t="str">
        <f>TEXT(Tabla1[[#This Row],[date]],"dddd")</f>
        <v>martes</v>
      </c>
      <c r="E1324" s="2" t="str">
        <f>TEXT(Tabla1[[#This Row],[datetime]],"hh:mm")</f>
        <v>08:29</v>
      </c>
      <c r="F1324" t="s">
        <v>3</v>
      </c>
      <c r="G1324" t="s">
        <v>539</v>
      </c>
      <c r="H1324" t="str">
        <f>IF(ISBLANK(G1324),"cash",IF(COUNTIF($D$2:D1324,D1324)=1,"Nuevo","frecuente"))</f>
        <v>frecuente</v>
      </c>
      <c r="I1324" s="8">
        <v>32.82</v>
      </c>
      <c r="J1324" t="s">
        <v>7</v>
      </c>
      <c r="K1324" t="str">
        <f>Tabla1[[#This Row],[day_of_the_week]]&amp;"-"&amp;Tabla1[[#This Row],[hour]]&amp;"-"&amp;Tabla1[[#This Row],[cash_type]]&amp;"-"&amp;Tabla1[[#This Row],[card]]&amp;"-"&amp;Tabla1[[#This Row],[coffee_name]]</f>
        <v>martes-08:29-card-ANON-0000-0000-0525-Latte</v>
      </c>
      <c r="L1324" t="str">
        <f>IF(COUNTIF($K$2:K1324,K1324)=1,"único","repetido")</f>
        <v>único</v>
      </c>
    </row>
    <row r="1325" spans="1:12" x14ac:dyDescent="0.3">
      <c r="A1325" s="1">
        <v>45524</v>
      </c>
      <c r="B1325" s="2">
        <v>45524.367910578701</v>
      </c>
      <c r="C1325" s="2" t="str">
        <f>TEXT(Tabla1[[#This Row],[date]],"mmm")</f>
        <v>ago</v>
      </c>
      <c r="D1325" s="2" t="str">
        <f>TEXT(Tabla1[[#This Row],[date]],"dddd")</f>
        <v>martes</v>
      </c>
      <c r="E1325" s="2" t="str">
        <f>TEXT(Tabla1[[#This Row],[datetime]],"hh:mm")</f>
        <v>08:49</v>
      </c>
      <c r="F1325" t="s">
        <v>3</v>
      </c>
      <c r="G1325" t="s">
        <v>540</v>
      </c>
      <c r="H1325" t="str">
        <f>IF(ISBLANK(G1325),"cash",IF(COUNTIF($D$2:D1325,D1325)=1,"Nuevo","frecuente"))</f>
        <v>frecuente</v>
      </c>
      <c r="I1325" s="8">
        <v>18.12</v>
      </c>
      <c r="J1325" t="s">
        <v>35</v>
      </c>
      <c r="K1325" t="str">
        <f>Tabla1[[#This Row],[day_of_the_week]]&amp;"-"&amp;Tabla1[[#This Row],[hour]]&amp;"-"&amp;Tabla1[[#This Row],[cash_type]]&amp;"-"&amp;Tabla1[[#This Row],[card]]&amp;"-"&amp;Tabla1[[#This Row],[coffee_name]]</f>
        <v>martes-08:49-card-ANON-0000-0000-0526-Espresso</v>
      </c>
      <c r="L1325" t="str">
        <f>IF(COUNTIF($K$2:K1325,K1325)=1,"único","repetido")</f>
        <v>único</v>
      </c>
    </row>
    <row r="1326" spans="1:12" x14ac:dyDescent="0.3">
      <c r="A1326" s="1">
        <v>45524</v>
      </c>
      <c r="B1326" s="2">
        <v>45524.368476192132</v>
      </c>
      <c r="C1326" s="2" t="str">
        <f>TEXT(Tabla1[[#This Row],[date]],"mmm")</f>
        <v>ago</v>
      </c>
      <c r="D1326" s="2" t="str">
        <f>TEXT(Tabla1[[#This Row],[date]],"dddd")</f>
        <v>martes</v>
      </c>
      <c r="E1326" s="2" t="str">
        <f>TEXT(Tabla1[[#This Row],[datetime]],"hh:mm")</f>
        <v>08:50</v>
      </c>
      <c r="F1326" t="s">
        <v>3</v>
      </c>
      <c r="G1326" t="s">
        <v>540</v>
      </c>
      <c r="H1326" t="str">
        <f>IF(ISBLANK(G1326),"cash",IF(COUNTIF($D$2:D1326,D1326)=1,"Nuevo","frecuente"))</f>
        <v>frecuente</v>
      </c>
      <c r="I1326" s="8">
        <v>23.02</v>
      </c>
      <c r="J1326" t="s">
        <v>28</v>
      </c>
      <c r="K1326" t="str">
        <f>Tabla1[[#This Row],[day_of_the_week]]&amp;"-"&amp;Tabla1[[#This Row],[hour]]&amp;"-"&amp;Tabla1[[#This Row],[cash_type]]&amp;"-"&amp;Tabla1[[#This Row],[card]]&amp;"-"&amp;Tabla1[[#This Row],[coffee_name]]</f>
        <v>martes-08:50-card-ANON-0000-0000-0526-Cortado</v>
      </c>
      <c r="L1326" t="str">
        <f>IF(COUNTIF($K$2:K1326,K1326)=1,"único","repetido")</f>
        <v>único</v>
      </c>
    </row>
    <row r="1327" spans="1:12" x14ac:dyDescent="0.3">
      <c r="A1327" s="1">
        <v>45524</v>
      </c>
      <c r="B1327" s="2">
        <v>45524.465226562497</v>
      </c>
      <c r="C1327" s="2" t="str">
        <f>TEXT(Tabla1[[#This Row],[date]],"mmm")</f>
        <v>ago</v>
      </c>
      <c r="D1327" s="2" t="str">
        <f>TEXT(Tabla1[[#This Row],[date]],"dddd")</f>
        <v>martes</v>
      </c>
      <c r="E1327" s="2" t="str">
        <f>TEXT(Tabla1[[#This Row],[datetime]],"hh:mm")</f>
        <v>11:09</v>
      </c>
      <c r="F1327" t="s">
        <v>3</v>
      </c>
      <c r="G1327" t="s">
        <v>541</v>
      </c>
      <c r="H1327" t="str">
        <f>IF(ISBLANK(G1327),"cash",IF(COUNTIF($D$2:D1327,D1327)=1,"Nuevo","frecuente"))</f>
        <v>frecuente</v>
      </c>
      <c r="I1327" s="8">
        <v>23.02</v>
      </c>
      <c r="J1327" t="s">
        <v>11</v>
      </c>
      <c r="K1327" t="str">
        <f>Tabla1[[#This Row],[day_of_the_week]]&amp;"-"&amp;Tabla1[[#This Row],[hour]]&amp;"-"&amp;Tabla1[[#This Row],[cash_type]]&amp;"-"&amp;Tabla1[[#This Row],[card]]&amp;"-"&amp;Tabla1[[#This Row],[coffee_name]]</f>
        <v>martes-11:09-card-ANON-0000-0000-0527-Americano</v>
      </c>
      <c r="L1327" t="str">
        <f>IF(COUNTIF($K$2:K1327,K1327)=1,"único","repetido")</f>
        <v>único</v>
      </c>
    </row>
    <row r="1328" spans="1:12" x14ac:dyDescent="0.3">
      <c r="A1328" s="1">
        <v>45524</v>
      </c>
      <c r="B1328" s="2">
        <v>45524.466424571758</v>
      </c>
      <c r="C1328" s="2" t="str">
        <f>TEXT(Tabla1[[#This Row],[date]],"mmm")</f>
        <v>ago</v>
      </c>
      <c r="D1328" s="2" t="str">
        <f>TEXT(Tabla1[[#This Row],[date]],"dddd")</f>
        <v>martes</v>
      </c>
      <c r="E1328" s="2" t="str">
        <f>TEXT(Tabla1[[#This Row],[datetime]],"hh:mm")</f>
        <v>11:11</v>
      </c>
      <c r="F1328" t="s">
        <v>3</v>
      </c>
      <c r="G1328" t="s">
        <v>542</v>
      </c>
      <c r="H1328" t="str">
        <f>IF(ISBLANK(G1328),"cash",IF(COUNTIF($D$2:D1328,D1328)=1,"Nuevo","frecuente"))</f>
        <v>frecuente</v>
      </c>
      <c r="I1328" s="8">
        <v>23.02</v>
      </c>
      <c r="J1328" t="s">
        <v>11</v>
      </c>
      <c r="K1328" t="str">
        <f>Tabla1[[#This Row],[day_of_the_week]]&amp;"-"&amp;Tabla1[[#This Row],[hour]]&amp;"-"&amp;Tabla1[[#This Row],[cash_type]]&amp;"-"&amp;Tabla1[[#This Row],[card]]&amp;"-"&amp;Tabla1[[#This Row],[coffee_name]]</f>
        <v>martes-11:11-card-ANON-0000-0000-0528-Americano</v>
      </c>
      <c r="L1328" t="str">
        <f>IF(COUNTIF($K$2:K1328,K1328)=1,"único","repetido")</f>
        <v>único</v>
      </c>
    </row>
    <row r="1329" spans="1:12" x14ac:dyDescent="0.3">
      <c r="A1329" s="1">
        <v>45524</v>
      </c>
      <c r="B1329" s="2">
        <v>45524.467027557868</v>
      </c>
      <c r="C1329" s="2" t="str">
        <f>TEXT(Tabla1[[#This Row],[date]],"mmm")</f>
        <v>ago</v>
      </c>
      <c r="D1329" s="2" t="str">
        <f>TEXT(Tabla1[[#This Row],[date]],"dddd")</f>
        <v>martes</v>
      </c>
      <c r="E1329" s="2" t="str">
        <f>TEXT(Tabla1[[#This Row],[datetime]],"hh:mm")</f>
        <v>11:12</v>
      </c>
      <c r="F1329" t="s">
        <v>3</v>
      </c>
      <c r="G1329" t="s">
        <v>543</v>
      </c>
      <c r="H1329" t="str">
        <f>IF(ISBLANK(G1329),"cash",IF(COUNTIF($D$2:D1329,D1329)=1,"Nuevo","frecuente"))</f>
        <v>frecuente</v>
      </c>
      <c r="I1329" s="8">
        <v>23.02</v>
      </c>
      <c r="J1329" t="s">
        <v>11</v>
      </c>
      <c r="K1329" t="str">
        <f>Tabla1[[#This Row],[day_of_the_week]]&amp;"-"&amp;Tabla1[[#This Row],[hour]]&amp;"-"&amp;Tabla1[[#This Row],[cash_type]]&amp;"-"&amp;Tabla1[[#This Row],[card]]&amp;"-"&amp;Tabla1[[#This Row],[coffee_name]]</f>
        <v>martes-11:12-card-ANON-0000-0000-0529-Americano</v>
      </c>
      <c r="L1329" t="str">
        <f>IF(COUNTIF($K$2:K1329,K1329)=1,"único","repetido")</f>
        <v>único</v>
      </c>
    </row>
    <row r="1330" spans="1:12" x14ac:dyDescent="0.3">
      <c r="A1330" s="1">
        <v>45524</v>
      </c>
      <c r="B1330" s="2">
        <v>45524.48773148148</v>
      </c>
      <c r="C1330" s="2" t="str">
        <f>TEXT(Tabla1[[#This Row],[date]],"mmm")</f>
        <v>ago</v>
      </c>
      <c r="D1330" s="2" t="str">
        <f>TEXT(Tabla1[[#This Row],[date]],"dddd")</f>
        <v>martes</v>
      </c>
      <c r="E1330" s="2" t="str">
        <f>TEXT(Tabla1[[#This Row],[datetime]],"hh:mm")</f>
        <v>11:42</v>
      </c>
      <c r="F1330" t="s">
        <v>3</v>
      </c>
      <c r="G1330" t="s">
        <v>155</v>
      </c>
      <c r="H1330" t="str">
        <f>IF(ISBLANK(G1330),"cash",IF(COUNTIF($D$2:D1330,D1330)=1,"Nuevo","frecuente"))</f>
        <v>frecuente</v>
      </c>
      <c r="I1330" s="8">
        <v>32.82</v>
      </c>
      <c r="J1330" t="s">
        <v>7</v>
      </c>
      <c r="K1330" t="str">
        <f>Tabla1[[#This Row],[day_of_the_week]]&amp;"-"&amp;Tabla1[[#This Row],[hour]]&amp;"-"&amp;Tabla1[[#This Row],[cash_type]]&amp;"-"&amp;Tabla1[[#This Row],[card]]&amp;"-"&amp;Tabla1[[#This Row],[coffee_name]]</f>
        <v>martes-11:42-card-ANON-0000-0000-0141-Latte</v>
      </c>
      <c r="L1330" t="str">
        <f>IF(COUNTIF($K$2:K1330,K1330)=1,"único","repetido")</f>
        <v>único</v>
      </c>
    </row>
    <row r="1331" spans="1:12" x14ac:dyDescent="0.3">
      <c r="A1331" s="1">
        <v>45524</v>
      </c>
      <c r="B1331" s="2">
        <v>45524.862973067131</v>
      </c>
      <c r="C1331" s="2" t="str">
        <f>TEXT(Tabla1[[#This Row],[date]],"mmm")</f>
        <v>ago</v>
      </c>
      <c r="D1331" s="2" t="str">
        <f>TEXT(Tabla1[[#This Row],[date]],"dddd")</f>
        <v>martes</v>
      </c>
      <c r="E1331" s="2" t="str">
        <f>TEXT(Tabla1[[#This Row],[datetime]],"hh:mm")</f>
        <v>20:42</v>
      </c>
      <c r="F1331" t="s">
        <v>3</v>
      </c>
      <c r="G1331" t="s">
        <v>544</v>
      </c>
      <c r="H1331" t="str">
        <f>IF(ISBLANK(G1331),"cash",IF(COUNTIF($D$2:D1331,D1331)=1,"Nuevo","frecuente"))</f>
        <v>frecuente</v>
      </c>
      <c r="I1331" s="8">
        <v>32.82</v>
      </c>
      <c r="J1331" t="s">
        <v>7</v>
      </c>
      <c r="K1331" t="str">
        <f>Tabla1[[#This Row],[day_of_the_week]]&amp;"-"&amp;Tabla1[[#This Row],[hour]]&amp;"-"&amp;Tabla1[[#This Row],[cash_type]]&amp;"-"&amp;Tabla1[[#This Row],[card]]&amp;"-"&amp;Tabla1[[#This Row],[coffee_name]]</f>
        <v>martes-20:42-card-ANON-0000-0000-0530-Latte</v>
      </c>
      <c r="L1331" t="str">
        <f>IF(COUNTIF($K$2:K1331,K1331)=1,"único","repetido")</f>
        <v>único</v>
      </c>
    </row>
    <row r="1332" spans="1:12" x14ac:dyDescent="0.3">
      <c r="A1332" s="1">
        <v>45524</v>
      </c>
      <c r="B1332" s="2">
        <v>45524.86406078704</v>
      </c>
      <c r="C1332" s="2" t="str">
        <f>TEXT(Tabla1[[#This Row],[date]],"mmm")</f>
        <v>ago</v>
      </c>
      <c r="D1332" s="2" t="str">
        <f>TEXT(Tabla1[[#This Row],[date]],"dddd")</f>
        <v>martes</v>
      </c>
      <c r="E1332" s="2" t="str">
        <f>TEXT(Tabla1[[#This Row],[datetime]],"hh:mm")</f>
        <v>20:44</v>
      </c>
      <c r="F1332" t="s">
        <v>3</v>
      </c>
      <c r="G1332" t="s">
        <v>545</v>
      </c>
      <c r="H1332" t="str">
        <f>IF(ISBLANK(G1332),"cash",IF(COUNTIF($D$2:D1332,D1332)=1,"Nuevo","frecuente"))</f>
        <v>frecuente</v>
      </c>
      <c r="I1332" s="8">
        <v>32.82</v>
      </c>
      <c r="J1332" t="s">
        <v>7</v>
      </c>
      <c r="K1332" t="str">
        <f>Tabla1[[#This Row],[day_of_the_week]]&amp;"-"&amp;Tabla1[[#This Row],[hour]]&amp;"-"&amp;Tabla1[[#This Row],[cash_type]]&amp;"-"&amp;Tabla1[[#This Row],[card]]&amp;"-"&amp;Tabla1[[#This Row],[coffee_name]]</f>
        <v>martes-20:44-card-ANON-0000-0000-0531-Latte</v>
      </c>
      <c r="L1332" t="str">
        <f>IF(COUNTIF($K$2:K1332,K1332)=1,"único","repetido")</f>
        <v>único</v>
      </c>
    </row>
    <row r="1333" spans="1:12" x14ac:dyDescent="0.3">
      <c r="A1333" s="1">
        <v>45524</v>
      </c>
      <c r="B1333" s="2">
        <v>45524.86472622685</v>
      </c>
      <c r="C1333" s="2" t="str">
        <f>TEXT(Tabla1[[#This Row],[date]],"mmm")</f>
        <v>ago</v>
      </c>
      <c r="D1333" s="2" t="str">
        <f>TEXT(Tabla1[[#This Row],[date]],"dddd")</f>
        <v>martes</v>
      </c>
      <c r="E1333" s="2" t="str">
        <f>TEXT(Tabla1[[#This Row],[datetime]],"hh:mm")</f>
        <v>20:45</v>
      </c>
      <c r="F1333" t="s">
        <v>3</v>
      </c>
      <c r="G1333" t="s">
        <v>545</v>
      </c>
      <c r="H1333" t="str">
        <f>IF(ISBLANK(G1333),"cash",IF(COUNTIF($D$2:D1333,D1333)=1,"Nuevo","frecuente"))</f>
        <v>frecuente</v>
      </c>
      <c r="I1333" s="8">
        <v>32.82</v>
      </c>
      <c r="J1333" t="s">
        <v>7</v>
      </c>
      <c r="K1333" t="str">
        <f>Tabla1[[#This Row],[day_of_the_week]]&amp;"-"&amp;Tabla1[[#This Row],[hour]]&amp;"-"&amp;Tabla1[[#This Row],[cash_type]]&amp;"-"&amp;Tabla1[[#This Row],[card]]&amp;"-"&amp;Tabla1[[#This Row],[coffee_name]]</f>
        <v>martes-20:45-card-ANON-0000-0000-0531-Latte</v>
      </c>
      <c r="L1333" t="str">
        <f>IF(COUNTIF($K$2:K1333,K1333)=1,"único","repetido")</f>
        <v>único</v>
      </c>
    </row>
    <row r="1334" spans="1:12" x14ac:dyDescent="0.3">
      <c r="A1334" s="1">
        <v>45524</v>
      </c>
      <c r="B1334" s="2">
        <v>45524.86532394676</v>
      </c>
      <c r="C1334" s="2" t="str">
        <f>TEXT(Tabla1[[#This Row],[date]],"mmm")</f>
        <v>ago</v>
      </c>
      <c r="D1334" s="2" t="str">
        <f>TEXT(Tabla1[[#This Row],[date]],"dddd")</f>
        <v>martes</v>
      </c>
      <c r="E1334" s="2" t="str">
        <f>TEXT(Tabla1[[#This Row],[datetime]],"hh:mm")</f>
        <v>20:46</v>
      </c>
      <c r="F1334" t="s">
        <v>3</v>
      </c>
      <c r="G1334" t="s">
        <v>546</v>
      </c>
      <c r="H1334" t="str">
        <f>IF(ISBLANK(G1334),"cash",IF(COUNTIF($D$2:D1334,D1334)=1,"Nuevo","frecuente"))</f>
        <v>frecuente</v>
      </c>
      <c r="I1334" s="8">
        <v>32.82</v>
      </c>
      <c r="J1334" t="s">
        <v>7</v>
      </c>
      <c r="K1334" t="str">
        <f>Tabla1[[#This Row],[day_of_the_week]]&amp;"-"&amp;Tabla1[[#This Row],[hour]]&amp;"-"&amp;Tabla1[[#This Row],[cash_type]]&amp;"-"&amp;Tabla1[[#This Row],[card]]&amp;"-"&amp;Tabla1[[#This Row],[coffee_name]]</f>
        <v>martes-20:46-card-ANON-0000-0000-0532-Latte</v>
      </c>
      <c r="L1334" t="str">
        <f>IF(COUNTIF($K$2:K1334,K1334)=1,"único","repetido")</f>
        <v>único</v>
      </c>
    </row>
    <row r="1335" spans="1:12" x14ac:dyDescent="0.3">
      <c r="A1335" s="1">
        <v>45525</v>
      </c>
      <c r="B1335" s="2">
        <v>45525.332790486114</v>
      </c>
      <c r="C1335" s="2" t="str">
        <f>TEXT(Tabla1[[#This Row],[date]],"mmm")</f>
        <v>ago</v>
      </c>
      <c r="D1335" s="2" t="str">
        <f>TEXT(Tabla1[[#This Row],[date]],"dddd")</f>
        <v>miércoles</v>
      </c>
      <c r="E1335" s="2" t="str">
        <f>TEXT(Tabla1[[#This Row],[datetime]],"hh:mm")</f>
        <v>07:59</v>
      </c>
      <c r="F1335" t="s">
        <v>3</v>
      </c>
      <c r="G1335" t="s">
        <v>547</v>
      </c>
      <c r="H1335" t="str">
        <f>IF(ISBLANK(G1335),"cash",IF(COUNTIF($D$2:D1335,D1335)=1,"Nuevo","frecuente"))</f>
        <v>frecuente</v>
      </c>
      <c r="I1335" s="8">
        <v>27.92</v>
      </c>
      <c r="J1335" t="s">
        <v>14</v>
      </c>
      <c r="K1335" t="str">
        <f>Tabla1[[#This Row],[day_of_the_week]]&amp;"-"&amp;Tabla1[[#This Row],[hour]]&amp;"-"&amp;Tabla1[[#This Row],[cash_type]]&amp;"-"&amp;Tabla1[[#This Row],[card]]&amp;"-"&amp;Tabla1[[#This Row],[coffee_name]]</f>
        <v>miércoles-07:59-card-ANON-0000-0000-0533-Americano with Milk</v>
      </c>
      <c r="L1335" t="str">
        <f>IF(COUNTIF($K$2:K1335,K1335)=1,"único","repetido")</f>
        <v>único</v>
      </c>
    </row>
    <row r="1336" spans="1:12" x14ac:dyDescent="0.3">
      <c r="A1336" s="1">
        <v>45525</v>
      </c>
      <c r="B1336" s="2">
        <v>45525.361428159726</v>
      </c>
      <c r="C1336" s="2" t="str">
        <f>TEXT(Tabla1[[#This Row],[date]],"mmm")</f>
        <v>ago</v>
      </c>
      <c r="D1336" s="2" t="str">
        <f>TEXT(Tabla1[[#This Row],[date]],"dddd")</f>
        <v>miércoles</v>
      </c>
      <c r="E1336" s="2" t="str">
        <f>TEXT(Tabla1[[#This Row],[datetime]],"hh:mm")</f>
        <v>08:40</v>
      </c>
      <c r="F1336" t="s">
        <v>3</v>
      </c>
      <c r="G1336" t="s">
        <v>155</v>
      </c>
      <c r="H1336" t="str">
        <f>IF(ISBLANK(G1336),"cash",IF(COUNTIF($D$2:D1336,D1336)=1,"Nuevo","frecuente"))</f>
        <v>frecuente</v>
      </c>
      <c r="I1336" s="8">
        <v>23.02</v>
      </c>
      <c r="J1336" t="s">
        <v>28</v>
      </c>
      <c r="K1336" t="str">
        <f>Tabla1[[#This Row],[day_of_the_week]]&amp;"-"&amp;Tabla1[[#This Row],[hour]]&amp;"-"&amp;Tabla1[[#This Row],[cash_type]]&amp;"-"&amp;Tabla1[[#This Row],[card]]&amp;"-"&amp;Tabla1[[#This Row],[coffee_name]]</f>
        <v>miércoles-08:40-card-ANON-0000-0000-0141-Cortado</v>
      </c>
      <c r="L1336" t="str">
        <f>IF(COUNTIF($K$2:K1336,K1336)=1,"único","repetido")</f>
        <v>único</v>
      </c>
    </row>
    <row r="1337" spans="1:12" x14ac:dyDescent="0.3">
      <c r="A1337" s="1">
        <v>45525</v>
      </c>
      <c r="B1337" s="2">
        <v>45525.426069490743</v>
      </c>
      <c r="C1337" s="2" t="str">
        <f>TEXT(Tabla1[[#This Row],[date]],"mmm")</f>
        <v>ago</v>
      </c>
      <c r="D1337" s="2" t="str">
        <f>TEXT(Tabla1[[#This Row],[date]],"dddd")</f>
        <v>miércoles</v>
      </c>
      <c r="E1337" s="2" t="str">
        <f>TEXT(Tabla1[[#This Row],[datetime]],"hh:mm")</f>
        <v>10:13</v>
      </c>
      <c r="F1337" t="s">
        <v>3</v>
      </c>
      <c r="G1337" t="s">
        <v>389</v>
      </c>
      <c r="H1337" t="str">
        <f>IF(ISBLANK(G1337),"cash",IF(COUNTIF($D$2:D1337,D1337)=1,"Nuevo","frecuente"))</f>
        <v>frecuente</v>
      </c>
      <c r="I1337" s="8">
        <v>23.02</v>
      </c>
      <c r="J1337" t="s">
        <v>11</v>
      </c>
      <c r="K1337" t="str">
        <f>Tabla1[[#This Row],[day_of_the_week]]&amp;"-"&amp;Tabla1[[#This Row],[hour]]&amp;"-"&amp;Tabla1[[#This Row],[cash_type]]&amp;"-"&amp;Tabla1[[#This Row],[card]]&amp;"-"&amp;Tabla1[[#This Row],[coffee_name]]</f>
        <v>miércoles-10:13-card-ANON-0000-0000-0375-Americano</v>
      </c>
      <c r="L1337" t="str">
        <f>IF(COUNTIF($K$2:K1337,K1337)=1,"único","repetido")</f>
        <v>único</v>
      </c>
    </row>
    <row r="1338" spans="1:12" x14ac:dyDescent="0.3">
      <c r="A1338" s="1">
        <v>45525</v>
      </c>
      <c r="B1338" s="2">
        <v>45525.443570914351</v>
      </c>
      <c r="C1338" s="2" t="str">
        <f>TEXT(Tabla1[[#This Row],[date]],"mmm")</f>
        <v>ago</v>
      </c>
      <c r="D1338" s="2" t="str">
        <f>TEXT(Tabla1[[#This Row],[date]],"dddd")</f>
        <v>miércoles</v>
      </c>
      <c r="E1338" s="2" t="str">
        <f>TEXT(Tabla1[[#This Row],[datetime]],"hh:mm")</f>
        <v>10:38</v>
      </c>
      <c r="F1338" t="s">
        <v>3</v>
      </c>
      <c r="G1338" t="s">
        <v>290</v>
      </c>
      <c r="H1338" t="str">
        <f>IF(ISBLANK(G1338),"cash",IF(COUNTIF($D$2:D1338,D1338)=1,"Nuevo","frecuente"))</f>
        <v>frecuente</v>
      </c>
      <c r="I1338" s="8">
        <v>27.92</v>
      </c>
      <c r="J1338" t="s">
        <v>14</v>
      </c>
      <c r="K1338" t="str">
        <f>Tabla1[[#This Row],[day_of_the_week]]&amp;"-"&amp;Tabla1[[#This Row],[hour]]&amp;"-"&amp;Tabla1[[#This Row],[cash_type]]&amp;"-"&amp;Tabla1[[#This Row],[card]]&amp;"-"&amp;Tabla1[[#This Row],[coffee_name]]</f>
        <v>miércoles-10:38-card-ANON-0000-0000-0276-Americano with Milk</v>
      </c>
      <c r="L1338" t="str">
        <f>IF(COUNTIF($K$2:K1338,K1338)=1,"único","repetido")</f>
        <v>único</v>
      </c>
    </row>
    <row r="1339" spans="1:12" x14ac:dyDescent="0.3">
      <c r="A1339" s="1">
        <v>45525</v>
      </c>
      <c r="B1339" s="2">
        <v>45525.494229618052</v>
      </c>
      <c r="C1339" s="2" t="str">
        <f>TEXT(Tabla1[[#This Row],[date]],"mmm")</f>
        <v>ago</v>
      </c>
      <c r="D1339" s="2" t="str">
        <f>TEXT(Tabla1[[#This Row],[date]],"dddd")</f>
        <v>miércoles</v>
      </c>
      <c r="E1339" s="2" t="str">
        <f>TEXT(Tabla1[[#This Row],[datetime]],"hh:mm")</f>
        <v>11:51</v>
      </c>
      <c r="F1339" t="s">
        <v>3</v>
      </c>
      <c r="G1339" t="s">
        <v>155</v>
      </c>
      <c r="H1339" t="str">
        <f>IF(ISBLANK(G1339),"cash",IF(COUNTIF($D$2:D1339,D1339)=1,"Nuevo","frecuente"))</f>
        <v>frecuente</v>
      </c>
      <c r="I1339" s="8">
        <v>23.02</v>
      </c>
      <c r="J1339" t="s">
        <v>28</v>
      </c>
      <c r="K1339" t="str">
        <f>Tabla1[[#This Row],[day_of_the_week]]&amp;"-"&amp;Tabla1[[#This Row],[hour]]&amp;"-"&amp;Tabla1[[#This Row],[cash_type]]&amp;"-"&amp;Tabla1[[#This Row],[card]]&amp;"-"&amp;Tabla1[[#This Row],[coffee_name]]</f>
        <v>miércoles-11:51-card-ANON-0000-0000-0141-Cortado</v>
      </c>
      <c r="L1339" t="str">
        <f>IF(COUNTIF($K$2:K1339,K1339)=1,"único","repetido")</f>
        <v>único</v>
      </c>
    </row>
    <row r="1340" spans="1:12" x14ac:dyDescent="0.3">
      <c r="A1340" s="1">
        <v>45525</v>
      </c>
      <c r="B1340" s="2">
        <v>45525.55359664352</v>
      </c>
      <c r="C1340" s="2" t="str">
        <f>TEXT(Tabla1[[#This Row],[date]],"mmm")</f>
        <v>ago</v>
      </c>
      <c r="D1340" s="2" t="str">
        <f>TEXT(Tabla1[[#This Row],[date]],"dddd")</f>
        <v>miércoles</v>
      </c>
      <c r="E1340" s="2" t="str">
        <f>TEXT(Tabla1[[#This Row],[datetime]],"hh:mm")</f>
        <v>13:17</v>
      </c>
      <c r="F1340" t="s">
        <v>3</v>
      </c>
      <c r="G1340" t="s">
        <v>548</v>
      </c>
      <c r="H1340" t="str">
        <f>IF(ISBLANK(G1340),"cash",IF(COUNTIF($D$2:D1340,D1340)=1,"Nuevo","frecuente"))</f>
        <v>frecuente</v>
      </c>
      <c r="I1340" s="8">
        <v>32.82</v>
      </c>
      <c r="J1340" t="s">
        <v>7</v>
      </c>
      <c r="K1340" t="str">
        <f>Tabla1[[#This Row],[day_of_the_week]]&amp;"-"&amp;Tabla1[[#This Row],[hour]]&amp;"-"&amp;Tabla1[[#This Row],[cash_type]]&amp;"-"&amp;Tabla1[[#This Row],[card]]&amp;"-"&amp;Tabla1[[#This Row],[coffee_name]]</f>
        <v>miércoles-13:17-card-ANON-0000-0000-0534-Latte</v>
      </c>
      <c r="L1340" t="str">
        <f>IF(COUNTIF($K$2:K1340,K1340)=1,"único","repetido")</f>
        <v>único</v>
      </c>
    </row>
    <row r="1341" spans="1:12" x14ac:dyDescent="0.3">
      <c r="A1341" s="1">
        <v>45525</v>
      </c>
      <c r="B1341" s="2">
        <v>45525.820874108795</v>
      </c>
      <c r="C1341" s="2" t="str">
        <f>TEXT(Tabla1[[#This Row],[date]],"mmm")</f>
        <v>ago</v>
      </c>
      <c r="D1341" s="2" t="str">
        <f>TEXT(Tabla1[[#This Row],[date]],"dddd")</f>
        <v>miércoles</v>
      </c>
      <c r="E1341" s="2" t="str">
        <f>TEXT(Tabla1[[#This Row],[datetime]],"hh:mm")</f>
        <v>19:42</v>
      </c>
      <c r="F1341" t="s">
        <v>3</v>
      </c>
      <c r="G1341" t="s">
        <v>521</v>
      </c>
      <c r="H1341" t="str">
        <f>IF(ISBLANK(G1341),"cash",IF(COUNTIF($D$2:D1341,D1341)=1,"Nuevo","frecuente"))</f>
        <v>frecuente</v>
      </c>
      <c r="I1341" s="8">
        <v>32.82</v>
      </c>
      <c r="J1341" t="s">
        <v>7</v>
      </c>
      <c r="K1341" t="str">
        <f>Tabla1[[#This Row],[day_of_the_week]]&amp;"-"&amp;Tabla1[[#This Row],[hour]]&amp;"-"&amp;Tabla1[[#This Row],[cash_type]]&amp;"-"&amp;Tabla1[[#This Row],[card]]&amp;"-"&amp;Tabla1[[#This Row],[coffee_name]]</f>
        <v>miércoles-19:42-card-ANON-0000-0000-0507-Latte</v>
      </c>
      <c r="L1341" t="str">
        <f>IF(COUNTIF($K$2:K1341,K1341)=1,"único","repetido")</f>
        <v>único</v>
      </c>
    </row>
    <row r="1342" spans="1:12" x14ac:dyDescent="0.3">
      <c r="A1342" s="1">
        <v>45526</v>
      </c>
      <c r="B1342" s="2">
        <v>45526.390582141205</v>
      </c>
      <c r="C1342" s="2" t="str">
        <f>TEXT(Tabla1[[#This Row],[date]],"mmm")</f>
        <v>ago</v>
      </c>
      <c r="D1342" s="2" t="str">
        <f>TEXT(Tabla1[[#This Row],[date]],"dddd")</f>
        <v>jueves</v>
      </c>
      <c r="E1342" s="2" t="str">
        <f>TEXT(Tabla1[[#This Row],[datetime]],"hh:mm")</f>
        <v>09:22</v>
      </c>
      <c r="F1342" t="s">
        <v>3</v>
      </c>
      <c r="G1342" t="s">
        <v>155</v>
      </c>
      <c r="H1342" t="str">
        <f>IF(ISBLANK(G1342),"cash",IF(COUNTIF($D$2:D1342,D1342)=1,"Nuevo","frecuente"))</f>
        <v>frecuente</v>
      </c>
      <c r="I1342" s="8">
        <v>23.02</v>
      </c>
      <c r="J1342" t="s">
        <v>28</v>
      </c>
      <c r="K1342" t="str">
        <f>Tabla1[[#This Row],[day_of_the_week]]&amp;"-"&amp;Tabla1[[#This Row],[hour]]&amp;"-"&amp;Tabla1[[#This Row],[cash_type]]&amp;"-"&amp;Tabla1[[#This Row],[card]]&amp;"-"&amp;Tabla1[[#This Row],[coffee_name]]</f>
        <v>jueves-09:22-card-ANON-0000-0000-0141-Cortado</v>
      </c>
      <c r="L1342" t="str">
        <f>IF(COUNTIF($K$2:K1342,K1342)=1,"único","repetido")</f>
        <v>único</v>
      </c>
    </row>
    <row r="1343" spans="1:12" x14ac:dyDescent="0.3">
      <c r="A1343" s="1">
        <v>45526</v>
      </c>
      <c r="B1343" s="2">
        <v>45526.423188310182</v>
      </c>
      <c r="C1343" s="2" t="str">
        <f>TEXT(Tabla1[[#This Row],[date]],"mmm")</f>
        <v>ago</v>
      </c>
      <c r="D1343" s="2" t="str">
        <f>TEXT(Tabla1[[#This Row],[date]],"dddd")</f>
        <v>jueves</v>
      </c>
      <c r="E1343" s="2" t="str">
        <f>TEXT(Tabla1[[#This Row],[datetime]],"hh:mm")</f>
        <v>10:09</v>
      </c>
      <c r="F1343" t="s">
        <v>3</v>
      </c>
      <c r="G1343" t="s">
        <v>433</v>
      </c>
      <c r="H1343" t="str">
        <f>IF(ISBLANK(G1343),"cash",IF(COUNTIF($D$2:D1343,D1343)=1,"Nuevo","frecuente"))</f>
        <v>frecuente</v>
      </c>
      <c r="I1343" s="8">
        <v>27.92</v>
      </c>
      <c r="J1343" t="s">
        <v>14</v>
      </c>
      <c r="K1343" t="str">
        <f>Tabla1[[#This Row],[day_of_the_week]]&amp;"-"&amp;Tabla1[[#This Row],[hour]]&amp;"-"&amp;Tabla1[[#This Row],[cash_type]]&amp;"-"&amp;Tabla1[[#This Row],[card]]&amp;"-"&amp;Tabla1[[#This Row],[coffee_name]]</f>
        <v>jueves-10:09-card-ANON-0000-0000-0419-Americano with Milk</v>
      </c>
      <c r="L1343" t="str">
        <f>IF(COUNTIF($K$2:K1343,K1343)=1,"único","repetido")</f>
        <v>único</v>
      </c>
    </row>
    <row r="1344" spans="1:12" x14ac:dyDescent="0.3">
      <c r="A1344" s="1">
        <v>45526</v>
      </c>
      <c r="B1344" s="2">
        <v>45526.449992546295</v>
      </c>
      <c r="C1344" s="2" t="str">
        <f>TEXT(Tabla1[[#This Row],[date]],"mmm")</f>
        <v>ago</v>
      </c>
      <c r="D1344" s="2" t="str">
        <f>TEXT(Tabla1[[#This Row],[date]],"dddd")</f>
        <v>jueves</v>
      </c>
      <c r="E1344" s="2" t="str">
        <f>TEXT(Tabla1[[#This Row],[datetime]],"hh:mm")</f>
        <v>10:47</v>
      </c>
      <c r="F1344" t="s">
        <v>3</v>
      </c>
      <c r="G1344" t="s">
        <v>549</v>
      </c>
      <c r="H1344" t="str">
        <f>IF(ISBLANK(G1344),"cash",IF(COUNTIF($D$2:D1344,D1344)=1,"Nuevo","frecuente"))</f>
        <v>frecuente</v>
      </c>
      <c r="I1344" s="8">
        <v>27.92</v>
      </c>
      <c r="J1344" t="s">
        <v>14</v>
      </c>
      <c r="K1344" t="str">
        <f>Tabla1[[#This Row],[day_of_the_week]]&amp;"-"&amp;Tabla1[[#This Row],[hour]]&amp;"-"&amp;Tabla1[[#This Row],[cash_type]]&amp;"-"&amp;Tabla1[[#This Row],[card]]&amp;"-"&amp;Tabla1[[#This Row],[coffee_name]]</f>
        <v>jueves-10:47-card-ANON-0000-0000-0535-Americano with Milk</v>
      </c>
      <c r="L1344" t="str">
        <f>IF(COUNTIF($K$2:K1344,K1344)=1,"único","repetido")</f>
        <v>único</v>
      </c>
    </row>
    <row r="1345" spans="1:12" x14ac:dyDescent="0.3">
      <c r="A1345" s="1">
        <v>45526</v>
      </c>
      <c r="B1345" s="2">
        <v>45526.59458409722</v>
      </c>
      <c r="C1345" s="2" t="str">
        <f>TEXT(Tabla1[[#This Row],[date]],"mmm")</f>
        <v>ago</v>
      </c>
      <c r="D1345" s="2" t="str">
        <f>TEXT(Tabla1[[#This Row],[date]],"dddd")</f>
        <v>jueves</v>
      </c>
      <c r="E1345" s="2" t="str">
        <f>TEXT(Tabla1[[#This Row],[datetime]],"hh:mm")</f>
        <v>14:16</v>
      </c>
      <c r="F1345" t="s">
        <v>3</v>
      </c>
      <c r="G1345" t="s">
        <v>524</v>
      </c>
      <c r="H1345" t="str">
        <f>IF(ISBLANK(G1345),"cash",IF(COUNTIF($D$2:D1345,D1345)=1,"Nuevo","frecuente"))</f>
        <v>frecuente</v>
      </c>
      <c r="I1345" s="8">
        <v>32.82</v>
      </c>
      <c r="J1345" t="s">
        <v>7</v>
      </c>
      <c r="K1345" t="str">
        <f>Tabla1[[#This Row],[day_of_the_week]]&amp;"-"&amp;Tabla1[[#This Row],[hour]]&amp;"-"&amp;Tabla1[[#This Row],[cash_type]]&amp;"-"&amp;Tabla1[[#This Row],[card]]&amp;"-"&amp;Tabla1[[#This Row],[coffee_name]]</f>
        <v>jueves-14:16-card-ANON-0000-0000-0510-Latte</v>
      </c>
      <c r="L1345" t="str">
        <f>IF(COUNTIF($K$2:K1345,K1345)=1,"único","repetido")</f>
        <v>único</v>
      </c>
    </row>
    <row r="1346" spans="1:12" x14ac:dyDescent="0.3">
      <c r="A1346" s="1">
        <v>45526</v>
      </c>
      <c r="B1346" s="2">
        <v>45526.602063634258</v>
      </c>
      <c r="C1346" s="2" t="str">
        <f>TEXT(Tabla1[[#This Row],[date]],"mmm")</f>
        <v>ago</v>
      </c>
      <c r="D1346" s="2" t="str">
        <f>TEXT(Tabla1[[#This Row],[date]],"dddd")</f>
        <v>jueves</v>
      </c>
      <c r="E1346" s="2" t="str">
        <f>TEXT(Tabla1[[#This Row],[datetime]],"hh:mm")</f>
        <v>14:26</v>
      </c>
      <c r="F1346" t="s">
        <v>3</v>
      </c>
      <c r="G1346" t="s">
        <v>550</v>
      </c>
      <c r="H1346" t="str">
        <f>IF(ISBLANK(G1346),"cash",IF(COUNTIF($D$2:D1346,D1346)=1,"Nuevo","frecuente"))</f>
        <v>frecuente</v>
      </c>
      <c r="I1346" s="8">
        <v>32.82</v>
      </c>
      <c r="J1346" t="s">
        <v>7</v>
      </c>
      <c r="K1346" t="str">
        <f>Tabla1[[#This Row],[day_of_the_week]]&amp;"-"&amp;Tabla1[[#This Row],[hour]]&amp;"-"&amp;Tabla1[[#This Row],[cash_type]]&amp;"-"&amp;Tabla1[[#This Row],[card]]&amp;"-"&amp;Tabla1[[#This Row],[coffee_name]]</f>
        <v>jueves-14:26-card-ANON-0000-0000-0536-Latte</v>
      </c>
      <c r="L1346" t="str">
        <f>IF(COUNTIF($K$2:K1346,K1346)=1,"único","repetido")</f>
        <v>único</v>
      </c>
    </row>
    <row r="1347" spans="1:12" x14ac:dyDescent="0.3">
      <c r="A1347" s="1">
        <v>45526</v>
      </c>
      <c r="B1347" s="2">
        <v>45526.629947071757</v>
      </c>
      <c r="C1347" s="2" t="str">
        <f>TEXT(Tabla1[[#This Row],[date]],"mmm")</f>
        <v>ago</v>
      </c>
      <c r="D1347" s="2" t="str">
        <f>TEXT(Tabla1[[#This Row],[date]],"dddd")</f>
        <v>jueves</v>
      </c>
      <c r="E1347" s="2" t="str">
        <f>TEXT(Tabla1[[#This Row],[datetime]],"hh:mm")</f>
        <v>15:07</v>
      </c>
      <c r="F1347" t="s">
        <v>3</v>
      </c>
      <c r="G1347" t="s">
        <v>551</v>
      </c>
      <c r="H1347" t="str">
        <f>IF(ISBLANK(G1347),"cash",IF(COUNTIF($D$2:D1347,D1347)=1,"Nuevo","frecuente"))</f>
        <v>frecuente</v>
      </c>
      <c r="I1347" s="8">
        <v>32.82</v>
      </c>
      <c r="J1347" t="s">
        <v>43</v>
      </c>
      <c r="K1347" t="str">
        <f>Tabla1[[#This Row],[day_of_the_week]]&amp;"-"&amp;Tabla1[[#This Row],[hour]]&amp;"-"&amp;Tabla1[[#This Row],[cash_type]]&amp;"-"&amp;Tabla1[[#This Row],[card]]&amp;"-"&amp;Tabla1[[#This Row],[coffee_name]]</f>
        <v>jueves-15:07-card-ANON-0000-0000-0537-Cappuccino</v>
      </c>
      <c r="L1347" t="str">
        <f>IF(COUNTIF($K$2:K1347,K1347)=1,"único","repetido")</f>
        <v>único</v>
      </c>
    </row>
    <row r="1348" spans="1:12" x14ac:dyDescent="0.3">
      <c r="A1348" s="1">
        <v>45526</v>
      </c>
      <c r="B1348" s="2">
        <v>45526.644066168985</v>
      </c>
      <c r="C1348" s="2" t="str">
        <f>TEXT(Tabla1[[#This Row],[date]],"mmm")</f>
        <v>ago</v>
      </c>
      <c r="D1348" s="2" t="str">
        <f>TEXT(Tabla1[[#This Row],[date]],"dddd")</f>
        <v>jueves</v>
      </c>
      <c r="E1348" s="2" t="str">
        <f>TEXT(Tabla1[[#This Row],[datetime]],"hh:mm")</f>
        <v>15:27</v>
      </c>
      <c r="F1348" t="s">
        <v>3</v>
      </c>
      <c r="G1348" t="s">
        <v>552</v>
      </c>
      <c r="H1348" t="str">
        <f>IF(ISBLANK(G1348),"cash",IF(COUNTIF($D$2:D1348,D1348)=1,"Nuevo","frecuente"))</f>
        <v>frecuente</v>
      </c>
      <c r="I1348" s="8">
        <v>23.02</v>
      </c>
      <c r="J1348" t="s">
        <v>11</v>
      </c>
      <c r="K1348" t="str">
        <f>Tabla1[[#This Row],[day_of_the_week]]&amp;"-"&amp;Tabla1[[#This Row],[hour]]&amp;"-"&amp;Tabla1[[#This Row],[cash_type]]&amp;"-"&amp;Tabla1[[#This Row],[card]]&amp;"-"&amp;Tabla1[[#This Row],[coffee_name]]</f>
        <v>jueves-15:27-card-ANON-0000-0000-0538-Americano</v>
      </c>
      <c r="L1348" t="str">
        <f>IF(COUNTIF($K$2:K1348,K1348)=1,"único","repetido")</f>
        <v>único</v>
      </c>
    </row>
    <row r="1349" spans="1:12" x14ac:dyDescent="0.3">
      <c r="A1349" s="1">
        <v>45527</v>
      </c>
      <c r="B1349" s="2">
        <v>45527.321714432874</v>
      </c>
      <c r="C1349" s="2" t="str">
        <f>TEXT(Tabla1[[#This Row],[date]],"mmm")</f>
        <v>ago</v>
      </c>
      <c r="D1349" s="2" t="str">
        <f>TEXT(Tabla1[[#This Row],[date]],"dddd")</f>
        <v>viernes</v>
      </c>
      <c r="E1349" s="2" t="str">
        <f>TEXT(Tabla1[[#This Row],[datetime]],"hh:mm")</f>
        <v>07:43</v>
      </c>
      <c r="F1349" t="s">
        <v>3</v>
      </c>
      <c r="G1349" t="s">
        <v>489</v>
      </c>
      <c r="H1349" t="str">
        <f>IF(ISBLANK(G1349),"cash",IF(COUNTIF($D$2:D1349,D1349)=1,"Nuevo","frecuente"))</f>
        <v>frecuente</v>
      </c>
      <c r="I1349" s="8">
        <v>32.82</v>
      </c>
      <c r="J1349" t="s">
        <v>7</v>
      </c>
      <c r="K1349" t="str">
        <f>Tabla1[[#This Row],[day_of_the_week]]&amp;"-"&amp;Tabla1[[#This Row],[hour]]&amp;"-"&amp;Tabla1[[#This Row],[cash_type]]&amp;"-"&amp;Tabla1[[#This Row],[card]]&amp;"-"&amp;Tabla1[[#This Row],[coffee_name]]</f>
        <v>viernes-07:43-card-ANON-0000-0000-0475-Latte</v>
      </c>
      <c r="L1349" t="str">
        <f>IF(COUNTIF($K$2:K1349,K1349)=1,"único","repetido")</f>
        <v>único</v>
      </c>
    </row>
    <row r="1350" spans="1:12" x14ac:dyDescent="0.3">
      <c r="A1350" s="1">
        <v>45527</v>
      </c>
      <c r="B1350" s="2">
        <v>45527.348472847225</v>
      </c>
      <c r="C1350" s="2" t="str">
        <f>TEXT(Tabla1[[#This Row],[date]],"mmm")</f>
        <v>ago</v>
      </c>
      <c r="D1350" s="2" t="str">
        <f>TEXT(Tabla1[[#This Row],[date]],"dddd")</f>
        <v>viernes</v>
      </c>
      <c r="E1350" s="2" t="str">
        <f>TEXT(Tabla1[[#This Row],[datetime]],"hh:mm")</f>
        <v>08:21</v>
      </c>
      <c r="F1350" t="s">
        <v>3</v>
      </c>
      <c r="G1350" t="s">
        <v>155</v>
      </c>
      <c r="H1350" t="str">
        <f>IF(ISBLANK(G1350),"cash",IF(COUNTIF($D$2:D1350,D1350)=1,"Nuevo","frecuente"))</f>
        <v>frecuente</v>
      </c>
      <c r="I1350" s="8">
        <v>23.02</v>
      </c>
      <c r="J1350" t="s">
        <v>28</v>
      </c>
      <c r="K1350" t="str">
        <f>Tabla1[[#This Row],[day_of_the_week]]&amp;"-"&amp;Tabla1[[#This Row],[hour]]&amp;"-"&amp;Tabla1[[#This Row],[cash_type]]&amp;"-"&amp;Tabla1[[#This Row],[card]]&amp;"-"&amp;Tabla1[[#This Row],[coffee_name]]</f>
        <v>viernes-08:21-card-ANON-0000-0000-0141-Cortado</v>
      </c>
      <c r="L1350" t="str">
        <f>IF(COUNTIF($K$2:K1350,K1350)=1,"único","repetido")</f>
        <v>único</v>
      </c>
    </row>
    <row r="1351" spans="1:12" x14ac:dyDescent="0.3">
      <c r="A1351" s="1">
        <v>45527</v>
      </c>
      <c r="B1351" s="2">
        <v>45527.349265821758</v>
      </c>
      <c r="C1351" s="2" t="str">
        <f>TEXT(Tabla1[[#This Row],[date]],"mmm")</f>
        <v>ago</v>
      </c>
      <c r="D1351" s="2" t="str">
        <f>TEXT(Tabla1[[#This Row],[date]],"dddd")</f>
        <v>viernes</v>
      </c>
      <c r="E1351" s="2" t="str">
        <f>TEXT(Tabla1[[#This Row],[datetime]],"hh:mm")</f>
        <v>08:22</v>
      </c>
      <c r="F1351" t="s">
        <v>3</v>
      </c>
      <c r="G1351" t="s">
        <v>439</v>
      </c>
      <c r="H1351" t="str">
        <f>IF(ISBLANK(G1351),"cash",IF(COUNTIF($D$2:D1351,D1351)=1,"Nuevo","frecuente"))</f>
        <v>frecuente</v>
      </c>
      <c r="I1351" s="8">
        <v>32.82</v>
      </c>
      <c r="J1351" t="s">
        <v>7</v>
      </c>
      <c r="K1351" t="str">
        <f>Tabla1[[#This Row],[day_of_the_week]]&amp;"-"&amp;Tabla1[[#This Row],[hour]]&amp;"-"&amp;Tabla1[[#This Row],[cash_type]]&amp;"-"&amp;Tabla1[[#This Row],[card]]&amp;"-"&amp;Tabla1[[#This Row],[coffee_name]]</f>
        <v>viernes-08:22-card-ANON-0000-0000-0425-Latte</v>
      </c>
      <c r="L1351" t="str">
        <f>IF(COUNTIF($K$2:K1351,K1351)=1,"único","repetido")</f>
        <v>único</v>
      </c>
    </row>
    <row r="1352" spans="1:12" x14ac:dyDescent="0.3">
      <c r="A1352" s="1">
        <v>45527</v>
      </c>
      <c r="B1352" s="2">
        <v>45527.356698055555</v>
      </c>
      <c r="C1352" s="2" t="str">
        <f>TEXT(Tabla1[[#This Row],[date]],"mmm")</f>
        <v>ago</v>
      </c>
      <c r="D1352" s="2" t="str">
        <f>TEXT(Tabla1[[#This Row],[date]],"dddd")</f>
        <v>viernes</v>
      </c>
      <c r="E1352" s="2" t="str">
        <f>TEXT(Tabla1[[#This Row],[datetime]],"hh:mm")</f>
        <v>08:33</v>
      </c>
      <c r="F1352" t="s">
        <v>3</v>
      </c>
      <c r="G1352" t="s">
        <v>239</v>
      </c>
      <c r="H1352" t="str">
        <f>IF(ISBLANK(G1352),"cash",IF(COUNTIF($D$2:D1352,D1352)=1,"Nuevo","frecuente"))</f>
        <v>frecuente</v>
      </c>
      <c r="I1352" s="8">
        <v>23.02</v>
      </c>
      <c r="J1352" t="s">
        <v>11</v>
      </c>
      <c r="K1352" t="str">
        <f>Tabla1[[#This Row],[day_of_the_week]]&amp;"-"&amp;Tabla1[[#This Row],[hour]]&amp;"-"&amp;Tabla1[[#This Row],[cash_type]]&amp;"-"&amp;Tabla1[[#This Row],[card]]&amp;"-"&amp;Tabla1[[#This Row],[coffee_name]]</f>
        <v>viernes-08:33-card-ANON-0000-0000-0225-Americano</v>
      </c>
      <c r="L1352" t="str">
        <f>IF(COUNTIF($K$2:K1352,K1352)=1,"único","repetido")</f>
        <v>único</v>
      </c>
    </row>
    <row r="1353" spans="1:12" x14ac:dyDescent="0.3">
      <c r="A1353" s="1">
        <v>45527</v>
      </c>
      <c r="B1353" s="2">
        <v>45527.357349560189</v>
      </c>
      <c r="C1353" s="2" t="str">
        <f>TEXT(Tabla1[[#This Row],[date]],"mmm")</f>
        <v>ago</v>
      </c>
      <c r="D1353" s="2" t="str">
        <f>TEXT(Tabla1[[#This Row],[date]],"dddd")</f>
        <v>viernes</v>
      </c>
      <c r="E1353" s="2" t="str">
        <f>TEXT(Tabla1[[#This Row],[datetime]],"hh:mm")</f>
        <v>08:34</v>
      </c>
      <c r="F1353" t="s">
        <v>3</v>
      </c>
      <c r="G1353" t="s">
        <v>239</v>
      </c>
      <c r="H1353" t="str">
        <f>IF(ISBLANK(G1353),"cash",IF(COUNTIF($D$2:D1353,D1353)=1,"Nuevo","frecuente"))</f>
        <v>frecuente</v>
      </c>
      <c r="I1353" s="8">
        <v>23.02</v>
      </c>
      <c r="J1353" t="s">
        <v>11</v>
      </c>
      <c r="K1353" t="str">
        <f>Tabla1[[#This Row],[day_of_the_week]]&amp;"-"&amp;Tabla1[[#This Row],[hour]]&amp;"-"&amp;Tabla1[[#This Row],[cash_type]]&amp;"-"&amp;Tabla1[[#This Row],[card]]&amp;"-"&amp;Tabla1[[#This Row],[coffee_name]]</f>
        <v>viernes-08:34-card-ANON-0000-0000-0225-Americano</v>
      </c>
      <c r="L1353" t="str">
        <f>IF(COUNTIF($K$2:K1353,K1353)=1,"único","repetido")</f>
        <v>único</v>
      </c>
    </row>
    <row r="1354" spans="1:12" x14ac:dyDescent="0.3">
      <c r="A1354" s="1">
        <v>45527</v>
      </c>
      <c r="B1354" s="2">
        <v>45527.385324351853</v>
      </c>
      <c r="C1354" s="2" t="str">
        <f>TEXT(Tabla1[[#This Row],[date]],"mmm")</f>
        <v>ago</v>
      </c>
      <c r="D1354" s="2" t="str">
        <f>TEXT(Tabla1[[#This Row],[date]],"dddd")</f>
        <v>viernes</v>
      </c>
      <c r="E1354" s="2" t="str">
        <f>TEXT(Tabla1[[#This Row],[datetime]],"hh:mm")</f>
        <v>09:14</v>
      </c>
      <c r="F1354" t="s">
        <v>3</v>
      </c>
      <c r="G1354" t="s">
        <v>433</v>
      </c>
      <c r="H1354" t="str">
        <f>IF(ISBLANK(G1354),"cash",IF(COUNTIF($D$2:D1354,D1354)=1,"Nuevo","frecuente"))</f>
        <v>frecuente</v>
      </c>
      <c r="I1354" s="8">
        <v>27.92</v>
      </c>
      <c r="J1354" t="s">
        <v>14</v>
      </c>
      <c r="K1354" t="str">
        <f>Tabla1[[#This Row],[day_of_the_week]]&amp;"-"&amp;Tabla1[[#This Row],[hour]]&amp;"-"&amp;Tabla1[[#This Row],[cash_type]]&amp;"-"&amp;Tabla1[[#This Row],[card]]&amp;"-"&amp;Tabla1[[#This Row],[coffee_name]]</f>
        <v>viernes-09:14-card-ANON-0000-0000-0419-Americano with Milk</v>
      </c>
      <c r="L1354" t="str">
        <f>IF(COUNTIF($K$2:K1354,K1354)=1,"único","repetido")</f>
        <v>único</v>
      </c>
    </row>
    <row r="1355" spans="1:12" x14ac:dyDescent="0.3">
      <c r="A1355" s="1">
        <v>45527</v>
      </c>
      <c r="B1355" s="2">
        <v>45527.424290555558</v>
      </c>
      <c r="C1355" s="2" t="str">
        <f>TEXT(Tabla1[[#This Row],[date]],"mmm")</f>
        <v>ago</v>
      </c>
      <c r="D1355" s="2" t="str">
        <f>TEXT(Tabla1[[#This Row],[date]],"dddd")</f>
        <v>viernes</v>
      </c>
      <c r="E1355" s="2" t="str">
        <f>TEXT(Tabla1[[#This Row],[datetime]],"hh:mm")</f>
        <v>10:10</v>
      </c>
      <c r="F1355" t="s">
        <v>3</v>
      </c>
      <c r="G1355" t="s">
        <v>553</v>
      </c>
      <c r="H1355" t="str">
        <f>IF(ISBLANK(G1355),"cash",IF(COUNTIF($D$2:D1355,D1355)=1,"Nuevo","frecuente"))</f>
        <v>frecuente</v>
      </c>
      <c r="I1355" s="8">
        <v>32.82</v>
      </c>
      <c r="J1355" t="s">
        <v>18</v>
      </c>
      <c r="K1355" t="str">
        <f>Tabla1[[#This Row],[day_of_the_week]]&amp;"-"&amp;Tabla1[[#This Row],[hour]]&amp;"-"&amp;Tabla1[[#This Row],[cash_type]]&amp;"-"&amp;Tabla1[[#This Row],[card]]&amp;"-"&amp;Tabla1[[#This Row],[coffee_name]]</f>
        <v>viernes-10:10-card-ANON-0000-0000-0539-Cocoa</v>
      </c>
      <c r="L1355" t="str">
        <f>IF(COUNTIF($K$2:K1355,K1355)=1,"único","repetido")</f>
        <v>único</v>
      </c>
    </row>
    <row r="1356" spans="1:12" x14ac:dyDescent="0.3">
      <c r="A1356" s="1">
        <v>45527</v>
      </c>
      <c r="B1356" s="2">
        <v>45527.424947557869</v>
      </c>
      <c r="C1356" s="2" t="str">
        <f>TEXT(Tabla1[[#This Row],[date]],"mmm")</f>
        <v>ago</v>
      </c>
      <c r="D1356" s="2" t="str">
        <f>TEXT(Tabla1[[#This Row],[date]],"dddd")</f>
        <v>viernes</v>
      </c>
      <c r="E1356" s="2" t="str">
        <f>TEXT(Tabla1[[#This Row],[datetime]],"hh:mm")</f>
        <v>10:11</v>
      </c>
      <c r="F1356" t="s">
        <v>3</v>
      </c>
      <c r="G1356" t="s">
        <v>553</v>
      </c>
      <c r="H1356" t="str">
        <f>IF(ISBLANK(G1356),"cash",IF(COUNTIF($D$2:D1356,D1356)=1,"Nuevo","frecuente"))</f>
        <v>frecuente</v>
      </c>
      <c r="I1356" s="8">
        <v>23.02</v>
      </c>
      <c r="J1356" t="s">
        <v>11</v>
      </c>
      <c r="K1356" t="str">
        <f>Tabla1[[#This Row],[day_of_the_week]]&amp;"-"&amp;Tabla1[[#This Row],[hour]]&amp;"-"&amp;Tabla1[[#This Row],[cash_type]]&amp;"-"&amp;Tabla1[[#This Row],[card]]&amp;"-"&amp;Tabla1[[#This Row],[coffee_name]]</f>
        <v>viernes-10:11-card-ANON-0000-0000-0539-Americano</v>
      </c>
      <c r="L1356" t="str">
        <f>IF(COUNTIF($K$2:K1356,K1356)=1,"único","repetido")</f>
        <v>único</v>
      </c>
    </row>
    <row r="1357" spans="1:12" x14ac:dyDescent="0.3">
      <c r="A1357" s="1">
        <v>45527</v>
      </c>
      <c r="B1357" s="2">
        <v>45527.443892118055</v>
      </c>
      <c r="C1357" s="2" t="str">
        <f>TEXT(Tabla1[[#This Row],[date]],"mmm")</f>
        <v>ago</v>
      </c>
      <c r="D1357" s="2" t="str">
        <f>TEXT(Tabla1[[#This Row],[date]],"dddd")</f>
        <v>viernes</v>
      </c>
      <c r="E1357" s="2" t="str">
        <f>TEXT(Tabla1[[#This Row],[datetime]],"hh:mm")</f>
        <v>10:39</v>
      </c>
      <c r="F1357" t="s">
        <v>3</v>
      </c>
      <c r="G1357" t="s">
        <v>155</v>
      </c>
      <c r="H1357" t="str">
        <f>IF(ISBLANK(G1357),"cash",IF(COUNTIF($D$2:D1357,D1357)=1,"Nuevo","frecuente"))</f>
        <v>frecuente</v>
      </c>
      <c r="I1357" s="8">
        <v>23.02</v>
      </c>
      <c r="J1357" t="s">
        <v>28</v>
      </c>
      <c r="K1357" t="str">
        <f>Tabla1[[#This Row],[day_of_the_week]]&amp;"-"&amp;Tabla1[[#This Row],[hour]]&amp;"-"&amp;Tabla1[[#This Row],[cash_type]]&amp;"-"&amp;Tabla1[[#This Row],[card]]&amp;"-"&amp;Tabla1[[#This Row],[coffee_name]]</f>
        <v>viernes-10:39-card-ANON-0000-0000-0141-Cortado</v>
      </c>
      <c r="L1357" t="str">
        <f>IF(COUNTIF($K$2:K1357,K1357)=1,"único","repetido")</f>
        <v>único</v>
      </c>
    </row>
    <row r="1358" spans="1:12" x14ac:dyDescent="0.3">
      <c r="A1358" s="1">
        <v>45527</v>
      </c>
      <c r="B1358" s="2">
        <v>45527.467354016204</v>
      </c>
      <c r="C1358" s="2" t="str">
        <f>TEXT(Tabla1[[#This Row],[date]],"mmm")</f>
        <v>ago</v>
      </c>
      <c r="D1358" s="2" t="str">
        <f>TEXT(Tabla1[[#This Row],[date]],"dddd")</f>
        <v>viernes</v>
      </c>
      <c r="E1358" s="2" t="str">
        <f>TEXT(Tabla1[[#This Row],[datetime]],"hh:mm")</f>
        <v>11:12</v>
      </c>
      <c r="F1358" t="s">
        <v>3</v>
      </c>
      <c r="G1358" t="s">
        <v>554</v>
      </c>
      <c r="H1358" t="str">
        <f>IF(ISBLANK(G1358),"cash",IF(COUNTIF($D$2:D1358,D1358)=1,"Nuevo","frecuente"))</f>
        <v>frecuente</v>
      </c>
      <c r="I1358" s="8">
        <v>32.82</v>
      </c>
      <c r="J1358" t="s">
        <v>9</v>
      </c>
      <c r="K1358" t="str">
        <f>Tabla1[[#This Row],[day_of_the_week]]&amp;"-"&amp;Tabla1[[#This Row],[hour]]&amp;"-"&amp;Tabla1[[#This Row],[cash_type]]&amp;"-"&amp;Tabla1[[#This Row],[card]]&amp;"-"&amp;Tabla1[[#This Row],[coffee_name]]</f>
        <v>viernes-11:12-card-ANON-0000-0000-0540-Hot Chocolate</v>
      </c>
      <c r="L1358" t="str">
        <f>IF(COUNTIF($K$2:K1358,K1358)=1,"único","repetido")</f>
        <v>único</v>
      </c>
    </row>
    <row r="1359" spans="1:12" x14ac:dyDescent="0.3">
      <c r="A1359" s="1">
        <v>45527</v>
      </c>
      <c r="B1359" s="2">
        <v>45527.558966990742</v>
      </c>
      <c r="C1359" s="2" t="str">
        <f>TEXT(Tabla1[[#This Row],[date]],"mmm")</f>
        <v>ago</v>
      </c>
      <c r="D1359" s="2" t="str">
        <f>TEXT(Tabla1[[#This Row],[date]],"dddd")</f>
        <v>viernes</v>
      </c>
      <c r="E1359" s="2" t="str">
        <f>TEXT(Tabla1[[#This Row],[datetime]],"hh:mm")</f>
        <v>13:24</v>
      </c>
      <c r="F1359" t="s">
        <v>3</v>
      </c>
      <c r="G1359" t="s">
        <v>555</v>
      </c>
      <c r="H1359" t="str">
        <f>IF(ISBLANK(G1359),"cash",IF(COUNTIF($D$2:D1359,D1359)=1,"Nuevo","frecuente"))</f>
        <v>frecuente</v>
      </c>
      <c r="I1359" s="8">
        <v>23.02</v>
      </c>
      <c r="J1359" t="s">
        <v>11</v>
      </c>
      <c r="K1359" t="str">
        <f>Tabla1[[#This Row],[day_of_the_week]]&amp;"-"&amp;Tabla1[[#This Row],[hour]]&amp;"-"&amp;Tabla1[[#This Row],[cash_type]]&amp;"-"&amp;Tabla1[[#This Row],[card]]&amp;"-"&amp;Tabla1[[#This Row],[coffee_name]]</f>
        <v>viernes-13:24-card-ANON-0000-0000-0541-Americano</v>
      </c>
      <c r="L1359" t="str">
        <f>IF(COUNTIF($K$2:K1359,K1359)=1,"único","repetido")</f>
        <v>único</v>
      </c>
    </row>
    <row r="1360" spans="1:12" x14ac:dyDescent="0.3">
      <c r="A1360" s="1">
        <v>45527</v>
      </c>
      <c r="B1360" s="2">
        <v>45527.645055312503</v>
      </c>
      <c r="C1360" s="2" t="str">
        <f>TEXT(Tabla1[[#This Row],[date]],"mmm")</f>
        <v>ago</v>
      </c>
      <c r="D1360" s="2" t="str">
        <f>TEXT(Tabla1[[#This Row],[date]],"dddd")</f>
        <v>viernes</v>
      </c>
      <c r="E1360" s="2" t="str">
        <f>TEXT(Tabla1[[#This Row],[datetime]],"hh:mm")</f>
        <v>15:28</v>
      </c>
      <c r="F1360" t="s">
        <v>3</v>
      </c>
      <c r="G1360" t="s">
        <v>556</v>
      </c>
      <c r="H1360" t="str">
        <f>IF(ISBLANK(G1360),"cash",IF(COUNTIF($D$2:D1360,D1360)=1,"Nuevo","frecuente"))</f>
        <v>frecuente</v>
      </c>
      <c r="I1360" s="8">
        <v>23.02</v>
      </c>
      <c r="J1360" t="s">
        <v>11</v>
      </c>
      <c r="K1360" t="str">
        <f>Tabla1[[#This Row],[day_of_the_week]]&amp;"-"&amp;Tabla1[[#This Row],[hour]]&amp;"-"&amp;Tabla1[[#This Row],[cash_type]]&amp;"-"&amp;Tabla1[[#This Row],[card]]&amp;"-"&amp;Tabla1[[#This Row],[coffee_name]]</f>
        <v>viernes-15:28-card-ANON-0000-0000-0542-Americano</v>
      </c>
      <c r="L1360" t="str">
        <f>IF(COUNTIF($K$2:K1360,K1360)=1,"único","repetido")</f>
        <v>único</v>
      </c>
    </row>
    <row r="1361" spans="1:12" x14ac:dyDescent="0.3">
      <c r="A1361" s="1">
        <v>45527</v>
      </c>
      <c r="B1361" s="2">
        <v>45527.825032488428</v>
      </c>
      <c r="C1361" s="2" t="str">
        <f>TEXT(Tabla1[[#This Row],[date]],"mmm")</f>
        <v>ago</v>
      </c>
      <c r="D1361" s="2" t="str">
        <f>TEXT(Tabla1[[#This Row],[date]],"dddd")</f>
        <v>viernes</v>
      </c>
      <c r="E1361" s="2" t="str">
        <f>TEXT(Tabla1[[#This Row],[datetime]],"hh:mm")</f>
        <v>19:48</v>
      </c>
      <c r="F1361" t="s">
        <v>3</v>
      </c>
      <c r="G1361" t="s">
        <v>521</v>
      </c>
      <c r="H1361" t="str">
        <f>IF(ISBLANK(G1361),"cash",IF(COUNTIF($D$2:D1361,D1361)=1,"Nuevo","frecuente"))</f>
        <v>frecuente</v>
      </c>
      <c r="I1361" s="8">
        <v>32.82</v>
      </c>
      <c r="J1361" t="s">
        <v>7</v>
      </c>
      <c r="K1361" t="str">
        <f>Tabla1[[#This Row],[day_of_the_week]]&amp;"-"&amp;Tabla1[[#This Row],[hour]]&amp;"-"&amp;Tabla1[[#This Row],[cash_type]]&amp;"-"&amp;Tabla1[[#This Row],[card]]&amp;"-"&amp;Tabla1[[#This Row],[coffee_name]]</f>
        <v>viernes-19:48-card-ANON-0000-0000-0507-Latte</v>
      </c>
      <c r="L1361" t="str">
        <f>IF(COUNTIF($K$2:K1361,K1361)=1,"único","repetido")</f>
        <v>único</v>
      </c>
    </row>
    <row r="1362" spans="1:12" x14ac:dyDescent="0.3">
      <c r="A1362" s="1">
        <v>45528</v>
      </c>
      <c r="B1362" s="2">
        <v>45528.342850347224</v>
      </c>
      <c r="C1362" s="2" t="str">
        <f>TEXT(Tabla1[[#This Row],[date]],"mmm")</f>
        <v>ago</v>
      </c>
      <c r="D1362" s="2" t="str">
        <f>TEXT(Tabla1[[#This Row],[date]],"dddd")</f>
        <v>sábado</v>
      </c>
      <c r="E1362" s="2" t="str">
        <f>TEXT(Tabla1[[#This Row],[datetime]],"hh:mm")</f>
        <v>08:13</v>
      </c>
      <c r="F1362" t="s">
        <v>3</v>
      </c>
      <c r="G1362" t="s">
        <v>155</v>
      </c>
      <c r="H1362" t="str">
        <f>IF(ISBLANK(G1362),"cash",IF(COUNTIF($D$2:D1362,D1362)=1,"Nuevo","frecuente"))</f>
        <v>frecuente</v>
      </c>
      <c r="I1362" s="8">
        <v>23.02</v>
      </c>
      <c r="J1362" t="s">
        <v>28</v>
      </c>
      <c r="K1362" t="str">
        <f>Tabla1[[#This Row],[day_of_the_week]]&amp;"-"&amp;Tabla1[[#This Row],[hour]]&amp;"-"&amp;Tabla1[[#This Row],[cash_type]]&amp;"-"&amp;Tabla1[[#This Row],[card]]&amp;"-"&amp;Tabla1[[#This Row],[coffee_name]]</f>
        <v>sábado-08:13-card-ANON-0000-0000-0141-Cortado</v>
      </c>
      <c r="L1362" t="str">
        <f>IF(COUNTIF($K$2:K1362,K1362)=1,"único","repetido")</f>
        <v>único</v>
      </c>
    </row>
    <row r="1363" spans="1:12" x14ac:dyDescent="0.3">
      <c r="A1363" s="1">
        <v>45528</v>
      </c>
      <c r="B1363" s="2">
        <v>45528.343606909722</v>
      </c>
      <c r="C1363" s="2" t="str">
        <f>TEXT(Tabla1[[#This Row],[date]],"mmm")</f>
        <v>ago</v>
      </c>
      <c r="D1363" s="2" t="str">
        <f>TEXT(Tabla1[[#This Row],[date]],"dddd")</f>
        <v>sábado</v>
      </c>
      <c r="E1363" s="2" t="str">
        <f>TEXT(Tabla1[[#This Row],[datetime]],"hh:mm")</f>
        <v>08:14</v>
      </c>
      <c r="F1363" t="s">
        <v>3</v>
      </c>
      <c r="G1363" t="s">
        <v>155</v>
      </c>
      <c r="H1363" t="str">
        <f>IF(ISBLANK(G1363),"cash",IF(COUNTIF($D$2:D1363,D1363)=1,"Nuevo","frecuente"))</f>
        <v>frecuente</v>
      </c>
      <c r="I1363" s="8">
        <v>23.02</v>
      </c>
      <c r="J1363" t="s">
        <v>28</v>
      </c>
      <c r="K1363" t="str">
        <f>Tabla1[[#This Row],[day_of_the_week]]&amp;"-"&amp;Tabla1[[#This Row],[hour]]&amp;"-"&amp;Tabla1[[#This Row],[cash_type]]&amp;"-"&amp;Tabla1[[#This Row],[card]]&amp;"-"&amp;Tabla1[[#This Row],[coffee_name]]</f>
        <v>sábado-08:14-card-ANON-0000-0000-0141-Cortado</v>
      </c>
      <c r="L1363" t="str">
        <f>IF(COUNTIF($K$2:K1363,K1363)=1,"único","repetido")</f>
        <v>único</v>
      </c>
    </row>
    <row r="1364" spans="1:12" x14ac:dyDescent="0.3">
      <c r="A1364" s="1">
        <v>45528</v>
      </c>
      <c r="B1364" s="2">
        <v>45528.364022858797</v>
      </c>
      <c r="C1364" s="2" t="str">
        <f>TEXT(Tabla1[[#This Row],[date]],"mmm")</f>
        <v>ago</v>
      </c>
      <c r="D1364" s="2" t="str">
        <f>TEXT(Tabla1[[#This Row],[date]],"dddd")</f>
        <v>sábado</v>
      </c>
      <c r="E1364" s="2" t="str">
        <f>TEXT(Tabla1[[#This Row],[datetime]],"hh:mm")</f>
        <v>08:44</v>
      </c>
      <c r="F1364" t="s">
        <v>3</v>
      </c>
      <c r="G1364" t="s">
        <v>557</v>
      </c>
      <c r="H1364" t="str">
        <f>IF(ISBLANK(G1364),"cash",IF(COUNTIF($D$2:D1364,D1364)=1,"Nuevo","frecuente"))</f>
        <v>frecuente</v>
      </c>
      <c r="I1364" s="8">
        <v>23.02</v>
      </c>
      <c r="J1364" t="s">
        <v>28</v>
      </c>
      <c r="K1364" t="str">
        <f>Tabla1[[#This Row],[day_of_the_week]]&amp;"-"&amp;Tabla1[[#This Row],[hour]]&amp;"-"&amp;Tabla1[[#This Row],[cash_type]]&amp;"-"&amp;Tabla1[[#This Row],[card]]&amp;"-"&amp;Tabla1[[#This Row],[coffee_name]]</f>
        <v>sábado-08:44-card-ANON-0000-0000-0543-Cortado</v>
      </c>
      <c r="L1364" t="str">
        <f>IF(COUNTIF($K$2:K1364,K1364)=1,"único","repetido")</f>
        <v>único</v>
      </c>
    </row>
    <row r="1365" spans="1:12" x14ac:dyDescent="0.3">
      <c r="A1365" s="1">
        <v>45528</v>
      </c>
      <c r="B1365" s="2">
        <v>45528.429276446761</v>
      </c>
      <c r="C1365" s="2" t="str">
        <f>TEXT(Tabla1[[#This Row],[date]],"mmm")</f>
        <v>ago</v>
      </c>
      <c r="D1365" s="2" t="str">
        <f>TEXT(Tabla1[[#This Row],[date]],"dddd")</f>
        <v>sábado</v>
      </c>
      <c r="E1365" s="2" t="str">
        <f>TEXT(Tabla1[[#This Row],[datetime]],"hh:mm")</f>
        <v>10:18</v>
      </c>
      <c r="F1365" t="s">
        <v>3</v>
      </c>
      <c r="G1365" t="s">
        <v>558</v>
      </c>
      <c r="H1365" t="str">
        <f>IF(ISBLANK(G1365),"cash",IF(COUNTIF($D$2:D1365,D1365)=1,"Nuevo","frecuente"))</f>
        <v>frecuente</v>
      </c>
      <c r="I1365" s="8">
        <v>18.12</v>
      </c>
      <c r="J1365" t="s">
        <v>35</v>
      </c>
      <c r="K1365" t="str">
        <f>Tabla1[[#This Row],[day_of_the_week]]&amp;"-"&amp;Tabla1[[#This Row],[hour]]&amp;"-"&amp;Tabla1[[#This Row],[cash_type]]&amp;"-"&amp;Tabla1[[#This Row],[card]]&amp;"-"&amp;Tabla1[[#This Row],[coffee_name]]</f>
        <v>sábado-10:18-card-ANON-0000-0000-0544-Espresso</v>
      </c>
      <c r="L1365" t="str">
        <f>IF(COUNTIF($K$2:K1365,K1365)=1,"único","repetido")</f>
        <v>único</v>
      </c>
    </row>
    <row r="1366" spans="1:12" x14ac:dyDescent="0.3">
      <c r="A1366" s="1">
        <v>45528</v>
      </c>
      <c r="B1366" s="2">
        <v>45528.430431053239</v>
      </c>
      <c r="C1366" s="2" t="str">
        <f>TEXT(Tabla1[[#This Row],[date]],"mmm")</f>
        <v>ago</v>
      </c>
      <c r="D1366" s="2" t="str">
        <f>TEXT(Tabla1[[#This Row],[date]],"dddd")</f>
        <v>sábado</v>
      </c>
      <c r="E1366" s="2" t="str">
        <f>TEXT(Tabla1[[#This Row],[datetime]],"hh:mm")</f>
        <v>10:19</v>
      </c>
      <c r="F1366" t="s">
        <v>3</v>
      </c>
      <c r="G1366" t="s">
        <v>558</v>
      </c>
      <c r="H1366" t="str">
        <f>IF(ISBLANK(G1366),"cash",IF(COUNTIF($D$2:D1366,D1366)=1,"Nuevo","frecuente"))</f>
        <v>frecuente</v>
      </c>
      <c r="I1366" s="8">
        <v>23.02</v>
      </c>
      <c r="J1366" t="s">
        <v>11</v>
      </c>
      <c r="K1366" t="str">
        <f>Tabla1[[#This Row],[day_of_the_week]]&amp;"-"&amp;Tabla1[[#This Row],[hour]]&amp;"-"&amp;Tabla1[[#This Row],[cash_type]]&amp;"-"&amp;Tabla1[[#This Row],[card]]&amp;"-"&amp;Tabla1[[#This Row],[coffee_name]]</f>
        <v>sábado-10:19-card-ANON-0000-0000-0544-Americano</v>
      </c>
      <c r="L1366" t="str">
        <f>IF(COUNTIF($K$2:K1366,K1366)=1,"único","repetido")</f>
        <v>único</v>
      </c>
    </row>
    <row r="1367" spans="1:12" x14ac:dyDescent="0.3">
      <c r="A1367" s="1">
        <v>45529</v>
      </c>
      <c r="B1367" s="2">
        <v>45529.343488217593</v>
      </c>
      <c r="C1367" s="2" t="str">
        <f>TEXT(Tabla1[[#This Row],[date]],"mmm")</f>
        <v>ago</v>
      </c>
      <c r="D1367" s="2" t="str">
        <f>TEXT(Tabla1[[#This Row],[date]],"dddd")</f>
        <v>domingo</v>
      </c>
      <c r="E1367" s="2" t="str">
        <f>TEXT(Tabla1[[#This Row],[datetime]],"hh:mm")</f>
        <v>08:14</v>
      </c>
      <c r="F1367" t="s">
        <v>3</v>
      </c>
      <c r="G1367" t="s">
        <v>155</v>
      </c>
      <c r="H1367" t="str">
        <f>IF(ISBLANK(G1367),"cash",IF(COUNTIF($D$2:D1367,D1367)=1,"Nuevo","frecuente"))</f>
        <v>frecuente</v>
      </c>
      <c r="I1367" s="8">
        <v>23.02</v>
      </c>
      <c r="J1367" t="s">
        <v>28</v>
      </c>
      <c r="K1367" t="str">
        <f>Tabla1[[#This Row],[day_of_the_week]]&amp;"-"&amp;Tabla1[[#This Row],[hour]]&amp;"-"&amp;Tabla1[[#This Row],[cash_type]]&amp;"-"&amp;Tabla1[[#This Row],[card]]&amp;"-"&amp;Tabla1[[#This Row],[coffee_name]]</f>
        <v>domingo-08:14-card-ANON-0000-0000-0141-Cortado</v>
      </c>
      <c r="L1367" t="str">
        <f>IF(COUNTIF($K$2:K1367,K1367)=1,"único","repetido")</f>
        <v>único</v>
      </c>
    </row>
    <row r="1368" spans="1:12" x14ac:dyDescent="0.3">
      <c r="A1368" s="1">
        <v>45529</v>
      </c>
      <c r="B1368" s="2">
        <v>45529.351709155089</v>
      </c>
      <c r="C1368" s="2" t="str">
        <f>TEXT(Tabla1[[#This Row],[date]],"mmm")</f>
        <v>ago</v>
      </c>
      <c r="D1368" s="2" t="str">
        <f>TEXT(Tabla1[[#This Row],[date]],"dddd")</f>
        <v>domingo</v>
      </c>
      <c r="E1368" s="2" t="str">
        <f>TEXT(Tabla1[[#This Row],[datetime]],"hh:mm")</f>
        <v>08:26</v>
      </c>
      <c r="F1368" t="s">
        <v>3</v>
      </c>
      <c r="G1368" t="s">
        <v>422</v>
      </c>
      <c r="H1368" t="str">
        <f>IF(ISBLANK(G1368),"cash",IF(COUNTIF($D$2:D1368,D1368)=1,"Nuevo","frecuente"))</f>
        <v>frecuente</v>
      </c>
      <c r="I1368" s="8">
        <v>23.02</v>
      </c>
      <c r="J1368" t="s">
        <v>11</v>
      </c>
      <c r="K1368" t="str">
        <f>Tabla1[[#This Row],[day_of_the_week]]&amp;"-"&amp;Tabla1[[#This Row],[hour]]&amp;"-"&amp;Tabla1[[#This Row],[cash_type]]&amp;"-"&amp;Tabla1[[#This Row],[card]]&amp;"-"&amp;Tabla1[[#This Row],[coffee_name]]</f>
        <v>domingo-08:26-card-ANON-0000-0000-0408-Americano</v>
      </c>
      <c r="L1368" t="str">
        <f>IF(COUNTIF($K$2:K1368,K1368)=1,"único","repetido")</f>
        <v>único</v>
      </c>
    </row>
    <row r="1369" spans="1:12" x14ac:dyDescent="0.3">
      <c r="A1369" s="1">
        <v>45529</v>
      </c>
      <c r="B1369" s="2">
        <v>45529.3525046875</v>
      </c>
      <c r="C1369" s="2" t="str">
        <f>TEXT(Tabla1[[#This Row],[date]],"mmm")</f>
        <v>ago</v>
      </c>
      <c r="D1369" s="2" t="str">
        <f>TEXT(Tabla1[[#This Row],[date]],"dddd")</f>
        <v>domingo</v>
      </c>
      <c r="E1369" s="2" t="str">
        <f>TEXT(Tabla1[[#This Row],[datetime]],"hh:mm")</f>
        <v>08:27</v>
      </c>
      <c r="F1369" t="s">
        <v>3</v>
      </c>
      <c r="G1369" t="s">
        <v>422</v>
      </c>
      <c r="H1369" t="str">
        <f>IF(ISBLANK(G1369),"cash",IF(COUNTIF($D$2:D1369,D1369)=1,"Nuevo","frecuente"))</f>
        <v>frecuente</v>
      </c>
      <c r="I1369" s="8">
        <v>23.02</v>
      </c>
      <c r="J1369" t="s">
        <v>11</v>
      </c>
      <c r="K1369" t="str">
        <f>Tabla1[[#This Row],[day_of_the_week]]&amp;"-"&amp;Tabla1[[#This Row],[hour]]&amp;"-"&amp;Tabla1[[#This Row],[cash_type]]&amp;"-"&amp;Tabla1[[#This Row],[card]]&amp;"-"&amp;Tabla1[[#This Row],[coffee_name]]</f>
        <v>domingo-08:27-card-ANON-0000-0000-0408-Americano</v>
      </c>
      <c r="L1369" t="str">
        <f>IF(COUNTIF($K$2:K1369,K1369)=1,"único","repetido")</f>
        <v>único</v>
      </c>
    </row>
    <row r="1370" spans="1:12" x14ac:dyDescent="0.3">
      <c r="A1370" s="1">
        <v>45529</v>
      </c>
      <c r="B1370" s="2">
        <v>45529.391924363423</v>
      </c>
      <c r="C1370" s="2" t="str">
        <f>TEXT(Tabla1[[#This Row],[date]],"mmm")</f>
        <v>ago</v>
      </c>
      <c r="D1370" s="2" t="str">
        <f>TEXT(Tabla1[[#This Row],[date]],"dddd")</f>
        <v>domingo</v>
      </c>
      <c r="E1370" s="2" t="str">
        <f>TEXT(Tabla1[[#This Row],[datetime]],"hh:mm")</f>
        <v>09:24</v>
      </c>
      <c r="F1370" t="s">
        <v>3</v>
      </c>
      <c r="G1370" t="s">
        <v>559</v>
      </c>
      <c r="H1370" t="str">
        <f>IF(ISBLANK(G1370),"cash",IF(COUNTIF($D$2:D1370,D1370)=1,"Nuevo","frecuente"))</f>
        <v>frecuente</v>
      </c>
      <c r="I1370" s="8">
        <v>32.82</v>
      </c>
      <c r="J1370" t="s">
        <v>43</v>
      </c>
      <c r="K1370" t="str">
        <f>Tabla1[[#This Row],[day_of_the_week]]&amp;"-"&amp;Tabla1[[#This Row],[hour]]&amp;"-"&amp;Tabla1[[#This Row],[cash_type]]&amp;"-"&amp;Tabla1[[#This Row],[card]]&amp;"-"&amp;Tabla1[[#This Row],[coffee_name]]</f>
        <v>domingo-09:24-card-ANON-0000-0000-0545-Cappuccino</v>
      </c>
      <c r="L1370" t="str">
        <f>IF(COUNTIF($K$2:K1370,K1370)=1,"único","repetido")</f>
        <v>único</v>
      </c>
    </row>
    <row r="1371" spans="1:12" x14ac:dyDescent="0.3">
      <c r="A1371" s="1">
        <v>45529</v>
      </c>
      <c r="B1371" s="2">
        <v>45529.528966469908</v>
      </c>
      <c r="C1371" s="2" t="str">
        <f>TEXT(Tabla1[[#This Row],[date]],"mmm")</f>
        <v>ago</v>
      </c>
      <c r="D1371" s="2" t="str">
        <f>TEXT(Tabla1[[#This Row],[date]],"dddd")</f>
        <v>domingo</v>
      </c>
      <c r="E1371" s="2" t="str">
        <f>TEXT(Tabla1[[#This Row],[datetime]],"hh:mm")</f>
        <v>12:41</v>
      </c>
      <c r="F1371" t="s">
        <v>3</v>
      </c>
      <c r="G1371" t="s">
        <v>560</v>
      </c>
      <c r="H1371" t="str">
        <f>IF(ISBLANK(G1371),"cash",IF(COUNTIF($D$2:D1371,D1371)=1,"Nuevo","frecuente"))</f>
        <v>frecuente</v>
      </c>
      <c r="I1371" s="8">
        <v>32.82</v>
      </c>
      <c r="J1371" t="s">
        <v>43</v>
      </c>
      <c r="K1371" t="str">
        <f>Tabla1[[#This Row],[day_of_the_week]]&amp;"-"&amp;Tabla1[[#This Row],[hour]]&amp;"-"&amp;Tabla1[[#This Row],[cash_type]]&amp;"-"&amp;Tabla1[[#This Row],[card]]&amp;"-"&amp;Tabla1[[#This Row],[coffee_name]]</f>
        <v>domingo-12:41-card-ANON-0000-0000-0546-Cappuccino</v>
      </c>
      <c r="L1371" t="str">
        <f>IF(COUNTIF($K$2:K1371,K1371)=1,"único","repetido")</f>
        <v>único</v>
      </c>
    </row>
    <row r="1372" spans="1:12" x14ac:dyDescent="0.3">
      <c r="A1372" s="1">
        <v>45529</v>
      </c>
      <c r="B1372" s="2">
        <v>45529.620170127317</v>
      </c>
      <c r="C1372" s="2" t="str">
        <f>TEXT(Tabla1[[#This Row],[date]],"mmm")</f>
        <v>ago</v>
      </c>
      <c r="D1372" s="2" t="str">
        <f>TEXT(Tabla1[[#This Row],[date]],"dddd")</f>
        <v>domingo</v>
      </c>
      <c r="E1372" s="2" t="str">
        <f>TEXT(Tabla1[[#This Row],[datetime]],"hh:mm")</f>
        <v>14:53</v>
      </c>
      <c r="F1372" t="s">
        <v>3</v>
      </c>
      <c r="G1372" t="s">
        <v>91</v>
      </c>
      <c r="H1372" t="str">
        <f>IF(ISBLANK(G1372),"cash",IF(COUNTIF($D$2:D1372,D1372)=1,"Nuevo","frecuente"))</f>
        <v>frecuente</v>
      </c>
      <c r="I1372" s="8">
        <v>32.82</v>
      </c>
      <c r="J1372" t="s">
        <v>7</v>
      </c>
      <c r="K1372" t="str">
        <f>Tabla1[[#This Row],[day_of_the_week]]&amp;"-"&amp;Tabla1[[#This Row],[hour]]&amp;"-"&amp;Tabla1[[#This Row],[cash_type]]&amp;"-"&amp;Tabla1[[#This Row],[card]]&amp;"-"&amp;Tabla1[[#This Row],[coffee_name]]</f>
        <v>domingo-14:53-card-ANON-0000-0000-0077-Latte</v>
      </c>
      <c r="L1372" t="str">
        <f>IF(COUNTIF($K$2:K1372,K1372)=1,"único","repetido")</f>
        <v>único</v>
      </c>
    </row>
    <row r="1373" spans="1:12" x14ac:dyDescent="0.3">
      <c r="A1373" s="1">
        <v>45530</v>
      </c>
      <c r="B1373" s="2">
        <v>45530.341519618058</v>
      </c>
      <c r="C1373" s="2" t="str">
        <f>TEXT(Tabla1[[#This Row],[date]],"mmm")</f>
        <v>ago</v>
      </c>
      <c r="D1373" s="2" t="str">
        <f>TEXT(Tabla1[[#This Row],[date]],"dddd")</f>
        <v>lunes</v>
      </c>
      <c r="E1373" s="2" t="str">
        <f>TEXT(Tabla1[[#This Row],[datetime]],"hh:mm")</f>
        <v>08:11</v>
      </c>
      <c r="F1373" t="s">
        <v>3</v>
      </c>
      <c r="G1373" t="s">
        <v>155</v>
      </c>
      <c r="H1373" t="str">
        <f>IF(ISBLANK(G1373),"cash",IF(COUNTIF($D$2:D1373,D1373)=1,"Nuevo","frecuente"))</f>
        <v>frecuente</v>
      </c>
      <c r="I1373" s="8">
        <v>23.02</v>
      </c>
      <c r="J1373" t="s">
        <v>28</v>
      </c>
      <c r="K1373" t="str">
        <f>Tabla1[[#This Row],[day_of_the_week]]&amp;"-"&amp;Tabla1[[#This Row],[hour]]&amp;"-"&amp;Tabla1[[#This Row],[cash_type]]&amp;"-"&amp;Tabla1[[#This Row],[card]]&amp;"-"&amp;Tabla1[[#This Row],[coffee_name]]</f>
        <v>lunes-08:11-card-ANON-0000-0000-0141-Cortado</v>
      </c>
      <c r="L1373" t="str">
        <f>IF(COUNTIF($K$2:K1373,K1373)=1,"único","repetido")</f>
        <v>único</v>
      </c>
    </row>
    <row r="1374" spans="1:12" x14ac:dyDescent="0.3">
      <c r="A1374" s="1">
        <v>45530</v>
      </c>
      <c r="B1374" s="2">
        <v>45530.344555682874</v>
      </c>
      <c r="C1374" s="2" t="str">
        <f>TEXT(Tabla1[[#This Row],[date]],"mmm")</f>
        <v>ago</v>
      </c>
      <c r="D1374" s="2" t="str">
        <f>TEXT(Tabla1[[#This Row],[date]],"dddd")</f>
        <v>lunes</v>
      </c>
      <c r="E1374" s="2" t="str">
        <f>TEXT(Tabla1[[#This Row],[datetime]],"hh:mm")</f>
        <v>08:16</v>
      </c>
      <c r="F1374" t="s">
        <v>3</v>
      </c>
      <c r="G1374" t="s">
        <v>422</v>
      </c>
      <c r="H1374" t="str">
        <f>IF(ISBLANK(G1374),"cash",IF(COUNTIF($D$2:D1374,D1374)=1,"Nuevo","frecuente"))</f>
        <v>frecuente</v>
      </c>
      <c r="I1374" s="8">
        <v>23.02</v>
      </c>
      <c r="J1374" t="s">
        <v>11</v>
      </c>
      <c r="K1374" t="str">
        <f>Tabla1[[#This Row],[day_of_the_week]]&amp;"-"&amp;Tabla1[[#This Row],[hour]]&amp;"-"&amp;Tabla1[[#This Row],[cash_type]]&amp;"-"&amp;Tabla1[[#This Row],[card]]&amp;"-"&amp;Tabla1[[#This Row],[coffee_name]]</f>
        <v>lunes-08:16-card-ANON-0000-0000-0408-Americano</v>
      </c>
      <c r="L1374" t="str">
        <f>IF(COUNTIF($K$2:K1374,K1374)=1,"único","repetido")</f>
        <v>único</v>
      </c>
    </row>
    <row r="1375" spans="1:12" x14ac:dyDescent="0.3">
      <c r="A1375" s="1">
        <v>45530</v>
      </c>
      <c r="B1375" s="2">
        <v>45530.345407511573</v>
      </c>
      <c r="C1375" s="2" t="str">
        <f>TEXT(Tabla1[[#This Row],[date]],"mmm")</f>
        <v>ago</v>
      </c>
      <c r="D1375" s="2" t="str">
        <f>TEXT(Tabla1[[#This Row],[date]],"dddd")</f>
        <v>lunes</v>
      </c>
      <c r="E1375" s="2" t="str">
        <f>TEXT(Tabla1[[#This Row],[datetime]],"hh:mm")</f>
        <v>08:17</v>
      </c>
      <c r="F1375" t="s">
        <v>3</v>
      </c>
      <c r="G1375" t="s">
        <v>422</v>
      </c>
      <c r="H1375" t="str">
        <f>IF(ISBLANK(G1375),"cash",IF(COUNTIF($D$2:D1375,D1375)=1,"Nuevo","frecuente"))</f>
        <v>frecuente</v>
      </c>
      <c r="I1375" s="8">
        <v>23.02</v>
      </c>
      <c r="J1375" t="s">
        <v>11</v>
      </c>
      <c r="K1375" t="str">
        <f>Tabla1[[#This Row],[day_of_the_week]]&amp;"-"&amp;Tabla1[[#This Row],[hour]]&amp;"-"&amp;Tabla1[[#This Row],[cash_type]]&amp;"-"&amp;Tabla1[[#This Row],[card]]&amp;"-"&amp;Tabla1[[#This Row],[coffee_name]]</f>
        <v>lunes-08:17-card-ANON-0000-0000-0408-Americano</v>
      </c>
      <c r="L1375" t="str">
        <f>IF(COUNTIF($K$2:K1375,K1375)=1,"único","repetido")</f>
        <v>único</v>
      </c>
    </row>
    <row r="1376" spans="1:12" x14ac:dyDescent="0.3">
      <c r="A1376" s="1">
        <v>45530</v>
      </c>
      <c r="B1376" s="2">
        <v>45530.390008171293</v>
      </c>
      <c r="C1376" s="2" t="str">
        <f>TEXT(Tabla1[[#This Row],[date]],"mmm")</f>
        <v>ago</v>
      </c>
      <c r="D1376" s="2" t="str">
        <f>TEXT(Tabla1[[#This Row],[date]],"dddd")</f>
        <v>lunes</v>
      </c>
      <c r="E1376" s="2" t="str">
        <f>TEXT(Tabla1[[#This Row],[datetime]],"hh:mm")</f>
        <v>09:21</v>
      </c>
      <c r="F1376" t="s">
        <v>3</v>
      </c>
      <c r="G1376" t="s">
        <v>111</v>
      </c>
      <c r="H1376" t="str">
        <f>IF(ISBLANK(G1376),"cash",IF(COUNTIF($D$2:D1376,D1376)=1,"Nuevo","frecuente"))</f>
        <v>frecuente</v>
      </c>
      <c r="I1376" s="8">
        <v>27.92</v>
      </c>
      <c r="J1376" t="s">
        <v>14</v>
      </c>
      <c r="K1376" t="str">
        <f>Tabla1[[#This Row],[day_of_the_week]]&amp;"-"&amp;Tabla1[[#This Row],[hour]]&amp;"-"&amp;Tabla1[[#This Row],[cash_type]]&amp;"-"&amp;Tabla1[[#This Row],[card]]&amp;"-"&amp;Tabla1[[#This Row],[coffee_name]]</f>
        <v>lunes-09:21-card-ANON-0000-0000-0097-Americano with Milk</v>
      </c>
      <c r="L1376" t="str">
        <f>IF(COUNTIF($K$2:K1376,K1376)=1,"único","repetido")</f>
        <v>único</v>
      </c>
    </row>
    <row r="1377" spans="1:12" x14ac:dyDescent="0.3">
      <c r="A1377" s="1">
        <v>45530</v>
      </c>
      <c r="B1377" s="2">
        <v>45530.442875740744</v>
      </c>
      <c r="C1377" s="2" t="str">
        <f>TEXT(Tabla1[[#This Row],[date]],"mmm")</f>
        <v>ago</v>
      </c>
      <c r="D1377" s="2" t="str">
        <f>TEXT(Tabla1[[#This Row],[date]],"dddd")</f>
        <v>lunes</v>
      </c>
      <c r="E1377" s="2" t="str">
        <f>TEXT(Tabla1[[#This Row],[datetime]],"hh:mm")</f>
        <v>10:37</v>
      </c>
      <c r="F1377" t="s">
        <v>3</v>
      </c>
      <c r="G1377" t="s">
        <v>561</v>
      </c>
      <c r="H1377" t="str">
        <f>IF(ISBLANK(G1377),"cash",IF(COUNTIF($D$2:D1377,D1377)=1,"Nuevo","frecuente"))</f>
        <v>frecuente</v>
      </c>
      <c r="I1377" s="8">
        <v>32.82</v>
      </c>
      <c r="J1377" t="s">
        <v>7</v>
      </c>
      <c r="K1377" t="str">
        <f>Tabla1[[#This Row],[day_of_the_week]]&amp;"-"&amp;Tabla1[[#This Row],[hour]]&amp;"-"&amp;Tabla1[[#This Row],[cash_type]]&amp;"-"&amp;Tabla1[[#This Row],[card]]&amp;"-"&amp;Tabla1[[#This Row],[coffee_name]]</f>
        <v>lunes-10:37-card-ANON-0000-0000-0547-Latte</v>
      </c>
      <c r="L1377" t="str">
        <f>IF(COUNTIF($K$2:K1377,K1377)=1,"único","repetido")</f>
        <v>único</v>
      </c>
    </row>
    <row r="1378" spans="1:12" x14ac:dyDescent="0.3">
      <c r="A1378" s="1">
        <v>45530</v>
      </c>
      <c r="B1378" s="2">
        <v>45530.443623113424</v>
      </c>
      <c r="C1378" s="2" t="str">
        <f>TEXT(Tabla1[[#This Row],[date]],"mmm")</f>
        <v>ago</v>
      </c>
      <c r="D1378" s="2" t="str">
        <f>TEXT(Tabla1[[#This Row],[date]],"dddd")</f>
        <v>lunes</v>
      </c>
      <c r="E1378" s="2" t="str">
        <f>TEXT(Tabla1[[#This Row],[datetime]],"hh:mm")</f>
        <v>10:38</v>
      </c>
      <c r="F1378" t="s">
        <v>3</v>
      </c>
      <c r="G1378" t="s">
        <v>562</v>
      </c>
      <c r="H1378" t="str">
        <f>IF(ISBLANK(G1378),"cash",IF(COUNTIF($D$2:D1378,D1378)=1,"Nuevo","frecuente"))</f>
        <v>frecuente</v>
      </c>
      <c r="I1378" s="8">
        <v>32.82</v>
      </c>
      <c r="J1378" t="s">
        <v>43</v>
      </c>
      <c r="K1378" t="str">
        <f>Tabla1[[#This Row],[day_of_the_week]]&amp;"-"&amp;Tabla1[[#This Row],[hour]]&amp;"-"&amp;Tabla1[[#This Row],[cash_type]]&amp;"-"&amp;Tabla1[[#This Row],[card]]&amp;"-"&amp;Tabla1[[#This Row],[coffee_name]]</f>
        <v>lunes-10:38-card-ANON-0000-0000-0548-Cappuccino</v>
      </c>
      <c r="L1378" t="str">
        <f>IF(COUNTIF($K$2:K1378,K1378)=1,"único","repetido")</f>
        <v>único</v>
      </c>
    </row>
    <row r="1379" spans="1:12" x14ac:dyDescent="0.3">
      <c r="A1379" s="1">
        <v>45530</v>
      </c>
      <c r="B1379" s="2">
        <v>45530.531402291665</v>
      </c>
      <c r="C1379" s="2" t="str">
        <f>TEXT(Tabla1[[#This Row],[date]],"mmm")</f>
        <v>ago</v>
      </c>
      <c r="D1379" s="2" t="str">
        <f>TEXT(Tabla1[[#This Row],[date]],"dddd")</f>
        <v>lunes</v>
      </c>
      <c r="E1379" s="2" t="str">
        <f>TEXT(Tabla1[[#This Row],[datetime]],"hh:mm")</f>
        <v>12:45</v>
      </c>
      <c r="F1379" t="s">
        <v>3</v>
      </c>
      <c r="G1379" t="s">
        <v>10</v>
      </c>
      <c r="H1379" t="str">
        <f>IF(ISBLANK(G1379),"cash",IF(COUNTIF($D$2:D1379,D1379)=1,"Nuevo","frecuente"))</f>
        <v>frecuente</v>
      </c>
      <c r="I1379" s="8">
        <v>23.02</v>
      </c>
      <c r="J1379" t="s">
        <v>11</v>
      </c>
      <c r="K1379" t="str">
        <f>Tabla1[[#This Row],[day_of_the_week]]&amp;"-"&amp;Tabla1[[#This Row],[hour]]&amp;"-"&amp;Tabla1[[#This Row],[cash_type]]&amp;"-"&amp;Tabla1[[#This Row],[card]]&amp;"-"&amp;Tabla1[[#This Row],[coffee_name]]</f>
        <v>lunes-12:45-card-ANON-0000-0000-0003-Americano</v>
      </c>
      <c r="L1379" t="str">
        <f>IF(COUNTIF($K$2:K1379,K1379)=1,"único","repetido")</f>
        <v>único</v>
      </c>
    </row>
    <row r="1380" spans="1:12" x14ac:dyDescent="0.3">
      <c r="A1380" s="1">
        <v>45530</v>
      </c>
      <c r="B1380" s="2">
        <v>45530.532218101849</v>
      </c>
      <c r="C1380" s="2" t="str">
        <f>TEXT(Tabla1[[#This Row],[date]],"mmm")</f>
        <v>ago</v>
      </c>
      <c r="D1380" s="2" t="str">
        <f>TEXT(Tabla1[[#This Row],[date]],"dddd")</f>
        <v>lunes</v>
      </c>
      <c r="E1380" s="2" t="str">
        <f>TEXT(Tabla1[[#This Row],[datetime]],"hh:mm")</f>
        <v>12:46</v>
      </c>
      <c r="F1380" t="s">
        <v>3</v>
      </c>
      <c r="G1380" t="s">
        <v>10</v>
      </c>
      <c r="H1380" t="str">
        <f>IF(ISBLANK(G1380),"cash",IF(COUNTIF($D$2:D1380,D1380)=1,"Nuevo","frecuente"))</f>
        <v>frecuente</v>
      </c>
      <c r="I1380" s="8">
        <v>23.02</v>
      </c>
      <c r="J1380" t="s">
        <v>11</v>
      </c>
      <c r="K1380" t="str">
        <f>Tabla1[[#This Row],[day_of_the_week]]&amp;"-"&amp;Tabla1[[#This Row],[hour]]&amp;"-"&amp;Tabla1[[#This Row],[cash_type]]&amp;"-"&amp;Tabla1[[#This Row],[card]]&amp;"-"&amp;Tabla1[[#This Row],[coffee_name]]</f>
        <v>lunes-12:46-card-ANON-0000-0000-0003-Americano</v>
      </c>
      <c r="L1380" t="str">
        <f>IF(COUNTIF($K$2:K1380,K1380)=1,"único","repetido")</f>
        <v>único</v>
      </c>
    </row>
    <row r="1381" spans="1:12" x14ac:dyDescent="0.3">
      <c r="A1381" s="1">
        <v>45530</v>
      </c>
      <c r="B1381" s="2">
        <v>45530.787127199073</v>
      </c>
      <c r="C1381" s="2" t="str">
        <f>TEXT(Tabla1[[#This Row],[date]],"mmm")</f>
        <v>ago</v>
      </c>
      <c r="D1381" s="2" t="str">
        <f>TEXT(Tabla1[[#This Row],[date]],"dddd")</f>
        <v>lunes</v>
      </c>
      <c r="E1381" s="2" t="str">
        <f>TEXT(Tabla1[[#This Row],[datetime]],"hh:mm")</f>
        <v>18:53</v>
      </c>
      <c r="F1381" t="s">
        <v>3</v>
      </c>
      <c r="G1381" t="s">
        <v>563</v>
      </c>
      <c r="H1381" t="str">
        <f>IF(ISBLANK(G1381),"cash",IF(COUNTIF($D$2:D1381,D1381)=1,"Nuevo","frecuente"))</f>
        <v>frecuente</v>
      </c>
      <c r="I1381" s="8">
        <v>27.92</v>
      </c>
      <c r="J1381" t="s">
        <v>14</v>
      </c>
      <c r="K1381" t="str">
        <f>Tabla1[[#This Row],[day_of_the_week]]&amp;"-"&amp;Tabla1[[#This Row],[hour]]&amp;"-"&amp;Tabla1[[#This Row],[cash_type]]&amp;"-"&amp;Tabla1[[#This Row],[card]]&amp;"-"&amp;Tabla1[[#This Row],[coffee_name]]</f>
        <v>lunes-18:53-card-ANON-0000-0000-0549-Americano with Milk</v>
      </c>
      <c r="L1381" t="str">
        <f>IF(COUNTIF($K$2:K1381,K1381)=1,"único","repetido")</f>
        <v>único</v>
      </c>
    </row>
    <row r="1382" spans="1:12" x14ac:dyDescent="0.3">
      <c r="A1382" s="1">
        <v>45530</v>
      </c>
      <c r="B1382" s="2">
        <v>45530.787862164354</v>
      </c>
      <c r="C1382" s="2" t="str">
        <f>TEXT(Tabla1[[#This Row],[date]],"mmm")</f>
        <v>ago</v>
      </c>
      <c r="D1382" s="2" t="str">
        <f>TEXT(Tabla1[[#This Row],[date]],"dddd")</f>
        <v>lunes</v>
      </c>
      <c r="E1382" s="2" t="str">
        <f>TEXT(Tabla1[[#This Row],[datetime]],"hh:mm")</f>
        <v>18:54</v>
      </c>
      <c r="F1382" t="s">
        <v>3</v>
      </c>
      <c r="G1382" t="s">
        <v>563</v>
      </c>
      <c r="H1382" t="str">
        <f>IF(ISBLANK(G1382),"cash",IF(COUNTIF($D$2:D1382,D1382)=1,"Nuevo","frecuente"))</f>
        <v>frecuente</v>
      </c>
      <c r="I1382" s="8">
        <v>32.82</v>
      </c>
      <c r="J1382" t="s">
        <v>7</v>
      </c>
      <c r="K1382" t="str">
        <f>Tabla1[[#This Row],[day_of_the_week]]&amp;"-"&amp;Tabla1[[#This Row],[hour]]&amp;"-"&amp;Tabla1[[#This Row],[cash_type]]&amp;"-"&amp;Tabla1[[#This Row],[card]]&amp;"-"&amp;Tabla1[[#This Row],[coffee_name]]</f>
        <v>lunes-18:54-card-ANON-0000-0000-0549-Latte</v>
      </c>
      <c r="L1382" t="str">
        <f>IF(COUNTIF($K$2:K1382,K1382)=1,"único","repetido")</f>
        <v>único</v>
      </c>
    </row>
    <row r="1383" spans="1:12" x14ac:dyDescent="0.3">
      <c r="A1383" s="1">
        <v>45530</v>
      </c>
      <c r="B1383" s="2">
        <v>45530.955322974536</v>
      </c>
      <c r="C1383" s="2" t="str">
        <f>TEXT(Tabla1[[#This Row],[date]],"mmm")</f>
        <v>ago</v>
      </c>
      <c r="D1383" s="2" t="str">
        <f>TEXT(Tabla1[[#This Row],[date]],"dddd")</f>
        <v>lunes</v>
      </c>
      <c r="E1383" s="2" t="str">
        <f>TEXT(Tabla1[[#This Row],[datetime]],"hh:mm")</f>
        <v>22:55</v>
      </c>
      <c r="F1383" t="s">
        <v>3</v>
      </c>
      <c r="G1383" t="s">
        <v>564</v>
      </c>
      <c r="H1383" t="str">
        <f>IF(ISBLANK(G1383),"cash",IF(COUNTIF($D$2:D1383,D1383)=1,"Nuevo","frecuente"))</f>
        <v>frecuente</v>
      </c>
      <c r="I1383" s="8">
        <v>27.92</v>
      </c>
      <c r="J1383" t="s">
        <v>14</v>
      </c>
      <c r="K1383" t="str">
        <f>Tabla1[[#This Row],[day_of_the_week]]&amp;"-"&amp;Tabla1[[#This Row],[hour]]&amp;"-"&amp;Tabla1[[#This Row],[cash_type]]&amp;"-"&amp;Tabla1[[#This Row],[card]]&amp;"-"&amp;Tabla1[[#This Row],[coffee_name]]</f>
        <v>lunes-22:55-card-ANON-0000-0000-0550-Americano with Milk</v>
      </c>
      <c r="L1383" t="str">
        <f>IF(COUNTIF($K$2:K1383,K1383)=1,"único","repetido")</f>
        <v>único</v>
      </c>
    </row>
    <row r="1384" spans="1:12" x14ac:dyDescent="0.3">
      <c r="A1384" s="1">
        <v>45531</v>
      </c>
      <c r="B1384" s="2">
        <v>45531.419497256946</v>
      </c>
      <c r="C1384" s="2" t="str">
        <f>TEXT(Tabla1[[#This Row],[date]],"mmm")</f>
        <v>ago</v>
      </c>
      <c r="D1384" s="2" t="str">
        <f>TEXT(Tabla1[[#This Row],[date]],"dddd")</f>
        <v>martes</v>
      </c>
      <c r="E1384" s="2" t="str">
        <f>TEXT(Tabla1[[#This Row],[datetime]],"hh:mm")</f>
        <v>10:04</v>
      </c>
      <c r="F1384" t="s">
        <v>3</v>
      </c>
      <c r="G1384" t="s">
        <v>389</v>
      </c>
      <c r="H1384" t="str">
        <f>IF(ISBLANK(G1384),"cash",IF(COUNTIF($D$2:D1384,D1384)=1,"Nuevo","frecuente"))</f>
        <v>frecuente</v>
      </c>
      <c r="I1384" s="8">
        <v>32.82</v>
      </c>
      <c r="J1384" t="s">
        <v>7</v>
      </c>
      <c r="K1384" t="str">
        <f>Tabla1[[#This Row],[day_of_the_week]]&amp;"-"&amp;Tabla1[[#This Row],[hour]]&amp;"-"&amp;Tabla1[[#This Row],[cash_type]]&amp;"-"&amp;Tabla1[[#This Row],[card]]&amp;"-"&amp;Tabla1[[#This Row],[coffee_name]]</f>
        <v>martes-10:04-card-ANON-0000-0000-0375-Latte</v>
      </c>
      <c r="L1384" t="str">
        <f>IF(COUNTIF($K$2:K1384,K1384)=1,"único","repetido")</f>
        <v>único</v>
      </c>
    </row>
    <row r="1385" spans="1:12" x14ac:dyDescent="0.3">
      <c r="A1385" s="1">
        <v>45532</v>
      </c>
      <c r="B1385" s="2">
        <v>45532.505772824072</v>
      </c>
      <c r="C1385" s="2" t="str">
        <f>TEXT(Tabla1[[#This Row],[date]],"mmm")</f>
        <v>ago</v>
      </c>
      <c r="D1385" s="2" t="str">
        <f>TEXT(Tabla1[[#This Row],[date]],"dddd")</f>
        <v>miércoles</v>
      </c>
      <c r="E1385" s="2" t="str">
        <f>TEXT(Tabla1[[#This Row],[datetime]],"hh:mm")</f>
        <v>12:08</v>
      </c>
      <c r="F1385" t="s">
        <v>3</v>
      </c>
      <c r="G1385" t="s">
        <v>565</v>
      </c>
      <c r="H1385" t="str">
        <f>IF(ISBLANK(G1385),"cash",IF(COUNTIF($D$2:D1385,D1385)=1,"Nuevo","frecuente"))</f>
        <v>frecuente</v>
      </c>
      <c r="I1385" s="8">
        <v>27.92</v>
      </c>
      <c r="J1385" t="s">
        <v>14</v>
      </c>
      <c r="K1385" t="str">
        <f>Tabla1[[#This Row],[day_of_the_week]]&amp;"-"&amp;Tabla1[[#This Row],[hour]]&amp;"-"&amp;Tabla1[[#This Row],[cash_type]]&amp;"-"&amp;Tabla1[[#This Row],[card]]&amp;"-"&amp;Tabla1[[#This Row],[coffee_name]]</f>
        <v>miércoles-12:08-card-ANON-0000-0000-0551-Americano with Milk</v>
      </c>
      <c r="L1385" t="str">
        <f>IF(COUNTIF($K$2:K1385,K1385)=1,"único","repetido")</f>
        <v>único</v>
      </c>
    </row>
    <row r="1386" spans="1:12" x14ac:dyDescent="0.3">
      <c r="A1386" s="1">
        <v>45532</v>
      </c>
      <c r="B1386" s="2">
        <v>45532.506992349539</v>
      </c>
      <c r="C1386" s="2" t="str">
        <f>TEXT(Tabla1[[#This Row],[date]],"mmm")</f>
        <v>ago</v>
      </c>
      <c r="D1386" s="2" t="str">
        <f>TEXT(Tabla1[[#This Row],[date]],"dddd")</f>
        <v>miércoles</v>
      </c>
      <c r="E1386" s="2" t="str">
        <f>TEXT(Tabla1[[#This Row],[datetime]],"hh:mm")</f>
        <v>12:10</v>
      </c>
      <c r="F1386" t="s">
        <v>3</v>
      </c>
      <c r="G1386" t="s">
        <v>565</v>
      </c>
      <c r="H1386" t="str">
        <f>IF(ISBLANK(G1386),"cash",IF(COUNTIF($D$2:D1386,D1386)=1,"Nuevo","frecuente"))</f>
        <v>frecuente</v>
      </c>
      <c r="I1386" s="8">
        <v>32.82</v>
      </c>
      <c r="J1386" t="s">
        <v>43</v>
      </c>
      <c r="K1386" t="str">
        <f>Tabla1[[#This Row],[day_of_the_week]]&amp;"-"&amp;Tabla1[[#This Row],[hour]]&amp;"-"&amp;Tabla1[[#This Row],[cash_type]]&amp;"-"&amp;Tabla1[[#This Row],[card]]&amp;"-"&amp;Tabla1[[#This Row],[coffee_name]]</f>
        <v>miércoles-12:10-card-ANON-0000-0000-0551-Cappuccino</v>
      </c>
      <c r="L1386" t="str">
        <f>IF(COUNTIF($K$2:K1386,K1386)=1,"único","repetido")</f>
        <v>único</v>
      </c>
    </row>
    <row r="1387" spans="1:12" x14ac:dyDescent="0.3">
      <c r="A1387" s="1">
        <v>45532</v>
      </c>
      <c r="B1387" s="2">
        <v>45532.524385925928</v>
      </c>
      <c r="C1387" s="2" t="str">
        <f>TEXT(Tabla1[[#This Row],[date]],"mmm")</f>
        <v>ago</v>
      </c>
      <c r="D1387" s="2" t="str">
        <f>TEXT(Tabla1[[#This Row],[date]],"dddd")</f>
        <v>miércoles</v>
      </c>
      <c r="E1387" s="2" t="str">
        <f>TEXT(Tabla1[[#This Row],[datetime]],"hh:mm")</f>
        <v>12:35</v>
      </c>
      <c r="F1387" t="s">
        <v>3</v>
      </c>
      <c r="G1387" t="s">
        <v>389</v>
      </c>
      <c r="H1387" t="str">
        <f>IF(ISBLANK(G1387),"cash",IF(COUNTIF($D$2:D1387,D1387)=1,"Nuevo","frecuente"))</f>
        <v>frecuente</v>
      </c>
      <c r="I1387" s="8">
        <v>23.02</v>
      </c>
      <c r="J1387" t="s">
        <v>11</v>
      </c>
      <c r="K1387" t="str">
        <f>Tabla1[[#This Row],[day_of_the_week]]&amp;"-"&amp;Tabla1[[#This Row],[hour]]&amp;"-"&amp;Tabla1[[#This Row],[cash_type]]&amp;"-"&amp;Tabla1[[#This Row],[card]]&amp;"-"&amp;Tabla1[[#This Row],[coffee_name]]</f>
        <v>miércoles-12:35-card-ANON-0000-0000-0375-Americano</v>
      </c>
      <c r="L1387" t="str">
        <f>IF(COUNTIF($K$2:K1387,K1387)=1,"único","repetido")</f>
        <v>único</v>
      </c>
    </row>
    <row r="1388" spans="1:12" x14ac:dyDescent="0.3">
      <c r="A1388" s="1">
        <v>45532</v>
      </c>
      <c r="B1388" s="2">
        <v>45532.575407395831</v>
      </c>
      <c r="C1388" s="2" t="str">
        <f>TEXT(Tabla1[[#This Row],[date]],"mmm")</f>
        <v>ago</v>
      </c>
      <c r="D1388" s="2" t="str">
        <f>TEXT(Tabla1[[#This Row],[date]],"dddd")</f>
        <v>miércoles</v>
      </c>
      <c r="E1388" s="2" t="str">
        <f>TEXT(Tabla1[[#This Row],[datetime]],"hh:mm")</f>
        <v>13:48</v>
      </c>
      <c r="F1388" t="s">
        <v>3</v>
      </c>
      <c r="G1388" t="s">
        <v>566</v>
      </c>
      <c r="H1388" t="str">
        <f>IF(ISBLANK(G1388),"cash",IF(COUNTIF($D$2:D1388,D1388)=1,"Nuevo","frecuente"))</f>
        <v>frecuente</v>
      </c>
      <c r="I1388" s="8">
        <v>27.92</v>
      </c>
      <c r="J1388" t="s">
        <v>14</v>
      </c>
      <c r="K1388" t="str">
        <f>Tabla1[[#This Row],[day_of_the_week]]&amp;"-"&amp;Tabla1[[#This Row],[hour]]&amp;"-"&amp;Tabla1[[#This Row],[cash_type]]&amp;"-"&amp;Tabla1[[#This Row],[card]]&amp;"-"&amp;Tabla1[[#This Row],[coffee_name]]</f>
        <v>miércoles-13:48-card-ANON-0000-0000-0552-Americano with Milk</v>
      </c>
      <c r="L1388" t="str">
        <f>IF(COUNTIF($K$2:K1388,K1388)=1,"único","repetido")</f>
        <v>único</v>
      </c>
    </row>
    <row r="1389" spans="1:12" x14ac:dyDescent="0.3">
      <c r="A1389" s="1">
        <v>45533</v>
      </c>
      <c r="B1389" s="2">
        <v>45533.31215646991</v>
      </c>
      <c r="C1389" s="2" t="str">
        <f>TEXT(Tabla1[[#This Row],[date]],"mmm")</f>
        <v>ago</v>
      </c>
      <c r="D1389" s="2" t="str">
        <f>TEXT(Tabla1[[#This Row],[date]],"dddd")</f>
        <v>jueves</v>
      </c>
      <c r="E1389" s="2" t="str">
        <f>TEXT(Tabla1[[#This Row],[datetime]],"hh:mm")</f>
        <v>07:29</v>
      </c>
      <c r="F1389" t="s">
        <v>3</v>
      </c>
      <c r="G1389" t="s">
        <v>567</v>
      </c>
      <c r="H1389" t="str">
        <f>IF(ISBLANK(G1389),"cash",IF(COUNTIF($D$2:D1389,D1389)=1,"Nuevo","frecuente"))</f>
        <v>frecuente</v>
      </c>
      <c r="I1389" s="8">
        <v>23.02</v>
      </c>
      <c r="J1389" t="s">
        <v>11</v>
      </c>
      <c r="K1389" t="str">
        <f>Tabla1[[#This Row],[day_of_the_week]]&amp;"-"&amp;Tabla1[[#This Row],[hour]]&amp;"-"&amp;Tabla1[[#This Row],[cash_type]]&amp;"-"&amp;Tabla1[[#This Row],[card]]&amp;"-"&amp;Tabla1[[#This Row],[coffee_name]]</f>
        <v>jueves-07:29-card-ANON-0000-0000-0553-Americano</v>
      </c>
      <c r="L1389" t="str">
        <f>IF(COUNTIF($K$2:K1389,K1389)=1,"único","repetido")</f>
        <v>único</v>
      </c>
    </row>
    <row r="1390" spans="1:12" x14ac:dyDescent="0.3">
      <c r="A1390" s="1">
        <v>45534</v>
      </c>
      <c r="B1390" s="2">
        <v>45534.717713969905</v>
      </c>
      <c r="C1390" s="2" t="str">
        <f>TEXT(Tabla1[[#This Row],[date]],"mmm")</f>
        <v>ago</v>
      </c>
      <c r="D1390" s="2" t="str">
        <f>TEXT(Tabla1[[#This Row],[date]],"dddd")</f>
        <v>viernes</v>
      </c>
      <c r="E1390" s="2" t="str">
        <f>TEXT(Tabla1[[#This Row],[datetime]],"hh:mm")</f>
        <v>17:13</v>
      </c>
      <c r="F1390" t="s">
        <v>3</v>
      </c>
      <c r="G1390" t="s">
        <v>568</v>
      </c>
      <c r="H1390" t="str">
        <f>IF(ISBLANK(G1390),"cash",IF(COUNTIF($D$2:D1390,D1390)=1,"Nuevo","frecuente"))</f>
        <v>frecuente</v>
      </c>
      <c r="I1390" s="8">
        <v>32.82</v>
      </c>
      <c r="J1390" t="s">
        <v>7</v>
      </c>
      <c r="K1390" t="str">
        <f>Tabla1[[#This Row],[day_of_the_week]]&amp;"-"&amp;Tabla1[[#This Row],[hour]]&amp;"-"&amp;Tabla1[[#This Row],[cash_type]]&amp;"-"&amp;Tabla1[[#This Row],[card]]&amp;"-"&amp;Tabla1[[#This Row],[coffee_name]]</f>
        <v>viernes-17:13-card-ANON-0000-0000-0554-Latte</v>
      </c>
      <c r="L1390" t="str">
        <f>IF(COUNTIF($K$2:K1390,K1390)=1,"único","repetido")</f>
        <v>único</v>
      </c>
    </row>
    <row r="1391" spans="1:12" x14ac:dyDescent="0.3">
      <c r="A1391" s="1">
        <v>45534</v>
      </c>
      <c r="B1391" s="2">
        <v>45534.71843508102</v>
      </c>
      <c r="C1391" s="2" t="str">
        <f>TEXT(Tabla1[[#This Row],[date]],"mmm")</f>
        <v>ago</v>
      </c>
      <c r="D1391" s="2" t="str">
        <f>TEXT(Tabla1[[#This Row],[date]],"dddd")</f>
        <v>viernes</v>
      </c>
      <c r="E1391" s="2" t="str">
        <f>TEXT(Tabla1[[#This Row],[datetime]],"hh:mm")</f>
        <v>17:14</v>
      </c>
      <c r="F1391" t="s">
        <v>3</v>
      </c>
      <c r="G1391" t="s">
        <v>568</v>
      </c>
      <c r="H1391" t="str">
        <f>IF(ISBLANK(G1391),"cash",IF(COUNTIF($D$2:D1391,D1391)=1,"Nuevo","frecuente"))</f>
        <v>frecuente</v>
      </c>
      <c r="I1391" s="8">
        <v>27.92</v>
      </c>
      <c r="J1391" t="s">
        <v>14</v>
      </c>
      <c r="K1391" t="str">
        <f>Tabla1[[#This Row],[day_of_the_week]]&amp;"-"&amp;Tabla1[[#This Row],[hour]]&amp;"-"&amp;Tabla1[[#This Row],[cash_type]]&amp;"-"&amp;Tabla1[[#This Row],[card]]&amp;"-"&amp;Tabla1[[#This Row],[coffee_name]]</f>
        <v>viernes-17:14-card-ANON-0000-0000-0554-Americano with Milk</v>
      </c>
      <c r="L1391" t="str">
        <f>IF(COUNTIF($K$2:K1391,K1391)=1,"único","repetido")</f>
        <v>único</v>
      </c>
    </row>
    <row r="1392" spans="1:12" x14ac:dyDescent="0.3">
      <c r="A1392" s="1">
        <v>45534</v>
      </c>
      <c r="B1392" s="2">
        <v>45534.719160289351</v>
      </c>
      <c r="C1392" s="2" t="str">
        <f>TEXT(Tabla1[[#This Row],[date]],"mmm")</f>
        <v>ago</v>
      </c>
      <c r="D1392" s="2" t="str">
        <f>TEXT(Tabla1[[#This Row],[date]],"dddd")</f>
        <v>viernes</v>
      </c>
      <c r="E1392" s="2" t="str">
        <f>TEXT(Tabla1[[#This Row],[datetime]],"hh:mm")</f>
        <v>17:15</v>
      </c>
      <c r="F1392" t="s">
        <v>3</v>
      </c>
      <c r="G1392" t="s">
        <v>568</v>
      </c>
      <c r="H1392" t="str">
        <f>IF(ISBLANK(G1392),"cash",IF(COUNTIF($D$2:D1392,D1392)=1,"Nuevo","frecuente"))</f>
        <v>frecuente</v>
      </c>
      <c r="I1392" s="8">
        <v>27.92</v>
      </c>
      <c r="J1392" t="s">
        <v>14</v>
      </c>
      <c r="K1392" t="str">
        <f>Tabla1[[#This Row],[day_of_the_week]]&amp;"-"&amp;Tabla1[[#This Row],[hour]]&amp;"-"&amp;Tabla1[[#This Row],[cash_type]]&amp;"-"&amp;Tabla1[[#This Row],[card]]&amp;"-"&amp;Tabla1[[#This Row],[coffee_name]]</f>
        <v>viernes-17:15-card-ANON-0000-0000-0554-Americano with Milk</v>
      </c>
      <c r="L1392" t="str">
        <f>IF(COUNTIF($K$2:K1392,K1392)=1,"único","repetido")</f>
        <v>único</v>
      </c>
    </row>
    <row r="1393" spans="1:12" x14ac:dyDescent="0.3">
      <c r="A1393" s="1">
        <v>45535</v>
      </c>
      <c r="B1393" s="2">
        <v>45535.380931562497</v>
      </c>
      <c r="C1393" s="2" t="str">
        <f>TEXT(Tabla1[[#This Row],[date]],"mmm")</f>
        <v>ago</v>
      </c>
      <c r="D1393" s="2" t="str">
        <f>TEXT(Tabla1[[#This Row],[date]],"dddd")</f>
        <v>sábado</v>
      </c>
      <c r="E1393" s="2" t="str">
        <f>TEXT(Tabla1[[#This Row],[datetime]],"hh:mm")</f>
        <v>09:08</v>
      </c>
      <c r="F1393" t="s">
        <v>3</v>
      </c>
      <c r="G1393" t="s">
        <v>385</v>
      </c>
      <c r="H1393" t="str">
        <f>IF(ISBLANK(G1393),"cash",IF(COUNTIF($D$2:D1393,D1393)=1,"Nuevo","frecuente"))</f>
        <v>frecuente</v>
      </c>
      <c r="I1393" s="8">
        <v>23.02</v>
      </c>
      <c r="J1393" t="s">
        <v>28</v>
      </c>
      <c r="K1393" t="str">
        <f>Tabla1[[#This Row],[day_of_the_week]]&amp;"-"&amp;Tabla1[[#This Row],[hour]]&amp;"-"&amp;Tabla1[[#This Row],[cash_type]]&amp;"-"&amp;Tabla1[[#This Row],[card]]&amp;"-"&amp;Tabla1[[#This Row],[coffee_name]]</f>
        <v>sábado-09:08-card-ANON-0000-0000-0371-Cortado</v>
      </c>
      <c r="L1393" t="str">
        <f>IF(COUNTIF($K$2:K1393,K1393)=1,"único","repetido")</f>
        <v>único</v>
      </c>
    </row>
    <row r="1394" spans="1:12" x14ac:dyDescent="0.3">
      <c r="A1394" s="1">
        <v>45535</v>
      </c>
      <c r="B1394" s="2">
        <v>45535.418150381942</v>
      </c>
      <c r="C1394" s="2" t="str">
        <f>TEXT(Tabla1[[#This Row],[date]],"mmm")</f>
        <v>ago</v>
      </c>
      <c r="D1394" s="2" t="str">
        <f>TEXT(Tabla1[[#This Row],[date]],"dddd")</f>
        <v>sábado</v>
      </c>
      <c r="E1394" s="2" t="str">
        <f>TEXT(Tabla1[[#This Row],[datetime]],"hh:mm")</f>
        <v>10:02</v>
      </c>
      <c r="F1394" t="s">
        <v>3</v>
      </c>
      <c r="G1394" t="s">
        <v>569</v>
      </c>
      <c r="H1394" t="str">
        <f>IF(ISBLANK(G1394),"cash",IF(COUNTIF($D$2:D1394,D1394)=1,"Nuevo","frecuente"))</f>
        <v>frecuente</v>
      </c>
      <c r="I1394" s="8">
        <v>27.92</v>
      </c>
      <c r="J1394" t="s">
        <v>14</v>
      </c>
      <c r="K1394" t="str">
        <f>Tabla1[[#This Row],[day_of_the_week]]&amp;"-"&amp;Tabla1[[#This Row],[hour]]&amp;"-"&amp;Tabla1[[#This Row],[cash_type]]&amp;"-"&amp;Tabla1[[#This Row],[card]]&amp;"-"&amp;Tabla1[[#This Row],[coffee_name]]</f>
        <v>sábado-10:02-card-ANON-0000-0000-0555-Americano with Milk</v>
      </c>
      <c r="L1394" t="str">
        <f>IF(COUNTIF($K$2:K1394,K1394)=1,"único","repetido")</f>
        <v>único</v>
      </c>
    </row>
    <row r="1395" spans="1:12" x14ac:dyDescent="0.3">
      <c r="A1395" s="1">
        <v>45535</v>
      </c>
      <c r="B1395" s="2">
        <v>45535.432255520835</v>
      </c>
      <c r="C1395" s="2" t="str">
        <f>TEXT(Tabla1[[#This Row],[date]],"mmm")</f>
        <v>ago</v>
      </c>
      <c r="D1395" s="2" t="str">
        <f>TEXT(Tabla1[[#This Row],[date]],"dddd")</f>
        <v>sábado</v>
      </c>
      <c r="E1395" s="2" t="str">
        <f>TEXT(Tabla1[[#This Row],[datetime]],"hh:mm")</f>
        <v>10:22</v>
      </c>
      <c r="F1395" t="s">
        <v>3</v>
      </c>
      <c r="G1395" t="s">
        <v>570</v>
      </c>
      <c r="H1395" t="str">
        <f>IF(ISBLANK(G1395),"cash",IF(COUNTIF($D$2:D1395,D1395)=1,"Nuevo","frecuente"))</f>
        <v>frecuente</v>
      </c>
      <c r="I1395" s="8">
        <v>18.12</v>
      </c>
      <c r="J1395" t="s">
        <v>35</v>
      </c>
      <c r="K1395" t="str">
        <f>Tabla1[[#This Row],[day_of_the_week]]&amp;"-"&amp;Tabla1[[#This Row],[hour]]&amp;"-"&amp;Tabla1[[#This Row],[cash_type]]&amp;"-"&amp;Tabla1[[#This Row],[card]]&amp;"-"&amp;Tabla1[[#This Row],[coffee_name]]</f>
        <v>sábado-10:22-card-ANON-0000-0000-0556-Espresso</v>
      </c>
      <c r="L1395" t="str">
        <f>IF(COUNTIF($K$2:K1395,K1395)=1,"único","repetido")</f>
        <v>único</v>
      </c>
    </row>
    <row r="1396" spans="1:12" x14ac:dyDescent="0.3">
      <c r="A1396" s="1">
        <v>45535</v>
      </c>
      <c r="B1396" s="2">
        <v>45535.479103831021</v>
      </c>
      <c r="C1396" s="2" t="str">
        <f>TEXT(Tabla1[[#This Row],[date]],"mmm")</f>
        <v>ago</v>
      </c>
      <c r="D1396" s="2" t="str">
        <f>TEXT(Tabla1[[#This Row],[date]],"dddd")</f>
        <v>sábado</v>
      </c>
      <c r="E1396" s="2" t="str">
        <f>TEXT(Tabla1[[#This Row],[datetime]],"hh:mm")</f>
        <v>11:29</v>
      </c>
      <c r="F1396" t="s">
        <v>3</v>
      </c>
      <c r="G1396" t="s">
        <v>571</v>
      </c>
      <c r="H1396" t="str">
        <f>IF(ISBLANK(G1396),"cash",IF(COUNTIF($D$2:D1396,D1396)=1,"Nuevo","frecuente"))</f>
        <v>frecuente</v>
      </c>
      <c r="I1396" s="8">
        <v>27.92</v>
      </c>
      <c r="J1396" t="s">
        <v>14</v>
      </c>
      <c r="K1396" t="str">
        <f>Tabla1[[#This Row],[day_of_the_week]]&amp;"-"&amp;Tabla1[[#This Row],[hour]]&amp;"-"&amp;Tabla1[[#This Row],[cash_type]]&amp;"-"&amp;Tabla1[[#This Row],[card]]&amp;"-"&amp;Tabla1[[#This Row],[coffee_name]]</f>
        <v>sábado-11:29-card-ANON-0000-0000-0557-Americano with Milk</v>
      </c>
      <c r="L1396" t="str">
        <f>IF(COUNTIF($K$2:K1396,K1396)=1,"único","repetido")</f>
        <v>único</v>
      </c>
    </row>
    <row r="1397" spans="1:12" x14ac:dyDescent="0.3">
      <c r="A1397" s="1">
        <v>45535</v>
      </c>
      <c r="B1397" s="2">
        <v>45535.481711990738</v>
      </c>
      <c r="C1397" s="2" t="str">
        <f>TEXT(Tabla1[[#This Row],[date]],"mmm")</f>
        <v>ago</v>
      </c>
      <c r="D1397" s="2" t="str">
        <f>TEXT(Tabla1[[#This Row],[date]],"dddd")</f>
        <v>sábado</v>
      </c>
      <c r="E1397" s="2" t="str">
        <f>TEXT(Tabla1[[#This Row],[datetime]],"hh:mm")</f>
        <v>11:33</v>
      </c>
      <c r="F1397" t="s">
        <v>3</v>
      </c>
      <c r="G1397" t="s">
        <v>155</v>
      </c>
      <c r="H1397" t="str">
        <f>IF(ISBLANK(G1397),"cash",IF(COUNTIF($D$2:D1397,D1397)=1,"Nuevo","frecuente"))</f>
        <v>frecuente</v>
      </c>
      <c r="I1397" s="8">
        <v>23.02</v>
      </c>
      <c r="J1397" t="s">
        <v>28</v>
      </c>
      <c r="K1397" t="str">
        <f>Tabla1[[#This Row],[day_of_the_week]]&amp;"-"&amp;Tabla1[[#This Row],[hour]]&amp;"-"&amp;Tabla1[[#This Row],[cash_type]]&amp;"-"&amp;Tabla1[[#This Row],[card]]&amp;"-"&amp;Tabla1[[#This Row],[coffee_name]]</f>
        <v>sábado-11:33-card-ANON-0000-0000-0141-Cortado</v>
      </c>
      <c r="L1397" t="str">
        <f>IF(COUNTIF($K$2:K1397,K1397)=1,"único","repetido")</f>
        <v>único</v>
      </c>
    </row>
    <row r="1398" spans="1:12" x14ac:dyDescent="0.3">
      <c r="A1398" s="1">
        <v>45535</v>
      </c>
      <c r="B1398" s="2">
        <v>45535.482325625002</v>
      </c>
      <c r="C1398" s="2" t="str">
        <f>TEXT(Tabla1[[#This Row],[date]],"mmm")</f>
        <v>ago</v>
      </c>
      <c r="D1398" s="2" t="str">
        <f>TEXT(Tabla1[[#This Row],[date]],"dddd")</f>
        <v>sábado</v>
      </c>
      <c r="E1398" s="2" t="str">
        <f>TEXT(Tabla1[[#This Row],[datetime]],"hh:mm")</f>
        <v>11:34</v>
      </c>
      <c r="F1398" t="s">
        <v>3</v>
      </c>
      <c r="G1398" t="s">
        <v>155</v>
      </c>
      <c r="H1398" t="str">
        <f>IF(ISBLANK(G1398),"cash",IF(COUNTIF($D$2:D1398,D1398)=1,"Nuevo","frecuente"))</f>
        <v>frecuente</v>
      </c>
      <c r="I1398" s="8">
        <v>23.02</v>
      </c>
      <c r="J1398" t="s">
        <v>28</v>
      </c>
      <c r="K1398" t="str">
        <f>Tabla1[[#This Row],[day_of_the_week]]&amp;"-"&amp;Tabla1[[#This Row],[hour]]&amp;"-"&amp;Tabla1[[#This Row],[cash_type]]&amp;"-"&amp;Tabla1[[#This Row],[card]]&amp;"-"&amp;Tabla1[[#This Row],[coffee_name]]</f>
        <v>sábado-11:34-card-ANON-0000-0000-0141-Cortado</v>
      </c>
      <c r="L1398" t="str">
        <f>IF(COUNTIF($K$2:K1398,K1398)=1,"único","repetido")</f>
        <v>único</v>
      </c>
    </row>
    <row r="1399" spans="1:12" x14ac:dyDescent="0.3">
      <c r="A1399" s="1">
        <v>45536</v>
      </c>
      <c r="B1399" s="2">
        <v>45536.398787372687</v>
      </c>
      <c r="C1399" s="2" t="str">
        <f>TEXT(Tabla1[[#This Row],[date]],"mmm")</f>
        <v>sept</v>
      </c>
      <c r="D1399" s="2" t="str">
        <f>TEXT(Tabla1[[#This Row],[date]],"dddd")</f>
        <v>domingo</v>
      </c>
      <c r="E1399" s="2" t="str">
        <f>TEXT(Tabla1[[#This Row],[datetime]],"hh:mm")</f>
        <v>09:34</v>
      </c>
      <c r="F1399" t="s">
        <v>3</v>
      </c>
      <c r="G1399" t="s">
        <v>155</v>
      </c>
      <c r="H1399" t="str">
        <f>IF(ISBLANK(G1399),"cash",IF(COUNTIF($D$2:D1399,D1399)=1,"Nuevo","frecuente"))</f>
        <v>frecuente</v>
      </c>
      <c r="I1399" s="8">
        <v>23.02</v>
      </c>
      <c r="J1399" t="s">
        <v>28</v>
      </c>
      <c r="K1399" t="str">
        <f>Tabla1[[#This Row],[day_of_the_week]]&amp;"-"&amp;Tabla1[[#This Row],[hour]]&amp;"-"&amp;Tabla1[[#This Row],[cash_type]]&amp;"-"&amp;Tabla1[[#This Row],[card]]&amp;"-"&amp;Tabla1[[#This Row],[coffee_name]]</f>
        <v>domingo-09:34-card-ANON-0000-0000-0141-Cortado</v>
      </c>
      <c r="L1399" t="str">
        <f>IF(COUNTIF($K$2:K1399,K1399)=1,"único","repetido")</f>
        <v>único</v>
      </c>
    </row>
    <row r="1400" spans="1:12" x14ac:dyDescent="0.3">
      <c r="A1400" s="1">
        <v>45536</v>
      </c>
      <c r="B1400" s="2">
        <v>45536.507925289348</v>
      </c>
      <c r="C1400" s="2" t="str">
        <f>TEXT(Tabla1[[#This Row],[date]],"mmm")</f>
        <v>sept</v>
      </c>
      <c r="D1400" s="2" t="str">
        <f>TEXT(Tabla1[[#This Row],[date]],"dddd")</f>
        <v>domingo</v>
      </c>
      <c r="E1400" s="2" t="str">
        <f>TEXT(Tabla1[[#This Row],[datetime]],"hh:mm")</f>
        <v>12:11</v>
      </c>
      <c r="F1400" t="s">
        <v>3</v>
      </c>
      <c r="G1400" t="s">
        <v>572</v>
      </c>
      <c r="H1400" t="str">
        <f>IF(ISBLANK(G1400),"cash",IF(COUNTIF($D$2:D1400,D1400)=1,"Nuevo","frecuente"))</f>
        <v>frecuente</v>
      </c>
      <c r="I1400" s="8">
        <v>32.82</v>
      </c>
      <c r="J1400" t="s">
        <v>43</v>
      </c>
      <c r="K1400" t="str">
        <f>Tabla1[[#This Row],[day_of_the_week]]&amp;"-"&amp;Tabla1[[#This Row],[hour]]&amp;"-"&amp;Tabla1[[#This Row],[cash_type]]&amp;"-"&amp;Tabla1[[#This Row],[card]]&amp;"-"&amp;Tabla1[[#This Row],[coffee_name]]</f>
        <v>domingo-12:11-card-ANON-0000-0000-0558-Cappuccino</v>
      </c>
      <c r="L1400" t="str">
        <f>IF(COUNTIF($K$2:K1400,K1400)=1,"único","repetido")</f>
        <v>único</v>
      </c>
    </row>
    <row r="1401" spans="1:12" x14ac:dyDescent="0.3">
      <c r="A1401" s="1">
        <v>45536</v>
      </c>
      <c r="B1401" s="2">
        <v>45536.520933101849</v>
      </c>
      <c r="C1401" s="2" t="str">
        <f>TEXT(Tabla1[[#This Row],[date]],"mmm")</f>
        <v>sept</v>
      </c>
      <c r="D1401" s="2" t="str">
        <f>TEXT(Tabla1[[#This Row],[date]],"dddd")</f>
        <v>domingo</v>
      </c>
      <c r="E1401" s="2" t="str">
        <f>TEXT(Tabla1[[#This Row],[datetime]],"hh:mm")</f>
        <v>12:30</v>
      </c>
      <c r="F1401" t="s">
        <v>3</v>
      </c>
      <c r="G1401" t="s">
        <v>195</v>
      </c>
      <c r="H1401" t="str">
        <f>IF(ISBLANK(G1401),"cash",IF(COUNTIF($D$2:D1401,D1401)=1,"Nuevo","frecuente"))</f>
        <v>frecuente</v>
      </c>
      <c r="I1401" s="8">
        <v>27.92</v>
      </c>
      <c r="J1401" t="s">
        <v>14</v>
      </c>
      <c r="K1401" t="str">
        <f>Tabla1[[#This Row],[day_of_the_week]]&amp;"-"&amp;Tabla1[[#This Row],[hour]]&amp;"-"&amp;Tabla1[[#This Row],[cash_type]]&amp;"-"&amp;Tabla1[[#This Row],[card]]&amp;"-"&amp;Tabla1[[#This Row],[coffee_name]]</f>
        <v>domingo-12:30-card-ANON-0000-0000-0181-Americano with Milk</v>
      </c>
      <c r="L1401" t="str">
        <f>IF(COUNTIF($K$2:K1401,K1401)=1,"único","repetido")</f>
        <v>único</v>
      </c>
    </row>
    <row r="1402" spans="1:12" x14ac:dyDescent="0.3">
      <c r="A1402" s="1">
        <v>45536</v>
      </c>
      <c r="B1402" s="2">
        <v>45536.522476932871</v>
      </c>
      <c r="C1402" s="2" t="str">
        <f>TEXT(Tabla1[[#This Row],[date]],"mmm")</f>
        <v>sept</v>
      </c>
      <c r="D1402" s="2" t="str">
        <f>TEXT(Tabla1[[#This Row],[date]],"dddd")</f>
        <v>domingo</v>
      </c>
      <c r="E1402" s="2" t="str">
        <f>TEXT(Tabla1[[#This Row],[datetime]],"hh:mm")</f>
        <v>12:32</v>
      </c>
      <c r="F1402" t="s">
        <v>3</v>
      </c>
      <c r="G1402" t="s">
        <v>195</v>
      </c>
      <c r="H1402" t="str">
        <f>IF(ISBLANK(G1402),"cash",IF(COUNTIF($D$2:D1402,D1402)=1,"Nuevo","frecuente"))</f>
        <v>frecuente</v>
      </c>
      <c r="I1402" s="8">
        <v>23.02</v>
      </c>
      <c r="J1402" t="s">
        <v>11</v>
      </c>
      <c r="K1402" t="str">
        <f>Tabla1[[#This Row],[day_of_the_week]]&amp;"-"&amp;Tabla1[[#This Row],[hour]]&amp;"-"&amp;Tabla1[[#This Row],[cash_type]]&amp;"-"&amp;Tabla1[[#This Row],[card]]&amp;"-"&amp;Tabla1[[#This Row],[coffee_name]]</f>
        <v>domingo-12:32-card-ANON-0000-0000-0181-Americano</v>
      </c>
      <c r="L1402" t="str">
        <f>IF(COUNTIF($K$2:K1402,K1402)=1,"único","repetido")</f>
        <v>único</v>
      </c>
    </row>
    <row r="1403" spans="1:12" x14ac:dyDescent="0.3">
      <c r="A1403" s="1">
        <v>45536</v>
      </c>
      <c r="B1403" s="2">
        <v>45536.53492416667</v>
      </c>
      <c r="C1403" s="2" t="str">
        <f>TEXT(Tabla1[[#This Row],[date]],"mmm")</f>
        <v>sept</v>
      </c>
      <c r="D1403" s="2" t="str">
        <f>TEXT(Tabla1[[#This Row],[date]],"dddd")</f>
        <v>domingo</v>
      </c>
      <c r="E1403" s="2" t="str">
        <f>TEXT(Tabla1[[#This Row],[datetime]],"hh:mm")</f>
        <v>12:50</v>
      </c>
      <c r="F1403" t="s">
        <v>3</v>
      </c>
      <c r="G1403" t="s">
        <v>573</v>
      </c>
      <c r="H1403" t="str">
        <f>IF(ISBLANK(G1403),"cash",IF(COUNTIF($D$2:D1403,D1403)=1,"Nuevo","frecuente"))</f>
        <v>frecuente</v>
      </c>
      <c r="I1403" s="8">
        <v>27.92</v>
      </c>
      <c r="J1403" t="s">
        <v>14</v>
      </c>
      <c r="K1403" t="str">
        <f>Tabla1[[#This Row],[day_of_the_week]]&amp;"-"&amp;Tabla1[[#This Row],[hour]]&amp;"-"&amp;Tabla1[[#This Row],[cash_type]]&amp;"-"&amp;Tabla1[[#This Row],[card]]&amp;"-"&amp;Tabla1[[#This Row],[coffee_name]]</f>
        <v>domingo-12:50-card-ANON-0000-0000-0559-Americano with Milk</v>
      </c>
      <c r="L1403" t="str">
        <f>IF(COUNTIF($K$2:K1403,K1403)=1,"único","repetido")</f>
        <v>único</v>
      </c>
    </row>
    <row r="1404" spans="1:12" x14ac:dyDescent="0.3">
      <c r="A1404" s="1">
        <v>45536</v>
      </c>
      <c r="B1404" s="2">
        <v>45536.581642916666</v>
      </c>
      <c r="C1404" s="2" t="str">
        <f>TEXT(Tabla1[[#This Row],[date]],"mmm")</f>
        <v>sept</v>
      </c>
      <c r="D1404" s="2" t="str">
        <f>TEXT(Tabla1[[#This Row],[date]],"dddd")</f>
        <v>domingo</v>
      </c>
      <c r="E1404" s="2" t="str">
        <f>TEXT(Tabla1[[#This Row],[datetime]],"hh:mm")</f>
        <v>13:57</v>
      </c>
      <c r="F1404" t="s">
        <v>3</v>
      </c>
      <c r="G1404" t="s">
        <v>574</v>
      </c>
      <c r="H1404" t="str">
        <f>IF(ISBLANK(G1404),"cash",IF(COUNTIF($D$2:D1404,D1404)=1,"Nuevo","frecuente"))</f>
        <v>frecuente</v>
      </c>
      <c r="I1404" s="8">
        <v>32.82</v>
      </c>
      <c r="J1404" t="s">
        <v>7</v>
      </c>
      <c r="K1404" t="str">
        <f>Tabla1[[#This Row],[day_of_the_week]]&amp;"-"&amp;Tabla1[[#This Row],[hour]]&amp;"-"&amp;Tabla1[[#This Row],[cash_type]]&amp;"-"&amp;Tabla1[[#This Row],[card]]&amp;"-"&amp;Tabla1[[#This Row],[coffee_name]]</f>
        <v>domingo-13:57-card-ANON-0000-0000-0560-Latte</v>
      </c>
      <c r="L1404" t="str">
        <f>IF(COUNTIF($K$2:K1404,K1404)=1,"único","repetido")</f>
        <v>único</v>
      </c>
    </row>
    <row r="1405" spans="1:12" x14ac:dyDescent="0.3">
      <c r="A1405" s="1">
        <v>45536</v>
      </c>
      <c r="B1405" s="2">
        <v>45536.613935497684</v>
      </c>
      <c r="C1405" s="2" t="str">
        <f>TEXT(Tabla1[[#This Row],[date]],"mmm")</f>
        <v>sept</v>
      </c>
      <c r="D1405" s="2" t="str">
        <f>TEXT(Tabla1[[#This Row],[date]],"dddd")</f>
        <v>domingo</v>
      </c>
      <c r="E1405" s="2" t="str">
        <f>TEXT(Tabla1[[#This Row],[datetime]],"hh:mm")</f>
        <v>14:44</v>
      </c>
      <c r="F1405" t="s">
        <v>3</v>
      </c>
      <c r="G1405" t="s">
        <v>399</v>
      </c>
      <c r="H1405" t="str">
        <f>IF(ISBLANK(G1405),"cash",IF(COUNTIF($D$2:D1405,D1405)=1,"Nuevo","frecuente"))</f>
        <v>frecuente</v>
      </c>
      <c r="I1405" s="8">
        <v>27.92</v>
      </c>
      <c r="J1405" t="s">
        <v>14</v>
      </c>
      <c r="K1405" t="str">
        <f>Tabla1[[#This Row],[day_of_the_week]]&amp;"-"&amp;Tabla1[[#This Row],[hour]]&amp;"-"&amp;Tabla1[[#This Row],[cash_type]]&amp;"-"&amp;Tabla1[[#This Row],[card]]&amp;"-"&amp;Tabla1[[#This Row],[coffee_name]]</f>
        <v>domingo-14:44-card-ANON-0000-0000-0385-Americano with Milk</v>
      </c>
      <c r="L1405" t="str">
        <f>IF(COUNTIF($K$2:K1405,K1405)=1,"único","repetido")</f>
        <v>único</v>
      </c>
    </row>
    <row r="1406" spans="1:12" x14ac:dyDescent="0.3">
      <c r="A1406" s="1">
        <v>45536</v>
      </c>
      <c r="B1406" s="2">
        <v>45536.722758414355</v>
      </c>
      <c r="C1406" s="2" t="str">
        <f>TEXT(Tabla1[[#This Row],[date]],"mmm")</f>
        <v>sept</v>
      </c>
      <c r="D1406" s="2" t="str">
        <f>TEXT(Tabla1[[#This Row],[date]],"dddd")</f>
        <v>domingo</v>
      </c>
      <c r="E1406" s="2" t="str">
        <f>TEXT(Tabla1[[#This Row],[datetime]],"hh:mm")</f>
        <v>17:20</v>
      </c>
      <c r="F1406" t="s">
        <v>3</v>
      </c>
      <c r="G1406" t="s">
        <v>575</v>
      </c>
      <c r="H1406" t="str">
        <f>IF(ISBLANK(G1406),"cash",IF(COUNTIF($D$2:D1406,D1406)=1,"Nuevo","frecuente"))</f>
        <v>frecuente</v>
      </c>
      <c r="I1406" s="8">
        <v>32.82</v>
      </c>
      <c r="J1406" t="s">
        <v>7</v>
      </c>
      <c r="K1406" t="str">
        <f>Tabla1[[#This Row],[day_of_the_week]]&amp;"-"&amp;Tabla1[[#This Row],[hour]]&amp;"-"&amp;Tabla1[[#This Row],[cash_type]]&amp;"-"&amp;Tabla1[[#This Row],[card]]&amp;"-"&amp;Tabla1[[#This Row],[coffee_name]]</f>
        <v>domingo-17:20-card-ANON-0000-0000-0561-Latte</v>
      </c>
      <c r="L1406" t="str">
        <f>IF(COUNTIF($K$2:K1406,K1406)=1,"único","repetido")</f>
        <v>único</v>
      </c>
    </row>
    <row r="1407" spans="1:12" x14ac:dyDescent="0.3">
      <c r="A1407" s="1">
        <v>45536</v>
      </c>
      <c r="B1407" s="2">
        <v>45536.72446607639</v>
      </c>
      <c r="C1407" s="2" t="str">
        <f>TEXT(Tabla1[[#This Row],[date]],"mmm")</f>
        <v>sept</v>
      </c>
      <c r="D1407" s="2" t="str">
        <f>TEXT(Tabla1[[#This Row],[date]],"dddd")</f>
        <v>domingo</v>
      </c>
      <c r="E1407" s="2" t="str">
        <f>TEXT(Tabla1[[#This Row],[datetime]],"hh:mm")</f>
        <v>17:23</v>
      </c>
      <c r="F1407" t="s">
        <v>3</v>
      </c>
      <c r="G1407" t="s">
        <v>576</v>
      </c>
      <c r="H1407" t="str">
        <f>IF(ISBLANK(G1407),"cash",IF(COUNTIF($D$2:D1407,D1407)=1,"Nuevo","frecuente"))</f>
        <v>frecuente</v>
      </c>
      <c r="I1407" s="8">
        <v>32.82</v>
      </c>
      <c r="J1407" t="s">
        <v>7</v>
      </c>
      <c r="K1407" t="str">
        <f>Tabla1[[#This Row],[day_of_the_week]]&amp;"-"&amp;Tabla1[[#This Row],[hour]]&amp;"-"&amp;Tabla1[[#This Row],[cash_type]]&amp;"-"&amp;Tabla1[[#This Row],[card]]&amp;"-"&amp;Tabla1[[#This Row],[coffee_name]]</f>
        <v>domingo-17:23-card-ANON-0000-0000-0562-Latte</v>
      </c>
      <c r="L1407" t="str">
        <f>IF(COUNTIF($K$2:K1407,K1407)=1,"único","repetido")</f>
        <v>único</v>
      </c>
    </row>
    <row r="1408" spans="1:12" x14ac:dyDescent="0.3">
      <c r="A1408" s="1">
        <v>45536</v>
      </c>
      <c r="B1408" s="2">
        <v>45536.725575104167</v>
      </c>
      <c r="C1408" s="2" t="str">
        <f>TEXT(Tabla1[[#This Row],[date]],"mmm")</f>
        <v>sept</v>
      </c>
      <c r="D1408" s="2" t="str">
        <f>TEXT(Tabla1[[#This Row],[date]],"dddd")</f>
        <v>domingo</v>
      </c>
      <c r="E1408" s="2" t="str">
        <f>TEXT(Tabla1[[#This Row],[datetime]],"hh:mm")</f>
        <v>17:24</v>
      </c>
      <c r="F1408" t="s">
        <v>3</v>
      </c>
      <c r="G1408" t="s">
        <v>577</v>
      </c>
      <c r="H1408" t="str">
        <f>IF(ISBLANK(G1408),"cash",IF(COUNTIF($D$2:D1408,D1408)=1,"Nuevo","frecuente"))</f>
        <v>frecuente</v>
      </c>
      <c r="I1408" s="8">
        <v>32.82</v>
      </c>
      <c r="J1408" t="s">
        <v>7</v>
      </c>
      <c r="K1408" t="str">
        <f>Tabla1[[#This Row],[day_of_the_week]]&amp;"-"&amp;Tabla1[[#This Row],[hour]]&amp;"-"&amp;Tabla1[[#This Row],[cash_type]]&amp;"-"&amp;Tabla1[[#This Row],[card]]&amp;"-"&amp;Tabla1[[#This Row],[coffee_name]]</f>
        <v>domingo-17:24-card-ANON-0000-0000-0563-Latte</v>
      </c>
      <c r="L1408" t="str">
        <f>IF(COUNTIF($K$2:K1408,K1408)=1,"único","repetido")</f>
        <v>único</v>
      </c>
    </row>
    <row r="1409" spans="1:12" x14ac:dyDescent="0.3">
      <c r="A1409" s="1">
        <v>45537</v>
      </c>
      <c r="B1409" s="2">
        <v>45537.350460706017</v>
      </c>
      <c r="C1409" s="2" t="str">
        <f>TEXT(Tabla1[[#This Row],[date]],"mmm")</f>
        <v>sept</v>
      </c>
      <c r="D1409" s="2" t="str">
        <f>TEXT(Tabla1[[#This Row],[date]],"dddd")</f>
        <v>lunes</v>
      </c>
      <c r="E1409" s="2" t="str">
        <f>TEXT(Tabla1[[#This Row],[datetime]],"hh:mm")</f>
        <v>08:24</v>
      </c>
      <c r="F1409" t="s">
        <v>3</v>
      </c>
      <c r="G1409" t="s">
        <v>439</v>
      </c>
      <c r="H1409" t="str">
        <f>IF(ISBLANK(G1409),"cash",IF(COUNTIF($D$2:D1409,D1409)=1,"Nuevo","frecuente"))</f>
        <v>frecuente</v>
      </c>
      <c r="I1409" s="8">
        <v>32.82</v>
      </c>
      <c r="J1409" t="s">
        <v>7</v>
      </c>
      <c r="K1409" t="str">
        <f>Tabla1[[#This Row],[day_of_the_week]]&amp;"-"&amp;Tabla1[[#This Row],[hour]]&amp;"-"&amp;Tabla1[[#This Row],[cash_type]]&amp;"-"&amp;Tabla1[[#This Row],[card]]&amp;"-"&amp;Tabla1[[#This Row],[coffee_name]]</f>
        <v>lunes-08:24-card-ANON-0000-0000-0425-Latte</v>
      </c>
      <c r="L1409" t="str">
        <f>IF(COUNTIF($K$2:K1409,K1409)=1,"único","repetido")</f>
        <v>único</v>
      </c>
    </row>
    <row r="1410" spans="1:12" x14ac:dyDescent="0.3">
      <c r="A1410" s="1">
        <v>45537</v>
      </c>
      <c r="B1410" s="2">
        <v>45537.368259791663</v>
      </c>
      <c r="C1410" s="2" t="str">
        <f>TEXT(Tabla1[[#This Row],[date]],"mmm")</f>
        <v>sept</v>
      </c>
      <c r="D1410" s="2" t="str">
        <f>TEXT(Tabla1[[#This Row],[date]],"dddd")</f>
        <v>lunes</v>
      </c>
      <c r="E1410" s="2" t="str">
        <f>TEXT(Tabla1[[#This Row],[datetime]],"hh:mm")</f>
        <v>08:50</v>
      </c>
      <c r="F1410" t="s">
        <v>3</v>
      </c>
      <c r="G1410" t="s">
        <v>578</v>
      </c>
      <c r="H1410" t="str">
        <f>IF(ISBLANK(G1410),"cash",IF(COUNTIF($D$2:D1410,D1410)=1,"Nuevo","frecuente"))</f>
        <v>frecuente</v>
      </c>
      <c r="I1410" s="8">
        <v>27.92</v>
      </c>
      <c r="J1410" t="s">
        <v>14</v>
      </c>
      <c r="K1410" t="str">
        <f>Tabla1[[#This Row],[day_of_the_week]]&amp;"-"&amp;Tabla1[[#This Row],[hour]]&amp;"-"&amp;Tabla1[[#This Row],[cash_type]]&amp;"-"&amp;Tabla1[[#This Row],[card]]&amp;"-"&amp;Tabla1[[#This Row],[coffee_name]]</f>
        <v>lunes-08:50-card-ANON-0000-0000-0564-Americano with Milk</v>
      </c>
      <c r="L1410" t="str">
        <f>IF(COUNTIF($K$2:K1410,K1410)=1,"único","repetido")</f>
        <v>único</v>
      </c>
    </row>
    <row r="1411" spans="1:12" x14ac:dyDescent="0.3">
      <c r="A1411" s="1">
        <v>45537</v>
      </c>
      <c r="B1411" s="2">
        <v>45537.369133657405</v>
      </c>
      <c r="C1411" s="2" t="str">
        <f>TEXT(Tabla1[[#This Row],[date]],"mmm")</f>
        <v>sept</v>
      </c>
      <c r="D1411" s="2" t="str">
        <f>TEXT(Tabla1[[#This Row],[date]],"dddd")</f>
        <v>lunes</v>
      </c>
      <c r="E1411" s="2" t="str">
        <f>TEXT(Tabla1[[#This Row],[datetime]],"hh:mm")</f>
        <v>08:51</v>
      </c>
      <c r="F1411" t="s">
        <v>3</v>
      </c>
      <c r="G1411" t="s">
        <v>579</v>
      </c>
      <c r="H1411" t="str">
        <f>IF(ISBLANK(G1411),"cash",IF(COUNTIF($D$2:D1411,D1411)=1,"Nuevo","frecuente"))</f>
        <v>frecuente</v>
      </c>
      <c r="I1411" s="8">
        <v>32.82</v>
      </c>
      <c r="J1411" t="s">
        <v>7</v>
      </c>
      <c r="K1411" t="str">
        <f>Tabla1[[#This Row],[day_of_the_week]]&amp;"-"&amp;Tabla1[[#This Row],[hour]]&amp;"-"&amp;Tabla1[[#This Row],[cash_type]]&amp;"-"&amp;Tabla1[[#This Row],[card]]&amp;"-"&amp;Tabla1[[#This Row],[coffee_name]]</f>
        <v>lunes-08:51-card-ANON-0000-0000-0565-Latte</v>
      </c>
      <c r="L1411" t="str">
        <f>IF(COUNTIF($K$2:K1411,K1411)=1,"único","repetido")</f>
        <v>único</v>
      </c>
    </row>
    <row r="1412" spans="1:12" x14ac:dyDescent="0.3">
      <c r="A1412" s="1">
        <v>45537</v>
      </c>
      <c r="B1412" s="2">
        <v>45537.624156747683</v>
      </c>
      <c r="C1412" s="2" t="str">
        <f>TEXT(Tabla1[[#This Row],[date]],"mmm")</f>
        <v>sept</v>
      </c>
      <c r="D1412" s="2" t="str">
        <f>TEXT(Tabla1[[#This Row],[date]],"dddd")</f>
        <v>lunes</v>
      </c>
      <c r="E1412" s="2" t="str">
        <f>TEXT(Tabla1[[#This Row],[datetime]],"hh:mm")</f>
        <v>14:58</v>
      </c>
      <c r="F1412" t="s">
        <v>3</v>
      </c>
      <c r="G1412" t="s">
        <v>580</v>
      </c>
      <c r="H1412" t="str">
        <f>IF(ISBLANK(G1412),"cash",IF(COUNTIF($D$2:D1412,D1412)=1,"Nuevo","frecuente"))</f>
        <v>frecuente</v>
      </c>
      <c r="I1412" s="8">
        <v>27.92</v>
      </c>
      <c r="J1412" t="s">
        <v>14</v>
      </c>
      <c r="K1412" t="str">
        <f>Tabla1[[#This Row],[day_of_the_week]]&amp;"-"&amp;Tabla1[[#This Row],[hour]]&amp;"-"&amp;Tabla1[[#This Row],[cash_type]]&amp;"-"&amp;Tabla1[[#This Row],[card]]&amp;"-"&amp;Tabla1[[#This Row],[coffee_name]]</f>
        <v>lunes-14:58-card-ANON-0000-0000-0566-Americano with Milk</v>
      </c>
      <c r="L1412" t="str">
        <f>IF(COUNTIF($K$2:K1412,K1412)=1,"único","repetido")</f>
        <v>único</v>
      </c>
    </row>
    <row r="1413" spans="1:12" x14ac:dyDescent="0.3">
      <c r="A1413" s="1">
        <v>45537</v>
      </c>
      <c r="B1413" s="2">
        <v>45537.840091701386</v>
      </c>
      <c r="C1413" s="2" t="str">
        <f>TEXT(Tabla1[[#This Row],[date]],"mmm")</f>
        <v>sept</v>
      </c>
      <c r="D1413" s="2" t="str">
        <f>TEXT(Tabla1[[#This Row],[date]],"dddd")</f>
        <v>lunes</v>
      </c>
      <c r="E1413" s="2" t="str">
        <f>TEXT(Tabla1[[#This Row],[datetime]],"hh:mm")</f>
        <v>20:09</v>
      </c>
      <c r="F1413" t="s">
        <v>3</v>
      </c>
      <c r="G1413" t="s">
        <v>581</v>
      </c>
      <c r="H1413" t="str">
        <f>IF(ISBLANK(G1413),"cash",IF(COUNTIF($D$2:D1413,D1413)=1,"Nuevo","frecuente"))</f>
        <v>frecuente</v>
      </c>
      <c r="I1413" s="8">
        <v>32.82</v>
      </c>
      <c r="J1413" t="s">
        <v>43</v>
      </c>
      <c r="K1413" t="str">
        <f>Tabla1[[#This Row],[day_of_the_week]]&amp;"-"&amp;Tabla1[[#This Row],[hour]]&amp;"-"&amp;Tabla1[[#This Row],[cash_type]]&amp;"-"&amp;Tabla1[[#This Row],[card]]&amp;"-"&amp;Tabla1[[#This Row],[coffee_name]]</f>
        <v>lunes-20:09-card-ANON-0000-0000-0567-Cappuccino</v>
      </c>
      <c r="L1413" t="str">
        <f>IF(COUNTIF($K$2:K1413,K1413)=1,"único","repetido")</f>
        <v>único</v>
      </c>
    </row>
    <row r="1414" spans="1:12" x14ac:dyDescent="0.3">
      <c r="A1414" s="1">
        <v>45537</v>
      </c>
      <c r="B1414" s="2">
        <v>45537.841179814815</v>
      </c>
      <c r="C1414" s="2" t="str">
        <f>TEXT(Tabla1[[#This Row],[date]],"mmm")</f>
        <v>sept</v>
      </c>
      <c r="D1414" s="2" t="str">
        <f>TEXT(Tabla1[[#This Row],[date]],"dddd")</f>
        <v>lunes</v>
      </c>
      <c r="E1414" s="2" t="str">
        <f>TEXT(Tabla1[[#This Row],[datetime]],"hh:mm")</f>
        <v>20:11</v>
      </c>
      <c r="F1414" t="s">
        <v>3</v>
      </c>
      <c r="G1414" t="s">
        <v>193</v>
      </c>
      <c r="H1414" t="str">
        <f>IF(ISBLANK(G1414),"cash",IF(COUNTIF($D$2:D1414,D1414)=1,"Nuevo","frecuente"))</f>
        <v>frecuente</v>
      </c>
      <c r="I1414" s="8">
        <v>32.82</v>
      </c>
      <c r="J1414" t="s">
        <v>18</v>
      </c>
      <c r="K1414" t="str">
        <f>Tabla1[[#This Row],[day_of_the_week]]&amp;"-"&amp;Tabla1[[#This Row],[hour]]&amp;"-"&amp;Tabla1[[#This Row],[cash_type]]&amp;"-"&amp;Tabla1[[#This Row],[card]]&amp;"-"&amp;Tabla1[[#This Row],[coffee_name]]</f>
        <v>lunes-20:11-card-ANON-0000-0000-0179-Cocoa</v>
      </c>
      <c r="L1414" t="str">
        <f>IF(COUNTIF($K$2:K1414,K1414)=1,"único","repetido")</f>
        <v>único</v>
      </c>
    </row>
    <row r="1415" spans="1:12" x14ac:dyDescent="0.3">
      <c r="A1415" s="1">
        <v>45537</v>
      </c>
      <c r="B1415" s="2">
        <v>45537.86981462963</v>
      </c>
      <c r="C1415" s="2" t="str">
        <f>TEXT(Tabla1[[#This Row],[date]],"mmm")</f>
        <v>sept</v>
      </c>
      <c r="D1415" s="2" t="str">
        <f>TEXT(Tabla1[[#This Row],[date]],"dddd")</f>
        <v>lunes</v>
      </c>
      <c r="E1415" s="2" t="str">
        <f>TEXT(Tabla1[[#This Row],[datetime]],"hh:mm")</f>
        <v>20:52</v>
      </c>
      <c r="F1415" t="s">
        <v>3</v>
      </c>
      <c r="G1415" t="s">
        <v>582</v>
      </c>
      <c r="H1415" t="str">
        <f>IF(ISBLANK(G1415),"cash",IF(COUNTIF($D$2:D1415,D1415)=1,"Nuevo","frecuente"))</f>
        <v>frecuente</v>
      </c>
      <c r="I1415" s="8">
        <v>23.02</v>
      </c>
      <c r="J1415" t="s">
        <v>11</v>
      </c>
      <c r="K1415" t="str">
        <f>Tabla1[[#This Row],[day_of_the_week]]&amp;"-"&amp;Tabla1[[#This Row],[hour]]&amp;"-"&amp;Tabla1[[#This Row],[cash_type]]&amp;"-"&amp;Tabla1[[#This Row],[card]]&amp;"-"&amp;Tabla1[[#This Row],[coffee_name]]</f>
        <v>lunes-20:52-card-ANON-0000-0000-0568-Americano</v>
      </c>
      <c r="L1415" t="str">
        <f>IF(COUNTIF($K$2:K1415,K1415)=1,"único","repetido")</f>
        <v>único</v>
      </c>
    </row>
    <row r="1416" spans="1:12" x14ac:dyDescent="0.3">
      <c r="A1416" s="1">
        <v>45537</v>
      </c>
      <c r="B1416" s="2">
        <v>45537.870475578704</v>
      </c>
      <c r="C1416" s="2" t="str">
        <f>TEXT(Tabla1[[#This Row],[date]],"mmm")</f>
        <v>sept</v>
      </c>
      <c r="D1416" s="2" t="str">
        <f>TEXT(Tabla1[[#This Row],[date]],"dddd")</f>
        <v>lunes</v>
      </c>
      <c r="E1416" s="2" t="str">
        <f>TEXT(Tabla1[[#This Row],[datetime]],"hh:mm")</f>
        <v>20:53</v>
      </c>
      <c r="F1416" t="s">
        <v>3</v>
      </c>
      <c r="G1416" t="s">
        <v>582</v>
      </c>
      <c r="H1416" t="str">
        <f>IF(ISBLANK(G1416),"cash",IF(COUNTIF($D$2:D1416,D1416)=1,"Nuevo","frecuente"))</f>
        <v>frecuente</v>
      </c>
      <c r="I1416" s="8">
        <v>23.02</v>
      </c>
      <c r="J1416" t="s">
        <v>11</v>
      </c>
      <c r="K1416" t="str">
        <f>Tabla1[[#This Row],[day_of_the_week]]&amp;"-"&amp;Tabla1[[#This Row],[hour]]&amp;"-"&amp;Tabla1[[#This Row],[cash_type]]&amp;"-"&amp;Tabla1[[#This Row],[card]]&amp;"-"&amp;Tabla1[[#This Row],[coffee_name]]</f>
        <v>lunes-20:53-card-ANON-0000-0000-0568-Americano</v>
      </c>
      <c r="L1416" t="str">
        <f>IF(COUNTIF($K$2:K1416,K1416)=1,"único","repetido")</f>
        <v>único</v>
      </c>
    </row>
    <row r="1417" spans="1:12" x14ac:dyDescent="0.3">
      <c r="A1417" s="1">
        <v>45538</v>
      </c>
      <c r="B1417" s="2">
        <v>45538.348788981479</v>
      </c>
      <c r="C1417" s="2" t="str">
        <f>TEXT(Tabla1[[#This Row],[date]],"mmm")</f>
        <v>sept</v>
      </c>
      <c r="D1417" s="2" t="str">
        <f>TEXT(Tabla1[[#This Row],[date]],"dddd")</f>
        <v>martes</v>
      </c>
      <c r="E1417" s="2" t="str">
        <f>TEXT(Tabla1[[#This Row],[datetime]],"hh:mm")</f>
        <v>08:22</v>
      </c>
      <c r="F1417" t="s">
        <v>3</v>
      </c>
      <c r="G1417" t="s">
        <v>583</v>
      </c>
      <c r="H1417" t="str">
        <f>IF(ISBLANK(G1417),"cash",IF(COUNTIF($D$2:D1417,D1417)=1,"Nuevo","frecuente"))</f>
        <v>frecuente</v>
      </c>
      <c r="I1417" s="8">
        <v>32.82</v>
      </c>
      <c r="J1417" t="s">
        <v>18</v>
      </c>
      <c r="K1417" t="str">
        <f>Tabla1[[#This Row],[day_of_the_week]]&amp;"-"&amp;Tabla1[[#This Row],[hour]]&amp;"-"&amp;Tabla1[[#This Row],[cash_type]]&amp;"-"&amp;Tabla1[[#This Row],[card]]&amp;"-"&amp;Tabla1[[#This Row],[coffee_name]]</f>
        <v>martes-08:22-card-ANON-0000-0000-0569-Cocoa</v>
      </c>
      <c r="L1417" t="str">
        <f>IF(COUNTIF($K$2:K1417,K1417)=1,"único","repetido")</f>
        <v>único</v>
      </c>
    </row>
    <row r="1418" spans="1:12" x14ac:dyDescent="0.3">
      <c r="A1418" s="1">
        <v>45538</v>
      </c>
      <c r="B1418" s="2">
        <v>45538.35292164352</v>
      </c>
      <c r="C1418" s="2" t="str">
        <f>TEXT(Tabla1[[#This Row],[date]],"mmm")</f>
        <v>sept</v>
      </c>
      <c r="D1418" s="2" t="str">
        <f>TEXT(Tabla1[[#This Row],[date]],"dddd")</f>
        <v>martes</v>
      </c>
      <c r="E1418" s="2" t="str">
        <f>TEXT(Tabla1[[#This Row],[datetime]],"hh:mm")</f>
        <v>08:28</v>
      </c>
      <c r="F1418" t="s">
        <v>3</v>
      </c>
      <c r="G1418" t="s">
        <v>182</v>
      </c>
      <c r="H1418" t="str">
        <f>IF(ISBLANK(G1418),"cash",IF(COUNTIF($D$2:D1418,D1418)=1,"Nuevo","frecuente"))</f>
        <v>frecuente</v>
      </c>
      <c r="I1418" s="8">
        <v>32.82</v>
      </c>
      <c r="J1418" t="s">
        <v>43</v>
      </c>
      <c r="K1418" t="str">
        <f>Tabla1[[#This Row],[day_of_the_week]]&amp;"-"&amp;Tabla1[[#This Row],[hour]]&amp;"-"&amp;Tabla1[[#This Row],[cash_type]]&amp;"-"&amp;Tabla1[[#This Row],[card]]&amp;"-"&amp;Tabla1[[#This Row],[coffee_name]]</f>
        <v>martes-08:28-card-ANON-0000-0000-0168-Cappuccino</v>
      </c>
      <c r="L1418" t="str">
        <f>IF(COUNTIF($K$2:K1418,K1418)=1,"único","repetido")</f>
        <v>único</v>
      </c>
    </row>
    <row r="1419" spans="1:12" x14ac:dyDescent="0.3">
      <c r="A1419" s="1">
        <v>45538</v>
      </c>
      <c r="B1419" s="2">
        <v>45538.361940949071</v>
      </c>
      <c r="C1419" s="2" t="str">
        <f>TEXT(Tabla1[[#This Row],[date]],"mmm")</f>
        <v>sept</v>
      </c>
      <c r="D1419" s="2" t="str">
        <f>TEXT(Tabla1[[#This Row],[date]],"dddd")</f>
        <v>martes</v>
      </c>
      <c r="E1419" s="2" t="str">
        <f>TEXT(Tabla1[[#This Row],[datetime]],"hh:mm")</f>
        <v>08:41</v>
      </c>
      <c r="F1419" t="s">
        <v>3</v>
      </c>
      <c r="G1419" t="s">
        <v>584</v>
      </c>
      <c r="H1419" t="str">
        <f>IF(ISBLANK(G1419),"cash",IF(COUNTIF($D$2:D1419,D1419)=1,"Nuevo","frecuente"))</f>
        <v>frecuente</v>
      </c>
      <c r="I1419" s="8">
        <v>32.82</v>
      </c>
      <c r="J1419" t="s">
        <v>7</v>
      </c>
      <c r="K1419" t="str">
        <f>Tabla1[[#This Row],[day_of_the_week]]&amp;"-"&amp;Tabla1[[#This Row],[hour]]&amp;"-"&amp;Tabla1[[#This Row],[cash_type]]&amp;"-"&amp;Tabla1[[#This Row],[card]]&amp;"-"&amp;Tabla1[[#This Row],[coffee_name]]</f>
        <v>martes-08:41-card-ANON-0000-0000-0570-Latte</v>
      </c>
      <c r="L1419" t="str">
        <f>IF(COUNTIF($K$2:K1419,K1419)=1,"único","repetido")</f>
        <v>único</v>
      </c>
    </row>
    <row r="1420" spans="1:12" x14ac:dyDescent="0.3">
      <c r="A1420" s="1">
        <v>45538</v>
      </c>
      <c r="B1420" s="2">
        <v>45538.377227696757</v>
      </c>
      <c r="C1420" s="2" t="str">
        <f>TEXT(Tabla1[[#This Row],[date]],"mmm")</f>
        <v>sept</v>
      </c>
      <c r="D1420" s="2" t="str">
        <f>TEXT(Tabla1[[#This Row],[date]],"dddd")</f>
        <v>martes</v>
      </c>
      <c r="E1420" s="2" t="str">
        <f>TEXT(Tabla1[[#This Row],[datetime]],"hh:mm")</f>
        <v>09:03</v>
      </c>
      <c r="F1420" t="s">
        <v>3</v>
      </c>
      <c r="G1420" t="s">
        <v>585</v>
      </c>
      <c r="H1420" t="str">
        <f>IF(ISBLANK(G1420),"cash",IF(COUNTIF($D$2:D1420,D1420)=1,"Nuevo","frecuente"))</f>
        <v>frecuente</v>
      </c>
      <c r="I1420" s="8">
        <v>27.92</v>
      </c>
      <c r="J1420" t="s">
        <v>14</v>
      </c>
      <c r="K1420" t="str">
        <f>Tabla1[[#This Row],[day_of_the_week]]&amp;"-"&amp;Tabla1[[#This Row],[hour]]&amp;"-"&amp;Tabla1[[#This Row],[cash_type]]&amp;"-"&amp;Tabla1[[#This Row],[card]]&amp;"-"&amp;Tabla1[[#This Row],[coffee_name]]</f>
        <v>martes-09:03-card-ANON-0000-0000-0571-Americano with Milk</v>
      </c>
      <c r="L1420" t="str">
        <f>IF(COUNTIF($K$2:K1420,K1420)=1,"único","repetido")</f>
        <v>único</v>
      </c>
    </row>
    <row r="1421" spans="1:12" x14ac:dyDescent="0.3">
      <c r="A1421" s="1">
        <v>45538</v>
      </c>
      <c r="B1421" s="2">
        <v>45538.377913773147</v>
      </c>
      <c r="C1421" s="2" t="str">
        <f>TEXT(Tabla1[[#This Row],[date]],"mmm")</f>
        <v>sept</v>
      </c>
      <c r="D1421" s="2" t="str">
        <f>TEXT(Tabla1[[#This Row],[date]],"dddd")</f>
        <v>martes</v>
      </c>
      <c r="E1421" s="2" t="str">
        <f>TEXT(Tabla1[[#This Row],[datetime]],"hh:mm")</f>
        <v>09:04</v>
      </c>
      <c r="F1421" t="s">
        <v>3</v>
      </c>
      <c r="G1421" t="s">
        <v>585</v>
      </c>
      <c r="H1421" t="str">
        <f>IF(ISBLANK(G1421),"cash",IF(COUNTIF($D$2:D1421,D1421)=1,"Nuevo","frecuente"))</f>
        <v>frecuente</v>
      </c>
      <c r="I1421" s="8">
        <v>32.82</v>
      </c>
      <c r="J1421" t="s">
        <v>43</v>
      </c>
      <c r="K1421" t="str">
        <f>Tabla1[[#This Row],[day_of_the_week]]&amp;"-"&amp;Tabla1[[#This Row],[hour]]&amp;"-"&amp;Tabla1[[#This Row],[cash_type]]&amp;"-"&amp;Tabla1[[#This Row],[card]]&amp;"-"&amp;Tabla1[[#This Row],[coffee_name]]</f>
        <v>martes-09:04-card-ANON-0000-0000-0571-Cappuccino</v>
      </c>
      <c r="L1421" t="str">
        <f>IF(COUNTIF($K$2:K1421,K1421)=1,"único","repetido")</f>
        <v>único</v>
      </c>
    </row>
    <row r="1422" spans="1:12" x14ac:dyDescent="0.3">
      <c r="A1422" s="1">
        <v>45538</v>
      </c>
      <c r="B1422" s="2">
        <v>45538.383890671299</v>
      </c>
      <c r="C1422" s="2" t="str">
        <f>TEXT(Tabla1[[#This Row],[date]],"mmm")</f>
        <v>sept</v>
      </c>
      <c r="D1422" s="2" t="str">
        <f>TEXT(Tabla1[[#This Row],[date]],"dddd")</f>
        <v>martes</v>
      </c>
      <c r="E1422" s="2" t="str">
        <f>TEXT(Tabla1[[#This Row],[datetime]],"hh:mm")</f>
        <v>09:12</v>
      </c>
      <c r="F1422" t="s">
        <v>3</v>
      </c>
      <c r="G1422" t="s">
        <v>586</v>
      </c>
      <c r="H1422" t="str">
        <f>IF(ISBLANK(G1422),"cash",IF(COUNTIF($D$2:D1422,D1422)=1,"Nuevo","frecuente"))</f>
        <v>frecuente</v>
      </c>
      <c r="I1422" s="8">
        <v>32.82</v>
      </c>
      <c r="J1422" t="s">
        <v>18</v>
      </c>
      <c r="K1422" t="str">
        <f>Tabla1[[#This Row],[day_of_the_week]]&amp;"-"&amp;Tabla1[[#This Row],[hour]]&amp;"-"&amp;Tabla1[[#This Row],[cash_type]]&amp;"-"&amp;Tabla1[[#This Row],[card]]&amp;"-"&amp;Tabla1[[#This Row],[coffee_name]]</f>
        <v>martes-09:12-card-ANON-0000-0000-0572-Cocoa</v>
      </c>
      <c r="L1422" t="str">
        <f>IF(COUNTIF($K$2:K1422,K1422)=1,"único","repetido")</f>
        <v>único</v>
      </c>
    </row>
    <row r="1423" spans="1:12" x14ac:dyDescent="0.3">
      <c r="A1423" s="1">
        <v>45538</v>
      </c>
      <c r="B1423" s="2">
        <v>45538.384417303241</v>
      </c>
      <c r="C1423" s="2" t="str">
        <f>TEXT(Tabla1[[#This Row],[date]],"mmm")</f>
        <v>sept</v>
      </c>
      <c r="D1423" s="2" t="str">
        <f>TEXT(Tabla1[[#This Row],[date]],"dddd")</f>
        <v>martes</v>
      </c>
      <c r="E1423" s="2" t="str">
        <f>TEXT(Tabla1[[#This Row],[datetime]],"hh:mm")</f>
        <v>09:13</v>
      </c>
      <c r="F1423" t="s">
        <v>3</v>
      </c>
      <c r="G1423" t="s">
        <v>586</v>
      </c>
      <c r="H1423" t="str">
        <f>IF(ISBLANK(G1423),"cash",IF(COUNTIF($D$2:D1423,D1423)=1,"Nuevo","frecuente"))</f>
        <v>frecuente</v>
      </c>
      <c r="I1423" s="8">
        <v>32.82</v>
      </c>
      <c r="J1423" t="s">
        <v>18</v>
      </c>
      <c r="K1423" t="str">
        <f>Tabla1[[#This Row],[day_of_the_week]]&amp;"-"&amp;Tabla1[[#This Row],[hour]]&amp;"-"&amp;Tabla1[[#This Row],[cash_type]]&amp;"-"&amp;Tabla1[[#This Row],[card]]&amp;"-"&amp;Tabla1[[#This Row],[coffee_name]]</f>
        <v>martes-09:13-card-ANON-0000-0000-0572-Cocoa</v>
      </c>
      <c r="L1423" t="str">
        <f>IF(COUNTIF($K$2:K1423,K1423)=1,"único","repetido")</f>
        <v>único</v>
      </c>
    </row>
    <row r="1424" spans="1:12" x14ac:dyDescent="0.3">
      <c r="A1424" s="1">
        <v>45538</v>
      </c>
      <c r="B1424" s="2">
        <v>45538.386831134259</v>
      </c>
      <c r="C1424" s="2" t="str">
        <f>TEXT(Tabla1[[#This Row],[date]],"mmm")</f>
        <v>sept</v>
      </c>
      <c r="D1424" s="2" t="str">
        <f>TEXT(Tabla1[[#This Row],[date]],"dddd")</f>
        <v>martes</v>
      </c>
      <c r="E1424" s="2" t="str">
        <f>TEXT(Tabla1[[#This Row],[datetime]],"hh:mm")</f>
        <v>09:17</v>
      </c>
      <c r="F1424" t="s">
        <v>3</v>
      </c>
      <c r="G1424" t="s">
        <v>399</v>
      </c>
      <c r="H1424" t="str">
        <f>IF(ISBLANK(G1424),"cash",IF(COUNTIF($D$2:D1424,D1424)=1,"Nuevo","frecuente"))</f>
        <v>frecuente</v>
      </c>
      <c r="I1424" s="8">
        <v>27.92</v>
      </c>
      <c r="J1424" t="s">
        <v>14</v>
      </c>
      <c r="K1424" t="str">
        <f>Tabla1[[#This Row],[day_of_the_week]]&amp;"-"&amp;Tabla1[[#This Row],[hour]]&amp;"-"&amp;Tabla1[[#This Row],[cash_type]]&amp;"-"&amp;Tabla1[[#This Row],[card]]&amp;"-"&amp;Tabla1[[#This Row],[coffee_name]]</f>
        <v>martes-09:17-card-ANON-0000-0000-0385-Americano with Milk</v>
      </c>
      <c r="L1424" t="str">
        <f>IF(COUNTIF($K$2:K1424,K1424)=1,"único","repetido")</f>
        <v>único</v>
      </c>
    </row>
    <row r="1425" spans="1:12" x14ac:dyDescent="0.3">
      <c r="A1425" s="1">
        <v>45538</v>
      </c>
      <c r="B1425" s="2">
        <v>45538.389087615738</v>
      </c>
      <c r="C1425" s="2" t="str">
        <f>TEXT(Tabla1[[#This Row],[date]],"mmm")</f>
        <v>sept</v>
      </c>
      <c r="D1425" s="2" t="str">
        <f>TEXT(Tabla1[[#This Row],[date]],"dddd")</f>
        <v>martes</v>
      </c>
      <c r="E1425" s="2" t="str">
        <f>TEXT(Tabla1[[#This Row],[datetime]],"hh:mm")</f>
        <v>09:20</v>
      </c>
      <c r="F1425" t="s">
        <v>3</v>
      </c>
      <c r="G1425" t="s">
        <v>587</v>
      </c>
      <c r="H1425" t="str">
        <f>IF(ISBLANK(G1425),"cash",IF(COUNTIF($D$2:D1425,D1425)=1,"Nuevo","frecuente"))</f>
        <v>frecuente</v>
      </c>
      <c r="I1425" s="8">
        <v>27.92</v>
      </c>
      <c r="J1425" t="s">
        <v>14</v>
      </c>
      <c r="K1425" t="str">
        <f>Tabla1[[#This Row],[day_of_the_week]]&amp;"-"&amp;Tabla1[[#This Row],[hour]]&amp;"-"&amp;Tabla1[[#This Row],[cash_type]]&amp;"-"&amp;Tabla1[[#This Row],[card]]&amp;"-"&amp;Tabla1[[#This Row],[coffee_name]]</f>
        <v>martes-09:20-card-ANON-0000-0000-0573-Americano with Milk</v>
      </c>
      <c r="L1425" t="str">
        <f>IF(COUNTIF($K$2:K1425,K1425)=1,"único","repetido")</f>
        <v>único</v>
      </c>
    </row>
    <row r="1426" spans="1:12" x14ac:dyDescent="0.3">
      <c r="A1426" s="1">
        <v>45538</v>
      </c>
      <c r="B1426" s="2">
        <v>45538.40130002315</v>
      </c>
      <c r="C1426" s="2" t="str">
        <f>TEXT(Tabla1[[#This Row],[date]],"mmm")</f>
        <v>sept</v>
      </c>
      <c r="D1426" s="2" t="str">
        <f>TEXT(Tabla1[[#This Row],[date]],"dddd")</f>
        <v>martes</v>
      </c>
      <c r="E1426" s="2" t="str">
        <f>TEXT(Tabla1[[#This Row],[datetime]],"hh:mm")</f>
        <v>09:37</v>
      </c>
      <c r="F1426" t="s">
        <v>3</v>
      </c>
      <c r="G1426" t="s">
        <v>588</v>
      </c>
      <c r="H1426" t="str">
        <f>IF(ISBLANK(G1426),"cash",IF(COUNTIF($D$2:D1426,D1426)=1,"Nuevo","frecuente"))</f>
        <v>frecuente</v>
      </c>
      <c r="I1426" s="8">
        <v>32.82</v>
      </c>
      <c r="J1426" t="s">
        <v>7</v>
      </c>
      <c r="K1426" t="str">
        <f>Tabla1[[#This Row],[day_of_the_week]]&amp;"-"&amp;Tabla1[[#This Row],[hour]]&amp;"-"&amp;Tabla1[[#This Row],[cash_type]]&amp;"-"&amp;Tabla1[[#This Row],[card]]&amp;"-"&amp;Tabla1[[#This Row],[coffee_name]]</f>
        <v>martes-09:37-card-ANON-0000-0000-0574-Latte</v>
      </c>
      <c r="L1426" t="str">
        <f>IF(COUNTIF($K$2:K1426,K1426)=1,"único","repetido")</f>
        <v>único</v>
      </c>
    </row>
    <row r="1427" spans="1:12" x14ac:dyDescent="0.3">
      <c r="A1427" s="1">
        <v>45538</v>
      </c>
      <c r="B1427" s="2">
        <v>45538.402041655092</v>
      </c>
      <c r="C1427" s="2" t="str">
        <f>TEXT(Tabla1[[#This Row],[date]],"mmm")</f>
        <v>sept</v>
      </c>
      <c r="D1427" s="2" t="str">
        <f>TEXT(Tabla1[[#This Row],[date]],"dddd")</f>
        <v>martes</v>
      </c>
      <c r="E1427" s="2" t="str">
        <f>TEXT(Tabla1[[#This Row],[datetime]],"hh:mm")</f>
        <v>09:38</v>
      </c>
      <c r="F1427" t="s">
        <v>3</v>
      </c>
      <c r="G1427" t="s">
        <v>589</v>
      </c>
      <c r="H1427" t="str">
        <f>IF(ISBLANK(G1427),"cash",IF(COUNTIF($D$2:D1427,D1427)=1,"Nuevo","frecuente"))</f>
        <v>frecuente</v>
      </c>
      <c r="I1427" s="8">
        <v>32.82</v>
      </c>
      <c r="J1427" t="s">
        <v>18</v>
      </c>
      <c r="K1427" t="str">
        <f>Tabla1[[#This Row],[day_of_the_week]]&amp;"-"&amp;Tabla1[[#This Row],[hour]]&amp;"-"&amp;Tabla1[[#This Row],[cash_type]]&amp;"-"&amp;Tabla1[[#This Row],[card]]&amp;"-"&amp;Tabla1[[#This Row],[coffee_name]]</f>
        <v>martes-09:38-card-ANON-0000-0000-0575-Cocoa</v>
      </c>
      <c r="L1427" t="str">
        <f>IF(COUNTIF($K$2:K1427,K1427)=1,"único","repetido")</f>
        <v>único</v>
      </c>
    </row>
    <row r="1428" spans="1:12" x14ac:dyDescent="0.3">
      <c r="A1428" s="1">
        <v>45538</v>
      </c>
      <c r="B1428" s="2">
        <v>45538.539507048612</v>
      </c>
      <c r="C1428" s="2" t="str">
        <f>TEXT(Tabla1[[#This Row],[date]],"mmm")</f>
        <v>sept</v>
      </c>
      <c r="D1428" s="2" t="str">
        <f>TEXT(Tabla1[[#This Row],[date]],"dddd")</f>
        <v>martes</v>
      </c>
      <c r="E1428" s="2" t="str">
        <f>TEXT(Tabla1[[#This Row],[datetime]],"hh:mm")</f>
        <v>12:56</v>
      </c>
      <c r="F1428" t="s">
        <v>3</v>
      </c>
      <c r="G1428" t="s">
        <v>590</v>
      </c>
      <c r="H1428" t="str">
        <f>IF(ISBLANK(G1428),"cash",IF(COUNTIF($D$2:D1428,D1428)=1,"Nuevo","frecuente"))</f>
        <v>frecuente</v>
      </c>
      <c r="I1428" s="8">
        <v>23.02</v>
      </c>
      <c r="J1428" t="s">
        <v>28</v>
      </c>
      <c r="K1428" t="str">
        <f>Tabla1[[#This Row],[day_of_the_week]]&amp;"-"&amp;Tabla1[[#This Row],[hour]]&amp;"-"&amp;Tabla1[[#This Row],[cash_type]]&amp;"-"&amp;Tabla1[[#This Row],[card]]&amp;"-"&amp;Tabla1[[#This Row],[coffee_name]]</f>
        <v>martes-12:56-card-ANON-0000-0000-0576-Cortado</v>
      </c>
      <c r="L1428" t="str">
        <f>IF(COUNTIF($K$2:K1428,K1428)=1,"único","repetido")</f>
        <v>único</v>
      </c>
    </row>
    <row r="1429" spans="1:12" x14ac:dyDescent="0.3">
      <c r="A1429" s="1">
        <v>45538</v>
      </c>
      <c r="B1429" s="2">
        <v>45538.593654062497</v>
      </c>
      <c r="C1429" s="2" t="str">
        <f>TEXT(Tabla1[[#This Row],[date]],"mmm")</f>
        <v>sept</v>
      </c>
      <c r="D1429" s="2" t="str">
        <f>TEXT(Tabla1[[#This Row],[date]],"dddd")</f>
        <v>martes</v>
      </c>
      <c r="E1429" s="2" t="str">
        <f>TEXT(Tabla1[[#This Row],[datetime]],"hh:mm")</f>
        <v>14:14</v>
      </c>
      <c r="F1429" t="s">
        <v>3</v>
      </c>
      <c r="G1429" t="s">
        <v>347</v>
      </c>
      <c r="H1429" t="str">
        <f>IF(ISBLANK(G1429),"cash",IF(COUNTIF($D$2:D1429,D1429)=1,"Nuevo","frecuente"))</f>
        <v>frecuente</v>
      </c>
      <c r="I1429" s="8">
        <v>27.92</v>
      </c>
      <c r="J1429" t="s">
        <v>14</v>
      </c>
      <c r="K1429" t="str">
        <f>Tabla1[[#This Row],[day_of_the_week]]&amp;"-"&amp;Tabla1[[#This Row],[hour]]&amp;"-"&amp;Tabla1[[#This Row],[cash_type]]&amp;"-"&amp;Tabla1[[#This Row],[card]]&amp;"-"&amp;Tabla1[[#This Row],[coffee_name]]</f>
        <v>martes-14:14-card-ANON-0000-0000-0333-Americano with Milk</v>
      </c>
      <c r="L1429" t="str">
        <f>IF(COUNTIF($K$2:K1429,K1429)=1,"único","repetido")</f>
        <v>único</v>
      </c>
    </row>
    <row r="1430" spans="1:12" x14ac:dyDescent="0.3">
      <c r="A1430" s="1">
        <v>45538</v>
      </c>
      <c r="B1430" s="2">
        <v>45538.594645104167</v>
      </c>
      <c r="C1430" s="2" t="str">
        <f>TEXT(Tabla1[[#This Row],[date]],"mmm")</f>
        <v>sept</v>
      </c>
      <c r="D1430" s="2" t="str">
        <f>TEXT(Tabla1[[#This Row],[date]],"dddd")</f>
        <v>martes</v>
      </c>
      <c r="E1430" s="2" t="str">
        <f>TEXT(Tabla1[[#This Row],[datetime]],"hh:mm")</f>
        <v>14:16</v>
      </c>
      <c r="F1430" t="s">
        <v>3</v>
      </c>
      <c r="G1430" t="s">
        <v>347</v>
      </c>
      <c r="H1430" t="str">
        <f>IF(ISBLANK(G1430),"cash",IF(COUNTIF($D$2:D1430,D1430)=1,"Nuevo","frecuente"))</f>
        <v>frecuente</v>
      </c>
      <c r="I1430" s="8">
        <v>27.92</v>
      </c>
      <c r="J1430" t="s">
        <v>14</v>
      </c>
      <c r="K1430" t="str">
        <f>Tabla1[[#This Row],[day_of_the_week]]&amp;"-"&amp;Tabla1[[#This Row],[hour]]&amp;"-"&amp;Tabla1[[#This Row],[cash_type]]&amp;"-"&amp;Tabla1[[#This Row],[card]]&amp;"-"&amp;Tabla1[[#This Row],[coffee_name]]</f>
        <v>martes-14:16-card-ANON-0000-0000-0333-Americano with Milk</v>
      </c>
      <c r="L1430" t="str">
        <f>IF(COUNTIF($K$2:K1430,K1430)=1,"único","repetido")</f>
        <v>único</v>
      </c>
    </row>
    <row r="1431" spans="1:12" x14ac:dyDescent="0.3">
      <c r="A1431" s="1">
        <v>45538</v>
      </c>
      <c r="B1431" s="2">
        <v>45538.783735497687</v>
      </c>
      <c r="C1431" s="2" t="str">
        <f>TEXT(Tabla1[[#This Row],[date]],"mmm")</f>
        <v>sept</v>
      </c>
      <c r="D1431" s="2" t="str">
        <f>TEXT(Tabla1[[#This Row],[date]],"dddd")</f>
        <v>martes</v>
      </c>
      <c r="E1431" s="2" t="str">
        <f>TEXT(Tabla1[[#This Row],[datetime]],"hh:mm")</f>
        <v>18:48</v>
      </c>
      <c r="F1431" t="s">
        <v>3</v>
      </c>
      <c r="G1431" t="s">
        <v>347</v>
      </c>
      <c r="H1431" t="str">
        <f>IF(ISBLANK(G1431),"cash",IF(COUNTIF($D$2:D1431,D1431)=1,"Nuevo","frecuente"))</f>
        <v>frecuente</v>
      </c>
      <c r="I1431" s="8">
        <v>27.92</v>
      </c>
      <c r="J1431" t="s">
        <v>14</v>
      </c>
      <c r="K1431" t="str">
        <f>Tabla1[[#This Row],[day_of_the_week]]&amp;"-"&amp;Tabla1[[#This Row],[hour]]&amp;"-"&amp;Tabla1[[#This Row],[cash_type]]&amp;"-"&amp;Tabla1[[#This Row],[card]]&amp;"-"&amp;Tabla1[[#This Row],[coffee_name]]</f>
        <v>martes-18:48-card-ANON-0000-0000-0333-Americano with Milk</v>
      </c>
      <c r="L1431" t="str">
        <f>IF(COUNTIF($K$2:K1431,K1431)=1,"único","repetido")</f>
        <v>único</v>
      </c>
    </row>
    <row r="1432" spans="1:12" x14ac:dyDescent="0.3">
      <c r="A1432" s="1">
        <v>45538</v>
      </c>
      <c r="B1432" s="2">
        <v>45538.799448055557</v>
      </c>
      <c r="C1432" s="2" t="str">
        <f>TEXT(Tabla1[[#This Row],[date]],"mmm")</f>
        <v>sept</v>
      </c>
      <c r="D1432" s="2" t="str">
        <f>TEXT(Tabla1[[#This Row],[date]],"dddd")</f>
        <v>martes</v>
      </c>
      <c r="E1432" s="2" t="str">
        <f>TEXT(Tabla1[[#This Row],[datetime]],"hh:mm")</f>
        <v>19:11</v>
      </c>
      <c r="F1432" t="s">
        <v>3</v>
      </c>
      <c r="G1432" t="s">
        <v>481</v>
      </c>
      <c r="H1432" t="str">
        <f>IF(ISBLANK(G1432),"cash",IF(COUNTIF($D$2:D1432,D1432)=1,"Nuevo","frecuente"))</f>
        <v>frecuente</v>
      </c>
      <c r="I1432" s="8">
        <v>32.82</v>
      </c>
      <c r="J1432" t="s">
        <v>7</v>
      </c>
      <c r="K1432" t="str">
        <f>Tabla1[[#This Row],[day_of_the_week]]&amp;"-"&amp;Tabla1[[#This Row],[hour]]&amp;"-"&amp;Tabla1[[#This Row],[cash_type]]&amp;"-"&amp;Tabla1[[#This Row],[card]]&amp;"-"&amp;Tabla1[[#This Row],[coffee_name]]</f>
        <v>martes-19:11-card-ANON-0000-0000-0467-Latte</v>
      </c>
      <c r="L1432" t="str">
        <f>IF(COUNTIF($K$2:K1432,K1432)=1,"único","repetido")</f>
        <v>único</v>
      </c>
    </row>
    <row r="1433" spans="1:12" x14ac:dyDescent="0.3">
      <c r="A1433" s="1">
        <v>45538</v>
      </c>
      <c r="B1433" s="2">
        <v>45538.803632037037</v>
      </c>
      <c r="C1433" s="2" t="str">
        <f>TEXT(Tabla1[[#This Row],[date]],"mmm")</f>
        <v>sept</v>
      </c>
      <c r="D1433" s="2" t="str">
        <f>TEXT(Tabla1[[#This Row],[date]],"dddd")</f>
        <v>martes</v>
      </c>
      <c r="E1433" s="2" t="str">
        <f>TEXT(Tabla1[[#This Row],[datetime]],"hh:mm")</f>
        <v>19:17</v>
      </c>
      <c r="F1433" t="s">
        <v>3</v>
      </c>
      <c r="G1433" t="s">
        <v>481</v>
      </c>
      <c r="H1433" t="str">
        <f>IF(ISBLANK(G1433),"cash",IF(COUNTIF($D$2:D1433,D1433)=1,"Nuevo","frecuente"))</f>
        <v>frecuente</v>
      </c>
      <c r="I1433" s="8">
        <v>27.92</v>
      </c>
      <c r="J1433" t="s">
        <v>14</v>
      </c>
      <c r="K1433" t="str">
        <f>Tabla1[[#This Row],[day_of_the_week]]&amp;"-"&amp;Tabla1[[#This Row],[hour]]&amp;"-"&amp;Tabla1[[#This Row],[cash_type]]&amp;"-"&amp;Tabla1[[#This Row],[card]]&amp;"-"&amp;Tabla1[[#This Row],[coffee_name]]</f>
        <v>martes-19:17-card-ANON-0000-0000-0467-Americano with Milk</v>
      </c>
      <c r="L1433" t="str">
        <f>IF(COUNTIF($K$2:K1433,K1433)=1,"único","repetido")</f>
        <v>único</v>
      </c>
    </row>
    <row r="1434" spans="1:12" x14ac:dyDescent="0.3">
      <c r="A1434" s="1">
        <v>45539</v>
      </c>
      <c r="B1434" s="2">
        <v>45539.466221921299</v>
      </c>
      <c r="C1434" s="2" t="str">
        <f>TEXT(Tabla1[[#This Row],[date]],"mmm")</f>
        <v>sept</v>
      </c>
      <c r="D1434" s="2" t="str">
        <f>TEXT(Tabla1[[#This Row],[date]],"dddd")</f>
        <v>miércoles</v>
      </c>
      <c r="E1434" s="2" t="str">
        <f>TEXT(Tabla1[[#This Row],[datetime]],"hh:mm")</f>
        <v>11:11</v>
      </c>
      <c r="F1434" t="s">
        <v>3</v>
      </c>
      <c r="G1434" t="s">
        <v>591</v>
      </c>
      <c r="H1434" t="str">
        <f>IF(ISBLANK(G1434),"cash",IF(COUNTIF($D$2:D1434,D1434)=1,"Nuevo","frecuente"))</f>
        <v>frecuente</v>
      </c>
      <c r="I1434" s="8">
        <v>27.92</v>
      </c>
      <c r="J1434" t="s">
        <v>14</v>
      </c>
      <c r="K1434" t="str">
        <f>Tabla1[[#This Row],[day_of_the_week]]&amp;"-"&amp;Tabla1[[#This Row],[hour]]&amp;"-"&amp;Tabla1[[#This Row],[cash_type]]&amp;"-"&amp;Tabla1[[#This Row],[card]]&amp;"-"&amp;Tabla1[[#This Row],[coffee_name]]</f>
        <v>miércoles-11:11-card-ANON-0000-0000-0577-Americano with Milk</v>
      </c>
      <c r="L1434" t="str">
        <f>IF(COUNTIF($K$2:K1434,K1434)=1,"único","repetido")</f>
        <v>único</v>
      </c>
    </row>
    <row r="1435" spans="1:12" x14ac:dyDescent="0.3">
      <c r="A1435" s="1">
        <v>45539</v>
      </c>
      <c r="B1435" s="2">
        <v>45539.481673587965</v>
      </c>
      <c r="C1435" s="2" t="str">
        <f>TEXT(Tabla1[[#This Row],[date]],"mmm")</f>
        <v>sept</v>
      </c>
      <c r="D1435" s="2" t="str">
        <f>TEXT(Tabla1[[#This Row],[date]],"dddd")</f>
        <v>miércoles</v>
      </c>
      <c r="E1435" s="2" t="str">
        <f>TEXT(Tabla1[[#This Row],[datetime]],"hh:mm")</f>
        <v>11:33</v>
      </c>
      <c r="F1435" t="s">
        <v>3</v>
      </c>
      <c r="G1435" t="s">
        <v>524</v>
      </c>
      <c r="H1435" t="str">
        <f>IF(ISBLANK(G1435),"cash",IF(COUNTIF($D$2:D1435,D1435)=1,"Nuevo","frecuente"))</f>
        <v>frecuente</v>
      </c>
      <c r="I1435" s="8">
        <v>32.82</v>
      </c>
      <c r="J1435" t="s">
        <v>7</v>
      </c>
      <c r="K1435" t="str">
        <f>Tabla1[[#This Row],[day_of_the_week]]&amp;"-"&amp;Tabla1[[#This Row],[hour]]&amp;"-"&amp;Tabla1[[#This Row],[cash_type]]&amp;"-"&amp;Tabla1[[#This Row],[card]]&amp;"-"&amp;Tabla1[[#This Row],[coffee_name]]</f>
        <v>miércoles-11:33-card-ANON-0000-0000-0510-Latte</v>
      </c>
      <c r="L1435" t="str">
        <f>IF(COUNTIF($K$2:K1435,K1435)=1,"único","repetido")</f>
        <v>único</v>
      </c>
    </row>
    <row r="1436" spans="1:12" x14ac:dyDescent="0.3">
      <c r="A1436" s="1">
        <v>45539</v>
      </c>
      <c r="B1436" s="2">
        <v>45539.491707673609</v>
      </c>
      <c r="C1436" s="2" t="str">
        <f>TEXT(Tabla1[[#This Row],[date]],"mmm")</f>
        <v>sept</v>
      </c>
      <c r="D1436" s="2" t="str">
        <f>TEXT(Tabla1[[#This Row],[date]],"dddd")</f>
        <v>miércoles</v>
      </c>
      <c r="E1436" s="2" t="str">
        <f>TEXT(Tabla1[[#This Row],[datetime]],"hh:mm")</f>
        <v>11:48</v>
      </c>
      <c r="F1436" t="s">
        <v>3</v>
      </c>
      <c r="G1436" t="s">
        <v>31</v>
      </c>
      <c r="H1436" t="str">
        <f>IF(ISBLANK(G1436),"cash",IF(COUNTIF($D$2:D1436,D1436)=1,"Nuevo","frecuente"))</f>
        <v>frecuente</v>
      </c>
      <c r="I1436" s="8">
        <v>23.02</v>
      </c>
      <c r="J1436" t="s">
        <v>11</v>
      </c>
      <c r="K1436" t="str">
        <f>Tabla1[[#This Row],[day_of_the_week]]&amp;"-"&amp;Tabla1[[#This Row],[hour]]&amp;"-"&amp;Tabla1[[#This Row],[cash_type]]&amp;"-"&amp;Tabla1[[#This Row],[card]]&amp;"-"&amp;Tabla1[[#This Row],[coffee_name]]</f>
        <v>miércoles-11:48-card-ANON-0000-0000-0019-Americano</v>
      </c>
      <c r="L1436" t="str">
        <f>IF(COUNTIF($K$2:K1436,K1436)=1,"único","repetido")</f>
        <v>único</v>
      </c>
    </row>
    <row r="1437" spans="1:12" x14ac:dyDescent="0.3">
      <c r="A1437" s="1">
        <v>45539</v>
      </c>
      <c r="B1437" s="2">
        <v>45539.496926932872</v>
      </c>
      <c r="C1437" s="2" t="str">
        <f>TEXT(Tabla1[[#This Row],[date]],"mmm")</f>
        <v>sept</v>
      </c>
      <c r="D1437" s="2" t="str">
        <f>TEXT(Tabla1[[#This Row],[date]],"dddd")</f>
        <v>miércoles</v>
      </c>
      <c r="E1437" s="2" t="str">
        <f>TEXT(Tabla1[[#This Row],[datetime]],"hh:mm")</f>
        <v>11:55</v>
      </c>
      <c r="F1437" t="s">
        <v>3</v>
      </c>
      <c r="G1437" t="s">
        <v>592</v>
      </c>
      <c r="H1437" t="str">
        <f>IF(ISBLANK(G1437),"cash",IF(COUNTIF($D$2:D1437,D1437)=1,"Nuevo","frecuente"))</f>
        <v>frecuente</v>
      </c>
      <c r="I1437" s="8">
        <v>27.92</v>
      </c>
      <c r="J1437" t="s">
        <v>14</v>
      </c>
      <c r="K1437" t="str">
        <f>Tabla1[[#This Row],[day_of_the_week]]&amp;"-"&amp;Tabla1[[#This Row],[hour]]&amp;"-"&amp;Tabla1[[#This Row],[cash_type]]&amp;"-"&amp;Tabla1[[#This Row],[card]]&amp;"-"&amp;Tabla1[[#This Row],[coffee_name]]</f>
        <v>miércoles-11:55-card-ANON-0000-0000-0578-Americano with Milk</v>
      </c>
      <c r="L1437" t="str">
        <f>IF(COUNTIF($K$2:K1437,K1437)=1,"único","repetido")</f>
        <v>único</v>
      </c>
    </row>
    <row r="1438" spans="1:12" x14ac:dyDescent="0.3">
      <c r="A1438" s="1">
        <v>45539</v>
      </c>
      <c r="B1438" s="2">
        <v>45539.537168055555</v>
      </c>
      <c r="C1438" s="2" t="str">
        <f>TEXT(Tabla1[[#This Row],[date]],"mmm")</f>
        <v>sept</v>
      </c>
      <c r="D1438" s="2" t="str">
        <f>TEXT(Tabla1[[#This Row],[date]],"dddd")</f>
        <v>miércoles</v>
      </c>
      <c r="E1438" s="2" t="str">
        <f>TEXT(Tabla1[[#This Row],[datetime]],"hh:mm")</f>
        <v>12:53</v>
      </c>
      <c r="F1438" t="s">
        <v>3</v>
      </c>
      <c r="G1438" t="s">
        <v>579</v>
      </c>
      <c r="H1438" t="str">
        <f>IF(ISBLANK(G1438),"cash",IF(COUNTIF($D$2:D1438,D1438)=1,"Nuevo","frecuente"))</f>
        <v>frecuente</v>
      </c>
      <c r="I1438" s="8">
        <v>32.82</v>
      </c>
      <c r="J1438" t="s">
        <v>7</v>
      </c>
      <c r="K1438" t="str">
        <f>Tabla1[[#This Row],[day_of_the_week]]&amp;"-"&amp;Tabla1[[#This Row],[hour]]&amp;"-"&amp;Tabla1[[#This Row],[cash_type]]&amp;"-"&amp;Tabla1[[#This Row],[card]]&amp;"-"&amp;Tabla1[[#This Row],[coffee_name]]</f>
        <v>miércoles-12:53-card-ANON-0000-0000-0565-Latte</v>
      </c>
      <c r="L1438" t="str">
        <f>IF(COUNTIF($K$2:K1438,K1438)=1,"único","repetido")</f>
        <v>único</v>
      </c>
    </row>
    <row r="1439" spans="1:12" x14ac:dyDescent="0.3">
      <c r="A1439" s="1">
        <v>45539</v>
      </c>
      <c r="B1439" s="2">
        <v>45539.544335763887</v>
      </c>
      <c r="C1439" s="2" t="str">
        <f>TEXT(Tabla1[[#This Row],[date]],"mmm")</f>
        <v>sept</v>
      </c>
      <c r="D1439" s="2" t="str">
        <f>TEXT(Tabla1[[#This Row],[date]],"dddd")</f>
        <v>miércoles</v>
      </c>
      <c r="E1439" s="2" t="str">
        <f>TEXT(Tabla1[[#This Row],[datetime]],"hh:mm")</f>
        <v>13:03</v>
      </c>
      <c r="F1439" t="s">
        <v>3</v>
      </c>
      <c r="G1439" t="s">
        <v>593</v>
      </c>
      <c r="H1439" t="str">
        <f>IF(ISBLANK(G1439),"cash",IF(COUNTIF($D$2:D1439,D1439)=1,"Nuevo","frecuente"))</f>
        <v>frecuente</v>
      </c>
      <c r="I1439" s="8">
        <v>32.82</v>
      </c>
      <c r="J1439" t="s">
        <v>7</v>
      </c>
      <c r="K1439" t="str">
        <f>Tabla1[[#This Row],[day_of_the_week]]&amp;"-"&amp;Tabla1[[#This Row],[hour]]&amp;"-"&amp;Tabla1[[#This Row],[cash_type]]&amp;"-"&amp;Tabla1[[#This Row],[card]]&amp;"-"&amp;Tabla1[[#This Row],[coffee_name]]</f>
        <v>miércoles-13:03-card-ANON-0000-0000-0579-Latte</v>
      </c>
      <c r="L1439" t="str">
        <f>IF(COUNTIF($K$2:K1439,K1439)=1,"único","repetido")</f>
        <v>único</v>
      </c>
    </row>
    <row r="1440" spans="1:12" x14ac:dyDescent="0.3">
      <c r="A1440" s="1">
        <v>45539</v>
      </c>
      <c r="B1440" s="2">
        <v>45539.545325231484</v>
      </c>
      <c r="C1440" s="2" t="str">
        <f>TEXT(Tabla1[[#This Row],[date]],"mmm")</f>
        <v>sept</v>
      </c>
      <c r="D1440" s="2" t="str">
        <f>TEXT(Tabla1[[#This Row],[date]],"dddd")</f>
        <v>miércoles</v>
      </c>
      <c r="E1440" s="2" t="str">
        <f>TEXT(Tabla1[[#This Row],[datetime]],"hh:mm")</f>
        <v>13:05</v>
      </c>
      <c r="F1440" t="s">
        <v>3</v>
      </c>
      <c r="G1440" t="s">
        <v>593</v>
      </c>
      <c r="H1440" t="str">
        <f>IF(ISBLANK(G1440),"cash",IF(COUNTIF($D$2:D1440,D1440)=1,"Nuevo","frecuente"))</f>
        <v>frecuente</v>
      </c>
      <c r="I1440" s="8">
        <v>27.92</v>
      </c>
      <c r="J1440" t="s">
        <v>14</v>
      </c>
      <c r="K1440" t="str">
        <f>Tabla1[[#This Row],[day_of_the_week]]&amp;"-"&amp;Tabla1[[#This Row],[hour]]&amp;"-"&amp;Tabla1[[#This Row],[cash_type]]&amp;"-"&amp;Tabla1[[#This Row],[card]]&amp;"-"&amp;Tabla1[[#This Row],[coffee_name]]</f>
        <v>miércoles-13:05-card-ANON-0000-0000-0579-Americano with Milk</v>
      </c>
      <c r="L1440" t="str">
        <f>IF(COUNTIF($K$2:K1440,K1440)=1,"único","repetido")</f>
        <v>único</v>
      </c>
    </row>
    <row r="1441" spans="1:12" x14ac:dyDescent="0.3">
      <c r="A1441" s="1">
        <v>45539</v>
      </c>
      <c r="B1441" s="2">
        <v>45539.75262644676</v>
      </c>
      <c r="C1441" s="2" t="str">
        <f>TEXT(Tabla1[[#This Row],[date]],"mmm")</f>
        <v>sept</v>
      </c>
      <c r="D1441" s="2" t="str">
        <f>TEXT(Tabla1[[#This Row],[date]],"dddd")</f>
        <v>miércoles</v>
      </c>
      <c r="E1441" s="2" t="str">
        <f>TEXT(Tabla1[[#This Row],[datetime]],"hh:mm")</f>
        <v>18:03</v>
      </c>
      <c r="F1441" t="s">
        <v>3</v>
      </c>
      <c r="G1441" t="s">
        <v>594</v>
      </c>
      <c r="H1441" t="str">
        <f>IF(ISBLANK(G1441),"cash",IF(COUNTIF($D$2:D1441,D1441)=1,"Nuevo","frecuente"))</f>
        <v>frecuente</v>
      </c>
      <c r="I1441" s="8">
        <v>32.82</v>
      </c>
      <c r="J1441" t="s">
        <v>43</v>
      </c>
      <c r="K1441" t="str">
        <f>Tabla1[[#This Row],[day_of_the_week]]&amp;"-"&amp;Tabla1[[#This Row],[hour]]&amp;"-"&amp;Tabla1[[#This Row],[cash_type]]&amp;"-"&amp;Tabla1[[#This Row],[card]]&amp;"-"&amp;Tabla1[[#This Row],[coffee_name]]</f>
        <v>miércoles-18:03-card-ANON-0000-0000-0580-Cappuccino</v>
      </c>
      <c r="L1441" t="str">
        <f>IF(COUNTIF($K$2:K1441,K1441)=1,"único","repetido")</f>
        <v>único</v>
      </c>
    </row>
    <row r="1442" spans="1:12" x14ac:dyDescent="0.3">
      <c r="A1442" s="1">
        <v>45539</v>
      </c>
      <c r="B1442" s="2">
        <v>45539.820624560183</v>
      </c>
      <c r="C1442" s="2" t="str">
        <f>TEXT(Tabla1[[#This Row],[date]],"mmm")</f>
        <v>sept</v>
      </c>
      <c r="D1442" s="2" t="str">
        <f>TEXT(Tabla1[[#This Row],[date]],"dddd")</f>
        <v>miércoles</v>
      </c>
      <c r="E1442" s="2" t="str">
        <f>TEXT(Tabla1[[#This Row],[datetime]],"hh:mm")</f>
        <v>19:41</v>
      </c>
      <c r="F1442" t="s">
        <v>3</v>
      </c>
      <c r="G1442" t="s">
        <v>111</v>
      </c>
      <c r="H1442" t="str">
        <f>IF(ISBLANK(G1442),"cash",IF(COUNTIF($D$2:D1442,D1442)=1,"Nuevo","frecuente"))</f>
        <v>frecuente</v>
      </c>
      <c r="I1442" s="8">
        <v>27.92</v>
      </c>
      <c r="J1442" t="s">
        <v>14</v>
      </c>
      <c r="K1442" t="str">
        <f>Tabla1[[#This Row],[day_of_the_week]]&amp;"-"&amp;Tabla1[[#This Row],[hour]]&amp;"-"&amp;Tabla1[[#This Row],[cash_type]]&amp;"-"&amp;Tabla1[[#This Row],[card]]&amp;"-"&amp;Tabla1[[#This Row],[coffee_name]]</f>
        <v>miércoles-19:41-card-ANON-0000-0000-0097-Americano with Milk</v>
      </c>
      <c r="L1442" t="str">
        <f>IF(COUNTIF($K$2:K1442,K1442)=1,"único","repetido")</f>
        <v>único</v>
      </c>
    </row>
    <row r="1443" spans="1:12" x14ac:dyDescent="0.3">
      <c r="A1443" s="1">
        <v>45539</v>
      </c>
      <c r="B1443" s="2">
        <v>45539.888607048611</v>
      </c>
      <c r="C1443" s="2" t="str">
        <f>TEXT(Tabla1[[#This Row],[date]],"mmm")</f>
        <v>sept</v>
      </c>
      <c r="D1443" s="2" t="str">
        <f>TEXT(Tabla1[[#This Row],[date]],"dddd")</f>
        <v>miércoles</v>
      </c>
      <c r="E1443" s="2" t="str">
        <f>TEXT(Tabla1[[#This Row],[datetime]],"hh:mm")</f>
        <v>21:19</v>
      </c>
      <c r="F1443" t="s">
        <v>3</v>
      </c>
      <c r="G1443" t="s">
        <v>508</v>
      </c>
      <c r="H1443" t="str">
        <f>IF(ISBLANK(G1443),"cash",IF(COUNTIF($D$2:D1443,D1443)=1,"Nuevo","frecuente"))</f>
        <v>frecuente</v>
      </c>
      <c r="I1443" s="8">
        <v>32.82</v>
      </c>
      <c r="J1443" t="s">
        <v>7</v>
      </c>
      <c r="K1443" t="str">
        <f>Tabla1[[#This Row],[day_of_the_week]]&amp;"-"&amp;Tabla1[[#This Row],[hour]]&amp;"-"&amp;Tabla1[[#This Row],[cash_type]]&amp;"-"&amp;Tabla1[[#This Row],[card]]&amp;"-"&amp;Tabla1[[#This Row],[coffee_name]]</f>
        <v>miércoles-21:19-card-ANON-0000-0000-0494-Latte</v>
      </c>
      <c r="L1443" t="str">
        <f>IF(COUNTIF($K$2:K1443,K1443)=1,"único","repetido")</f>
        <v>único</v>
      </c>
    </row>
    <row r="1444" spans="1:12" x14ac:dyDescent="0.3">
      <c r="A1444" s="1">
        <v>45540</v>
      </c>
      <c r="B1444" s="2">
        <v>45540.396724768521</v>
      </c>
      <c r="C1444" s="2" t="str">
        <f>TEXT(Tabla1[[#This Row],[date]],"mmm")</f>
        <v>sept</v>
      </c>
      <c r="D1444" s="2" t="str">
        <f>TEXT(Tabla1[[#This Row],[date]],"dddd")</f>
        <v>jueves</v>
      </c>
      <c r="E1444" s="2" t="str">
        <f>TEXT(Tabla1[[#This Row],[datetime]],"hh:mm")</f>
        <v>09:31</v>
      </c>
      <c r="F1444" t="s">
        <v>3</v>
      </c>
      <c r="G1444" t="s">
        <v>399</v>
      </c>
      <c r="H1444" t="str">
        <f>IF(ISBLANK(G1444),"cash",IF(COUNTIF($D$2:D1444,D1444)=1,"Nuevo","frecuente"))</f>
        <v>frecuente</v>
      </c>
      <c r="I1444" s="8">
        <v>27.92</v>
      </c>
      <c r="J1444" t="s">
        <v>14</v>
      </c>
      <c r="K1444" t="str">
        <f>Tabla1[[#This Row],[day_of_the_week]]&amp;"-"&amp;Tabla1[[#This Row],[hour]]&amp;"-"&amp;Tabla1[[#This Row],[cash_type]]&amp;"-"&amp;Tabla1[[#This Row],[card]]&amp;"-"&amp;Tabla1[[#This Row],[coffee_name]]</f>
        <v>jueves-09:31-card-ANON-0000-0000-0385-Americano with Milk</v>
      </c>
      <c r="L1444" t="str">
        <f>IF(COUNTIF($K$2:K1444,K1444)=1,"único","repetido")</f>
        <v>único</v>
      </c>
    </row>
    <row r="1445" spans="1:12" x14ac:dyDescent="0.3">
      <c r="A1445" s="1">
        <v>45540</v>
      </c>
      <c r="B1445" s="2">
        <v>45540.436761886573</v>
      </c>
      <c r="C1445" s="2" t="str">
        <f>TEXT(Tabla1[[#This Row],[date]],"mmm")</f>
        <v>sept</v>
      </c>
      <c r="D1445" s="2" t="str">
        <f>TEXT(Tabla1[[#This Row],[date]],"dddd")</f>
        <v>jueves</v>
      </c>
      <c r="E1445" s="2" t="str">
        <f>TEXT(Tabla1[[#This Row],[datetime]],"hh:mm")</f>
        <v>10:28</v>
      </c>
      <c r="F1445" t="s">
        <v>3</v>
      </c>
      <c r="G1445" t="s">
        <v>595</v>
      </c>
      <c r="H1445" t="str">
        <f>IF(ISBLANK(G1445),"cash",IF(COUNTIF($D$2:D1445,D1445)=1,"Nuevo","frecuente"))</f>
        <v>frecuente</v>
      </c>
      <c r="I1445" s="8">
        <v>27.92</v>
      </c>
      <c r="J1445" t="s">
        <v>14</v>
      </c>
      <c r="K1445" t="str">
        <f>Tabla1[[#This Row],[day_of_the_week]]&amp;"-"&amp;Tabla1[[#This Row],[hour]]&amp;"-"&amp;Tabla1[[#This Row],[cash_type]]&amp;"-"&amp;Tabla1[[#This Row],[card]]&amp;"-"&amp;Tabla1[[#This Row],[coffee_name]]</f>
        <v>jueves-10:28-card-ANON-0000-0000-0581-Americano with Milk</v>
      </c>
      <c r="L1445" t="str">
        <f>IF(COUNTIF($K$2:K1445,K1445)=1,"único","repetido")</f>
        <v>único</v>
      </c>
    </row>
    <row r="1446" spans="1:12" x14ac:dyDescent="0.3">
      <c r="A1446" s="1">
        <v>45540</v>
      </c>
      <c r="B1446" s="2">
        <v>45540.462854155092</v>
      </c>
      <c r="C1446" s="2" t="str">
        <f>TEXT(Tabla1[[#This Row],[date]],"mmm")</f>
        <v>sept</v>
      </c>
      <c r="D1446" s="2" t="str">
        <f>TEXT(Tabla1[[#This Row],[date]],"dddd")</f>
        <v>jueves</v>
      </c>
      <c r="E1446" s="2" t="str">
        <f>TEXT(Tabla1[[#This Row],[datetime]],"hh:mm")</f>
        <v>11:06</v>
      </c>
      <c r="F1446" t="s">
        <v>3</v>
      </c>
      <c r="G1446" t="s">
        <v>31</v>
      </c>
      <c r="H1446" t="str">
        <f>IF(ISBLANK(G1446),"cash",IF(COUNTIF($D$2:D1446,D1446)=1,"Nuevo","frecuente"))</f>
        <v>frecuente</v>
      </c>
      <c r="I1446" s="8">
        <v>23.02</v>
      </c>
      <c r="J1446" t="s">
        <v>11</v>
      </c>
      <c r="K1446" t="str">
        <f>Tabla1[[#This Row],[day_of_the_week]]&amp;"-"&amp;Tabla1[[#This Row],[hour]]&amp;"-"&amp;Tabla1[[#This Row],[cash_type]]&amp;"-"&amp;Tabla1[[#This Row],[card]]&amp;"-"&amp;Tabla1[[#This Row],[coffee_name]]</f>
        <v>jueves-11:06-card-ANON-0000-0000-0019-Americano</v>
      </c>
      <c r="L1446" t="str">
        <f>IF(COUNTIF($K$2:K1446,K1446)=1,"único","repetido")</f>
        <v>único</v>
      </c>
    </row>
    <row r="1447" spans="1:12" x14ac:dyDescent="0.3">
      <c r="A1447" s="1">
        <v>45540</v>
      </c>
      <c r="B1447" s="2">
        <v>45540.583654305556</v>
      </c>
      <c r="C1447" s="2" t="str">
        <f>TEXT(Tabla1[[#This Row],[date]],"mmm")</f>
        <v>sept</v>
      </c>
      <c r="D1447" s="2" t="str">
        <f>TEXT(Tabla1[[#This Row],[date]],"dddd")</f>
        <v>jueves</v>
      </c>
      <c r="E1447" s="2" t="str">
        <f>TEXT(Tabla1[[#This Row],[datetime]],"hh:mm")</f>
        <v>14:00</v>
      </c>
      <c r="F1447" t="s">
        <v>3</v>
      </c>
      <c r="G1447" t="s">
        <v>596</v>
      </c>
      <c r="H1447" t="str">
        <f>IF(ISBLANK(G1447),"cash",IF(COUNTIF($D$2:D1447,D1447)=1,"Nuevo","frecuente"))</f>
        <v>frecuente</v>
      </c>
      <c r="I1447" s="8">
        <v>32.82</v>
      </c>
      <c r="J1447" t="s">
        <v>7</v>
      </c>
      <c r="K1447" t="str">
        <f>Tabla1[[#This Row],[day_of_the_week]]&amp;"-"&amp;Tabla1[[#This Row],[hour]]&amp;"-"&amp;Tabla1[[#This Row],[cash_type]]&amp;"-"&amp;Tabla1[[#This Row],[card]]&amp;"-"&amp;Tabla1[[#This Row],[coffee_name]]</f>
        <v>jueves-14:00-card-ANON-0000-0000-0582-Latte</v>
      </c>
      <c r="L1447" t="str">
        <f>IF(COUNTIF($K$2:K1447,K1447)=1,"único","repetido")</f>
        <v>único</v>
      </c>
    </row>
    <row r="1448" spans="1:12" x14ac:dyDescent="0.3">
      <c r="A1448" s="1">
        <v>45540</v>
      </c>
      <c r="B1448" s="2">
        <v>45540.642503958334</v>
      </c>
      <c r="C1448" s="2" t="str">
        <f>TEXT(Tabla1[[#This Row],[date]],"mmm")</f>
        <v>sept</v>
      </c>
      <c r="D1448" s="2" t="str">
        <f>TEXT(Tabla1[[#This Row],[date]],"dddd")</f>
        <v>jueves</v>
      </c>
      <c r="E1448" s="2" t="str">
        <f>TEXT(Tabla1[[#This Row],[datetime]],"hh:mm")</f>
        <v>15:25</v>
      </c>
      <c r="F1448" t="s">
        <v>3</v>
      </c>
      <c r="G1448" t="s">
        <v>597</v>
      </c>
      <c r="H1448" t="str">
        <f>IF(ISBLANK(G1448),"cash",IF(COUNTIF($D$2:D1448,D1448)=1,"Nuevo","frecuente"))</f>
        <v>frecuente</v>
      </c>
      <c r="I1448" s="8">
        <v>32.82</v>
      </c>
      <c r="J1448" t="s">
        <v>7</v>
      </c>
      <c r="K1448" t="str">
        <f>Tabla1[[#This Row],[day_of_the_week]]&amp;"-"&amp;Tabla1[[#This Row],[hour]]&amp;"-"&amp;Tabla1[[#This Row],[cash_type]]&amp;"-"&amp;Tabla1[[#This Row],[card]]&amp;"-"&amp;Tabla1[[#This Row],[coffee_name]]</f>
        <v>jueves-15:25-card-ANON-0000-0000-0583-Latte</v>
      </c>
      <c r="L1448" t="str">
        <f>IF(COUNTIF($K$2:K1448,K1448)=1,"único","repetido")</f>
        <v>único</v>
      </c>
    </row>
    <row r="1449" spans="1:12" x14ac:dyDescent="0.3">
      <c r="A1449" s="1">
        <v>45540</v>
      </c>
      <c r="B1449" s="2">
        <v>45540.693638715275</v>
      </c>
      <c r="C1449" s="2" t="str">
        <f>TEXT(Tabla1[[#This Row],[date]],"mmm")</f>
        <v>sept</v>
      </c>
      <c r="D1449" s="2" t="str">
        <f>TEXT(Tabla1[[#This Row],[date]],"dddd")</f>
        <v>jueves</v>
      </c>
      <c r="E1449" s="2" t="str">
        <f>TEXT(Tabla1[[#This Row],[datetime]],"hh:mm")</f>
        <v>16:38</v>
      </c>
      <c r="F1449" t="s">
        <v>3</v>
      </c>
      <c r="G1449" t="s">
        <v>598</v>
      </c>
      <c r="H1449" t="str">
        <f>IF(ISBLANK(G1449),"cash",IF(COUNTIF($D$2:D1449,D1449)=1,"Nuevo","frecuente"))</f>
        <v>frecuente</v>
      </c>
      <c r="I1449" s="8">
        <v>23.02</v>
      </c>
      <c r="J1449" t="s">
        <v>11</v>
      </c>
      <c r="K1449" t="str">
        <f>Tabla1[[#This Row],[day_of_the_week]]&amp;"-"&amp;Tabla1[[#This Row],[hour]]&amp;"-"&amp;Tabla1[[#This Row],[cash_type]]&amp;"-"&amp;Tabla1[[#This Row],[card]]&amp;"-"&amp;Tabla1[[#This Row],[coffee_name]]</f>
        <v>jueves-16:38-card-ANON-0000-0000-0584-Americano</v>
      </c>
      <c r="L1449" t="str">
        <f>IF(COUNTIF($K$2:K1449,K1449)=1,"único","repetido")</f>
        <v>único</v>
      </c>
    </row>
    <row r="1450" spans="1:12" x14ac:dyDescent="0.3">
      <c r="A1450" s="1">
        <v>45540</v>
      </c>
      <c r="B1450" s="2">
        <v>45540.694440208332</v>
      </c>
      <c r="C1450" s="2" t="str">
        <f>TEXT(Tabla1[[#This Row],[date]],"mmm")</f>
        <v>sept</v>
      </c>
      <c r="D1450" s="2" t="str">
        <f>TEXT(Tabla1[[#This Row],[date]],"dddd")</f>
        <v>jueves</v>
      </c>
      <c r="E1450" s="2" t="str">
        <f>TEXT(Tabla1[[#This Row],[datetime]],"hh:mm")</f>
        <v>16:40</v>
      </c>
      <c r="F1450" t="s">
        <v>3</v>
      </c>
      <c r="G1450" t="s">
        <v>599</v>
      </c>
      <c r="H1450" t="str">
        <f>IF(ISBLANK(G1450),"cash",IF(COUNTIF($D$2:D1450,D1450)=1,"Nuevo","frecuente"))</f>
        <v>frecuente</v>
      </c>
      <c r="I1450" s="8">
        <v>27.92</v>
      </c>
      <c r="J1450" t="s">
        <v>14</v>
      </c>
      <c r="K1450" t="str">
        <f>Tabla1[[#This Row],[day_of_the_week]]&amp;"-"&amp;Tabla1[[#This Row],[hour]]&amp;"-"&amp;Tabla1[[#This Row],[cash_type]]&amp;"-"&amp;Tabla1[[#This Row],[card]]&amp;"-"&amp;Tabla1[[#This Row],[coffee_name]]</f>
        <v>jueves-16:40-card-ANON-0000-0000-0585-Americano with Milk</v>
      </c>
      <c r="L1450" t="str">
        <f>IF(COUNTIF($K$2:K1450,K1450)=1,"único","repetido")</f>
        <v>único</v>
      </c>
    </row>
    <row r="1451" spans="1:12" x14ac:dyDescent="0.3">
      <c r="A1451" s="1">
        <v>45540</v>
      </c>
      <c r="B1451" s="2">
        <v>45540.711445659719</v>
      </c>
      <c r="C1451" s="2" t="str">
        <f>TEXT(Tabla1[[#This Row],[date]],"mmm")</f>
        <v>sept</v>
      </c>
      <c r="D1451" s="2" t="str">
        <f>TEXT(Tabla1[[#This Row],[date]],"dddd")</f>
        <v>jueves</v>
      </c>
      <c r="E1451" s="2" t="str">
        <f>TEXT(Tabla1[[#This Row],[datetime]],"hh:mm")</f>
        <v>17:04</v>
      </c>
      <c r="F1451" t="s">
        <v>3</v>
      </c>
      <c r="G1451" t="s">
        <v>600</v>
      </c>
      <c r="H1451" t="str">
        <f>IF(ISBLANK(G1451),"cash",IF(COUNTIF($D$2:D1451,D1451)=1,"Nuevo","frecuente"))</f>
        <v>frecuente</v>
      </c>
      <c r="I1451" s="8">
        <v>32.82</v>
      </c>
      <c r="J1451" t="s">
        <v>43</v>
      </c>
      <c r="K1451" t="str">
        <f>Tabla1[[#This Row],[day_of_the_week]]&amp;"-"&amp;Tabla1[[#This Row],[hour]]&amp;"-"&amp;Tabla1[[#This Row],[cash_type]]&amp;"-"&amp;Tabla1[[#This Row],[card]]&amp;"-"&amp;Tabla1[[#This Row],[coffee_name]]</f>
        <v>jueves-17:04-card-ANON-0000-0000-0586-Cappuccino</v>
      </c>
      <c r="L1451" t="str">
        <f>IF(COUNTIF($K$2:K1451,K1451)=1,"único","repetido")</f>
        <v>único</v>
      </c>
    </row>
    <row r="1452" spans="1:12" x14ac:dyDescent="0.3">
      <c r="A1452" s="1">
        <v>45540</v>
      </c>
      <c r="B1452" s="2">
        <v>45540.712172268519</v>
      </c>
      <c r="C1452" s="2" t="str">
        <f>TEXT(Tabla1[[#This Row],[date]],"mmm")</f>
        <v>sept</v>
      </c>
      <c r="D1452" s="2" t="str">
        <f>TEXT(Tabla1[[#This Row],[date]],"dddd")</f>
        <v>jueves</v>
      </c>
      <c r="E1452" s="2" t="str">
        <f>TEXT(Tabla1[[#This Row],[datetime]],"hh:mm")</f>
        <v>17:05</v>
      </c>
      <c r="F1452" t="s">
        <v>3</v>
      </c>
      <c r="G1452" t="s">
        <v>600</v>
      </c>
      <c r="H1452" t="str">
        <f>IF(ISBLANK(G1452),"cash",IF(COUNTIF($D$2:D1452,D1452)=1,"Nuevo","frecuente"))</f>
        <v>frecuente</v>
      </c>
      <c r="I1452" s="8">
        <v>32.82</v>
      </c>
      <c r="J1452" t="s">
        <v>43</v>
      </c>
      <c r="K1452" t="str">
        <f>Tabla1[[#This Row],[day_of_the_week]]&amp;"-"&amp;Tabla1[[#This Row],[hour]]&amp;"-"&amp;Tabla1[[#This Row],[cash_type]]&amp;"-"&amp;Tabla1[[#This Row],[card]]&amp;"-"&amp;Tabla1[[#This Row],[coffee_name]]</f>
        <v>jueves-17:05-card-ANON-0000-0000-0586-Cappuccino</v>
      </c>
      <c r="L1452" t="str">
        <f>IF(COUNTIF($K$2:K1452,K1452)=1,"único","repetido")</f>
        <v>único</v>
      </c>
    </row>
    <row r="1453" spans="1:12" x14ac:dyDescent="0.3">
      <c r="A1453" s="1">
        <v>45540</v>
      </c>
      <c r="B1453" s="2">
        <v>45540.854339861115</v>
      </c>
      <c r="C1453" s="2" t="str">
        <f>TEXT(Tabla1[[#This Row],[date]],"mmm")</f>
        <v>sept</v>
      </c>
      <c r="D1453" s="2" t="str">
        <f>TEXT(Tabla1[[#This Row],[date]],"dddd")</f>
        <v>jueves</v>
      </c>
      <c r="E1453" s="2" t="str">
        <f>TEXT(Tabla1[[#This Row],[datetime]],"hh:mm")</f>
        <v>20:30</v>
      </c>
      <c r="F1453" t="s">
        <v>3</v>
      </c>
      <c r="G1453" t="s">
        <v>601</v>
      </c>
      <c r="H1453" t="str">
        <f>IF(ISBLANK(G1453),"cash",IF(COUNTIF($D$2:D1453,D1453)=1,"Nuevo","frecuente"))</f>
        <v>frecuente</v>
      </c>
      <c r="I1453" s="8">
        <v>32.82</v>
      </c>
      <c r="J1453" t="s">
        <v>43</v>
      </c>
      <c r="K1453" t="str">
        <f>Tabla1[[#This Row],[day_of_the_week]]&amp;"-"&amp;Tabla1[[#This Row],[hour]]&amp;"-"&amp;Tabla1[[#This Row],[cash_type]]&amp;"-"&amp;Tabla1[[#This Row],[card]]&amp;"-"&amp;Tabla1[[#This Row],[coffee_name]]</f>
        <v>jueves-20:30-card-ANON-0000-0000-0587-Cappuccino</v>
      </c>
      <c r="L1453" t="str">
        <f>IF(COUNTIF($K$2:K1453,K1453)=1,"único","repetido")</f>
        <v>único</v>
      </c>
    </row>
    <row r="1454" spans="1:12" x14ac:dyDescent="0.3">
      <c r="A1454" s="1">
        <v>45540</v>
      </c>
      <c r="B1454" s="2">
        <v>45540.871116076392</v>
      </c>
      <c r="C1454" s="2" t="str">
        <f>TEXT(Tabla1[[#This Row],[date]],"mmm")</f>
        <v>sept</v>
      </c>
      <c r="D1454" s="2" t="str">
        <f>TEXT(Tabla1[[#This Row],[date]],"dddd")</f>
        <v>jueves</v>
      </c>
      <c r="E1454" s="2" t="str">
        <f>TEXT(Tabla1[[#This Row],[datetime]],"hh:mm")</f>
        <v>20:54</v>
      </c>
      <c r="F1454" t="s">
        <v>3</v>
      </c>
      <c r="G1454" t="s">
        <v>602</v>
      </c>
      <c r="H1454" t="str">
        <f>IF(ISBLANK(G1454),"cash",IF(COUNTIF($D$2:D1454,D1454)=1,"Nuevo","frecuente"))</f>
        <v>frecuente</v>
      </c>
      <c r="I1454" s="8">
        <v>23.02</v>
      </c>
      <c r="J1454" t="s">
        <v>11</v>
      </c>
      <c r="K1454" t="str">
        <f>Tabla1[[#This Row],[day_of_the_week]]&amp;"-"&amp;Tabla1[[#This Row],[hour]]&amp;"-"&amp;Tabla1[[#This Row],[cash_type]]&amp;"-"&amp;Tabla1[[#This Row],[card]]&amp;"-"&amp;Tabla1[[#This Row],[coffee_name]]</f>
        <v>jueves-20:54-card-ANON-0000-0000-0588-Americano</v>
      </c>
      <c r="L1454" t="str">
        <f>IF(COUNTIF($K$2:K1454,K1454)=1,"único","repetido")</f>
        <v>único</v>
      </c>
    </row>
    <row r="1455" spans="1:12" x14ac:dyDescent="0.3">
      <c r="A1455" s="1">
        <v>45540</v>
      </c>
      <c r="B1455" s="2">
        <v>45540.871891539355</v>
      </c>
      <c r="C1455" s="2" t="str">
        <f>TEXT(Tabla1[[#This Row],[date]],"mmm")</f>
        <v>sept</v>
      </c>
      <c r="D1455" s="2" t="str">
        <f>TEXT(Tabla1[[#This Row],[date]],"dddd")</f>
        <v>jueves</v>
      </c>
      <c r="E1455" s="2" t="str">
        <f>TEXT(Tabla1[[#This Row],[datetime]],"hh:mm")</f>
        <v>20:55</v>
      </c>
      <c r="F1455" t="s">
        <v>3</v>
      </c>
      <c r="G1455" t="s">
        <v>602</v>
      </c>
      <c r="H1455" t="str">
        <f>IF(ISBLANK(G1455),"cash",IF(COUNTIF($D$2:D1455,D1455)=1,"Nuevo","frecuente"))</f>
        <v>frecuente</v>
      </c>
      <c r="I1455" s="8">
        <v>32.82</v>
      </c>
      <c r="J1455" t="s">
        <v>43</v>
      </c>
      <c r="K1455" t="str">
        <f>Tabla1[[#This Row],[day_of_the_week]]&amp;"-"&amp;Tabla1[[#This Row],[hour]]&amp;"-"&amp;Tabla1[[#This Row],[cash_type]]&amp;"-"&amp;Tabla1[[#This Row],[card]]&amp;"-"&amp;Tabla1[[#This Row],[coffee_name]]</f>
        <v>jueves-20:55-card-ANON-0000-0000-0588-Cappuccino</v>
      </c>
      <c r="L1455" t="str">
        <f>IF(COUNTIF($K$2:K1455,K1455)=1,"único","repetido")</f>
        <v>único</v>
      </c>
    </row>
    <row r="1456" spans="1:12" x14ac:dyDescent="0.3">
      <c r="A1456" s="1">
        <v>45540</v>
      </c>
      <c r="B1456" s="2">
        <v>45540.893389305558</v>
      </c>
      <c r="C1456" s="2" t="str">
        <f>TEXT(Tabla1[[#This Row],[date]],"mmm")</f>
        <v>sept</v>
      </c>
      <c r="D1456" s="2" t="str">
        <f>TEXT(Tabla1[[#This Row],[date]],"dddd")</f>
        <v>jueves</v>
      </c>
      <c r="E1456" s="2" t="str">
        <f>TEXT(Tabla1[[#This Row],[datetime]],"hh:mm")</f>
        <v>21:26</v>
      </c>
      <c r="F1456" t="s">
        <v>3</v>
      </c>
      <c r="G1456" t="s">
        <v>54</v>
      </c>
      <c r="H1456" t="str">
        <f>IF(ISBLANK(G1456),"cash",IF(COUNTIF($D$2:D1456,D1456)=1,"Nuevo","frecuente"))</f>
        <v>frecuente</v>
      </c>
      <c r="I1456" s="8">
        <v>27.92</v>
      </c>
      <c r="J1456" t="s">
        <v>14</v>
      </c>
      <c r="K1456" t="str">
        <f>Tabla1[[#This Row],[day_of_the_week]]&amp;"-"&amp;Tabla1[[#This Row],[hour]]&amp;"-"&amp;Tabla1[[#This Row],[cash_type]]&amp;"-"&amp;Tabla1[[#This Row],[card]]&amp;"-"&amp;Tabla1[[#This Row],[coffee_name]]</f>
        <v>jueves-21:26-card-ANON-0000-0000-0040-Americano with Milk</v>
      </c>
      <c r="L1456" t="str">
        <f>IF(COUNTIF($K$2:K1456,K1456)=1,"único","repetido")</f>
        <v>único</v>
      </c>
    </row>
    <row r="1457" spans="1:12" x14ac:dyDescent="0.3">
      <c r="A1457" s="1">
        <v>45540</v>
      </c>
      <c r="B1457" s="2">
        <v>45540.894096863427</v>
      </c>
      <c r="C1457" s="2" t="str">
        <f>TEXT(Tabla1[[#This Row],[date]],"mmm")</f>
        <v>sept</v>
      </c>
      <c r="D1457" s="2" t="str">
        <f>TEXT(Tabla1[[#This Row],[date]],"dddd")</f>
        <v>jueves</v>
      </c>
      <c r="E1457" s="2" t="str">
        <f>TEXT(Tabla1[[#This Row],[datetime]],"hh:mm")</f>
        <v>21:27</v>
      </c>
      <c r="F1457" t="s">
        <v>3</v>
      </c>
      <c r="G1457" t="s">
        <v>54</v>
      </c>
      <c r="H1457" t="str">
        <f>IF(ISBLANK(G1457),"cash",IF(COUNTIF($D$2:D1457,D1457)=1,"Nuevo","frecuente"))</f>
        <v>frecuente</v>
      </c>
      <c r="I1457" s="8">
        <v>27.92</v>
      </c>
      <c r="J1457" t="s">
        <v>14</v>
      </c>
      <c r="K1457" t="str">
        <f>Tabla1[[#This Row],[day_of_the_week]]&amp;"-"&amp;Tabla1[[#This Row],[hour]]&amp;"-"&amp;Tabla1[[#This Row],[cash_type]]&amp;"-"&amp;Tabla1[[#This Row],[card]]&amp;"-"&amp;Tabla1[[#This Row],[coffee_name]]</f>
        <v>jueves-21:27-card-ANON-0000-0000-0040-Americano with Milk</v>
      </c>
      <c r="L1457" t="str">
        <f>IF(COUNTIF($K$2:K1457,K1457)=1,"único","repetido")</f>
        <v>único</v>
      </c>
    </row>
    <row r="1458" spans="1:12" x14ac:dyDescent="0.3">
      <c r="A1458" s="1">
        <v>45541</v>
      </c>
      <c r="B1458" s="2">
        <v>45541.351086458337</v>
      </c>
      <c r="C1458" s="2" t="str">
        <f>TEXT(Tabla1[[#This Row],[date]],"mmm")</f>
        <v>sept</v>
      </c>
      <c r="D1458" s="2" t="str">
        <f>TEXT(Tabla1[[#This Row],[date]],"dddd")</f>
        <v>viernes</v>
      </c>
      <c r="E1458" s="2" t="str">
        <f>TEXT(Tabla1[[#This Row],[datetime]],"hh:mm")</f>
        <v>08:25</v>
      </c>
      <c r="F1458" t="s">
        <v>3</v>
      </c>
      <c r="G1458" t="s">
        <v>596</v>
      </c>
      <c r="H1458" t="str">
        <f>IF(ISBLANK(G1458),"cash",IF(COUNTIF($D$2:D1458,D1458)=1,"Nuevo","frecuente"))</f>
        <v>frecuente</v>
      </c>
      <c r="I1458" s="8">
        <v>32.82</v>
      </c>
      <c r="J1458" t="s">
        <v>43</v>
      </c>
      <c r="K1458" t="str">
        <f>Tabla1[[#This Row],[day_of_the_week]]&amp;"-"&amp;Tabla1[[#This Row],[hour]]&amp;"-"&amp;Tabla1[[#This Row],[cash_type]]&amp;"-"&amp;Tabla1[[#This Row],[card]]&amp;"-"&amp;Tabla1[[#This Row],[coffee_name]]</f>
        <v>viernes-08:25-card-ANON-0000-0000-0582-Cappuccino</v>
      </c>
      <c r="L1458" t="str">
        <f>IF(COUNTIF($K$2:K1458,K1458)=1,"único","repetido")</f>
        <v>único</v>
      </c>
    </row>
    <row r="1459" spans="1:12" x14ac:dyDescent="0.3">
      <c r="A1459" s="1">
        <v>45541</v>
      </c>
      <c r="B1459" s="2">
        <v>45541.357486423614</v>
      </c>
      <c r="C1459" s="2" t="str">
        <f>TEXT(Tabla1[[#This Row],[date]],"mmm")</f>
        <v>sept</v>
      </c>
      <c r="D1459" s="2" t="str">
        <f>TEXT(Tabla1[[#This Row],[date]],"dddd")</f>
        <v>viernes</v>
      </c>
      <c r="E1459" s="2" t="str">
        <f>TEXT(Tabla1[[#This Row],[datetime]],"hh:mm")</f>
        <v>08:34</v>
      </c>
      <c r="F1459" t="s">
        <v>3</v>
      </c>
      <c r="G1459" t="s">
        <v>439</v>
      </c>
      <c r="H1459" t="str">
        <f>IF(ISBLANK(G1459),"cash",IF(COUNTIF($D$2:D1459,D1459)=1,"Nuevo","frecuente"))</f>
        <v>frecuente</v>
      </c>
      <c r="I1459" s="8">
        <v>32.82</v>
      </c>
      <c r="J1459" t="s">
        <v>7</v>
      </c>
      <c r="K1459" t="str">
        <f>Tabla1[[#This Row],[day_of_the_week]]&amp;"-"&amp;Tabla1[[#This Row],[hour]]&amp;"-"&amp;Tabla1[[#This Row],[cash_type]]&amp;"-"&amp;Tabla1[[#This Row],[card]]&amp;"-"&amp;Tabla1[[#This Row],[coffee_name]]</f>
        <v>viernes-08:34-card-ANON-0000-0000-0425-Latte</v>
      </c>
      <c r="L1459" t="str">
        <f>IF(COUNTIF($K$2:K1459,K1459)=1,"único","repetido")</f>
        <v>único</v>
      </c>
    </row>
    <row r="1460" spans="1:12" x14ac:dyDescent="0.3">
      <c r="A1460" s="1">
        <v>45541</v>
      </c>
      <c r="B1460" s="2">
        <v>45541.371318865742</v>
      </c>
      <c r="C1460" s="2" t="str">
        <f>TEXT(Tabla1[[#This Row],[date]],"mmm")</f>
        <v>sept</v>
      </c>
      <c r="D1460" s="2" t="str">
        <f>TEXT(Tabla1[[#This Row],[date]],"dddd")</f>
        <v>viernes</v>
      </c>
      <c r="E1460" s="2" t="str">
        <f>TEXT(Tabla1[[#This Row],[datetime]],"hh:mm")</f>
        <v>08:54</v>
      </c>
      <c r="F1460" t="s">
        <v>3</v>
      </c>
      <c r="G1460" t="s">
        <v>603</v>
      </c>
      <c r="H1460" t="str">
        <f>IF(ISBLANK(G1460),"cash",IF(COUNTIF($D$2:D1460,D1460)=1,"Nuevo","frecuente"))</f>
        <v>frecuente</v>
      </c>
      <c r="I1460" s="8">
        <v>23.02</v>
      </c>
      <c r="J1460" t="s">
        <v>11</v>
      </c>
      <c r="K1460" t="str">
        <f>Tabla1[[#This Row],[day_of_the_week]]&amp;"-"&amp;Tabla1[[#This Row],[hour]]&amp;"-"&amp;Tabla1[[#This Row],[cash_type]]&amp;"-"&amp;Tabla1[[#This Row],[card]]&amp;"-"&amp;Tabla1[[#This Row],[coffee_name]]</f>
        <v>viernes-08:54-card-ANON-0000-0000-0589-Americano</v>
      </c>
      <c r="L1460" t="str">
        <f>IF(COUNTIF($K$2:K1460,K1460)=1,"único","repetido")</f>
        <v>único</v>
      </c>
    </row>
    <row r="1461" spans="1:12" x14ac:dyDescent="0.3">
      <c r="A1461" s="1">
        <v>45541</v>
      </c>
      <c r="B1461" s="2">
        <v>45541.410184594904</v>
      </c>
      <c r="C1461" s="2" t="str">
        <f>TEXT(Tabla1[[#This Row],[date]],"mmm")</f>
        <v>sept</v>
      </c>
      <c r="D1461" s="2" t="str">
        <f>TEXT(Tabla1[[#This Row],[date]],"dddd")</f>
        <v>viernes</v>
      </c>
      <c r="E1461" s="2" t="str">
        <f>TEXT(Tabla1[[#This Row],[datetime]],"hh:mm")</f>
        <v>09:50</v>
      </c>
      <c r="F1461" t="s">
        <v>3</v>
      </c>
      <c r="G1461" t="s">
        <v>604</v>
      </c>
      <c r="H1461" t="str">
        <f>IF(ISBLANK(G1461),"cash",IF(COUNTIF($D$2:D1461,D1461)=1,"Nuevo","frecuente"))</f>
        <v>frecuente</v>
      </c>
      <c r="I1461" s="8">
        <v>18.12</v>
      </c>
      <c r="J1461" t="s">
        <v>35</v>
      </c>
      <c r="K1461" t="str">
        <f>Tabla1[[#This Row],[day_of_the_week]]&amp;"-"&amp;Tabla1[[#This Row],[hour]]&amp;"-"&amp;Tabla1[[#This Row],[cash_type]]&amp;"-"&amp;Tabla1[[#This Row],[card]]&amp;"-"&amp;Tabla1[[#This Row],[coffee_name]]</f>
        <v>viernes-09:50-card-ANON-0000-0000-0590-Espresso</v>
      </c>
      <c r="L1461" t="str">
        <f>IF(COUNTIF($K$2:K1461,K1461)=1,"único","repetido")</f>
        <v>único</v>
      </c>
    </row>
    <row r="1462" spans="1:12" x14ac:dyDescent="0.3">
      <c r="A1462" s="1">
        <v>45541</v>
      </c>
      <c r="B1462" s="2">
        <v>45541.411021018517</v>
      </c>
      <c r="C1462" s="2" t="str">
        <f>TEXT(Tabla1[[#This Row],[date]],"mmm")</f>
        <v>sept</v>
      </c>
      <c r="D1462" s="2" t="str">
        <f>TEXT(Tabla1[[#This Row],[date]],"dddd")</f>
        <v>viernes</v>
      </c>
      <c r="E1462" s="2" t="str">
        <f>TEXT(Tabla1[[#This Row],[datetime]],"hh:mm")</f>
        <v>09:51</v>
      </c>
      <c r="F1462" t="s">
        <v>3</v>
      </c>
      <c r="G1462" t="s">
        <v>604</v>
      </c>
      <c r="H1462" t="str">
        <f>IF(ISBLANK(G1462),"cash",IF(COUNTIF($D$2:D1462,D1462)=1,"Nuevo","frecuente"))</f>
        <v>frecuente</v>
      </c>
      <c r="I1462" s="8">
        <v>32.82</v>
      </c>
      <c r="J1462" t="s">
        <v>7</v>
      </c>
      <c r="K1462" t="str">
        <f>Tabla1[[#This Row],[day_of_the_week]]&amp;"-"&amp;Tabla1[[#This Row],[hour]]&amp;"-"&amp;Tabla1[[#This Row],[cash_type]]&amp;"-"&amp;Tabla1[[#This Row],[card]]&amp;"-"&amp;Tabla1[[#This Row],[coffee_name]]</f>
        <v>viernes-09:51-card-ANON-0000-0000-0590-Latte</v>
      </c>
      <c r="L1462" t="str">
        <f>IF(COUNTIF($K$2:K1462,K1462)=1,"único","repetido")</f>
        <v>único</v>
      </c>
    </row>
    <row r="1463" spans="1:12" x14ac:dyDescent="0.3">
      <c r="A1463" s="1">
        <v>45541</v>
      </c>
      <c r="B1463" s="2">
        <v>45541.437570011571</v>
      </c>
      <c r="C1463" s="2" t="str">
        <f>TEXT(Tabla1[[#This Row],[date]],"mmm")</f>
        <v>sept</v>
      </c>
      <c r="D1463" s="2" t="str">
        <f>TEXT(Tabla1[[#This Row],[date]],"dddd")</f>
        <v>viernes</v>
      </c>
      <c r="E1463" s="2" t="str">
        <f>TEXT(Tabla1[[#This Row],[datetime]],"hh:mm")</f>
        <v>10:30</v>
      </c>
      <c r="F1463" t="s">
        <v>3</v>
      </c>
      <c r="G1463" t="s">
        <v>605</v>
      </c>
      <c r="H1463" t="str">
        <f>IF(ISBLANK(G1463),"cash",IF(COUNTIF($D$2:D1463,D1463)=1,"Nuevo","frecuente"))</f>
        <v>frecuente</v>
      </c>
      <c r="I1463" s="8">
        <v>32.82</v>
      </c>
      <c r="J1463" t="s">
        <v>9</v>
      </c>
      <c r="K1463" t="str">
        <f>Tabla1[[#This Row],[day_of_the_week]]&amp;"-"&amp;Tabla1[[#This Row],[hour]]&amp;"-"&amp;Tabla1[[#This Row],[cash_type]]&amp;"-"&amp;Tabla1[[#This Row],[card]]&amp;"-"&amp;Tabla1[[#This Row],[coffee_name]]</f>
        <v>viernes-10:30-card-ANON-0000-0000-0591-Hot Chocolate</v>
      </c>
      <c r="L1463" t="str">
        <f>IF(COUNTIF($K$2:K1463,K1463)=1,"único","repetido")</f>
        <v>único</v>
      </c>
    </row>
    <row r="1464" spans="1:12" x14ac:dyDescent="0.3">
      <c r="A1464" s="1">
        <v>45541</v>
      </c>
      <c r="B1464" s="2">
        <v>45541.474599421294</v>
      </c>
      <c r="C1464" s="2" t="str">
        <f>TEXT(Tabla1[[#This Row],[date]],"mmm")</f>
        <v>sept</v>
      </c>
      <c r="D1464" s="2" t="str">
        <f>TEXT(Tabla1[[#This Row],[date]],"dddd")</f>
        <v>viernes</v>
      </c>
      <c r="E1464" s="2" t="str">
        <f>TEXT(Tabla1[[#This Row],[datetime]],"hh:mm")</f>
        <v>11:23</v>
      </c>
      <c r="F1464" t="s">
        <v>3</v>
      </c>
      <c r="G1464" t="s">
        <v>109</v>
      </c>
      <c r="H1464" t="str">
        <f>IF(ISBLANK(G1464),"cash",IF(COUNTIF($D$2:D1464,D1464)=1,"Nuevo","frecuente"))</f>
        <v>frecuente</v>
      </c>
      <c r="I1464" s="8">
        <v>18.12</v>
      </c>
      <c r="J1464" t="s">
        <v>35</v>
      </c>
      <c r="K1464" t="str">
        <f>Tabla1[[#This Row],[day_of_the_week]]&amp;"-"&amp;Tabla1[[#This Row],[hour]]&amp;"-"&amp;Tabla1[[#This Row],[cash_type]]&amp;"-"&amp;Tabla1[[#This Row],[card]]&amp;"-"&amp;Tabla1[[#This Row],[coffee_name]]</f>
        <v>viernes-11:23-card-ANON-0000-0000-0095-Espresso</v>
      </c>
      <c r="L1464" t="str">
        <f>IF(COUNTIF($K$2:K1464,K1464)=1,"único","repetido")</f>
        <v>único</v>
      </c>
    </row>
    <row r="1465" spans="1:12" x14ac:dyDescent="0.3">
      <c r="A1465" s="1">
        <v>45541</v>
      </c>
      <c r="B1465" s="2">
        <v>45541.475338587959</v>
      </c>
      <c r="C1465" s="2" t="str">
        <f>TEXT(Tabla1[[#This Row],[date]],"mmm")</f>
        <v>sept</v>
      </c>
      <c r="D1465" s="2" t="str">
        <f>TEXT(Tabla1[[#This Row],[date]],"dddd")</f>
        <v>viernes</v>
      </c>
      <c r="E1465" s="2" t="str">
        <f>TEXT(Tabla1[[#This Row],[datetime]],"hh:mm")</f>
        <v>11:24</v>
      </c>
      <c r="F1465" t="s">
        <v>3</v>
      </c>
      <c r="G1465" t="s">
        <v>481</v>
      </c>
      <c r="H1465" t="str">
        <f>IF(ISBLANK(G1465),"cash",IF(COUNTIF($D$2:D1465,D1465)=1,"Nuevo","frecuente"))</f>
        <v>frecuente</v>
      </c>
      <c r="I1465" s="8">
        <v>18.12</v>
      </c>
      <c r="J1465" t="s">
        <v>35</v>
      </c>
      <c r="K1465" t="str">
        <f>Tabla1[[#This Row],[day_of_the_week]]&amp;"-"&amp;Tabla1[[#This Row],[hour]]&amp;"-"&amp;Tabla1[[#This Row],[cash_type]]&amp;"-"&amp;Tabla1[[#This Row],[card]]&amp;"-"&amp;Tabla1[[#This Row],[coffee_name]]</f>
        <v>viernes-11:24-card-ANON-0000-0000-0467-Espresso</v>
      </c>
      <c r="L1465" t="str">
        <f>IF(COUNTIF($K$2:K1465,K1465)=1,"único","repetido")</f>
        <v>único</v>
      </c>
    </row>
    <row r="1466" spans="1:12" x14ac:dyDescent="0.3">
      <c r="A1466" s="1">
        <v>45541</v>
      </c>
      <c r="B1466" s="2">
        <v>45541.833472511571</v>
      </c>
      <c r="C1466" s="2" t="str">
        <f>TEXT(Tabla1[[#This Row],[date]],"mmm")</f>
        <v>sept</v>
      </c>
      <c r="D1466" s="2" t="str">
        <f>TEXT(Tabla1[[#This Row],[date]],"dddd")</f>
        <v>viernes</v>
      </c>
      <c r="E1466" s="2" t="str">
        <f>TEXT(Tabla1[[#This Row],[datetime]],"hh:mm")</f>
        <v>20:00</v>
      </c>
      <c r="F1466" t="s">
        <v>3</v>
      </c>
      <c r="G1466" t="s">
        <v>297</v>
      </c>
      <c r="H1466" t="str">
        <f>IF(ISBLANK(G1466),"cash",IF(COUNTIF($D$2:D1466,D1466)=1,"Nuevo","frecuente"))</f>
        <v>frecuente</v>
      </c>
      <c r="I1466" s="8">
        <v>32.82</v>
      </c>
      <c r="J1466" t="s">
        <v>7</v>
      </c>
      <c r="K1466" t="str">
        <f>Tabla1[[#This Row],[day_of_the_week]]&amp;"-"&amp;Tabla1[[#This Row],[hour]]&amp;"-"&amp;Tabla1[[#This Row],[cash_type]]&amp;"-"&amp;Tabla1[[#This Row],[card]]&amp;"-"&amp;Tabla1[[#This Row],[coffee_name]]</f>
        <v>viernes-20:00-card-ANON-0000-0000-0283-Latte</v>
      </c>
      <c r="L1466" t="str">
        <f>IF(COUNTIF($K$2:K1466,K1466)=1,"único","repetido")</f>
        <v>único</v>
      </c>
    </row>
    <row r="1467" spans="1:12" x14ac:dyDescent="0.3">
      <c r="A1467" s="1">
        <v>45541</v>
      </c>
      <c r="B1467" s="2">
        <v>45541.881611655095</v>
      </c>
      <c r="C1467" s="2" t="str">
        <f>TEXT(Tabla1[[#This Row],[date]],"mmm")</f>
        <v>sept</v>
      </c>
      <c r="D1467" s="2" t="str">
        <f>TEXT(Tabla1[[#This Row],[date]],"dddd")</f>
        <v>viernes</v>
      </c>
      <c r="E1467" s="2" t="str">
        <f>TEXT(Tabla1[[#This Row],[datetime]],"hh:mm")</f>
        <v>21:09</v>
      </c>
      <c r="F1467" t="s">
        <v>3</v>
      </c>
      <c r="G1467" t="s">
        <v>521</v>
      </c>
      <c r="H1467" t="str">
        <f>IF(ISBLANK(G1467),"cash",IF(COUNTIF($D$2:D1467,D1467)=1,"Nuevo","frecuente"))</f>
        <v>frecuente</v>
      </c>
      <c r="I1467" s="8">
        <v>32.82</v>
      </c>
      <c r="J1467" t="s">
        <v>7</v>
      </c>
      <c r="K1467" t="str">
        <f>Tabla1[[#This Row],[day_of_the_week]]&amp;"-"&amp;Tabla1[[#This Row],[hour]]&amp;"-"&amp;Tabla1[[#This Row],[cash_type]]&amp;"-"&amp;Tabla1[[#This Row],[card]]&amp;"-"&amp;Tabla1[[#This Row],[coffee_name]]</f>
        <v>viernes-21:09-card-ANON-0000-0000-0507-Latte</v>
      </c>
      <c r="L1467" t="str">
        <f>IF(COUNTIF($K$2:K1467,K1467)=1,"único","repetido")</f>
        <v>único</v>
      </c>
    </row>
    <row r="1468" spans="1:12" x14ac:dyDescent="0.3">
      <c r="A1468" s="1">
        <v>45542</v>
      </c>
      <c r="B1468" s="2">
        <v>45542.367326550928</v>
      </c>
      <c r="C1468" s="2" t="str">
        <f>TEXT(Tabla1[[#This Row],[date]],"mmm")</f>
        <v>sept</v>
      </c>
      <c r="D1468" s="2" t="str">
        <f>TEXT(Tabla1[[#This Row],[date]],"dddd")</f>
        <v>sábado</v>
      </c>
      <c r="E1468" s="2" t="str">
        <f>TEXT(Tabla1[[#This Row],[datetime]],"hh:mm")</f>
        <v>08:48</v>
      </c>
      <c r="F1468" t="s">
        <v>3</v>
      </c>
      <c r="G1468" t="s">
        <v>606</v>
      </c>
      <c r="H1468" t="str">
        <f>IF(ISBLANK(G1468),"cash",IF(COUNTIF($D$2:D1468,D1468)=1,"Nuevo","frecuente"))</f>
        <v>frecuente</v>
      </c>
      <c r="I1468" s="8">
        <v>32.82</v>
      </c>
      <c r="J1468" t="s">
        <v>7</v>
      </c>
      <c r="K1468" t="str">
        <f>Tabla1[[#This Row],[day_of_the_week]]&amp;"-"&amp;Tabla1[[#This Row],[hour]]&amp;"-"&amp;Tabla1[[#This Row],[cash_type]]&amp;"-"&amp;Tabla1[[#This Row],[card]]&amp;"-"&amp;Tabla1[[#This Row],[coffee_name]]</f>
        <v>sábado-08:48-card-ANON-0000-0000-0592-Latte</v>
      </c>
      <c r="L1468" t="str">
        <f>IF(COUNTIF($K$2:K1468,K1468)=1,"único","repetido")</f>
        <v>único</v>
      </c>
    </row>
    <row r="1469" spans="1:12" x14ac:dyDescent="0.3">
      <c r="A1469" s="1">
        <v>45542</v>
      </c>
      <c r="B1469" s="2">
        <v>45542.411145821759</v>
      </c>
      <c r="C1469" s="2" t="str">
        <f>TEXT(Tabla1[[#This Row],[date]],"mmm")</f>
        <v>sept</v>
      </c>
      <c r="D1469" s="2" t="str">
        <f>TEXT(Tabla1[[#This Row],[date]],"dddd")</f>
        <v>sábado</v>
      </c>
      <c r="E1469" s="2" t="str">
        <f>TEXT(Tabla1[[#This Row],[datetime]],"hh:mm")</f>
        <v>09:52</v>
      </c>
      <c r="F1469" t="s">
        <v>3</v>
      </c>
      <c r="G1469" t="s">
        <v>557</v>
      </c>
      <c r="H1469" t="str">
        <f>IF(ISBLANK(G1469),"cash",IF(COUNTIF($D$2:D1469,D1469)=1,"Nuevo","frecuente"))</f>
        <v>frecuente</v>
      </c>
      <c r="I1469" s="8">
        <v>23.02</v>
      </c>
      <c r="J1469" t="s">
        <v>28</v>
      </c>
      <c r="K1469" t="str">
        <f>Tabla1[[#This Row],[day_of_the_week]]&amp;"-"&amp;Tabla1[[#This Row],[hour]]&amp;"-"&amp;Tabla1[[#This Row],[cash_type]]&amp;"-"&amp;Tabla1[[#This Row],[card]]&amp;"-"&amp;Tabla1[[#This Row],[coffee_name]]</f>
        <v>sábado-09:52-card-ANON-0000-0000-0543-Cortado</v>
      </c>
      <c r="L1469" t="str">
        <f>IF(COUNTIF($K$2:K1469,K1469)=1,"único","repetido")</f>
        <v>único</v>
      </c>
    </row>
    <row r="1470" spans="1:12" x14ac:dyDescent="0.3">
      <c r="A1470" s="1">
        <v>45542</v>
      </c>
      <c r="B1470" s="2">
        <v>45542.411846932868</v>
      </c>
      <c r="C1470" s="2" t="str">
        <f>TEXT(Tabla1[[#This Row],[date]],"mmm")</f>
        <v>sept</v>
      </c>
      <c r="D1470" s="2" t="str">
        <f>TEXT(Tabla1[[#This Row],[date]],"dddd")</f>
        <v>sábado</v>
      </c>
      <c r="E1470" s="2" t="str">
        <f>TEXT(Tabla1[[#This Row],[datetime]],"hh:mm")</f>
        <v>09:53</v>
      </c>
      <c r="F1470" t="s">
        <v>3</v>
      </c>
      <c r="G1470" t="s">
        <v>557</v>
      </c>
      <c r="H1470" t="str">
        <f>IF(ISBLANK(G1470),"cash",IF(COUNTIF($D$2:D1470,D1470)=1,"Nuevo","frecuente"))</f>
        <v>frecuente</v>
      </c>
      <c r="I1470" s="8">
        <v>23.02</v>
      </c>
      <c r="J1470" t="s">
        <v>28</v>
      </c>
      <c r="K1470" t="str">
        <f>Tabla1[[#This Row],[day_of_the_week]]&amp;"-"&amp;Tabla1[[#This Row],[hour]]&amp;"-"&amp;Tabla1[[#This Row],[cash_type]]&amp;"-"&amp;Tabla1[[#This Row],[card]]&amp;"-"&amp;Tabla1[[#This Row],[coffee_name]]</f>
        <v>sábado-09:53-card-ANON-0000-0000-0543-Cortado</v>
      </c>
      <c r="L1470" t="str">
        <f>IF(COUNTIF($K$2:K1470,K1470)=1,"único","repetido")</f>
        <v>único</v>
      </c>
    </row>
    <row r="1471" spans="1:12" x14ac:dyDescent="0.3">
      <c r="A1471" s="1">
        <v>45542</v>
      </c>
      <c r="B1471" s="2">
        <v>45542.412981631947</v>
      </c>
      <c r="C1471" s="2" t="str">
        <f>TEXT(Tabla1[[#This Row],[date]],"mmm")</f>
        <v>sept</v>
      </c>
      <c r="D1471" s="2" t="str">
        <f>TEXT(Tabla1[[#This Row],[date]],"dddd")</f>
        <v>sábado</v>
      </c>
      <c r="E1471" s="2" t="str">
        <f>TEXT(Tabla1[[#This Row],[datetime]],"hh:mm")</f>
        <v>09:54</v>
      </c>
      <c r="F1471" t="s">
        <v>3</v>
      </c>
      <c r="G1471" t="s">
        <v>607</v>
      </c>
      <c r="H1471" t="str">
        <f>IF(ISBLANK(G1471),"cash",IF(COUNTIF($D$2:D1471,D1471)=1,"Nuevo","frecuente"))</f>
        <v>frecuente</v>
      </c>
      <c r="I1471" s="8">
        <v>23.02</v>
      </c>
      <c r="J1471" t="s">
        <v>28</v>
      </c>
      <c r="K1471" t="str">
        <f>Tabla1[[#This Row],[day_of_the_week]]&amp;"-"&amp;Tabla1[[#This Row],[hour]]&amp;"-"&amp;Tabla1[[#This Row],[cash_type]]&amp;"-"&amp;Tabla1[[#This Row],[card]]&amp;"-"&amp;Tabla1[[#This Row],[coffee_name]]</f>
        <v>sábado-09:54-card-ANON-0000-0000-0593-Cortado</v>
      </c>
      <c r="L1471" t="str">
        <f>IF(COUNTIF($K$2:K1471,K1471)=1,"único","repetido")</f>
        <v>único</v>
      </c>
    </row>
    <row r="1472" spans="1:12" x14ac:dyDescent="0.3">
      <c r="A1472" s="1">
        <v>45542</v>
      </c>
      <c r="B1472" s="2">
        <v>45542.415134861112</v>
      </c>
      <c r="C1472" s="2" t="str">
        <f>TEXT(Tabla1[[#This Row],[date]],"mmm")</f>
        <v>sept</v>
      </c>
      <c r="D1472" s="2" t="str">
        <f>TEXT(Tabla1[[#This Row],[date]],"dddd")</f>
        <v>sábado</v>
      </c>
      <c r="E1472" s="2" t="str">
        <f>TEXT(Tabla1[[#This Row],[datetime]],"hh:mm")</f>
        <v>09:57</v>
      </c>
      <c r="F1472" t="s">
        <v>3</v>
      </c>
      <c r="G1472" t="s">
        <v>290</v>
      </c>
      <c r="H1472" t="str">
        <f>IF(ISBLANK(G1472),"cash",IF(COUNTIF($D$2:D1472,D1472)=1,"Nuevo","frecuente"))</f>
        <v>frecuente</v>
      </c>
      <c r="I1472" s="8">
        <v>27.92</v>
      </c>
      <c r="J1472" t="s">
        <v>14</v>
      </c>
      <c r="K1472" t="str">
        <f>Tabla1[[#This Row],[day_of_the_week]]&amp;"-"&amp;Tabla1[[#This Row],[hour]]&amp;"-"&amp;Tabla1[[#This Row],[cash_type]]&amp;"-"&amp;Tabla1[[#This Row],[card]]&amp;"-"&amp;Tabla1[[#This Row],[coffee_name]]</f>
        <v>sábado-09:57-card-ANON-0000-0000-0276-Americano with Milk</v>
      </c>
      <c r="L1472" t="str">
        <f>IF(COUNTIF($K$2:K1472,K1472)=1,"único","repetido")</f>
        <v>único</v>
      </c>
    </row>
    <row r="1473" spans="1:12" x14ac:dyDescent="0.3">
      <c r="A1473" s="1">
        <v>45542</v>
      </c>
      <c r="B1473" s="2">
        <v>45542.415998958335</v>
      </c>
      <c r="C1473" s="2" t="str">
        <f>TEXT(Tabla1[[#This Row],[date]],"mmm")</f>
        <v>sept</v>
      </c>
      <c r="D1473" s="2" t="str">
        <f>TEXT(Tabla1[[#This Row],[date]],"dddd")</f>
        <v>sábado</v>
      </c>
      <c r="E1473" s="2" t="str">
        <f>TEXT(Tabla1[[#This Row],[datetime]],"hh:mm")</f>
        <v>09:59</v>
      </c>
      <c r="F1473" t="s">
        <v>3</v>
      </c>
      <c r="G1473" t="s">
        <v>290</v>
      </c>
      <c r="H1473" t="str">
        <f>IF(ISBLANK(G1473),"cash",IF(COUNTIF($D$2:D1473,D1473)=1,"Nuevo","frecuente"))</f>
        <v>frecuente</v>
      </c>
      <c r="I1473" s="8">
        <v>27.92</v>
      </c>
      <c r="J1473" t="s">
        <v>14</v>
      </c>
      <c r="K1473" t="str">
        <f>Tabla1[[#This Row],[day_of_the_week]]&amp;"-"&amp;Tabla1[[#This Row],[hour]]&amp;"-"&amp;Tabla1[[#This Row],[cash_type]]&amp;"-"&amp;Tabla1[[#This Row],[card]]&amp;"-"&amp;Tabla1[[#This Row],[coffee_name]]</f>
        <v>sábado-09:59-card-ANON-0000-0000-0276-Americano with Milk</v>
      </c>
      <c r="L1473" t="str">
        <f>IF(COUNTIF($K$2:K1473,K1473)=1,"único","repetido")</f>
        <v>único</v>
      </c>
    </row>
    <row r="1474" spans="1:12" x14ac:dyDescent="0.3">
      <c r="A1474" s="1">
        <v>45542</v>
      </c>
      <c r="B1474" s="2">
        <v>45542.416894479167</v>
      </c>
      <c r="C1474" s="2" t="str">
        <f>TEXT(Tabla1[[#This Row],[date]],"mmm")</f>
        <v>sept</v>
      </c>
      <c r="D1474" s="2" t="str">
        <f>TEXT(Tabla1[[#This Row],[date]],"dddd")</f>
        <v>sábado</v>
      </c>
      <c r="E1474" s="2" t="str">
        <f>TEXT(Tabla1[[#This Row],[datetime]],"hh:mm")</f>
        <v>10:00</v>
      </c>
      <c r="F1474" t="s">
        <v>3</v>
      </c>
      <c r="G1474" t="s">
        <v>155</v>
      </c>
      <c r="H1474" t="str">
        <f>IF(ISBLANK(G1474),"cash",IF(COUNTIF($D$2:D1474,D1474)=1,"Nuevo","frecuente"))</f>
        <v>frecuente</v>
      </c>
      <c r="I1474" s="8">
        <v>23.02</v>
      </c>
      <c r="J1474" t="s">
        <v>28</v>
      </c>
      <c r="K1474" t="str">
        <f>Tabla1[[#This Row],[day_of_the_week]]&amp;"-"&amp;Tabla1[[#This Row],[hour]]&amp;"-"&amp;Tabla1[[#This Row],[cash_type]]&amp;"-"&amp;Tabla1[[#This Row],[card]]&amp;"-"&amp;Tabla1[[#This Row],[coffee_name]]</f>
        <v>sábado-10:00-card-ANON-0000-0000-0141-Cortado</v>
      </c>
      <c r="L1474" t="str">
        <f>IF(COUNTIF($K$2:K1474,K1474)=1,"único","repetido")</f>
        <v>único</v>
      </c>
    </row>
    <row r="1475" spans="1:12" x14ac:dyDescent="0.3">
      <c r="A1475" s="1">
        <v>45542</v>
      </c>
      <c r="B1475" s="2">
        <v>45542.432459699077</v>
      </c>
      <c r="C1475" s="2" t="str">
        <f>TEXT(Tabla1[[#This Row],[date]],"mmm")</f>
        <v>sept</v>
      </c>
      <c r="D1475" s="2" t="str">
        <f>TEXT(Tabla1[[#This Row],[date]],"dddd")</f>
        <v>sábado</v>
      </c>
      <c r="E1475" s="2" t="str">
        <f>TEXT(Tabla1[[#This Row],[datetime]],"hh:mm")</f>
        <v>10:22</v>
      </c>
      <c r="F1475" t="s">
        <v>3</v>
      </c>
      <c r="G1475" t="s">
        <v>608</v>
      </c>
      <c r="H1475" t="str">
        <f>IF(ISBLANK(G1475),"cash",IF(COUNTIF($D$2:D1475,D1475)=1,"Nuevo","frecuente"))</f>
        <v>frecuente</v>
      </c>
      <c r="I1475" s="8">
        <v>23.02</v>
      </c>
      <c r="J1475" t="s">
        <v>11</v>
      </c>
      <c r="K1475" t="str">
        <f>Tabla1[[#This Row],[day_of_the_week]]&amp;"-"&amp;Tabla1[[#This Row],[hour]]&amp;"-"&amp;Tabla1[[#This Row],[cash_type]]&amp;"-"&amp;Tabla1[[#This Row],[card]]&amp;"-"&amp;Tabla1[[#This Row],[coffee_name]]</f>
        <v>sábado-10:22-card-ANON-0000-0000-0594-Americano</v>
      </c>
      <c r="L1475" t="str">
        <f>IF(COUNTIF($K$2:K1475,K1475)=1,"único","repetido")</f>
        <v>único</v>
      </c>
    </row>
    <row r="1476" spans="1:12" x14ac:dyDescent="0.3">
      <c r="A1476" s="1">
        <v>45542</v>
      </c>
      <c r="B1476" s="2">
        <v>45542.442966840281</v>
      </c>
      <c r="C1476" s="2" t="str">
        <f>TEXT(Tabla1[[#This Row],[date]],"mmm")</f>
        <v>sept</v>
      </c>
      <c r="D1476" s="2" t="str">
        <f>TEXT(Tabla1[[#This Row],[date]],"dddd")</f>
        <v>sábado</v>
      </c>
      <c r="E1476" s="2" t="str">
        <f>TEXT(Tabla1[[#This Row],[datetime]],"hh:mm")</f>
        <v>10:37</v>
      </c>
      <c r="F1476" t="s">
        <v>3</v>
      </c>
      <c r="G1476" t="s">
        <v>609</v>
      </c>
      <c r="H1476" t="str">
        <f>IF(ISBLANK(G1476),"cash",IF(COUNTIF($D$2:D1476,D1476)=1,"Nuevo","frecuente"))</f>
        <v>frecuente</v>
      </c>
      <c r="I1476" s="8">
        <v>18.12</v>
      </c>
      <c r="J1476" t="s">
        <v>35</v>
      </c>
      <c r="K1476" t="str">
        <f>Tabla1[[#This Row],[day_of_the_week]]&amp;"-"&amp;Tabla1[[#This Row],[hour]]&amp;"-"&amp;Tabla1[[#This Row],[cash_type]]&amp;"-"&amp;Tabla1[[#This Row],[card]]&amp;"-"&amp;Tabla1[[#This Row],[coffee_name]]</f>
        <v>sábado-10:37-card-ANON-0000-0000-0595-Espresso</v>
      </c>
      <c r="L1476" t="str">
        <f>IF(COUNTIF($K$2:K1476,K1476)=1,"único","repetido")</f>
        <v>único</v>
      </c>
    </row>
    <row r="1477" spans="1:12" x14ac:dyDescent="0.3">
      <c r="A1477" s="1">
        <v>45542</v>
      </c>
      <c r="B1477" s="2">
        <v>45542.444590358798</v>
      </c>
      <c r="C1477" s="2" t="str">
        <f>TEXT(Tabla1[[#This Row],[date]],"mmm")</f>
        <v>sept</v>
      </c>
      <c r="D1477" s="2" t="str">
        <f>TEXT(Tabla1[[#This Row],[date]],"dddd")</f>
        <v>sábado</v>
      </c>
      <c r="E1477" s="2" t="str">
        <f>TEXT(Tabla1[[#This Row],[datetime]],"hh:mm")</f>
        <v>10:40</v>
      </c>
      <c r="F1477" t="s">
        <v>3</v>
      </c>
      <c r="G1477" t="s">
        <v>609</v>
      </c>
      <c r="H1477" t="str">
        <f>IF(ISBLANK(G1477),"cash",IF(COUNTIF($D$2:D1477,D1477)=1,"Nuevo","frecuente"))</f>
        <v>frecuente</v>
      </c>
      <c r="I1477" s="8">
        <v>18.12</v>
      </c>
      <c r="J1477" t="s">
        <v>35</v>
      </c>
      <c r="K1477" t="str">
        <f>Tabla1[[#This Row],[day_of_the_week]]&amp;"-"&amp;Tabla1[[#This Row],[hour]]&amp;"-"&amp;Tabla1[[#This Row],[cash_type]]&amp;"-"&amp;Tabla1[[#This Row],[card]]&amp;"-"&amp;Tabla1[[#This Row],[coffee_name]]</f>
        <v>sábado-10:40-card-ANON-0000-0000-0595-Espresso</v>
      </c>
      <c r="L1477" t="str">
        <f>IF(COUNTIF($K$2:K1477,K1477)=1,"único","repetido")</f>
        <v>único</v>
      </c>
    </row>
    <row r="1478" spans="1:12" x14ac:dyDescent="0.3">
      <c r="A1478" s="1">
        <v>45542</v>
      </c>
      <c r="B1478" s="2">
        <v>45542.453845150463</v>
      </c>
      <c r="C1478" s="2" t="str">
        <f>TEXT(Tabla1[[#This Row],[date]],"mmm")</f>
        <v>sept</v>
      </c>
      <c r="D1478" s="2" t="str">
        <f>TEXT(Tabla1[[#This Row],[date]],"dddd")</f>
        <v>sábado</v>
      </c>
      <c r="E1478" s="2" t="str">
        <f>TEXT(Tabla1[[#This Row],[datetime]],"hh:mm")</f>
        <v>10:53</v>
      </c>
      <c r="F1478" t="s">
        <v>3</v>
      </c>
      <c r="G1478" t="s">
        <v>610</v>
      </c>
      <c r="H1478" t="str">
        <f>IF(ISBLANK(G1478),"cash",IF(COUNTIF($D$2:D1478,D1478)=1,"Nuevo","frecuente"))</f>
        <v>frecuente</v>
      </c>
      <c r="I1478" s="8">
        <v>32.82</v>
      </c>
      <c r="J1478" t="s">
        <v>7</v>
      </c>
      <c r="K1478" t="str">
        <f>Tabla1[[#This Row],[day_of_the_week]]&amp;"-"&amp;Tabla1[[#This Row],[hour]]&amp;"-"&amp;Tabla1[[#This Row],[cash_type]]&amp;"-"&amp;Tabla1[[#This Row],[card]]&amp;"-"&amp;Tabla1[[#This Row],[coffee_name]]</f>
        <v>sábado-10:53-card-ANON-0000-0000-0596-Latte</v>
      </c>
      <c r="L1478" t="str">
        <f>IF(COUNTIF($K$2:K1478,K1478)=1,"único","repetido")</f>
        <v>único</v>
      </c>
    </row>
    <row r="1479" spans="1:12" x14ac:dyDescent="0.3">
      <c r="A1479" s="1">
        <v>45542</v>
      </c>
      <c r="B1479" s="2">
        <v>45542.471490358796</v>
      </c>
      <c r="C1479" s="2" t="str">
        <f>TEXT(Tabla1[[#This Row],[date]],"mmm")</f>
        <v>sept</v>
      </c>
      <c r="D1479" s="2" t="str">
        <f>TEXT(Tabla1[[#This Row],[date]],"dddd")</f>
        <v>sábado</v>
      </c>
      <c r="E1479" s="2" t="str">
        <f>TEXT(Tabla1[[#This Row],[datetime]],"hh:mm")</f>
        <v>11:18</v>
      </c>
      <c r="F1479" t="s">
        <v>3</v>
      </c>
      <c r="G1479" t="s">
        <v>23</v>
      </c>
      <c r="H1479" t="str">
        <f>IF(ISBLANK(G1479),"cash",IF(COUNTIF($D$2:D1479,D1479)=1,"Nuevo","frecuente"))</f>
        <v>frecuente</v>
      </c>
      <c r="I1479" s="8">
        <v>27.92</v>
      </c>
      <c r="J1479" t="s">
        <v>14</v>
      </c>
      <c r="K1479" t="str">
        <f>Tabla1[[#This Row],[day_of_the_week]]&amp;"-"&amp;Tabla1[[#This Row],[hour]]&amp;"-"&amp;Tabla1[[#This Row],[cash_type]]&amp;"-"&amp;Tabla1[[#This Row],[card]]&amp;"-"&amp;Tabla1[[#This Row],[coffee_name]]</f>
        <v>sábado-11:18-card-ANON-0000-0000-0012-Americano with Milk</v>
      </c>
      <c r="L1479" t="str">
        <f>IF(COUNTIF($K$2:K1479,K1479)=1,"único","repetido")</f>
        <v>único</v>
      </c>
    </row>
    <row r="1480" spans="1:12" x14ac:dyDescent="0.3">
      <c r="A1480" s="1">
        <v>45542</v>
      </c>
      <c r="B1480" s="2">
        <v>45542.472222476848</v>
      </c>
      <c r="C1480" s="2" t="str">
        <f>TEXT(Tabla1[[#This Row],[date]],"mmm")</f>
        <v>sept</v>
      </c>
      <c r="D1480" s="2" t="str">
        <f>TEXT(Tabla1[[#This Row],[date]],"dddd")</f>
        <v>sábado</v>
      </c>
      <c r="E1480" s="2" t="str">
        <f>TEXT(Tabla1[[#This Row],[datetime]],"hh:mm")</f>
        <v>11:20</v>
      </c>
      <c r="F1480" t="s">
        <v>3</v>
      </c>
      <c r="G1480" t="s">
        <v>31</v>
      </c>
      <c r="H1480" t="str">
        <f>IF(ISBLANK(G1480),"cash",IF(COUNTIF($D$2:D1480,D1480)=1,"Nuevo","frecuente"))</f>
        <v>frecuente</v>
      </c>
      <c r="I1480" s="8">
        <v>23.02</v>
      </c>
      <c r="J1480" t="s">
        <v>11</v>
      </c>
      <c r="K1480" t="str">
        <f>Tabla1[[#This Row],[day_of_the_week]]&amp;"-"&amp;Tabla1[[#This Row],[hour]]&amp;"-"&amp;Tabla1[[#This Row],[cash_type]]&amp;"-"&amp;Tabla1[[#This Row],[card]]&amp;"-"&amp;Tabla1[[#This Row],[coffee_name]]</f>
        <v>sábado-11:20-card-ANON-0000-0000-0019-Americano</v>
      </c>
      <c r="L1480" t="str">
        <f>IF(COUNTIF($K$2:K1480,K1480)=1,"único","repetido")</f>
        <v>único</v>
      </c>
    </row>
    <row r="1481" spans="1:12" x14ac:dyDescent="0.3">
      <c r="A1481" s="1">
        <v>45542</v>
      </c>
      <c r="B1481" s="2">
        <v>45542.472883113427</v>
      </c>
      <c r="C1481" s="2" t="str">
        <f>TEXT(Tabla1[[#This Row],[date]],"mmm")</f>
        <v>sept</v>
      </c>
      <c r="D1481" s="2" t="str">
        <f>TEXT(Tabla1[[#This Row],[date]],"dddd")</f>
        <v>sábado</v>
      </c>
      <c r="E1481" s="2" t="str">
        <f>TEXT(Tabla1[[#This Row],[datetime]],"hh:mm")</f>
        <v>11:20</v>
      </c>
      <c r="F1481" t="s">
        <v>3</v>
      </c>
      <c r="G1481" t="s">
        <v>23</v>
      </c>
      <c r="H1481" t="str">
        <f>IF(ISBLANK(G1481),"cash",IF(COUNTIF($D$2:D1481,D1481)=1,"Nuevo","frecuente"))</f>
        <v>frecuente</v>
      </c>
      <c r="I1481" s="8">
        <v>18.12</v>
      </c>
      <c r="J1481" t="s">
        <v>35</v>
      </c>
      <c r="K1481" t="str">
        <f>Tabla1[[#This Row],[day_of_the_week]]&amp;"-"&amp;Tabla1[[#This Row],[hour]]&amp;"-"&amp;Tabla1[[#This Row],[cash_type]]&amp;"-"&amp;Tabla1[[#This Row],[card]]&amp;"-"&amp;Tabla1[[#This Row],[coffee_name]]</f>
        <v>sábado-11:20-card-ANON-0000-0000-0012-Espresso</v>
      </c>
      <c r="L1481" t="str">
        <f>IF(COUNTIF($K$2:K1481,K1481)=1,"único","repetido")</f>
        <v>único</v>
      </c>
    </row>
    <row r="1482" spans="1:12" x14ac:dyDescent="0.3">
      <c r="A1482" s="1">
        <v>45542</v>
      </c>
      <c r="B1482" s="2">
        <v>45542.663293206017</v>
      </c>
      <c r="C1482" s="2" t="str">
        <f>TEXT(Tabla1[[#This Row],[date]],"mmm")</f>
        <v>sept</v>
      </c>
      <c r="D1482" s="2" t="str">
        <f>TEXT(Tabla1[[#This Row],[date]],"dddd")</f>
        <v>sábado</v>
      </c>
      <c r="E1482" s="2" t="str">
        <f>TEXT(Tabla1[[#This Row],[datetime]],"hh:mm")</f>
        <v>15:55</v>
      </c>
      <c r="F1482" t="s">
        <v>3</v>
      </c>
      <c r="G1482" t="s">
        <v>611</v>
      </c>
      <c r="H1482" t="str">
        <f>IF(ISBLANK(G1482),"cash",IF(COUNTIF($D$2:D1482,D1482)=1,"Nuevo","frecuente"))</f>
        <v>frecuente</v>
      </c>
      <c r="I1482" s="8">
        <v>32.82</v>
      </c>
      <c r="J1482" t="s">
        <v>7</v>
      </c>
      <c r="K1482" t="str">
        <f>Tabla1[[#This Row],[day_of_the_week]]&amp;"-"&amp;Tabla1[[#This Row],[hour]]&amp;"-"&amp;Tabla1[[#This Row],[cash_type]]&amp;"-"&amp;Tabla1[[#This Row],[card]]&amp;"-"&amp;Tabla1[[#This Row],[coffee_name]]</f>
        <v>sábado-15:55-card-ANON-0000-0000-0597-Latte</v>
      </c>
      <c r="L1482" t="str">
        <f>IF(COUNTIF($K$2:K1482,K1482)=1,"único","repetido")</f>
        <v>único</v>
      </c>
    </row>
    <row r="1483" spans="1:12" x14ac:dyDescent="0.3">
      <c r="A1483" s="1">
        <v>45542</v>
      </c>
      <c r="B1483" s="2">
        <v>45542.680567418982</v>
      </c>
      <c r="C1483" s="2" t="str">
        <f>TEXT(Tabla1[[#This Row],[date]],"mmm")</f>
        <v>sept</v>
      </c>
      <c r="D1483" s="2" t="str">
        <f>TEXT(Tabla1[[#This Row],[date]],"dddd")</f>
        <v>sábado</v>
      </c>
      <c r="E1483" s="2" t="str">
        <f>TEXT(Tabla1[[#This Row],[datetime]],"hh:mm")</f>
        <v>16:20</v>
      </c>
      <c r="F1483" t="s">
        <v>3</v>
      </c>
      <c r="G1483" t="s">
        <v>31</v>
      </c>
      <c r="H1483" t="str">
        <f>IF(ISBLANK(G1483),"cash",IF(COUNTIF($D$2:D1483,D1483)=1,"Nuevo","frecuente"))</f>
        <v>frecuente</v>
      </c>
      <c r="I1483" s="8">
        <v>23.02</v>
      </c>
      <c r="J1483" t="s">
        <v>11</v>
      </c>
      <c r="K1483" t="str">
        <f>Tabla1[[#This Row],[day_of_the_week]]&amp;"-"&amp;Tabla1[[#This Row],[hour]]&amp;"-"&amp;Tabla1[[#This Row],[cash_type]]&amp;"-"&amp;Tabla1[[#This Row],[card]]&amp;"-"&amp;Tabla1[[#This Row],[coffee_name]]</f>
        <v>sábado-16:20-card-ANON-0000-0000-0019-Americano</v>
      </c>
      <c r="L1483" t="str">
        <f>IF(COUNTIF($K$2:K1483,K1483)=1,"único","repetido")</f>
        <v>único</v>
      </c>
    </row>
    <row r="1484" spans="1:12" x14ac:dyDescent="0.3">
      <c r="A1484" s="1">
        <v>45542</v>
      </c>
      <c r="B1484" s="2">
        <v>45542.681242037041</v>
      </c>
      <c r="C1484" s="2" t="str">
        <f>TEXT(Tabla1[[#This Row],[date]],"mmm")</f>
        <v>sept</v>
      </c>
      <c r="D1484" s="2" t="str">
        <f>TEXT(Tabla1[[#This Row],[date]],"dddd")</f>
        <v>sábado</v>
      </c>
      <c r="E1484" s="2" t="str">
        <f>TEXT(Tabla1[[#This Row],[datetime]],"hh:mm")</f>
        <v>16:20</v>
      </c>
      <c r="F1484" t="s">
        <v>3</v>
      </c>
      <c r="G1484" t="s">
        <v>23</v>
      </c>
      <c r="H1484" t="str">
        <f>IF(ISBLANK(G1484),"cash",IF(COUNTIF($D$2:D1484,D1484)=1,"Nuevo","frecuente"))</f>
        <v>frecuente</v>
      </c>
      <c r="I1484" s="8">
        <v>18.12</v>
      </c>
      <c r="J1484" t="s">
        <v>35</v>
      </c>
      <c r="K1484" t="str">
        <f>Tabla1[[#This Row],[day_of_the_week]]&amp;"-"&amp;Tabla1[[#This Row],[hour]]&amp;"-"&amp;Tabla1[[#This Row],[cash_type]]&amp;"-"&amp;Tabla1[[#This Row],[card]]&amp;"-"&amp;Tabla1[[#This Row],[coffee_name]]</f>
        <v>sábado-16:20-card-ANON-0000-0000-0012-Espresso</v>
      </c>
      <c r="L1484" t="str">
        <f>IF(COUNTIF($K$2:K1484,K1484)=1,"único","repetido")</f>
        <v>único</v>
      </c>
    </row>
    <row r="1485" spans="1:12" x14ac:dyDescent="0.3">
      <c r="A1485" s="1">
        <v>45542</v>
      </c>
      <c r="B1485" s="2">
        <v>45542.816029363428</v>
      </c>
      <c r="C1485" s="2" t="str">
        <f>TEXT(Tabla1[[#This Row],[date]],"mmm")</f>
        <v>sept</v>
      </c>
      <c r="D1485" s="2" t="str">
        <f>TEXT(Tabla1[[#This Row],[date]],"dddd")</f>
        <v>sábado</v>
      </c>
      <c r="E1485" s="2" t="str">
        <f>TEXT(Tabla1[[#This Row],[datetime]],"hh:mm")</f>
        <v>19:35</v>
      </c>
      <c r="F1485" t="s">
        <v>3</v>
      </c>
      <c r="G1485" t="s">
        <v>297</v>
      </c>
      <c r="H1485" t="str">
        <f>IF(ISBLANK(G1485),"cash",IF(COUNTIF($D$2:D1485,D1485)=1,"Nuevo","frecuente"))</f>
        <v>frecuente</v>
      </c>
      <c r="I1485" s="8">
        <v>32.82</v>
      </c>
      <c r="J1485" t="s">
        <v>18</v>
      </c>
      <c r="K1485" t="str">
        <f>Tabla1[[#This Row],[day_of_the_week]]&amp;"-"&amp;Tabla1[[#This Row],[hour]]&amp;"-"&amp;Tabla1[[#This Row],[cash_type]]&amp;"-"&amp;Tabla1[[#This Row],[card]]&amp;"-"&amp;Tabla1[[#This Row],[coffee_name]]</f>
        <v>sábado-19:35-card-ANON-0000-0000-0283-Cocoa</v>
      </c>
      <c r="L1485" t="str">
        <f>IF(COUNTIF($K$2:K1485,K1485)=1,"único","repetido")</f>
        <v>único</v>
      </c>
    </row>
    <row r="1486" spans="1:12" x14ac:dyDescent="0.3">
      <c r="A1486" s="1">
        <v>45542</v>
      </c>
      <c r="B1486" s="2">
        <v>45542.816725185185</v>
      </c>
      <c r="C1486" s="2" t="str">
        <f>TEXT(Tabla1[[#This Row],[date]],"mmm")</f>
        <v>sept</v>
      </c>
      <c r="D1486" s="2" t="str">
        <f>TEXT(Tabla1[[#This Row],[date]],"dddd")</f>
        <v>sábado</v>
      </c>
      <c r="E1486" s="2" t="str">
        <f>TEXT(Tabla1[[#This Row],[datetime]],"hh:mm")</f>
        <v>19:36</v>
      </c>
      <c r="F1486" t="s">
        <v>3</v>
      </c>
      <c r="G1486" t="s">
        <v>297</v>
      </c>
      <c r="H1486" t="str">
        <f>IF(ISBLANK(G1486),"cash",IF(COUNTIF($D$2:D1486,D1486)=1,"Nuevo","frecuente"))</f>
        <v>frecuente</v>
      </c>
      <c r="I1486" s="8">
        <v>32.82</v>
      </c>
      <c r="J1486" t="s">
        <v>7</v>
      </c>
      <c r="K1486" t="str">
        <f>Tabla1[[#This Row],[day_of_the_week]]&amp;"-"&amp;Tabla1[[#This Row],[hour]]&amp;"-"&amp;Tabla1[[#This Row],[cash_type]]&amp;"-"&amp;Tabla1[[#This Row],[card]]&amp;"-"&amp;Tabla1[[#This Row],[coffee_name]]</f>
        <v>sábado-19:36-card-ANON-0000-0000-0283-Latte</v>
      </c>
      <c r="L1486" t="str">
        <f>IF(COUNTIF($K$2:K1486,K1486)=1,"único","repetido")</f>
        <v>único</v>
      </c>
    </row>
    <row r="1487" spans="1:12" x14ac:dyDescent="0.3">
      <c r="A1487" s="1">
        <v>45542</v>
      </c>
      <c r="B1487" s="2">
        <v>45542.817540682867</v>
      </c>
      <c r="C1487" s="2" t="str">
        <f>TEXT(Tabla1[[#This Row],[date]],"mmm")</f>
        <v>sept</v>
      </c>
      <c r="D1487" s="2" t="str">
        <f>TEXT(Tabla1[[#This Row],[date]],"dddd")</f>
        <v>sábado</v>
      </c>
      <c r="E1487" s="2" t="str">
        <f>TEXT(Tabla1[[#This Row],[datetime]],"hh:mm")</f>
        <v>19:37</v>
      </c>
      <c r="F1487" t="s">
        <v>3</v>
      </c>
      <c r="G1487" t="s">
        <v>297</v>
      </c>
      <c r="H1487" t="str">
        <f>IF(ISBLANK(G1487),"cash",IF(COUNTIF($D$2:D1487,D1487)=1,"Nuevo","frecuente"))</f>
        <v>frecuente</v>
      </c>
      <c r="I1487" s="8">
        <v>32.82</v>
      </c>
      <c r="J1487" t="s">
        <v>7</v>
      </c>
      <c r="K1487" t="str">
        <f>Tabla1[[#This Row],[day_of_the_week]]&amp;"-"&amp;Tabla1[[#This Row],[hour]]&amp;"-"&amp;Tabla1[[#This Row],[cash_type]]&amp;"-"&amp;Tabla1[[#This Row],[card]]&amp;"-"&amp;Tabla1[[#This Row],[coffee_name]]</f>
        <v>sábado-19:37-card-ANON-0000-0000-0283-Latte</v>
      </c>
      <c r="L1487" t="str">
        <f>IF(COUNTIF($K$2:K1487,K1487)=1,"único","repetido")</f>
        <v>único</v>
      </c>
    </row>
    <row r="1488" spans="1:12" x14ac:dyDescent="0.3">
      <c r="A1488" s="1">
        <v>45542</v>
      </c>
      <c r="B1488" s="2">
        <v>45542.842959166665</v>
      </c>
      <c r="C1488" s="2" t="str">
        <f>TEXT(Tabla1[[#This Row],[date]],"mmm")</f>
        <v>sept</v>
      </c>
      <c r="D1488" s="2" t="str">
        <f>TEXT(Tabla1[[#This Row],[date]],"dddd")</f>
        <v>sábado</v>
      </c>
      <c r="E1488" s="2" t="str">
        <f>TEXT(Tabla1[[#This Row],[datetime]],"hh:mm")</f>
        <v>20:13</v>
      </c>
      <c r="F1488" t="s">
        <v>3</v>
      </c>
      <c r="G1488" t="s">
        <v>612</v>
      </c>
      <c r="H1488" t="str">
        <f>IF(ISBLANK(G1488),"cash",IF(COUNTIF($D$2:D1488,D1488)=1,"Nuevo","frecuente"))</f>
        <v>frecuente</v>
      </c>
      <c r="I1488" s="8">
        <v>32.82</v>
      </c>
      <c r="J1488" t="s">
        <v>7</v>
      </c>
      <c r="K1488" t="str">
        <f>Tabla1[[#This Row],[day_of_the_week]]&amp;"-"&amp;Tabla1[[#This Row],[hour]]&amp;"-"&amp;Tabla1[[#This Row],[cash_type]]&amp;"-"&amp;Tabla1[[#This Row],[card]]&amp;"-"&amp;Tabla1[[#This Row],[coffee_name]]</f>
        <v>sábado-20:13-card-ANON-0000-0000-0598-Latte</v>
      </c>
      <c r="L1488" t="str">
        <f>IF(COUNTIF($K$2:K1488,K1488)=1,"único","repetido")</f>
        <v>único</v>
      </c>
    </row>
    <row r="1489" spans="1:12" x14ac:dyDescent="0.3">
      <c r="A1489" s="1">
        <v>45542</v>
      </c>
      <c r="B1489" s="2">
        <v>45542.843740879631</v>
      </c>
      <c r="C1489" s="2" t="str">
        <f>TEXT(Tabla1[[#This Row],[date]],"mmm")</f>
        <v>sept</v>
      </c>
      <c r="D1489" s="2" t="str">
        <f>TEXT(Tabla1[[#This Row],[date]],"dddd")</f>
        <v>sábado</v>
      </c>
      <c r="E1489" s="2" t="str">
        <f>TEXT(Tabla1[[#This Row],[datetime]],"hh:mm")</f>
        <v>20:14</v>
      </c>
      <c r="F1489" t="s">
        <v>3</v>
      </c>
      <c r="G1489" t="s">
        <v>612</v>
      </c>
      <c r="H1489" t="str">
        <f>IF(ISBLANK(G1489),"cash",IF(COUNTIF($D$2:D1489,D1489)=1,"Nuevo","frecuente"))</f>
        <v>frecuente</v>
      </c>
      <c r="I1489" s="8">
        <v>32.82</v>
      </c>
      <c r="J1489" t="s">
        <v>7</v>
      </c>
      <c r="K1489" t="str">
        <f>Tabla1[[#This Row],[day_of_the_week]]&amp;"-"&amp;Tabla1[[#This Row],[hour]]&amp;"-"&amp;Tabla1[[#This Row],[cash_type]]&amp;"-"&amp;Tabla1[[#This Row],[card]]&amp;"-"&amp;Tabla1[[#This Row],[coffee_name]]</f>
        <v>sábado-20:14-card-ANON-0000-0000-0598-Latte</v>
      </c>
      <c r="L1489" t="str">
        <f>IF(COUNTIF($K$2:K1489,K1489)=1,"único","repetido")</f>
        <v>único</v>
      </c>
    </row>
    <row r="1490" spans="1:12" x14ac:dyDescent="0.3">
      <c r="A1490" s="1">
        <v>45543</v>
      </c>
      <c r="B1490" s="2">
        <v>45543.344222280095</v>
      </c>
      <c r="C1490" s="2" t="str">
        <f>TEXT(Tabla1[[#This Row],[date]],"mmm")</f>
        <v>sept</v>
      </c>
      <c r="D1490" s="2" t="str">
        <f>TEXT(Tabla1[[#This Row],[date]],"dddd")</f>
        <v>domingo</v>
      </c>
      <c r="E1490" s="2" t="str">
        <f>TEXT(Tabla1[[#This Row],[datetime]],"hh:mm")</f>
        <v>08:15</v>
      </c>
      <c r="F1490" t="s">
        <v>3</v>
      </c>
      <c r="G1490" t="s">
        <v>155</v>
      </c>
      <c r="H1490" t="str">
        <f>IF(ISBLANK(G1490),"cash",IF(COUNTIF($D$2:D1490,D1490)=1,"Nuevo","frecuente"))</f>
        <v>frecuente</v>
      </c>
      <c r="I1490" s="8">
        <v>23.02</v>
      </c>
      <c r="J1490" t="s">
        <v>28</v>
      </c>
      <c r="K1490" t="str">
        <f>Tabla1[[#This Row],[day_of_the_week]]&amp;"-"&amp;Tabla1[[#This Row],[hour]]&amp;"-"&amp;Tabla1[[#This Row],[cash_type]]&amp;"-"&amp;Tabla1[[#This Row],[card]]&amp;"-"&amp;Tabla1[[#This Row],[coffee_name]]</f>
        <v>domingo-08:15-card-ANON-0000-0000-0141-Cortado</v>
      </c>
      <c r="L1490" t="str">
        <f>IF(COUNTIF($K$2:K1490,K1490)=1,"único","repetido")</f>
        <v>único</v>
      </c>
    </row>
    <row r="1491" spans="1:12" x14ac:dyDescent="0.3">
      <c r="A1491" s="1">
        <v>45543</v>
      </c>
      <c r="B1491" s="2">
        <v>45543.387697071761</v>
      </c>
      <c r="C1491" s="2" t="str">
        <f>TEXT(Tabla1[[#This Row],[date]],"mmm")</f>
        <v>sept</v>
      </c>
      <c r="D1491" s="2" t="str">
        <f>TEXT(Tabla1[[#This Row],[date]],"dddd")</f>
        <v>domingo</v>
      </c>
      <c r="E1491" s="2" t="str">
        <f>TEXT(Tabla1[[#This Row],[datetime]],"hh:mm")</f>
        <v>09:18</v>
      </c>
      <c r="F1491" t="s">
        <v>3</v>
      </c>
      <c r="G1491" t="s">
        <v>557</v>
      </c>
      <c r="H1491" t="str">
        <f>IF(ISBLANK(G1491),"cash",IF(COUNTIF($D$2:D1491,D1491)=1,"Nuevo","frecuente"))</f>
        <v>frecuente</v>
      </c>
      <c r="I1491" s="8">
        <v>23.02</v>
      </c>
      <c r="J1491" t="s">
        <v>28</v>
      </c>
      <c r="K1491" t="str">
        <f>Tabla1[[#This Row],[day_of_the_week]]&amp;"-"&amp;Tabla1[[#This Row],[hour]]&amp;"-"&amp;Tabla1[[#This Row],[cash_type]]&amp;"-"&amp;Tabla1[[#This Row],[card]]&amp;"-"&amp;Tabla1[[#This Row],[coffee_name]]</f>
        <v>domingo-09:18-card-ANON-0000-0000-0543-Cortado</v>
      </c>
      <c r="L1491" t="str">
        <f>IF(COUNTIF($K$2:K1491,K1491)=1,"único","repetido")</f>
        <v>único</v>
      </c>
    </row>
    <row r="1492" spans="1:12" x14ac:dyDescent="0.3">
      <c r="A1492" s="1">
        <v>45543</v>
      </c>
      <c r="B1492" s="2">
        <v>45543.38833814815</v>
      </c>
      <c r="C1492" s="2" t="str">
        <f>TEXT(Tabla1[[#This Row],[date]],"mmm")</f>
        <v>sept</v>
      </c>
      <c r="D1492" s="2" t="str">
        <f>TEXT(Tabla1[[#This Row],[date]],"dddd")</f>
        <v>domingo</v>
      </c>
      <c r="E1492" s="2" t="str">
        <f>TEXT(Tabla1[[#This Row],[datetime]],"hh:mm")</f>
        <v>09:19</v>
      </c>
      <c r="F1492" t="s">
        <v>3</v>
      </c>
      <c r="G1492" t="s">
        <v>557</v>
      </c>
      <c r="H1492" t="str">
        <f>IF(ISBLANK(G1492),"cash",IF(COUNTIF($D$2:D1492,D1492)=1,"Nuevo","frecuente"))</f>
        <v>frecuente</v>
      </c>
      <c r="I1492" s="8">
        <v>23.02</v>
      </c>
      <c r="J1492" t="s">
        <v>28</v>
      </c>
      <c r="K1492" t="str">
        <f>Tabla1[[#This Row],[day_of_the_week]]&amp;"-"&amp;Tabla1[[#This Row],[hour]]&amp;"-"&amp;Tabla1[[#This Row],[cash_type]]&amp;"-"&amp;Tabla1[[#This Row],[card]]&amp;"-"&amp;Tabla1[[#This Row],[coffee_name]]</f>
        <v>domingo-09:19-card-ANON-0000-0000-0543-Cortado</v>
      </c>
      <c r="L1492" t="str">
        <f>IF(COUNTIF($K$2:K1492,K1492)=1,"único","repetido")</f>
        <v>único</v>
      </c>
    </row>
    <row r="1493" spans="1:12" x14ac:dyDescent="0.3">
      <c r="A1493" s="1">
        <v>45543</v>
      </c>
      <c r="B1493" s="2">
        <v>45543.420788715281</v>
      </c>
      <c r="C1493" s="2" t="str">
        <f>TEXT(Tabla1[[#This Row],[date]],"mmm")</f>
        <v>sept</v>
      </c>
      <c r="D1493" s="2" t="str">
        <f>TEXT(Tabla1[[#This Row],[date]],"dddd")</f>
        <v>domingo</v>
      </c>
      <c r="E1493" s="2" t="str">
        <f>TEXT(Tabla1[[#This Row],[datetime]],"hh:mm")</f>
        <v>10:05</v>
      </c>
      <c r="F1493" t="s">
        <v>3</v>
      </c>
      <c r="G1493" t="s">
        <v>557</v>
      </c>
      <c r="H1493" t="str">
        <f>IF(ISBLANK(G1493),"cash",IF(COUNTIF($D$2:D1493,D1493)=1,"Nuevo","frecuente"))</f>
        <v>frecuente</v>
      </c>
      <c r="I1493" s="8">
        <v>23.02</v>
      </c>
      <c r="J1493" t="s">
        <v>28</v>
      </c>
      <c r="K1493" t="str">
        <f>Tabla1[[#This Row],[day_of_the_week]]&amp;"-"&amp;Tabla1[[#This Row],[hour]]&amp;"-"&amp;Tabla1[[#This Row],[cash_type]]&amp;"-"&amp;Tabla1[[#This Row],[card]]&amp;"-"&amp;Tabla1[[#This Row],[coffee_name]]</f>
        <v>domingo-10:05-card-ANON-0000-0000-0543-Cortado</v>
      </c>
      <c r="L1493" t="str">
        <f>IF(COUNTIF($K$2:K1493,K1493)=1,"único","repetido")</f>
        <v>único</v>
      </c>
    </row>
    <row r="1494" spans="1:12" x14ac:dyDescent="0.3">
      <c r="A1494" s="1">
        <v>45543</v>
      </c>
      <c r="B1494" s="2">
        <v>45543.530185497686</v>
      </c>
      <c r="C1494" s="2" t="str">
        <f>TEXT(Tabla1[[#This Row],[date]],"mmm")</f>
        <v>sept</v>
      </c>
      <c r="D1494" s="2" t="str">
        <f>TEXT(Tabla1[[#This Row],[date]],"dddd")</f>
        <v>domingo</v>
      </c>
      <c r="E1494" s="2" t="str">
        <f>TEXT(Tabla1[[#This Row],[datetime]],"hh:mm")</f>
        <v>12:43</v>
      </c>
      <c r="F1494" t="s">
        <v>3</v>
      </c>
      <c r="G1494" t="s">
        <v>500</v>
      </c>
      <c r="H1494" t="str">
        <f>IF(ISBLANK(G1494),"cash",IF(COUNTIF($D$2:D1494,D1494)=1,"Nuevo","frecuente"))</f>
        <v>frecuente</v>
      </c>
      <c r="I1494" s="8">
        <v>23.02</v>
      </c>
      <c r="J1494" t="s">
        <v>28</v>
      </c>
      <c r="K1494" t="str">
        <f>Tabla1[[#This Row],[day_of_the_week]]&amp;"-"&amp;Tabla1[[#This Row],[hour]]&amp;"-"&amp;Tabla1[[#This Row],[cash_type]]&amp;"-"&amp;Tabla1[[#This Row],[card]]&amp;"-"&amp;Tabla1[[#This Row],[coffee_name]]</f>
        <v>domingo-12:43-card-ANON-0000-0000-0486-Cortado</v>
      </c>
      <c r="L1494" t="str">
        <f>IF(COUNTIF($K$2:K1494,K1494)=1,"único","repetido")</f>
        <v>único</v>
      </c>
    </row>
    <row r="1495" spans="1:12" x14ac:dyDescent="0.3">
      <c r="A1495" s="1">
        <v>45543</v>
      </c>
      <c r="B1495" s="2">
        <v>45543.84274148148</v>
      </c>
      <c r="C1495" s="2" t="str">
        <f>TEXT(Tabla1[[#This Row],[date]],"mmm")</f>
        <v>sept</v>
      </c>
      <c r="D1495" s="2" t="str">
        <f>TEXT(Tabla1[[#This Row],[date]],"dddd")</f>
        <v>domingo</v>
      </c>
      <c r="E1495" s="2" t="str">
        <f>TEXT(Tabla1[[#This Row],[datetime]],"hh:mm")</f>
        <v>20:13</v>
      </c>
      <c r="F1495" t="s">
        <v>3</v>
      </c>
      <c r="G1495" t="s">
        <v>361</v>
      </c>
      <c r="H1495" t="str">
        <f>IF(ISBLANK(G1495),"cash",IF(COUNTIF($D$2:D1495,D1495)=1,"Nuevo","frecuente"))</f>
        <v>frecuente</v>
      </c>
      <c r="I1495" s="8">
        <v>23.02</v>
      </c>
      <c r="J1495" t="s">
        <v>11</v>
      </c>
      <c r="K1495" t="str">
        <f>Tabla1[[#This Row],[day_of_the_week]]&amp;"-"&amp;Tabla1[[#This Row],[hour]]&amp;"-"&amp;Tabla1[[#This Row],[cash_type]]&amp;"-"&amp;Tabla1[[#This Row],[card]]&amp;"-"&amp;Tabla1[[#This Row],[coffee_name]]</f>
        <v>domingo-20:13-card-ANON-0000-0000-0347-Americano</v>
      </c>
      <c r="L1495" t="str">
        <f>IF(COUNTIF($K$2:K1495,K1495)=1,"único","repetido")</f>
        <v>único</v>
      </c>
    </row>
    <row r="1496" spans="1:12" x14ac:dyDescent="0.3">
      <c r="A1496" s="1">
        <v>45544</v>
      </c>
      <c r="B1496" s="2">
        <v>45544.327240324077</v>
      </c>
      <c r="C1496" s="2" t="str">
        <f>TEXT(Tabla1[[#This Row],[date]],"mmm")</f>
        <v>sept</v>
      </c>
      <c r="D1496" s="2" t="str">
        <f>TEXT(Tabla1[[#This Row],[date]],"dddd")</f>
        <v>lunes</v>
      </c>
      <c r="E1496" s="2" t="str">
        <f>TEXT(Tabla1[[#This Row],[datetime]],"hh:mm")</f>
        <v>07:51</v>
      </c>
      <c r="F1496" t="s">
        <v>3</v>
      </c>
      <c r="G1496" t="s">
        <v>613</v>
      </c>
      <c r="H1496" t="str">
        <f>IF(ISBLANK(G1496),"cash",IF(COUNTIF($D$2:D1496,D1496)=1,"Nuevo","frecuente"))</f>
        <v>frecuente</v>
      </c>
      <c r="I1496" s="8">
        <v>32.82</v>
      </c>
      <c r="J1496" t="s">
        <v>7</v>
      </c>
      <c r="K1496" t="str">
        <f>Tabla1[[#This Row],[day_of_the_week]]&amp;"-"&amp;Tabla1[[#This Row],[hour]]&amp;"-"&amp;Tabla1[[#This Row],[cash_type]]&amp;"-"&amp;Tabla1[[#This Row],[card]]&amp;"-"&amp;Tabla1[[#This Row],[coffee_name]]</f>
        <v>lunes-07:51-card-ANON-0000-0000-0599-Latte</v>
      </c>
      <c r="L1496" t="str">
        <f>IF(COUNTIF($K$2:K1496,K1496)=1,"único","repetido")</f>
        <v>único</v>
      </c>
    </row>
    <row r="1497" spans="1:12" x14ac:dyDescent="0.3">
      <c r="A1497" s="1">
        <v>45544</v>
      </c>
      <c r="B1497" s="2">
        <v>45544.329068935185</v>
      </c>
      <c r="C1497" s="2" t="str">
        <f>TEXT(Tabla1[[#This Row],[date]],"mmm")</f>
        <v>sept</v>
      </c>
      <c r="D1497" s="2" t="str">
        <f>TEXT(Tabla1[[#This Row],[date]],"dddd")</f>
        <v>lunes</v>
      </c>
      <c r="E1497" s="2" t="str">
        <f>TEXT(Tabla1[[#This Row],[datetime]],"hh:mm")</f>
        <v>07:53</v>
      </c>
      <c r="F1497" t="s">
        <v>3</v>
      </c>
      <c r="G1497" t="s">
        <v>596</v>
      </c>
      <c r="H1497" t="str">
        <f>IF(ISBLANK(G1497),"cash",IF(COUNTIF($D$2:D1497,D1497)=1,"Nuevo","frecuente"))</f>
        <v>frecuente</v>
      </c>
      <c r="I1497" s="8">
        <v>32.82</v>
      </c>
      <c r="J1497" t="s">
        <v>43</v>
      </c>
      <c r="K1497" t="str">
        <f>Tabla1[[#This Row],[day_of_the_week]]&amp;"-"&amp;Tabla1[[#This Row],[hour]]&amp;"-"&amp;Tabla1[[#This Row],[cash_type]]&amp;"-"&amp;Tabla1[[#This Row],[card]]&amp;"-"&amp;Tabla1[[#This Row],[coffee_name]]</f>
        <v>lunes-07:53-card-ANON-0000-0000-0582-Cappuccino</v>
      </c>
      <c r="L1497" t="str">
        <f>IF(COUNTIF($K$2:K1497,K1497)=1,"único","repetido")</f>
        <v>único</v>
      </c>
    </row>
    <row r="1498" spans="1:12" x14ac:dyDescent="0.3">
      <c r="A1498" s="1">
        <v>45544</v>
      </c>
      <c r="B1498" s="2">
        <v>45544.330110925926</v>
      </c>
      <c r="C1498" s="2" t="str">
        <f>TEXT(Tabla1[[#This Row],[date]],"mmm")</f>
        <v>sept</v>
      </c>
      <c r="D1498" s="2" t="str">
        <f>TEXT(Tabla1[[#This Row],[date]],"dddd")</f>
        <v>lunes</v>
      </c>
      <c r="E1498" s="2" t="str">
        <f>TEXT(Tabla1[[#This Row],[datetime]],"hh:mm")</f>
        <v>07:55</v>
      </c>
      <c r="F1498" t="s">
        <v>3</v>
      </c>
      <c r="G1498" t="s">
        <v>613</v>
      </c>
      <c r="H1498" t="str">
        <f>IF(ISBLANK(G1498),"cash",IF(COUNTIF($D$2:D1498,D1498)=1,"Nuevo","frecuente"))</f>
        <v>frecuente</v>
      </c>
      <c r="I1498" s="8">
        <v>27.92</v>
      </c>
      <c r="J1498" t="s">
        <v>14</v>
      </c>
      <c r="K1498" t="str">
        <f>Tabla1[[#This Row],[day_of_the_week]]&amp;"-"&amp;Tabla1[[#This Row],[hour]]&amp;"-"&amp;Tabla1[[#This Row],[cash_type]]&amp;"-"&amp;Tabla1[[#This Row],[card]]&amp;"-"&amp;Tabla1[[#This Row],[coffee_name]]</f>
        <v>lunes-07:55-card-ANON-0000-0000-0599-Americano with Milk</v>
      </c>
      <c r="L1498" t="str">
        <f>IF(COUNTIF($K$2:K1498,K1498)=1,"único","repetido")</f>
        <v>único</v>
      </c>
    </row>
    <row r="1499" spans="1:12" x14ac:dyDescent="0.3">
      <c r="A1499" s="1">
        <v>45544</v>
      </c>
      <c r="B1499" s="2">
        <v>45544.330991539355</v>
      </c>
      <c r="C1499" s="2" t="str">
        <f>TEXT(Tabla1[[#This Row],[date]],"mmm")</f>
        <v>sept</v>
      </c>
      <c r="D1499" s="2" t="str">
        <f>TEXT(Tabla1[[#This Row],[date]],"dddd")</f>
        <v>lunes</v>
      </c>
      <c r="E1499" s="2" t="str">
        <f>TEXT(Tabla1[[#This Row],[datetime]],"hh:mm")</f>
        <v>07:56</v>
      </c>
      <c r="F1499" t="s">
        <v>3</v>
      </c>
      <c r="G1499" t="s">
        <v>584</v>
      </c>
      <c r="H1499" t="str">
        <f>IF(ISBLANK(G1499),"cash",IF(COUNTIF($D$2:D1499,D1499)=1,"Nuevo","frecuente"))</f>
        <v>frecuente</v>
      </c>
      <c r="I1499" s="8">
        <v>32.82</v>
      </c>
      <c r="J1499" t="s">
        <v>7</v>
      </c>
      <c r="K1499" t="str">
        <f>Tabla1[[#This Row],[day_of_the_week]]&amp;"-"&amp;Tabla1[[#This Row],[hour]]&amp;"-"&amp;Tabla1[[#This Row],[cash_type]]&amp;"-"&amp;Tabla1[[#This Row],[card]]&amp;"-"&amp;Tabla1[[#This Row],[coffee_name]]</f>
        <v>lunes-07:56-card-ANON-0000-0000-0570-Latte</v>
      </c>
      <c r="L1499" t="str">
        <f>IF(COUNTIF($K$2:K1499,K1499)=1,"único","repetido")</f>
        <v>único</v>
      </c>
    </row>
    <row r="1500" spans="1:12" x14ac:dyDescent="0.3">
      <c r="A1500" s="1">
        <v>45544</v>
      </c>
      <c r="B1500" s="2">
        <v>45544.409614629629</v>
      </c>
      <c r="C1500" s="2" t="str">
        <f>TEXT(Tabla1[[#This Row],[date]],"mmm")</f>
        <v>sept</v>
      </c>
      <c r="D1500" s="2" t="str">
        <f>TEXT(Tabla1[[#This Row],[date]],"dddd")</f>
        <v>lunes</v>
      </c>
      <c r="E1500" s="2" t="str">
        <f>TEXT(Tabla1[[#This Row],[datetime]],"hh:mm")</f>
        <v>09:49</v>
      </c>
      <c r="F1500" t="s">
        <v>3</v>
      </c>
      <c r="G1500" t="s">
        <v>597</v>
      </c>
      <c r="H1500" t="str">
        <f>IF(ISBLANK(G1500),"cash",IF(COUNTIF($D$2:D1500,D1500)=1,"Nuevo","frecuente"))</f>
        <v>frecuente</v>
      </c>
      <c r="I1500" s="8">
        <v>32.82</v>
      </c>
      <c r="J1500" t="s">
        <v>7</v>
      </c>
      <c r="K1500" t="str">
        <f>Tabla1[[#This Row],[day_of_the_week]]&amp;"-"&amp;Tabla1[[#This Row],[hour]]&amp;"-"&amp;Tabla1[[#This Row],[cash_type]]&amp;"-"&amp;Tabla1[[#This Row],[card]]&amp;"-"&amp;Tabla1[[#This Row],[coffee_name]]</f>
        <v>lunes-09:49-card-ANON-0000-0000-0583-Latte</v>
      </c>
      <c r="L1500" t="str">
        <f>IF(COUNTIF($K$2:K1500,K1500)=1,"único","repetido")</f>
        <v>único</v>
      </c>
    </row>
    <row r="1501" spans="1:12" x14ac:dyDescent="0.3">
      <c r="A1501" s="1">
        <v>45544</v>
      </c>
      <c r="B1501" s="2">
        <v>45544.410321041665</v>
      </c>
      <c r="C1501" s="2" t="str">
        <f>TEXT(Tabla1[[#This Row],[date]],"mmm")</f>
        <v>sept</v>
      </c>
      <c r="D1501" s="2" t="str">
        <f>TEXT(Tabla1[[#This Row],[date]],"dddd")</f>
        <v>lunes</v>
      </c>
      <c r="E1501" s="2" t="str">
        <f>TEXT(Tabla1[[#This Row],[datetime]],"hh:mm")</f>
        <v>09:50</v>
      </c>
      <c r="F1501" t="s">
        <v>3</v>
      </c>
      <c r="G1501" t="s">
        <v>597</v>
      </c>
      <c r="H1501" t="str">
        <f>IF(ISBLANK(G1501),"cash",IF(COUNTIF($D$2:D1501,D1501)=1,"Nuevo","frecuente"))</f>
        <v>frecuente</v>
      </c>
      <c r="I1501" s="8">
        <v>32.82</v>
      </c>
      <c r="J1501" t="s">
        <v>9</v>
      </c>
      <c r="K1501" t="str">
        <f>Tabla1[[#This Row],[day_of_the_week]]&amp;"-"&amp;Tabla1[[#This Row],[hour]]&amp;"-"&amp;Tabla1[[#This Row],[cash_type]]&amp;"-"&amp;Tabla1[[#This Row],[card]]&amp;"-"&amp;Tabla1[[#This Row],[coffee_name]]</f>
        <v>lunes-09:50-card-ANON-0000-0000-0583-Hot Chocolate</v>
      </c>
      <c r="L1501" t="str">
        <f>IF(COUNTIF($K$2:K1501,K1501)=1,"único","repetido")</f>
        <v>único</v>
      </c>
    </row>
    <row r="1502" spans="1:12" x14ac:dyDescent="0.3">
      <c r="A1502" s="1">
        <v>45544</v>
      </c>
      <c r="B1502" s="2">
        <v>45544.416096643516</v>
      </c>
      <c r="C1502" s="2" t="str">
        <f>TEXT(Tabla1[[#This Row],[date]],"mmm")</f>
        <v>sept</v>
      </c>
      <c r="D1502" s="2" t="str">
        <f>TEXT(Tabla1[[#This Row],[date]],"dddd")</f>
        <v>lunes</v>
      </c>
      <c r="E1502" s="2" t="str">
        <f>TEXT(Tabla1[[#This Row],[datetime]],"hh:mm")</f>
        <v>09:59</v>
      </c>
      <c r="F1502" t="s">
        <v>3</v>
      </c>
      <c r="G1502" t="s">
        <v>508</v>
      </c>
      <c r="H1502" t="str">
        <f>IF(ISBLANK(G1502),"cash",IF(COUNTIF($D$2:D1502,D1502)=1,"Nuevo","frecuente"))</f>
        <v>frecuente</v>
      </c>
      <c r="I1502" s="8">
        <v>32.82</v>
      </c>
      <c r="J1502" t="s">
        <v>7</v>
      </c>
      <c r="K1502" t="str">
        <f>Tabla1[[#This Row],[day_of_the_week]]&amp;"-"&amp;Tabla1[[#This Row],[hour]]&amp;"-"&amp;Tabla1[[#This Row],[cash_type]]&amp;"-"&amp;Tabla1[[#This Row],[card]]&amp;"-"&amp;Tabla1[[#This Row],[coffee_name]]</f>
        <v>lunes-09:59-card-ANON-0000-0000-0494-Latte</v>
      </c>
      <c r="L1502" t="str">
        <f>IF(COUNTIF($K$2:K1502,K1502)=1,"único","repetido")</f>
        <v>único</v>
      </c>
    </row>
    <row r="1503" spans="1:12" x14ac:dyDescent="0.3">
      <c r="A1503" s="1">
        <v>45544</v>
      </c>
      <c r="B1503" s="2">
        <v>45544.466390300928</v>
      </c>
      <c r="C1503" s="2" t="str">
        <f>TEXT(Tabla1[[#This Row],[date]],"mmm")</f>
        <v>sept</v>
      </c>
      <c r="D1503" s="2" t="str">
        <f>TEXT(Tabla1[[#This Row],[date]],"dddd")</f>
        <v>lunes</v>
      </c>
      <c r="E1503" s="2" t="str">
        <f>TEXT(Tabla1[[#This Row],[datetime]],"hh:mm")</f>
        <v>11:11</v>
      </c>
      <c r="F1503" t="s">
        <v>3</v>
      </c>
      <c r="G1503" t="s">
        <v>614</v>
      </c>
      <c r="H1503" t="str">
        <f>IF(ISBLANK(G1503),"cash",IF(COUNTIF($D$2:D1503,D1503)=1,"Nuevo","frecuente"))</f>
        <v>frecuente</v>
      </c>
      <c r="I1503" s="8">
        <v>27.92</v>
      </c>
      <c r="J1503" t="s">
        <v>14</v>
      </c>
      <c r="K1503" t="str">
        <f>Tabla1[[#This Row],[day_of_the_week]]&amp;"-"&amp;Tabla1[[#This Row],[hour]]&amp;"-"&amp;Tabla1[[#This Row],[cash_type]]&amp;"-"&amp;Tabla1[[#This Row],[card]]&amp;"-"&amp;Tabla1[[#This Row],[coffee_name]]</f>
        <v>lunes-11:11-card-ANON-0000-0000-0600-Americano with Milk</v>
      </c>
      <c r="L1503" t="str">
        <f>IF(COUNTIF($K$2:K1503,K1503)=1,"único","repetido")</f>
        <v>único</v>
      </c>
    </row>
    <row r="1504" spans="1:12" x14ac:dyDescent="0.3">
      <c r="A1504" s="1">
        <v>45544</v>
      </c>
      <c r="B1504" s="2">
        <v>45544.46725277778</v>
      </c>
      <c r="C1504" s="2" t="str">
        <f>TEXT(Tabla1[[#This Row],[date]],"mmm")</f>
        <v>sept</v>
      </c>
      <c r="D1504" s="2" t="str">
        <f>TEXT(Tabla1[[#This Row],[date]],"dddd")</f>
        <v>lunes</v>
      </c>
      <c r="E1504" s="2" t="str">
        <f>TEXT(Tabla1[[#This Row],[datetime]],"hh:mm")</f>
        <v>11:12</v>
      </c>
      <c r="F1504" t="s">
        <v>3</v>
      </c>
      <c r="G1504" t="s">
        <v>615</v>
      </c>
      <c r="H1504" t="str">
        <f>IF(ISBLANK(G1504),"cash",IF(COUNTIF($D$2:D1504,D1504)=1,"Nuevo","frecuente"))</f>
        <v>frecuente</v>
      </c>
      <c r="I1504" s="8">
        <v>27.92</v>
      </c>
      <c r="J1504" t="s">
        <v>14</v>
      </c>
      <c r="K1504" t="str">
        <f>Tabla1[[#This Row],[day_of_the_week]]&amp;"-"&amp;Tabla1[[#This Row],[hour]]&amp;"-"&amp;Tabla1[[#This Row],[cash_type]]&amp;"-"&amp;Tabla1[[#This Row],[card]]&amp;"-"&amp;Tabla1[[#This Row],[coffee_name]]</f>
        <v>lunes-11:12-card-ANON-0000-0000-0601-Americano with Milk</v>
      </c>
      <c r="L1504" t="str">
        <f>IF(COUNTIF($K$2:K1504,K1504)=1,"único","repetido")</f>
        <v>único</v>
      </c>
    </row>
    <row r="1505" spans="1:12" x14ac:dyDescent="0.3">
      <c r="A1505" s="1">
        <v>45544</v>
      </c>
      <c r="B1505" s="2">
        <v>45544.479042164348</v>
      </c>
      <c r="C1505" s="2" t="str">
        <f>TEXT(Tabla1[[#This Row],[date]],"mmm")</f>
        <v>sept</v>
      </c>
      <c r="D1505" s="2" t="str">
        <f>TEXT(Tabla1[[#This Row],[date]],"dddd")</f>
        <v>lunes</v>
      </c>
      <c r="E1505" s="2" t="str">
        <f>TEXT(Tabla1[[#This Row],[datetime]],"hh:mm")</f>
        <v>11:29</v>
      </c>
      <c r="F1505" t="s">
        <v>3</v>
      </c>
      <c r="G1505" t="s">
        <v>616</v>
      </c>
      <c r="H1505" t="str">
        <f>IF(ISBLANK(G1505),"cash",IF(COUNTIF($D$2:D1505,D1505)=1,"Nuevo","frecuente"))</f>
        <v>frecuente</v>
      </c>
      <c r="I1505" s="8">
        <v>32.82</v>
      </c>
      <c r="J1505" t="s">
        <v>7</v>
      </c>
      <c r="K1505" t="str">
        <f>Tabla1[[#This Row],[day_of_the_week]]&amp;"-"&amp;Tabla1[[#This Row],[hour]]&amp;"-"&amp;Tabla1[[#This Row],[cash_type]]&amp;"-"&amp;Tabla1[[#This Row],[card]]&amp;"-"&amp;Tabla1[[#This Row],[coffee_name]]</f>
        <v>lunes-11:29-card-ANON-0000-0000-0602-Latte</v>
      </c>
      <c r="L1505" t="str">
        <f>IF(COUNTIF($K$2:K1505,K1505)=1,"único","repetido")</f>
        <v>único</v>
      </c>
    </row>
    <row r="1506" spans="1:12" x14ac:dyDescent="0.3">
      <c r="A1506" s="1">
        <v>45544</v>
      </c>
      <c r="B1506" s="2">
        <v>45544.504857141204</v>
      </c>
      <c r="C1506" s="2" t="str">
        <f>TEXT(Tabla1[[#This Row],[date]],"mmm")</f>
        <v>sept</v>
      </c>
      <c r="D1506" s="2" t="str">
        <f>TEXT(Tabla1[[#This Row],[date]],"dddd")</f>
        <v>lunes</v>
      </c>
      <c r="E1506" s="2" t="str">
        <f>TEXT(Tabla1[[#This Row],[datetime]],"hh:mm")</f>
        <v>12:07</v>
      </c>
      <c r="F1506" t="s">
        <v>3</v>
      </c>
      <c r="G1506" t="s">
        <v>617</v>
      </c>
      <c r="H1506" t="str">
        <f>IF(ISBLANK(G1506),"cash",IF(COUNTIF($D$2:D1506,D1506)=1,"Nuevo","frecuente"))</f>
        <v>frecuente</v>
      </c>
      <c r="I1506" s="8">
        <v>18.12</v>
      </c>
      <c r="J1506" t="s">
        <v>35</v>
      </c>
      <c r="K1506" t="str">
        <f>Tabla1[[#This Row],[day_of_the_week]]&amp;"-"&amp;Tabla1[[#This Row],[hour]]&amp;"-"&amp;Tabla1[[#This Row],[cash_type]]&amp;"-"&amp;Tabla1[[#This Row],[card]]&amp;"-"&amp;Tabla1[[#This Row],[coffee_name]]</f>
        <v>lunes-12:07-card-ANON-0000-0000-0603-Espresso</v>
      </c>
      <c r="L1506" t="str">
        <f>IF(COUNTIF($K$2:K1506,K1506)=1,"único","repetido")</f>
        <v>único</v>
      </c>
    </row>
    <row r="1507" spans="1:12" x14ac:dyDescent="0.3">
      <c r="A1507" s="1">
        <v>45544</v>
      </c>
      <c r="B1507" s="2">
        <v>45544.63349266204</v>
      </c>
      <c r="C1507" s="2" t="str">
        <f>TEXT(Tabla1[[#This Row],[date]],"mmm")</f>
        <v>sept</v>
      </c>
      <c r="D1507" s="2" t="str">
        <f>TEXT(Tabla1[[#This Row],[date]],"dddd")</f>
        <v>lunes</v>
      </c>
      <c r="E1507" s="2" t="str">
        <f>TEXT(Tabla1[[#This Row],[datetime]],"hh:mm")</f>
        <v>15:12</v>
      </c>
      <c r="F1507" t="s">
        <v>3</v>
      </c>
      <c r="G1507" t="s">
        <v>618</v>
      </c>
      <c r="H1507" t="str">
        <f>IF(ISBLANK(G1507),"cash",IF(COUNTIF($D$2:D1507,D1507)=1,"Nuevo","frecuente"))</f>
        <v>frecuente</v>
      </c>
      <c r="I1507" s="8">
        <v>32.82</v>
      </c>
      <c r="J1507" t="s">
        <v>7</v>
      </c>
      <c r="K1507" t="str">
        <f>Tabla1[[#This Row],[day_of_the_week]]&amp;"-"&amp;Tabla1[[#This Row],[hour]]&amp;"-"&amp;Tabla1[[#This Row],[cash_type]]&amp;"-"&amp;Tabla1[[#This Row],[card]]&amp;"-"&amp;Tabla1[[#This Row],[coffee_name]]</f>
        <v>lunes-15:12-card-ANON-0000-0000-0604-Latte</v>
      </c>
      <c r="L1507" t="str">
        <f>IF(COUNTIF($K$2:K1507,K1507)=1,"único","repetido")</f>
        <v>único</v>
      </c>
    </row>
    <row r="1508" spans="1:12" x14ac:dyDescent="0.3">
      <c r="A1508" s="1">
        <v>45544</v>
      </c>
      <c r="B1508" s="2">
        <v>45544.634311539354</v>
      </c>
      <c r="C1508" s="2" t="str">
        <f>TEXT(Tabla1[[#This Row],[date]],"mmm")</f>
        <v>sept</v>
      </c>
      <c r="D1508" s="2" t="str">
        <f>TEXT(Tabla1[[#This Row],[date]],"dddd")</f>
        <v>lunes</v>
      </c>
      <c r="E1508" s="2" t="str">
        <f>TEXT(Tabla1[[#This Row],[datetime]],"hh:mm")</f>
        <v>15:13</v>
      </c>
      <c r="F1508" t="s">
        <v>3</v>
      </c>
      <c r="G1508" t="s">
        <v>618</v>
      </c>
      <c r="H1508" t="str">
        <f>IF(ISBLANK(G1508),"cash",IF(COUNTIF($D$2:D1508,D1508)=1,"Nuevo","frecuente"))</f>
        <v>frecuente</v>
      </c>
      <c r="I1508" s="8">
        <v>23.02</v>
      </c>
      <c r="J1508" t="s">
        <v>11</v>
      </c>
      <c r="K1508" t="str">
        <f>Tabla1[[#This Row],[day_of_the_week]]&amp;"-"&amp;Tabla1[[#This Row],[hour]]&amp;"-"&amp;Tabla1[[#This Row],[cash_type]]&amp;"-"&amp;Tabla1[[#This Row],[card]]&amp;"-"&amp;Tabla1[[#This Row],[coffee_name]]</f>
        <v>lunes-15:13-card-ANON-0000-0000-0604-Americano</v>
      </c>
      <c r="L1508" t="str">
        <f>IF(COUNTIF($K$2:K1508,K1508)=1,"único","repetido")</f>
        <v>único</v>
      </c>
    </row>
    <row r="1509" spans="1:12" x14ac:dyDescent="0.3">
      <c r="A1509" s="1">
        <v>45544</v>
      </c>
      <c r="B1509" s="2">
        <v>45544.72512023148</v>
      </c>
      <c r="C1509" s="2" t="str">
        <f>TEXT(Tabla1[[#This Row],[date]],"mmm")</f>
        <v>sept</v>
      </c>
      <c r="D1509" s="2" t="str">
        <f>TEXT(Tabla1[[#This Row],[date]],"dddd")</f>
        <v>lunes</v>
      </c>
      <c r="E1509" s="2" t="str">
        <f>TEXT(Tabla1[[#This Row],[datetime]],"hh:mm")</f>
        <v>17:24</v>
      </c>
      <c r="F1509" t="s">
        <v>3</v>
      </c>
      <c r="G1509" t="s">
        <v>619</v>
      </c>
      <c r="H1509" t="str">
        <f>IF(ISBLANK(G1509),"cash",IF(COUNTIF($D$2:D1509,D1509)=1,"Nuevo","frecuente"))</f>
        <v>frecuente</v>
      </c>
      <c r="I1509" s="8">
        <v>32.82</v>
      </c>
      <c r="J1509" t="s">
        <v>7</v>
      </c>
      <c r="K1509" t="str">
        <f>Tabla1[[#This Row],[day_of_the_week]]&amp;"-"&amp;Tabla1[[#This Row],[hour]]&amp;"-"&amp;Tabla1[[#This Row],[cash_type]]&amp;"-"&amp;Tabla1[[#This Row],[card]]&amp;"-"&amp;Tabla1[[#This Row],[coffee_name]]</f>
        <v>lunes-17:24-card-ANON-0000-0000-0605-Latte</v>
      </c>
      <c r="L1509" t="str">
        <f>IF(COUNTIF($K$2:K1509,K1509)=1,"único","repetido")</f>
        <v>único</v>
      </c>
    </row>
    <row r="1510" spans="1:12" x14ac:dyDescent="0.3">
      <c r="A1510" s="1">
        <v>45544</v>
      </c>
      <c r="B1510" s="2">
        <v>45544.759563888889</v>
      </c>
      <c r="C1510" s="2" t="str">
        <f>TEXT(Tabla1[[#This Row],[date]],"mmm")</f>
        <v>sept</v>
      </c>
      <c r="D1510" s="2" t="str">
        <f>TEXT(Tabla1[[#This Row],[date]],"dddd")</f>
        <v>lunes</v>
      </c>
      <c r="E1510" s="2" t="str">
        <f>TEXT(Tabla1[[#This Row],[datetime]],"hh:mm")</f>
        <v>18:13</v>
      </c>
      <c r="F1510" t="s">
        <v>3</v>
      </c>
      <c r="G1510" t="s">
        <v>521</v>
      </c>
      <c r="H1510" t="str">
        <f>IF(ISBLANK(G1510),"cash",IF(COUNTIF($D$2:D1510,D1510)=1,"Nuevo","frecuente"))</f>
        <v>frecuente</v>
      </c>
      <c r="I1510" s="8">
        <v>32.82</v>
      </c>
      <c r="J1510" t="s">
        <v>7</v>
      </c>
      <c r="K1510" t="str">
        <f>Tabla1[[#This Row],[day_of_the_week]]&amp;"-"&amp;Tabla1[[#This Row],[hour]]&amp;"-"&amp;Tabla1[[#This Row],[cash_type]]&amp;"-"&amp;Tabla1[[#This Row],[card]]&amp;"-"&amp;Tabla1[[#This Row],[coffee_name]]</f>
        <v>lunes-18:13-card-ANON-0000-0000-0507-Latte</v>
      </c>
      <c r="L1510" t="str">
        <f>IF(COUNTIF($K$2:K1510,K1510)=1,"único","repetido")</f>
        <v>único</v>
      </c>
    </row>
    <row r="1511" spans="1:12" x14ac:dyDescent="0.3">
      <c r="A1511" s="1">
        <v>45544</v>
      </c>
      <c r="B1511" s="2">
        <v>45544.838613402775</v>
      </c>
      <c r="C1511" s="2" t="str">
        <f>TEXT(Tabla1[[#This Row],[date]],"mmm")</f>
        <v>sept</v>
      </c>
      <c r="D1511" s="2" t="str">
        <f>TEXT(Tabla1[[#This Row],[date]],"dddd")</f>
        <v>lunes</v>
      </c>
      <c r="E1511" s="2" t="str">
        <f>TEXT(Tabla1[[#This Row],[datetime]],"hh:mm")</f>
        <v>20:07</v>
      </c>
      <c r="F1511" t="s">
        <v>3</v>
      </c>
      <c r="G1511" t="s">
        <v>282</v>
      </c>
      <c r="H1511" t="str">
        <f>IF(ISBLANK(G1511),"cash",IF(COUNTIF($D$2:D1511,D1511)=1,"Nuevo","frecuente"))</f>
        <v>frecuente</v>
      </c>
      <c r="I1511" s="8">
        <v>32.82</v>
      </c>
      <c r="J1511" t="s">
        <v>43</v>
      </c>
      <c r="K1511" t="str">
        <f>Tabla1[[#This Row],[day_of_the_week]]&amp;"-"&amp;Tabla1[[#This Row],[hour]]&amp;"-"&amp;Tabla1[[#This Row],[cash_type]]&amp;"-"&amp;Tabla1[[#This Row],[card]]&amp;"-"&amp;Tabla1[[#This Row],[coffee_name]]</f>
        <v>lunes-20:07-card-ANON-0000-0000-0268-Cappuccino</v>
      </c>
      <c r="L1511" t="str">
        <f>IF(COUNTIF($K$2:K1511,K1511)=1,"único","repetido")</f>
        <v>único</v>
      </c>
    </row>
    <row r="1512" spans="1:12" x14ac:dyDescent="0.3">
      <c r="A1512" s="1">
        <v>45544</v>
      </c>
      <c r="B1512" s="2">
        <v>45544.842864861108</v>
      </c>
      <c r="C1512" s="2" t="str">
        <f>TEXT(Tabla1[[#This Row],[date]],"mmm")</f>
        <v>sept</v>
      </c>
      <c r="D1512" s="2" t="str">
        <f>TEXT(Tabla1[[#This Row],[date]],"dddd")</f>
        <v>lunes</v>
      </c>
      <c r="E1512" s="2" t="str">
        <f>TEXT(Tabla1[[#This Row],[datetime]],"hh:mm")</f>
        <v>20:13</v>
      </c>
      <c r="F1512" t="s">
        <v>3</v>
      </c>
      <c r="G1512" t="s">
        <v>620</v>
      </c>
      <c r="H1512" t="str">
        <f>IF(ISBLANK(G1512),"cash",IF(COUNTIF($D$2:D1512,D1512)=1,"Nuevo","frecuente"))</f>
        <v>frecuente</v>
      </c>
      <c r="I1512" s="8">
        <v>32.82</v>
      </c>
      <c r="J1512" t="s">
        <v>7</v>
      </c>
      <c r="K1512" t="str">
        <f>Tabla1[[#This Row],[day_of_the_week]]&amp;"-"&amp;Tabla1[[#This Row],[hour]]&amp;"-"&amp;Tabla1[[#This Row],[cash_type]]&amp;"-"&amp;Tabla1[[#This Row],[card]]&amp;"-"&amp;Tabla1[[#This Row],[coffee_name]]</f>
        <v>lunes-20:13-card-ANON-0000-0000-0606-Latte</v>
      </c>
      <c r="L1512" t="str">
        <f>IF(COUNTIF($K$2:K1512,K1512)=1,"único","repetido")</f>
        <v>único</v>
      </c>
    </row>
    <row r="1513" spans="1:12" x14ac:dyDescent="0.3">
      <c r="A1513" s="1">
        <v>45545</v>
      </c>
      <c r="B1513" s="2">
        <v>45545.341695023148</v>
      </c>
      <c r="C1513" s="2" t="str">
        <f>TEXT(Tabla1[[#This Row],[date]],"mmm")</f>
        <v>sept</v>
      </c>
      <c r="D1513" s="2" t="str">
        <f>TEXT(Tabla1[[#This Row],[date]],"dddd")</f>
        <v>martes</v>
      </c>
      <c r="E1513" s="2" t="str">
        <f>TEXT(Tabla1[[#This Row],[datetime]],"hh:mm")</f>
        <v>08:12</v>
      </c>
      <c r="F1513" t="s">
        <v>3</v>
      </c>
      <c r="G1513" t="s">
        <v>621</v>
      </c>
      <c r="H1513" t="str">
        <f>IF(ISBLANK(G1513),"cash",IF(COUNTIF($D$2:D1513,D1513)=1,"Nuevo","frecuente"))</f>
        <v>frecuente</v>
      </c>
      <c r="I1513" s="8">
        <v>32.82</v>
      </c>
      <c r="J1513" t="s">
        <v>9</v>
      </c>
      <c r="K1513" t="str">
        <f>Tabla1[[#This Row],[day_of_the_week]]&amp;"-"&amp;Tabla1[[#This Row],[hour]]&amp;"-"&amp;Tabla1[[#This Row],[cash_type]]&amp;"-"&amp;Tabla1[[#This Row],[card]]&amp;"-"&amp;Tabla1[[#This Row],[coffee_name]]</f>
        <v>martes-08:12-card-ANON-0000-0000-0607-Hot Chocolate</v>
      </c>
      <c r="L1513" t="str">
        <f>IF(COUNTIF($K$2:K1513,K1513)=1,"único","repetido")</f>
        <v>único</v>
      </c>
    </row>
    <row r="1514" spans="1:12" x14ac:dyDescent="0.3">
      <c r="A1514" s="1">
        <v>45545</v>
      </c>
      <c r="B1514" s="2">
        <v>45545.397763726854</v>
      </c>
      <c r="C1514" s="2" t="str">
        <f>TEXT(Tabla1[[#This Row],[date]],"mmm")</f>
        <v>sept</v>
      </c>
      <c r="D1514" s="2" t="str">
        <f>TEXT(Tabla1[[#This Row],[date]],"dddd")</f>
        <v>martes</v>
      </c>
      <c r="E1514" s="2" t="str">
        <f>TEXT(Tabla1[[#This Row],[datetime]],"hh:mm")</f>
        <v>09:32</v>
      </c>
      <c r="F1514" t="s">
        <v>3</v>
      </c>
      <c r="G1514" t="s">
        <v>622</v>
      </c>
      <c r="H1514" t="str">
        <f>IF(ISBLANK(G1514),"cash",IF(COUNTIF($D$2:D1514,D1514)=1,"Nuevo","frecuente"))</f>
        <v>frecuente</v>
      </c>
      <c r="I1514" s="8">
        <v>32.82</v>
      </c>
      <c r="J1514" t="s">
        <v>43</v>
      </c>
      <c r="K1514" t="str">
        <f>Tabla1[[#This Row],[day_of_the_week]]&amp;"-"&amp;Tabla1[[#This Row],[hour]]&amp;"-"&amp;Tabla1[[#This Row],[cash_type]]&amp;"-"&amp;Tabla1[[#This Row],[card]]&amp;"-"&amp;Tabla1[[#This Row],[coffee_name]]</f>
        <v>martes-09:32-card-ANON-0000-0000-0608-Cappuccino</v>
      </c>
      <c r="L1514" t="str">
        <f>IF(COUNTIF($K$2:K1514,K1514)=1,"único","repetido")</f>
        <v>único</v>
      </c>
    </row>
    <row r="1515" spans="1:12" x14ac:dyDescent="0.3">
      <c r="A1515" s="1">
        <v>45545</v>
      </c>
      <c r="B1515" s="2">
        <v>45545.640212812497</v>
      </c>
      <c r="C1515" s="2" t="str">
        <f>TEXT(Tabla1[[#This Row],[date]],"mmm")</f>
        <v>sept</v>
      </c>
      <c r="D1515" s="2" t="str">
        <f>TEXT(Tabla1[[#This Row],[date]],"dddd")</f>
        <v>martes</v>
      </c>
      <c r="E1515" s="2" t="str">
        <f>TEXT(Tabla1[[#This Row],[datetime]],"hh:mm")</f>
        <v>15:21</v>
      </c>
      <c r="F1515" t="s">
        <v>3</v>
      </c>
      <c r="G1515" t="s">
        <v>557</v>
      </c>
      <c r="H1515" t="str">
        <f>IF(ISBLANK(G1515),"cash",IF(COUNTIF($D$2:D1515,D1515)=1,"Nuevo","frecuente"))</f>
        <v>frecuente</v>
      </c>
      <c r="I1515" s="8">
        <v>23.02</v>
      </c>
      <c r="J1515" t="s">
        <v>28</v>
      </c>
      <c r="K1515" t="str">
        <f>Tabla1[[#This Row],[day_of_the_week]]&amp;"-"&amp;Tabla1[[#This Row],[hour]]&amp;"-"&amp;Tabla1[[#This Row],[cash_type]]&amp;"-"&amp;Tabla1[[#This Row],[card]]&amp;"-"&amp;Tabla1[[#This Row],[coffee_name]]</f>
        <v>martes-15:21-card-ANON-0000-0000-0543-Cortado</v>
      </c>
      <c r="L1515" t="str">
        <f>IF(COUNTIF($K$2:K1515,K1515)=1,"único","repetido")</f>
        <v>único</v>
      </c>
    </row>
    <row r="1516" spans="1:12" x14ac:dyDescent="0.3">
      <c r="A1516" s="1">
        <v>45545</v>
      </c>
      <c r="B1516" s="2">
        <v>45545.641041041665</v>
      </c>
      <c r="C1516" s="2" t="str">
        <f>TEXT(Tabla1[[#This Row],[date]],"mmm")</f>
        <v>sept</v>
      </c>
      <c r="D1516" s="2" t="str">
        <f>TEXT(Tabla1[[#This Row],[date]],"dddd")</f>
        <v>martes</v>
      </c>
      <c r="E1516" s="2" t="str">
        <f>TEXT(Tabla1[[#This Row],[datetime]],"hh:mm")</f>
        <v>15:23</v>
      </c>
      <c r="F1516" t="s">
        <v>3</v>
      </c>
      <c r="G1516" t="s">
        <v>557</v>
      </c>
      <c r="H1516" t="str">
        <f>IF(ISBLANK(G1516),"cash",IF(COUNTIF($D$2:D1516,D1516)=1,"Nuevo","frecuente"))</f>
        <v>frecuente</v>
      </c>
      <c r="I1516" s="8">
        <v>23.02</v>
      </c>
      <c r="J1516" t="s">
        <v>28</v>
      </c>
      <c r="K1516" t="str">
        <f>Tabla1[[#This Row],[day_of_the_week]]&amp;"-"&amp;Tabla1[[#This Row],[hour]]&amp;"-"&amp;Tabla1[[#This Row],[cash_type]]&amp;"-"&amp;Tabla1[[#This Row],[card]]&amp;"-"&amp;Tabla1[[#This Row],[coffee_name]]</f>
        <v>martes-15:23-card-ANON-0000-0000-0543-Cortado</v>
      </c>
      <c r="L1516" t="str">
        <f>IF(COUNTIF($K$2:K1516,K1516)=1,"único","repetido")</f>
        <v>único</v>
      </c>
    </row>
    <row r="1517" spans="1:12" x14ac:dyDescent="0.3">
      <c r="A1517" s="1">
        <v>45545</v>
      </c>
      <c r="B1517" s="2">
        <v>45545.780344444443</v>
      </c>
      <c r="C1517" s="2" t="str">
        <f>TEXT(Tabla1[[#This Row],[date]],"mmm")</f>
        <v>sept</v>
      </c>
      <c r="D1517" s="2" t="str">
        <f>TEXT(Tabla1[[#This Row],[date]],"dddd")</f>
        <v>martes</v>
      </c>
      <c r="E1517" s="2" t="str">
        <f>TEXT(Tabla1[[#This Row],[datetime]],"hh:mm")</f>
        <v>18:43</v>
      </c>
      <c r="F1517" t="s">
        <v>3</v>
      </c>
      <c r="G1517" t="s">
        <v>623</v>
      </c>
      <c r="H1517" t="str">
        <f>IF(ISBLANK(G1517),"cash",IF(COUNTIF($D$2:D1517,D1517)=1,"Nuevo","frecuente"))</f>
        <v>frecuente</v>
      </c>
      <c r="I1517" s="8">
        <v>32.82</v>
      </c>
      <c r="J1517" t="s">
        <v>43</v>
      </c>
      <c r="K1517" t="str">
        <f>Tabla1[[#This Row],[day_of_the_week]]&amp;"-"&amp;Tabla1[[#This Row],[hour]]&amp;"-"&amp;Tabla1[[#This Row],[cash_type]]&amp;"-"&amp;Tabla1[[#This Row],[card]]&amp;"-"&amp;Tabla1[[#This Row],[coffee_name]]</f>
        <v>martes-18:43-card-ANON-0000-0000-0609-Cappuccino</v>
      </c>
      <c r="L1517" t="str">
        <f>IF(COUNTIF($K$2:K1517,K1517)=1,"único","repetido")</f>
        <v>único</v>
      </c>
    </row>
    <row r="1518" spans="1:12" x14ac:dyDescent="0.3">
      <c r="A1518" s="1">
        <v>45545</v>
      </c>
      <c r="B1518" s="2">
        <v>45545.781511851848</v>
      </c>
      <c r="C1518" s="2" t="str">
        <f>TEXT(Tabla1[[#This Row],[date]],"mmm")</f>
        <v>sept</v>
      </c>
      <c r="D1518" s="2" t="str">
        <f>TEXT(Tabla1[[#This Row],[date]],"dddd")</f>
        <v>martes</v>
      </c>
      <c r="E1518" s="2" t="str">
        <f>TEXT(Tabla1[[#This Row],[datetime]],"hh:mm")</f>
        <v>18:45</v>
      </c>
      <c r="F1518" t="s">
        <v>3</v>
      </c>
      <c r="G1518" t="s">
        <v>624</v>
      </c>
      <c r="H1518" t="str">
        <f>IF(ISBLANK(G1518),"cash",IF(COUNTIF($D$2:D1518,D1518)=1,"Nuevo","frecuente"))</f>
        <v>frecuente</v>
      </c>
      <c r="I1518" s="8">
        <v>27.92</v>
      </c>
      <c r="J1518" t="s">
        <v>14</v>
      </c>
      <c r="K1518" t="str">
        <f>Tabla1[[#This Row],[day_of_the_week]]&amp;"-"&amp;Tabla1[[#This Row],[hour]]&amp;"-"&amp;Tabla1[[#This Row],[cash_type]]&amp;"-"&amp;Tabla1[[#This Row],[card]]&amp;"-"&amp;Tabla1[[#This Row],[coffee_name]]</f>
        <v>martes-18:45-card-ANON-0000-0000-0610-Americano with Milk</v>
      </c>
      <c r="L1518" t="str">
        <f>IF(COUNTIF($K$2:K1518,K1518)=1,"único","repetido")</f>
        <v>único</v>
      </c>
    </row>
    <row r="1519" spans="1:12" x14ac:dyDescent="0.3">
      <c r="A1519" s="1">
        <v>45545</v>
      </c>
      <c r="B1519" s="2">
        <v>45545.793553553238</v>
      </c>
      <c r="C1519" s="2" t="str">
        <f>TEXT(Tabla1[[#This Row],[date]],"mmm")</f>
        <v>sept</v>
      </c>
      <c r="D1519" s="2" t="str">
        <f>TEXT(Tabla1[[#This Row],[date]],"dddd")</f>
        <v>martes</v>
      </c>
      <c r="E1519" s="2" t="str">
        <f>TEXT(Tabla1[[#This Row],[datetime]],"hh:mm")</f>
        <v>19:02</v>
      </c>
      <c r="F1519" t="s">
        <v>3</v>
      </c>
      <c r="G1519" t="s">
        <v>625</v>
      </c>
      <c r="H1519" t="str">
        <f>IF(ISBLANK(G1519),"cash",IF(COUNTIF($D$2:D1519,D1519)=1,"Nuevo","frecuente"))</f>
        <v>frecuente</v>
      </c>
      <c r="I1519" s="8">
        <v>32.82</v>
      </c>
      <c r="J1519" t="s">
        <v>7</v>
      </c>
      <c r="K1519" t="str">
        <f>Tabla1[[#This Row],[day_of_the_week]]&amp;"-"&amp;Tabla1[[#This Row],[hour]]&amp;"-"&amp;Tabla1[[#This Row],[cash_type]]&amp;"-"&amp;Tabla1[[#This Row],[card]]&amp;"-"&amp;Tabla1[[#This Row],[coffee_name]]</f>
        <v>martes-19:02-card-ANON-0000-0000-0611-Latte</v>
      </c>
      <c r="L1519" t="str">
        <f>IF(COUNTIF($K$2:K1519,K1519)=1,"único","repetido")</f>
        <v>único</v>
      </c>
    </row>
    <row r="1520" spans="1:12" x14ac:dyDescent="0.3">
      <c r="A1520" s="1">
        <v>45545</v>
      </c>
      <c r="B1520" s="2">
        <v>45545.794366400463</v>
      </c>
      <c r="C1520" s="2" t="str">
        <f>TEXT(Tabla1[[#This Row],[date]],"mmm")</f>
        <v>sept</v>
      </c>
      <c r="D1520" s="2" t="str">
        <f>TEXT(Tabla1[[#This Row],[date]],"dddd")</f>
        <v>martes</v>
      </c>
      <c r="E1520" s="2" t="str">
        <f>TEXT(Tabla1[[#This Row],[datetime]],"hh:mm")</f>
        <v>19:03</v>
      </c>
      <c r="F1520" t="s">
        <v>3</v>
      </c>
      <c r="G1520" t="s">
        <v>625</v>
      </c>
      <c r="H1520" t="str">
        <f>IF(ISBLANK(G1520),"cash",IF(COUNTIF($D$2:D1520,D1520)=1,"Nuevo","frecuente"))</f>
        <v>frecuente</v>
      </c>
      <c r="I1520" s="8">
        <v>32.82</v>
      </c>
      <c r="J1520" t="s">
        <v>7</v>
      </c>
      <c r="K1520" t="str">
        <f>Tabla1[[#This Row],[day_of_the_week]]&amp;"-"&amp;Tabla1[[#This Row],[hour]]&amp;"-"&amp;Tabla1[[#This Row],[cash_type]]&amp;"-"&amp;Tabla1[[#This Row],[card]]&amp;"-"&amp;Tabla1[[#This Row],[coffee_name]]</f>
        <v>martes-19:03-card-ANON-0000-0000-0611-Latte</v>
      </c>
      <c r="L1520" t="str">
        <f>IF(COUNTIF($K$2:K1520,K1520)=1,"único","repetido")</f>
        <v>único</v>
      </c>
    </row>
    <row r="1521" spans="1:12" x14ac:dyDescent="0.3">
      <c r="A1521" s="1">
        <v>45545</v>
      </c>
      <c r="B1521" s="2">
        <v>45545.895538842589</v>
      </c>
      <c r="C1521" s="2" t="str">
        <f>TEXT(Tabla1[[#This Row],[date]],"mmm")</f>
        <v>sept</v>
      </c>
      <c r="D1521" s="2" t="str">
        <f>TEXT(Tabla1[[#This Row],[date]],"dddd")</f>
        <v>martes</v>
      </c>
      <c r="E1521" s="2" t="str">
        <f>TEXT(Tabla1[[#This Row],[datetime]],"hh:mm")</f>
        <v>21:29</v>
      </c>
      <c r="F1521" t="s">
        <v>3</v>
      </c>
      <c r="G1521" t="s">
        <v>23</v>
      </c>
      <c r="H1521" t="str">
        <f>IF(ISBLANK(G1521),"cash",IF(COUNTIF($D$2:D1521,D1521)=1,"Nuevo","frecuente"))</f>
        <v>frecuente</v>
      </c>
      <c r="I1521" s="8">
        <v>27.92</v>
      </c>
      <c r="J1521" t="s">
        <v>14</v>
      </c>
      <c r="K1521" t="str">
        <f>Tabla1[[#This Row],[day_of_the_week]]&amp;"-"&amp;Tabla1[[#This Row],[hour]]&amp;"-"&amp;Tabla1[[#This Row],[cash_type]]&amp;"-"&amp;Tabla1[[#This Row],[card]]&amp;"-"&amp;Tabla1[[#This Row],[coffee_name]]</f>
        <v>martes-21:29-card-ANON-0000-0000-0012-Americano with Milk</v>
      </c>
      <c r="L1521" t="str">
        <f>IF(COUNTIF($K$2:K1521,K1521)=1,"único","repetido")</f>
        <v>único</v>
      </c>
    </row>
    <row r="1522" spans="1:12" x14ac:dyDescent="0.3">
      <c r="A1522" s="1">
        <v>45545</v>
      </c>
      <c r="B1522" s="2">
        <v>45545.896146250001</v>
      </c>
      <c r="C1522" s="2" t="str">
        <f>TEXT(Tabla1[[#This Row],[date]],"mmm")</f>
        <v>sept</v>
      </c>
      <c r="D1522" s="2" t="str">
        <f>TEXT(Tabla1[[#This Row],[date]],"dddd")</f>
        <v>martes</v>
      </c>
      <c r="E1522" s="2" t="str">
        <f>TEXT(Tabla1[[#This Row],[datetime]],"hh:mm")</f>
        <v>21:30</v>
      </c>
      <c r="F1522" t="s">
        <v>3</v>
      </c>
      <c r="G1522" t="s">
        <v>23</v>
      </c>
      <c r="H1522" t="str">
        <f>IF(ISBLANK(G1522),"cash",IF(COUNTIF($D$2:D1522,D1522)=1,"Nuevo","frecuente"))</f>
        <v>frecuente</v>
      </c>
      <c r="I1522" s="8">
        <v>23.02</v>
      </c>
      <c r="J1522" t="s">
        <v>11</v>
      </c>
      <c r="K1522" t="str">
        <f>Tabla1[[#This Row],[day_of_the_week]]&amp;"-"&amp;Tabla1[[#This Row],[hour]]&amp;"-"&amp;Tabla1[[#This Row],[cash_type]]&amp;"-"&amp;Tabla1[[#This Row],[card]]&amp;"-"&amp;Tabla1[[#This Row],[coffee_name]]</f>
        <v>martes-21:30-card-ANON-0000-0000-0012-Americano</v>
      </c>
      <c r="L1522" t="str">
        <f>IF(COUNTIF($K$2:K1522,K1522)=1,"único","repetido")</f>
        <v>único</v>
      </c>
    </row>
    <row r="1523" spans="1:12" x14ac:dyDescent="0.3">
      <c r="A1523" s="1">
        <v>45546</v>
      </c>
      <c r="B1523" s="2">
        <v>45546.366230381944</v>
      </c>
      <c r="C1523" s="2" t="str">
        <f>TEXT(Tabla1[[#This Row],[date]],"mmm")</f>
        <v>sept</v>
      </c>
      <c r="D1523" s="2" t="str">
        <f>TEXT(Tabla1[[#This Row],[date]],"dddd")</f>
        <v>miércoles</v>
      </c>
      <c r="E1523" s="2" t="str">
        <f>TEXT(Tabla1[[#This Row],[datetime]],"hh:mm")</f>
        <v>08:47</v>
      </c>
      <c r="F1523" t="s">
        <v>3</v>
      </c>
      <c r="G1523" t="s">
        <v>626</v>
      </c>
      <c r="H1523" t="str">
        <f>IF(ISBLANK(G1523),"cash",IF(COUNTIF($D$2:D1523,D1523)=1,"Nuevo","frecuente"))</f>
        <v>frecuente</v>
      </c>
      <c r="I1523" s="8">
        <v>32.82</v>
      </c>
      <c r="J1523" t="s">
        <v>7</v>
      </c>
      <c r="K1523" t="str">
        <f>Tabla1[[#This Row],[day_of_the_week]]&amp;"-"&amp;Tabla1[[#This Row],[hour]]&amp;"-"&amp;Tabla1[[#This Row],[cash_type]]&amp;"-"&amp;Tabla1[[#This Row],[card]]&amp;"-"&amp;Tabla1[[#This Row],[coffee_name]]</f>
        <v>miércoles-08:47-card-ANON-0000-0000-0612-Latte</v>
      </c>
      <c r="L1523" t="str">
        <f>IF(COUNTIF($K$2:K1523,K1523)=1,"único","repetido")</f>
        <v>único</v>
      </c>
    </row>
    <row r="1524" spans="1:12" x14ac:dyDescent="0.3">
      <c r="A1524" s="1">
        <v>45546</v>
      </c>
      <c r="B1524" s="2">
        <v>45546.394985613428</v>
      </c>
      <c r="C1524" s="2" t="str">
        <f>TEXT(Tabla1[[#This Row],[date]],"mmm")</f>
        <v>sept</v>
      </c>
      <c r="D1524" s="2" t="str">
        <f>TEXT(Tabla1[[#This Row],[date]],"dddd")</f>
        <v>miércoles</v>
      </c>
      <c r="E1524" s="2" t="str">
        <f>TEXT(Tabla1[[#This Row],[datetime]],"hh:mm")</f>
        <v>09:28</v>
      </c>
      <c r="F1524" t="s">
        <v>3</v>
      </c>
      <c r="G1524" t="s">
        <v>111</v>
      </c>
      <c r="H1524" t="str">
        <f>IF(ISBLANK(G1524),"cash",IF(COUNTIF($D$2:D1524,D1524)=1,"Nuevo","frecuente"))</f>
        <v>frecuente</v>
      </c>
      <c r="I1524" s="8">
        <v>27.92</v>
      </c>
      <c r="J1524" t="s">
        <v>14</v>
      </c>
      <c r="K1524" t="str">
        <f>Tabla1[[#This Row],[day_of_the_week]]&amp;"-"&amp;Tabla1[[#This Row],[hour]]&amp;"-"&amp;Tabla1[[#This Row],[cash_type]]&amp;"-"&amp;Tabla1[[#This Row],[card]]&amp;"-"&amp;Tabla1[[#This Row],[coffee_name]]</f>
        <v>miércoles-09:28-card-ANON-0000-0000-0097-Americano with Milk</v>
      </c>
      <c r="L1524" t="str">
        <f>IF(COUNTIF($K$2:K1524,K1524)=1,"único","repetido")</f>
        <v>único</v>
      </c>
    </row>
    <row r="1525" spans="1:12" x14ac:dyDescent="0.3">
      <c r="A1525" s="1">
        <v>45546</v>
      </c>
      <c r="B1525" s="2">
        <v>45546.452883993057</v>
      </c>
      <c r="C1525" s="2" t="str">
        <f>TEXT(Tabla1[[#This Row],[date]],"mmm")</f>
        <v>sept</v>
      </c>
      <c r="D1525" s="2" t="str">
        <f>TEXT(Tabla1[[#This Row],[date]],"dddd")</f>
        <v>miércoles</v>
      </c>
      <c r="E1525" s="2" t="str">
        <f>TEXT(Tabla1[[#This Row],[datetime]],"hh:mm")</f>
        <v>10:52</v>
      </c>
      <c r="F1525" t="s">
        <v>3</v>
      </c>
      <c r="G1525" t="s">
        <v>627</v>
      </c>
      <c r="H1525" t="str">
        <f>IF(ISBLANK(G1525),"cash",IF(COUNTIF($D$2:D1525,D1525)=1,"Nuevo","frecuente"))</f>
        <v>frecuente</v>
      </c>
      <c r="I1525" s="8">
        <v>32.82</v>
      </c>
      <c r="J1525" t="s">
        <v>7</v>
      </c>
      <c r="K1525" t="str">
        <f>Tabla1[[#This Row],[day_of_the_week]]&amp;"-"&amp;Tabla1[[#This Row],[hour]]&amp;"-"&amp;Tabla1[[#This Row],[cash_type]]&amp;"-"&amp;Tabla1[[#This Row],[card]]&amp;"-"&amp;Tabla1[[#This Row],[coffee_name]]</f>
        <v>miércoles-10:52-card-ANON-0000-0000-0613-Latte</v>
      </c>
      <c r="L1525" t="str">
        <f>IF(COUNTIF($K$2:K1525,K1525)=1,"único","repetido")</f>
        <v>único</v>
      </c>
    </row>
    <row r="1526" spans="1:12" x14ac:dyDescent="0.3">
      <c r="A1526" s="1">
        <v>45546</v>
      </c>
      <c r="B1526" s="2">
        <v>45546.828617326391</v>
      </c>
      <c r="C1526" s="2" t="str">
        <f>TEXT(Tabla1[[#This Row],[date]],"mmm")</f>
        <v>sept</v>
      </c>
      <c r="D1526" s="2" t="str">
        <f>TEXT(Tabla1[[#This Row],[date]],"dddd")</f>
        <v>miércoles</v>
      </c>
      <c r="E1526" s="2" t="str">
        <f>TEXT(Tabla1[[#This Row],[datetime]],"hh:mm")</f>
        <v>19:53</v>
      </c>
      <c r="F1526" t="s">
        <v>3</v>
      </c>
      <c r="G1526" t="s">
        <v>628</v>
      </c>
      <c r="H1526" t="str">
        <f>IF(ISBLANK(G1526),"cash",IF(COUNTIF($D$2:D1526,D1526)=1,"Nuevo","frecuente"))</f>
        <v>frecuente</v>
      </c>
      <c r="I1526" s="8">
        <v>32.82</v>
      </c>
      <c r="J1526" t="s">
        <v>43</v>
      </c>
      <c r="K1526" t="str">
        <f>Tabla1[[#This Row],[day_of_the_week]]&amp;"-"&amp;Tabla1[[#This Row],[hour]]&amp;"-"&amp;Tabla1[[#This Row],[cash_type]]&amp;"-"&amp;Tabla1[[#This Row],[card]]&amp;"-"&amp;Tabla1[[#This Row],[coffee_name]]</f>
        <v>miércoles-19:53-card-ANON-0000-0000-0614-Cappuccino</v>
      </c>
      <c r="L1526" t="str">
        <f>IF(COUNTIF($K$2:K1526,K1526)=1,"único","repetido")</f>
        <v>único</v>
      </c>
    </row>
    <row r="1527" spans="1:12" x14ac:dyDescent="0.3">
      <c r="A1527" s="1">
        <v>45546</v>
      </c>
      <c r="B1527" s="2">
        <v>45546.842533414354</v>
      </c>
      <c r="C1527" s="2" t="str">
        <f>TEXT(Tabla1[[#This Row],[date]],"mmm")</f>
        <v>sept</v>
      </c>
      <c r="D1527" s="2" t="str">
        <f>TEXT(Tabla1[[#This Row],[date]],"dddd")</f>
        <v>miércoles</v>
      </c>
      <c r="E1527" s="2" t="str">
        <f>TEXT(Tabla1[[#This Row],[datetime]],"hh:mm")</f>
        <v>20:13</v>
      </c>
      <c r="F1527" t="s">
        <v>3</v>
      </c>
      <c r="G1527" t="s">
        <v>545</v>
      </c>
      <c r="H1527" t="str">
        <f>IF(ISBLANK(G1527),"cash",IF(COUNTIF($D$2:D1527,D1527)=1,"Nuevo","frecuente"))</f>
        <v>frecuente</v>
      </c>
      <c r="I1527" s="8">
        <v>27.92</v>
      </c>
      <c r="J1527" t="s">
        <v>14</v>
      </c>
      <c r="K1527" t="str">
        <f>Tabla1[[#This Row],[day_of_the_week]]&amp;"-"&amp;Tabla1[[#This Row],[hour]]&amp;"-"&amp;Tabla1[[#This Row],[cash_type]]&amp;"-"&amp;Tabla1[[#This Row],[card]]&amp;"-"&amp;Tabla1[[#This Row],[coffee_name]]</f>
        <v>miércoles-20:13-card-ANON-0000-0000-0531-Americano with Milk</v>
      </c>
      <c r="L1527" t="str">
        <f>IF(COUNTIF($K$2:K1527,K1527)=1,"único","repetido")</f>
        <v>único</v>
      </c>
    </row>
    <row r="1528" spans="1:12" x14ac:dyDescent="0.3">
      <c r="A1528" s="1">
        <v>45546</v>
      </c>
      <c r="B1528" s="2">
        <v>45546.843274143517</v>
      </c>
      <c r="C1528" s="2" t="str">
        <f>TEXT(Tabla1[[#This Row],[date]],"mmm")</f>
        <v>sept</v>
      </c>
      <c r="D1528" s="2" t="str">
        <f>TEXT(Tabla1[[#This Row],[date]],"dddd")</f>
        <v>miércoles</v>
      </c>
      <c r="E1528" s="2" t="str">
        <f>TEXT(Tabla1[[#This Row],[datetime]],"hh:mm")</f>
        <v>20:14</v>
      </c>
      <c r="F1528" t="s">
        <v>3</v>
      </c>
      <c r="G1528" t="s">
        <v>545</v>
      </c>
      <c r="H1528" t="str">
        <f>IF(ISBLANK(G1528),"cash",IF(COUNTIF($D$2:D1528,D1528)=1,"Nuevo","frecuente"))</f>
        <v>frecuente</v>
      </c>
      <c r="I1528" s="8">
        <v>32.82</v>
      </c>
      <c r="J1528" t="s">
        <v>7</v>
      </c>
      <c r="K1528" t="str">
        <f>Tabla1[[#This Row],[day_of_the_week]]&amp;"-"&amp;Tabla1[[#This Row],[hour]]&amp;"-"&amp;Tabla1[[#This Row],[cash_type]]&amp;"-"&amp;Tabla1[[#This Row],[card]]&amp;"-"&amp;Tabla1[[#This Row],[coffee_name]]</f>
        <v>miércoles-20:14-card-ANON-0000-0000-0531-Latte</v>
      </c>
      <c r="L1528" t="str">
        <f>IF(COUNTIF($K$2:K1528,K1528)=1,"único","repetido")</f>
        <v>único</v>
      </c>
    </row>
    <row r="1529" spans="1:12" x14ac:dyDescent="0.3">
      <c r="A1529" s="1">
        <v>45546</v>
      </c>
      <c r="B1529" s="2">
        <v>45546.843973958334</v>
      </c>
      <c r="C1529" s="2" t="str">
        <f>TEXT(Tabla1[[#This Row],[date]],"mmm")</f>
        <v>sept</v>
      </c>
      <c r="D1529" s="2" t="str">
        <f>TEXT(Tabla1[[#This Row],[date]],"dddd")</f>
        <v>miércoles</v>
      </c>
      <c r="E1529" s="2" t="str">
        <f>TEXT(Tabla1[[#This Row],[datetime]],"hh:mm")</f>
        <v>20:15</v>
      </c>
      <c r="F1529" t="s">
        <v>3</v>
      </c>
      <c r="G1529" t="s">
        <v>545</v>
      </c>
      <c r="H1529" t="str">
        <f>IF(ISBLANK(G1529),"cash",IF(COUNTIF($D$2:D1529,D1529)=1,"Nuevo","frecuente"))</f>
        <v>frecuente</v>
      </c>
      <c r="I1529" s="8">
        <v>32.82</v>
      </c>
      <c r="J1529" t="s">
        <v>7</v>
      </c>
      <c r="K1529" t="str">
        <f>Tabla1[[#This Row],[day_of_the_week]]&amp;"-"&amp;Tabla1[[#This Row],[hour]]&amp;"-"&amp;Tabla1[[#This Row],[cash_type]]&amp;"-"&amp;Tabla1[[#This Row],[card]]&amp;"-"&amp;Tabla1[[#This Row],[coffee_name]]</f>
        <v>miércoles-20:15-card-ANON-0000-0000-0531-Latte</v>
      </c>
      <c r="L1529" t="str">
        <f>IF(COUNTIF($K$2:K1529,K1529)=1,"único","repetido")</f>
        <v>único</v>
      </c>
    </row>
    <row r="1530" spans="1:12" x14ac:dyDescent="0.3">
      <c r="A1530" s="1">
        <v>45546</v>
      </c>
      <c r="B1530" s="2">
        <v>45546.87609056713</v>
      </c>
      <c r="C1530" s="2" t="str">
        <f>TEXT(Tabla1[[#This Row],[date]],"mmm")</f>
        <v>sept</v>
      </c>
      <c r="D1530" s="2" t="str">
        <f>TEXT(Tabla1[[#This Row],[date]],"dddd")</f>
        <v>miércoles</v>
      </c>
      <c r="E1530" s="2" t="str">
        <f>TEXT(Tabla1[[#This Row],[datetime]],"hh:mm")</f>
        <v>21:01</v>
      </c>
      <c r="F1530" t="s">
        <v>3</v>
      </c>
      <c r="G1530" t="s">
        <v>598</v>
      </c>
      <c r="H1530" t="str">
        <f>IF(ISBLANK(G1530),"cash",IF(COUNTIF($D$2:D1530,D1530)=1,"Nuevo","frecuente"))</f>
        <v>frecuente</v>
      </c>
      <c r="I1530" s="8">
        <v>23.02</v>
      </c>
      <c r="J1530" t="s">
        <v>28</v>
      </c>
      <c r="K1530" t="str">
        <f>Tabla1[[#This Row],[day_of_the_week]]&amp;"-"&amp;Tabla1[[#This Row],[hour]]&amp;"-"&amp;Tabla1[[#This Row],[cash_type]]&amp;"-"&amp;Tabla1[[#This Row],[card]]&amp;"-"&amp;Tabla1[[#This Row],[coffee_name]]</f>
        <v>miércoles-21:01-card-ANON-0000-0000-0584-Cortado</v>
      </c>
      <c r="L1530" t="str">
        <f>IF(COUNTIF($K$2:K1530,K1530)=1,"único","repetido")</f>
        <v>único</v>
      </c>
    </row>
    <row r="1531" spans="1:12" x14ac:dyDescent="0.3">
      <c r="A1531" s="1">
        <v>45547</v>
      </c>
      <c r="B1531" s="2">
        <v>45547.456546516201</v>
      </c>
      <c r="C1531" s="2" t="str">
        <f>TEXT(Tabla1[[#This Row],[date]],"mmm")</f>
        <v>sept</v>
      </c>
      <c r="D1531" s="2" t="str">
        <f>TEXT(Tabla1[[#This Row],[date]],"dddd")</f>
        <v>jueves</v>
      </c>
      <c r="E1531" s="2" t="str">
        <f>TEXT(Tabla1[[#This Row],[datetime]],"hh:mm")</f>
        <v>10:57</v>
      </c>
      <c r="F1531" t="s">
        <v>3</v>
      </c>
      <c r="G1531" t="s">
        <v>361</v>
      </c>
      <c r="H1531" t="str">
        <f>IF(ISBLANK(G1531),"cash",IF(COUNTIF($D$2:D1531,D1531)=1,"Nuevo","frecuente"))</f>
        <v>frecuente</v>
      </c>
      <c r="I1531" s="8">
        <v>18.12</v>
      </c>
      <c r="J1531" t="s">
        <v>35</v>
      </c>
      <c r="K1531" t="str">
        <f>Tabla1[[#This Row],[day_of_the_week]]&amp;"-"&amp;Tabla1[[#This Row],[hour]]&amp;"-"&amp;Tabla1[[#This Row],[cash_type]]&amp;"-"&amp;Tabla1[[#This Row],[card]]&amp;"-"&amp;Tabla1[[#This Row],[coffee_name]]</f>
        <v>jueves-10:57-card-ANON-0000-0000-0347-Espresso</v>
      </c>
      <c r="L1531" t="str">
        <f>IF(COUNTIF($K$2:K1531,K1531)=1,"único","repetido")</f>
        <v>único</v>
      </c>
    </row>
    <row r="1532" spans="1:12" x14ac:dyDescent="0.3">
      <c r="A1532" s="1">
        <v>45547</v>
      </c>
      <c r="B1532" s="2">
        <v>45547.457173692128</v>
      </c>
      <c r="C1532" s="2" t="str">
        <f>TEXT(Tabla1[[#This Row],[date]],"mmm")</f>
        <v>sept</v>
      </c>
      <c r="D1532" s="2" t="str">
        <f>TEXT(Tabla1[[#This Row],[date]],"dddd")</f>
        <v>jueves</v>
      </c>
      <c r="E1532" s="2" t="str">
        <f>TEXT(Tabla1[[#This Row],[datetime]],"hh:mm")</f>
        <v>10:58</v>
      </c>
      <c r="F1532" t="s">
        <v>3</v>
      </c>
      <c r="G1532" t="s">
        <v>361</v>
      </c>
      <c r="H1532" t="str">
        <f>IF(ISBLANK(G1532),"cash",IF(COUNTIF($D$2:D1532,D1532)=1,"Nuevo","frecuente"))</f>
        <v>frecuente</v>
      </c>
      <c r="I1532" s="8">
        <v>27.92</v>
      </c>
      <c r="J1532" t="s">
        <v>14</v>
      </c>
      <c r="K1532" t="str">
        <f>Tabla1[[#This Row],[day_of_the_week]]&amp;"-"&amp;Tabla1[[#This Row],[hour]]&amp;"-"&amp;Tabla1[[#This Row],[cash_type]]&amp;"-"&amp;Tabla1[[#This Row],[card]]&amp;"-"&amp;Tabla1[[#This Row],[coffee_name]]</f>
        <v>jueves-10:58-card-ANON-0000-0000-0347-Americano with Milk</v>
      </c>
      <c r="L1532" t="str">
        <f>IF(COUNTIF($K$2:K1532,K1532)=1,"único","repetido")</f>
        <v>único</v>
      </c>
    </row>
    <row r="1533" spans="1:12" x14ac:dyDescent="0.3">
      <c r="A1533" s="1">
        <v>45547</v>
      </c>
      <c r="B1533" s="2">
        <v>45547.477500752313</v>
      </c>
      <c r="C1533" s="2" t="str">
        <f>TEXT(Tabla1[[#This Row],[date]],"mmm")</f>
        <v>sept</v>
      </c>
      <c r="D1533" s="2" t="str">
        <f>TEXT(Tabla1[[#This Row],[date]],"dddd")</f>
        <v>jueves</v>
      </c>
      <c r="E1533" s="2" t="str">
        <f>TEXT(Tabla1[[#This Row],[datetime]],"hh:mm")</f>
        <v>11:27</v>
      </c>
      <c r="F1533" t="s">
        <v>3</v>
      </c>
      <c r="G1533" t="s">
        <v>629</v>
      </c>
      <c r="H1533" t="str">
        <f>IF(ISBLANK(G1533),"cash",IF(COUNTIF($D$2:D1533,D1533)=1,"Nuevo","frecuente"))</f>
        <v>frecuente</v>
      </c>
      <c r="I1533" s="8">
        <v>27.92</v>
      </c>
      <c r="J1533" t="s">
        <v>14</v>
      </c>
      <c r="K1533" t="str">
        <f>Tabla1[[#This Row],[day_of_the_week]]&amp;"-"&amp;Tabla1[[#This Row],[hour]]&amp;"-"&amp;Tabla1[[#This Row],[cash_type]]&amp;"-"&amp;Tabla1[[#This Row],[card]]&amp;"-"&amp;Tabla1[[#This Row],[coffee_name]]</f>
        <v>jueves-11:27-card-ANON-0000-0000-0615-Americano with Milk</v>
      </c>
      <c r="L1533" t="str">
        <f>IF(COUNTIF($K$2:K1533,K1533)=1,"único","repetido")</f>
        <v>único</v>
      </c>
    </row>
    <row r="1534" spans="1:12" x14ac:dyDescent="0.3">
      <c r="A1534" s="1">
        <v>45547</v>
      </c>
      <c r="B1534" s="2">
        <v>45547.505812013886</v>
      </c>
      <c r="C1534" s="2" t="str">
        <f>TEXT(Tabla1[[#This Row],[date]],"mmm")</f>
        <v>sept</v>
      </c>
      <c r="D1534" s="2" t="str">
        <f>TEXT(Tabla1[[#This Row],[date]],"dddd")</f>
        <v>jueves</v>
      </c>
      <c r="E1534" s="2" t="str">
        <f>TEXT(Tabla1[[#This Row],[datetime]],"hh:mm")</f>
        <v>12:08</v>
      </c>
      <c r="F1534" t="s">
        <v>3</v>
      </c>
      <c r="G1534" t="s">
        <v>579</v>
      </c>
      <c r="H1534" t="str">
        <f>IF(ISBLANK(G1534),"cash",IF(COUNTIF($D$2:D1534,D1534)=1,"Nuevo","frecuente"))</f>
        <v>frecuente</v>
      </c>
      <c r="I1534" s="8">
        <v>32.82</v>
      </c>
      <c r="J1534" t="s">
        <v>43</v>
      </c>
      <c r="K1534" t="str">
        <f>Tabla1[[#This Row],[day_of_the_week]]&amp;"-"&amp;Tabla1[[#This Row],[hour]]&amp;"-"&amp;Tabla1[[#This Row],[cash_type]]&amp;"-"&amp;Tabla1[[#This Row],[card]]&amp;"-"&amp;Tabla1[[#This Row],[coffee_name]]</f>
        <v>jueves-12:08-card-ANON-0000-0000-0565-Cappuccino</v>
      </c>
      <c r="L1534" t="str">
        <f>IF(COUNTIF($K$2:K1534,K1534)=1,"único","repetido")</f>
        <v>único</v>
      </c>
    </row>
    <row r="1535" spans="1:12" x14ac:dyDescent="0.3">
      <c r="A1535" s="1">
        <v>45547</v>
      </c>
      <c r="B1535" s="2">
        <v>45547.521608761577</v>
      </c>
      <c r="C1535" s="2" t="str">
        <f>TEXT(Tabla1[[#This Row],[date]],"mmm")</f>
        <v>sept</v>
      </c>
      <c r="D1535" s="2" t="str">
        <f>TEXT(Tabla1[[#This Row],[date]],"dddd")</f>
        <v>jueves</v>
      </c>
      <c r="E1535" s="2" t="str">
        <f>TEXT(Tabla1[[#This Row],[datetime]],"hh:mm")</f>
        <v>12:31</v>
      </c>
      <c r="F1535" t="s">
        <v>3</v>
      </c>
      <c r="G1535" t="s">
        <v>630</v>
      </c>
      <c r="H1535" t="str">
        <f>IF(ISBLANK(G1535),"cash",IF(COUNTIF($D$2:D1535,D1535)=1,"Nuevo","frecuente"))</f>
        <v>frecuente</v>
      </c>
      <c r="I1535" s="8">
        <v>23.02</v>
      </c>
      <c r="J1535" t="s">
        <v>28</v>
      </c>
      <c r="K1535" t="str">
        <f>Tabla1[[#This Row],[day_of_the_week]]&amp;"-"&amp;Tabla1[[#This Row],[hour]]&amp;"-"&amp;Tabla1[[#This Row],[cash_type]]&amp;"-"&amp;Tabla1[[#This Row],[card]]&amp;"-"&amp;Tabla1[[#This Row],[coffee_name]]</f>
        <v>jueves-12:31-card-ANON-0000-0000-0616-Cortado</v>
      </c>
      <c r="L1535" t="str">
        <f>IF(COUNTIF($K$2:K1535,K1535)=1,"único","repetido")</f>
        <v>único</v>
      </c>
    </row>
    <row r="1536" spans="1:12" x14ac:dyDescent="0.3">
      <c r="A1536" s="1">
        <v>45547</v>
      </c>
      <c r="B1536" s="2">
        <v>45547.522488206021</v>
      </c>
      <c r="C1536" s="2" t="str">
        <f>TEXT(Tabla1[[#This Row],[date]],"mmm")</f>
        <v>sept</v>
      </c>
      <c r="D1536" s="2" t="str">
        <f>TEXT(Tabla1[[#This Row],[date]],"dddd")</f>
        <v>jueves</v>
      </c>
      <c r="E1536" s="2" t="str">
        <f>TEXT(Tabla1[[#This Row],[datetime]],"hh:mm")</f>
        <v>12:32</v>
      </c>
      <c r="F1536" t="s">
        <v>3</v>
      </c>
      <c r="G1536" t="s">
        <v>630</v>
      </c>
      <c r="H1536" t="str">
        <f>IF(ISBLANK(G1536),"cash",IF(COUNTIF($D$2:D1536,D1536)=1,"Nuevo","frecuente"))</f>
        <v>frecuente</v>
      </c>
      <c r="I1536" s="8">
        <v>23.02</v>
      </c>
      <c r="J1536" t="s">
        <v>28</v>
      </c>
      <c r="K1536" t="str">
        <f>Tabla1[[#This Row],[day_of_the_week]]&amp;"-"&amp;Tabla1[[#This Row],[hour]]&amp;"-"&amp;Tabla1[[#This Row],[cash_type]]&amp;"-"&amp;Tabla1[[#This Row],[card]]&amp;"-"&amp;Tabla1[[#This Row],[coffee_name]]</f>
        <v>jueves-12:32-card-ANON-0000-0000-0616-Cortado</v>
      </c>
      <c r="L1536" t="str">
        <f>IF(COUNTIF($K$2:K1536,K1536)=1,"único","repetido")</f>
        <v>único</v>
      </c>
    </row>
    <row r="1537" spans="1:12" x14ac:dyDescent="0.3">
      <c r="A1537" s="1">
        <v>45547</v>
      </c>
      <c r="B1537" s="2">
        <v>45547.525930821757</v>
      </c>
      <c r="C1537" s="2" t="str">
        <f>TEXT(Tabla1[[#This Row],[date]],"mmm")</f>
        <v>sept</v>
      </c>
      <c r="D1537" s="2" t="str">
        <f>TEXT(Tabla1[[#This Row],[date]],"dddd")</f>
        <v>jueves</v>
      </c>
      <c r="E1537" s="2" t="str">
        <f>TEXT(Tabla1[[#This Row],[datetime]],"hh:mm")</f>
        <v>12:37</v>
      </c>
      <c r="F1537" t="s">
        <v>3</v>
      </c>
      <c r="G1537" t="s">
        <v>155</v>
      </c>
      <c r="H1537" t="str">
        <f>IF(ISBLANK(G1537),"cash",IF(COUNTIF($D$2:D1537,D1537)=1,"Nuevo","frecuente"))</f>
        <v>frecuente</v>
      </c>
      <c r="I1537" s="8">
        <v>23.02</v>
      </c>
      <c r="J1537" t="s">
        <v>28</v>
      </c>
      <c r="K1537" t="str">
        <f>Tabla1[[#This Row],[day_of_the_week]]&amp;"-"&amp;Tabla1[[#This Row],[hour]]&amp;"-"&amp;Tabla1[[#This Row],[cash_type]]&amp;"-"&amp;Tabla1[[#This Row],[card]]&amp;"-"&amp;Tabla1[[#This Row],[coffee_name]]</f>
        <v>jueves-12:37-card-ANON-0000-0000-0141-Cortado</v>
      </c>
      <c r="L1537" t="str">
        <f>IF(COUNTIF($K$2:K1537,K1537)=1,"único","repetido")</f>
        <v>único</v>
      </c>
    </row>
    <row r="1538" spans="1:12" x14ac:dyDescent="0.3">
      <c r="A1538" s="1">
        <v>45547</v>
      </c>
      <c r="B1538" s="2">
        <v>45547.526501562497</v>
      </c>
      <c r="C1538" s="2" t="str">
        <f>TEXT(Tabla1[[#This Row],[date]],"mmm")</f>
        <v>sept</v>
      </c>
      <c r="D1538" s="2" t="str">
        <f>TEXT(Tabla1[[#This Row],[date]],"dddd")</f>
        <v>jueves</v>
      </c>
      <c r="E1538" s="2" t="str">
        <f>TEXT(Tabla1[[#This Row],[datetime]],"hh:mm")</f>
        <v>12:38</v>
      </c>
      <c r="F1538" t="s">
        <v>3</v>
      </c>
      <c r="G1538" t="s">
        <v>155</v>
      </c>
      <c r="H1538" t="str">
        <f>IF(ISBLANK(G1538),"cash",IF(COUNTIF($D$2:D1538,D1538)=1,"Nuevo","frecuente"))</f>
        <v>frecuente</v>
      </c>
      <c r="I1538" s="8">
        <v>23.02</v>
      </c>
      <c r="J1538" t="s">
        <v>28</v>
      </c>
      <c r="K1538" t="str">
        <f>Tabla1[[#This Row],[day_of_the_week]]&amp;"-"&amp;Tabla1[[#This Row],[hour]]&amp;"-"&amp;Tabla1[[#This Row],[cash_type]]&amp;"-"&amp;Tabla1[[#This Row],[card]]&amp;"-"&amp;Tabla1[[#This Row],[coffee_name]]</f>
        <v>jueves-12:38-card-ANON-0000-0000-0141-Cortado</v>
      </c>
      <c r="L1538" t="str">
        <f>IF(COUNTIF($K$2:K1538,K1538)=1,"único","repetido")</f>
        <v>único</v>
      </c>
    </row>
    <row r="1539" spans="1:12" x14ac:dyDescent="0.3">
      <c r="A1539" s="1">
        <v>45547</v>
      </c>
      <c r="B1539" s="2">
        <v>45547.70931972222</v>
      </c>
      <c r="C1539" s="2" t="str">
        <f>TEXT(Tabla1[[#This Row],[date]],"mmm")</f>
        <v>sept</v>
      </c>
      <c r="D1539" s="2" t="str">
        <f>TEXT(Tabla1[[#This Row],[date]],"dddd")</f>
        <v>jueves</v>
      </c>
      <c r="E1539" s="2" t="str">
        <f>TEXT(Tabla1[[#This Row],[datetime]],"hh:mm")</f>
        <v>17:01</v>
      </c>
      <c r="F1539" t="s">
        <v>3</v>
      </c>
      <c r="G1539" t="s">
        <v>631</v>
      </c>
      <c r="H1539" t="str">
        <f>IF(ISBLANK(G1539),"cash",IF(COUNTIF($D$2:D1539,D1539)=1,"Nuevo","frecuente"))</f>
        <v>frecuente</v>
      </c>
      <c r="I1539" s="8">
        <v>32.82</v>
      </c>
      <c r="J1539" t="s">
        <v>7</v>
      </c>
      <c r="K1539" t="str">
        <f>Tabla1[[#This Row],[day_of_the_week]]&amp;"-"&amp;Tabla1[[#This Row],[hour]]&amp;"-"&amp;Tabla1[[#This Row],[cash_type]]&amp;"-"&amp;Tabla1[[#This Row],[card]]&amp;"-"&amp;Tabla1[[#This Row],[coffee_name]]</f>
        <v>jueves-17:01-card-ANON-0000-0000-0617-Latte</v>
      </c>
      <c r="L1539" t="str">
        <f>IF(COUNTIF($K$2:K1539,K1539)=1,"único","repetido")</f>
        <v>único</v>
      </c>
    </row>
    <row r="1540" spans="1:12" x14ac:dyDescent="0.3">
      <c r="A1540" s="1">
        <v>45547</v>
      </c>
      <c r="B1540" s="2">
        <v>45547.881370509262</v>
      </c>
      <c r="C1540" s="2" t="str">
        <f>TEXT(Tabla1[[#This Row],[date]],"mmm")</f>
        <v>sept</v>
      </c>
      <c r="D1540" s="2" t="str">
        <f>TEXT(Tabla1[[#This Row],[date]],"dddd")</f>
        <v>jueves</v>
      </c>
      <c r="E1540" s="2" t="str">
        <f>TEXT(Tabla1[[#This Row],[datetime]],"hh:mm")</f>
        <v>21:09</v>
      </c>
      <c r="F1540" t="s">
        <v>3</v>
      </c>
      <c r="G1540" t="s">
        <v>632</v>
      </c>
      <c r="H1540" t="str">
        <f>IF(ISBLANK(G1540),"cash",IF(COUNTIF($D$2:D1540,D1540)=1,"Nuevo","frecuente"))</f>
        <v>frecuente</v>
      </c>
      <c r="I1540" s="8">
        <v>23.02</v>
      </c>
      <c r="J1540" t="s">
        <v>11</v>
      </c>
      <c r="K1540" t="str">
        <f>Tabla1[[#This Row],[day_of_the_week]]&amp;"-"&amp;Tabla1[[#This Row],[hour]]&amp;"-"&amp;Tabla1[[#This Row],[cash_type]]&amp;"-"&amp;Tabla1[[#This Row],[card]]&amp;"-"&amp;Tabla1[[#This Row],[coffee_name]]</f>
        <v>jueves-21:09-card-ANON-0000-0000-0618-Americano</v>
      </c>
      <c r="L1540" t="str">
        <f>IF(COUNTIF($K$2:K1540,K1540)=1,"único","repetido")</f>
        <v>único</v>
      </c>
    </row>
    <row r="1541" spans="1:12" x14ac:dyDescent="0.3">
      <c r="A1541" s="1">
        <v>45547</v>
      </c>
      <c r="B1541" s="2">
        <v>45547.882189340278</v>
      </c>
      <c r="C1541" s="2" t="str">
        <f>TEXT(Tabla1[[#This Row],[date]],"mmm")</f>
        <v>sept</v>
      </c>
      <c r="D1541" s="2" t="str">
        <f>TEXT(Tabla1[[#This Row],[date]],"dddd")</f>
        <v>jueves</v>
      </c>
      <c r="E1541" s="2" t="str">
        <f>TEXT(Tabla1[[#This Row],[datetime]],"hh:mm")</f>
        <v>21:10</v>
      </c>
      <c r="F1541" t="s">
        <v>3</v>
      </c>
      <c r="G1541" t="s">
        <v>632</v>
      </c>
      <c r="H1541" t="str">
        <f>IF(ISBLANK(G1541),"cash",IF(COUNTIF($D$2:D1541,D1541)=1,"Nuevo","frecuente"))</f>
        <v>frecuente</v>
      </c>
      <c r="I1541" s="8">
        <v>32.82</v>
      </c>
      <c r="J1541" t="s">
        <v>43</v>
      </c>
      <c r="K1541" t="str">
        <f>Tabla1[[#This Row],[day_of_the_week]]&amp;"-"&amp;Tabla1[[#This Row],[hour]]&amp;"-"&amp;Tabla1[[#This Row],[cash_type]]&amp;"-"&amp;Tabla1[[#This Row],[card]]&amp;"-"&amp;Tabla1[[#This Row],[coffee_name]]</f>
        <v>jueves-21:10-card-ANON-0000-0000-0618-Cappuccino</v>
      </c>
      <c r="L1541" t="str">
        <f>IF(COUNTIF($K$2:K1541,K1541)=1,"único","repetido")</f>
        <v>único</v>
      </c>
    </row>
    <row r="1542" spans="1:12" x14ac:dyDescent="0.3">
      <c r="A1542" s="1">
        <v>45547</v>
      </c>
      <c r="B1542" s="2">
        <v>45547.884222314817</v>
      </c>
      <c r="C1542" s="2" t="str">
        <f>TEXT(Tabla1[[#This Row],[date]],"mmm")</f>
        <v>sept</v>
      </c>
      <c r="D1542" s="2" t="str">
        <f>TEXT(Tabla1[[#This Row],[date]],"dddd")</f>
        <v>jueves</v>
      </c>
      <c r="E1542" s="2" t="str">
        <f>TEXT(Tabla1[[#This Row],[datetime]],"hh:mm")</f>
        <v>21:13</v>
      </c>
      <c r="F1542" t="s">
        <v>3</v>
      </c>
      <c r="G1542" t="s">
        <v>333</v>
      </c>
      <c r="H1542" t="str">
        <f>IF(ISBLANK(G1542),"cash",IF(COUNTIF($D$2:D1542,D1542)=1,"Nuevo","frecuente"))</f>
        <v>frecuente</v>
      </c>
      <c r="I1542" s="8">
        <v>23.02</v>
      </c>
      <c r="J1542" t="s">
        <v>28</v>
      </c>
      <c r="K1542" t="str">
        <f>Tabla1[[#This Row],[day_of_the_week]]&amp;"-"&amp;Tabla1[[#This Row],[hour]]&amp;"-"&amp;Tabla1[[#This Row],[cash_type]]&amp;"-"&amp;Tabla1[[#This Row],[card]]&amp;"-"&amp;Tabla1[[#This Row],[coffee_name]]</f>
        <v>jueves-21:13-card-ANON-0000-0000-0319-Cortado</v>
      </c>
      <c r="L1542" t="str">
        <f>IF(COUNTIF($K$2:K1542,K1542)=1,"único","repetido")</f>
        <v>único</v>
      </c>
    </row>
    <row r="1543" spans="1:12" x14ac:dyDescent="0.3">
      <c r="A1543" s="1">
        <v>45548</v>
      </c>
      <c r="B1543" s="2">
        <v>45548.331177812499</v>
      </c>
      <c r="C1543" s="2" t="str">
        <f>TEXT(Tabla1[[#This Row],[date]],"mmm")</f>
        <v>sept</v>
      </c>
      <c r="D1543" s="2" t="str">
        <f>TEXT(Tabla1[[#This Row],[date]],"dddd")</f>
        <v>viernes</v>
      </c>
      <c r="E1543" s="2" t="str">
        <f>TEXT(Tabla1[[#This Row],[datetime]],"hh:mm")</f>
        <v>07:56</v>
      </c>
      <c r="F1543" t="s">
        <v>3</v>
      </c>
      <c r="G1543" t="s">
        <v>584</v>
      </c>
      <c r="H1543" t="str">
        <f>IF(ISBLANK(G1543),"cash",IF(COUNTIF($D$2:D1543,D1543)=1,"Nuevo","frecuente"))</f>
        <v>frecuente</v>
      </c>
      <c r="I1543" s="8">
        <v>32.82</v>
      </c>
      <c r="J1543" t="s">
        <v>7</v>
      </c>
      <c r="K1543" t="str">
        <f>Tabla1[[#This Row],[day_of_the_week]]&amp;"-"&amp;Tabla1[[#This Row],[hour]]&amp;"-"&amp;Tabla1[[#This Row],[cash_type]]&amp;"-"&amp;Tabla1[[#This Row],[card]]&amp;"-"&amp;Tabla1[[#This Row],[coffee_name]]</f>
        <v>viernes-07:56-card-ANON-0000-0000-0570-Latte</v>
      </c>
      <c r="L1543" t="str">
        <f>IF(COUNTIF($K$2:K1543,K1543)=1,"único","repetido")</f>
        <v>único</v>
      </c>
    </row>
    <row r="1544" spans="1:12" x14ac:dyDescent="0.3">
      <c r="A1544" s="1">
        <v>45548</v>
      </c>
      <c r="B1544" s="2">
        <v>45548.361840104168</v>
      </c>
      <c r="C1544" s="2" t="str">
        <f>TEXT(Tabla1[[#This Row],[date]],"mmm")</f>
        <v>sept</v>
      </c>
      <c r="D1544" s="2" t="str">
        <f>TEXT(Tabla1[[#This Row],[date]],"dddd")</f>
        <v>viernes</v>
      </c>
      <c r="E1544" s="2" t="str">
        <f>TEXT(Tabla1[[#This Row],[datetime]],"hh:mm")</f>
        <v>08:41</v>
      </c>
      <c r="F1544" t="s">
        <v>3</v>
      </c>
      <c r="G1544" t="s">
        <v>439</v>
      </c>
      <c r="H1544" t="str">
        <f>IF(ISBLANK(G1544),"cash",IF(COUNTIF($D$2:D1544,D1544)=1,"Nuevo","frecuente"))</f>
        <v>frecuente</v>
      </c>
      <c r="I1544" s="8">
        <v>32.82</v>
      </c>
      <c r="J1544" t="s">
        <v>7</v>
      </c>
      <c r="K1544" t="str">
        <f>Tabla1[[#This Row],[day_of_the_week]]&amp;"-"&amp;Tabla1[[#This Row],[hour]]&amp;"-"&amp;Tabla1[[#This Row],[cash_type]]&amp;"-"&amp;Tabla1[[#This Row],[card]]&amp;"-"&amp;Tabla1[[#This Row],[coffee_name]]</f>
        <v>viernes-08:41-card-ANON-0000-0000-0425-Latte</v>
      </c>
      <c r="L1544" t="str">
        <f>IF(COUNTIF($K$2:K1544,K1544)=1,"único","repetido")</f>
        <v>único</v>
      </c>
    </row>
    <row r="1545" spans="1:12" x14ac:dyDescent="0.3">
      <c r="A1545" s="1">
        <v>45548</v>
      </c>
      <c r="B1545" s="2">
        <v>45548.371016365738</v>
      </c>
      <c r="C1545" s="2" t="str">
        <f>TEXT(Tabla1[[#This Row],[date]],"mmm")</f>
        <v>sept</v>
      </c>
      <c r="D1545" s="2" t="str">
        <f>TEXT(Tabla1[[#This Row],[date]],"dddd")</f>
        <v>viernes</v>
      </c>
      <c r="E1545" s="2" t="str">
        <f>TEXT(Tabla1[[#This Row],[datetime]],"hh:mm")</f>
        <v>08:54</v>
      </c>
      <c r="F1545" t="s">
        <v>3</v>
      </c>
      <c r="G1545" t="s">
        <v>389</v>
      </c>
      <c r="H1545" t="str">
        <f>IF(ISBLANK(G1545),"cash",IF(COUNTIF($D$2:D1545,D1545)=1,"Nuevo","frecuente"))</f>
        <v>frecuente</v>
      </c>
      <c r="I1545" s="8">
        <v>32.82</v>
      </c>
      <c r="J1545" t="s">
        <v>7</v>
      </c>
      <c r="K1545" t="str">
        <f>Tabla1[[#This Row],[day_of_the_week]]&amp;"-"&amp;Tabla1[[#This Row],[hour]]&amp;"-"&amp;Tabla1[[#This Row],[cash_type]]&amp;"-"&amp;Tabla1[[#This Row],[card]]&amp;"-"&amp;Tabla1[[#This Row],[coffee_name]]</f>
        <v>viernes-08:54-card-ANON-0000-0000-0375-Latte</v>
      </c>
      <c r="L1545" t="str">
        <f>IF(COUNTIF($K$2:K1545,K1545)=1,"único","repetido")</f>
        <v>único</v>
      </c>
    </row>
    <row r="1546" spans="1:12" x14ac:dyDescent="0.3">
      <c r="A1546" s="1">
        <v>45548</v>
      </c>
      <c r="B1546" s="2">
        <v>45548.41064105324</v>
      </c>
      <c r="C1546" s="2" t="str">
        <f>TEXT(Tabla1[[#This Row],[date]],"mmm")</f>
        <v>sept</v>
      </c>
      <c r="D1546" s="2" t="str">
        <f>TEXT(Tabla1[[#This Row],[date]],"dddd")</f>
        <v>viernes</v>
      </c>
      <c r="E1546" s="2" t="str">
        <f>TEXT(Tabla1[[#This Row],[datetime]],"hh:mm")</f>
        <v>09:51</v>
      </c>
      <c r="F1546" t="s">
        <v>3</v>
      </c>
      <c r="G1546" t="s">
        <v>633</v>
      </c>
      <c r="H1546" t="str">
        <f>IF(ISBLANK(G1546),"cash",IF(COUNTIF($D$2:D1546,D1546)=1,"Nuevo","frecuente"))</f>
        <v>frecuente</v>
      </c>
      <c r="I1546" s="8">
        <v>32.82</v>
      </c>
      <c r="J1546" t="s">
        <v>7</v>
      </c>
      <c r="K1546" t="str">
        <f>Tabla1[[#This Row],[day_of_the_week]]&amp;"-"&amp;Tabla1[[#This Row],[hour]]&amp;"-"&amp;Tabla1[[#This Row],[cash_type]]&amp;"-"&amp;Tabla1[[#This Row],[card]]&amp;"-"&amp;Tabla1[[#This Row],[coffee_name]]</f>
        <v>viernes-09:51-card-ANON-0000-0000-0619-Latte</v>
      </c>
      <c r="L1546" t="str">
        <f>IF(COUNTIF($K$2:K1546,K1546)=1,"único","repetido")</f>
        <v>único</v>
      </c>
    </row>
    <row r="1547" spans="1:12" x14ac:dyDescent="0.3">
      <c r="A1547" s="1">
        <v>45548</v>
      </c>
      <c r="B1547" s="2">
        <v>45548.651607280095</v>
      </c>
      <c r="C1547" s="2" t="str">
        <f>TEXT(Tabla1[[#This Row],[date]],"mmm")</f>
        <v>sept</v>
      </c>
      <c r="D1547" s="2" t="str">
        <f>TEXT(Tabla1[[#This Row],[date]],"dddd")</f>
        <v>viernes</v>
      </c>
      <c r="E1547" s="2" t="str">
        <f>TEXT(Tabla1[[#This Row],[datetime]],"hh:mm")</f>
        <v>15:38</v>
      </c>
      <c r="F1547" t="s">
        <v>3</v>
      </c>
      <c r="G1547" t="s">
        <v>256</v>
      </c>
      <c r="H1547" t="str">
        <f>IF(ISBLANK(G1547),"cash",IF(COUNTIF($D$2:D1547,D1547)=1,"Nuevo","frecuente"))</f>
        <v>frecuente</v>
      </c>
      <c r="I1547" s="8">
        <v>27.92</v>
      </c>
      <c r="J1547" t="s">
        <v>14</v>
      </c>
      <c r="K1547" t="str">
        <f>Tabla1[[#This Row],[day_of_the_week]]&amp;"-"&amp;Tabla1[[#This Row],[hour]]&amp;"-"&amp;Tabla1[[#This Row],[cash_type]]&amp;"-"&amp;Tabla1[[#This Row],[card]]&amp;"-"&amp;Tabla1[[#This Row],[coffee_name]]</f>
        <v>viernes-15:38-card-ANON-0000-0000-0242-Americano with Milk</v>
      </c>
      <c r="L1547" t="str">
        <f>IF(COUNTIF($K$2:K1547,K1547)=1,"único","repetido")</f>
        <v>único</v>
      </c>
    </row>
    <row r="1548" spans="1:12" x14ac:dyDescent="0.3">
      <c r="A1548" s="1">
        <v>45548</v>
      </c>
      <c r="B1548" s="2">
        <v>45548.660345972225</v>
      </c>
      <c r="C1548" s="2" t="str">
        <f>TEXT(Tabla1[[#This Row],[date]],"mmm")</f>
        <v>sept</v>
      </c>
      <c r="D1548" s="2" t="str">
        <f>TEXT(Tabla1[[#This Row],[date]],"dddd")</f>
        <v>viernes</v>
      </c>
      <c r="E1548" s="2" t="str">
        <f>TEXT(Tabla1[[#This Row],[datetime]],"hh:mm")</f>
        <v>15:50</v>
      </c>
      <c r="F1548" t="s">
        <v>3</v>
      </c>
      <c r="G1548" t="s">
        <v>566</v>
      </c>
      <c r="H1548" t="str">
        <f>IF(ISBLANK(G1548),"cash",IF(COUNTIF($D$2:D1548,D1548)=1,"Nuevo","frecuente"))</f>
        <v>frecuente</v>
      </c>
      <c r="I1548" s="8">
        <v>27.92</v>
      </c>
      <c r="J1548" t="s">
        <v>14</v>
      </c>
      <c r="K1548" t="str">
        <f>Tabla1[[#This Row],[day_of_the_week]]&amp;"-"&amp;Tabla1[[#This Row],[hour]]&amp;"-"&amp;Tabla1[[#This Row],[cash_type]]&amp;"-"&amp;Tabla1[[#This Row],[card]]&amp;"-"&amp;Tabla1[[#This Row],[coffee_name]]</f>
        <v>viernes-15:50-card-ANON-0000-0000-0552-Americano with Milk</v>
      </c>
      <c r="L1548" t="str">
        <f>IF(COUNTIF($K$2:K1548,K1548)=1,"único","repetido")</f>
        <v>único</v>
      </c>
    </row>
    <row r="1549" spans="1:12" x14ac:dyDescent="0.3">
      <c r="A1549" s="1">
        <v>45549</v>
      </c>
      <c r="B1549" s="2">
        <v>45549.687029618057</v>
      </c>
      <c r="C1549" s="2" t="str">
        <f>TEXT(Tabla1[[#This Row],[date]],"mmm")</f>
        <v>sept</v>
      </c>
      <c r="D1549" s="2" t="str">
        <f>TEXT(Tabla1[[#This Row],[date]],"dddd")</f>
        <v>sábado</v>
      </c>
      <c r="E1549" s="2" t="str">
        <f>TEXT(Tabla1[[#This Row],[datetime]],"hh:mm")</f>
        <v>16:29</v>
      </c>
      <c r="F1549" t="s">
        <v>3</v>
      </c>
      <c r="G1549" t="s">
        <v>557</v>
      </c>
      <c r="H1549" t="str">
        <f>IF(ISBLANK(G1549),"cash",IF(COUNTIF($D$2:D1549,D1549)=1,"Nuevo","frecuente"))</f>
        <v>frecuente</v>
      </c>
      <c r="I1549" s="8">
        <v>32.82</v>
      </c>
      <c r="J1549" t="s">
        <v>43</v>
      </c>
      <c r="K1549" t="str">
        <f>Tabla1[[#This Row],[day_of_the_week]]&amp;"-"&amp;Tabla1[[#This Row],[hour]]&amp;"-"&amp;Tabla1[[#This Row],[cash_type]]&amp;"-"&amp;Tabla1[[#This Row],[card]]&amp;"-"&amp;Tabla1[[#This Row],[coffee_name]]</f>
        <v>sábado-16:29-card-ANON-0000-0000-0543-Cappuccino</v>
      </c>
      <c r="L1549" t="str">
        <f>IF(COUNTIF($K$2:K1549,K1549)=1,"único","repetido")</f>
        <v>único</v>
      </c>
    </row>
    <row r="1550" spans="1:12" x14ac:dyDescent="0.3">
      <c r="A1550" s="1">
        <v>45549</v>
      </c>
      <c r="B1550" s="2">
        <v>45549.687695289351</v>
      </c>
      <c r="C1550" s="2" t="str">
        <f>TEXT(Tabla1[[#This Row],[date]],"mmm")</f>
        <v>sept</v>
      </c>
      <c r="D1550" s="2" t="str">
        <f>TEXT(Tabla1[[#This Row],[date]],"dddd")</f>
        <v>sábado</v>
      </c>
      <c r="E1550" s="2" t="str">
        <f>TEXT(Tabla1[[#This Row],[datetime]],"hh:mm")</f>
        <v>16:30</v>
      </c>
      <c r="F1550" t="s">
        <v>3</v>
      </c>
      <c r="G1550" t="s">
        <v>557</v>
      </c>
      <c r="H1550" t="str">
        <f>IF(ISBLANK(G1550),"cash",IF(COUNTIF($D$2:D1550,D1550)=1,"Nuevo","frecuente"))</f>
        <v>frecuente</v>
      </c>
      <c r="I1550" s="8">
        <v>32.82</v>
      </c>
      <c r="J1550" t="s">
        <v>43</v>
      </c>
      <c r="K1550" t="str">
        <f>Tabla1[[#This Row],[day_of_the_week]]&amp;"-"&amp;Tabla1[[#This Row],[hour]]&amp;"-"&amp;Tabla1[[#This Row],[cash_type]]&amp;"-"&amp;Tabla1[[#This Row],[card]]&amp;"-"&amp;Tabla1[[#This Row],[coffee_name]]</f>
        <v>sábado-16:30-card-ANON-0000-0000-0543-Cappuccino</v>
      </c>
      <c r="L1550" t="str">
        <f>IF(COUNTIF($K$2:K1550,K1550)=1,"único","repetido")</f>
        <v>único</v>
      </c>
    </row>
    <row r="1551" spans="1:12" x14ac:dyDescent="0.3">
      <c r="A1551" s="1">
        <v>45550</v>
      </c>
      <c r="B1551" s="2">
        <v>45550.362973854164</v>
      </c>
      <c r="C1551" s="2" t="str">
        <f>TEXT(Tabla1[[#This Row],[date]],"mmm")</f>
        <v>sept</v>
      </c>
      <c r="D1551" s="2" t="str">
        <f>TEXT(Tabla1[[#This Row],[date]],"dddd")</f>
        <v>domingo</v>
      </c>
      <c r="E1551" s="2" t="str">
        <f>TEXT(Tabla1[[#This Row],[datetime]],"hh:mm")</f>
        <v>08:42</v>
      </c>
      <c r="F1551" t="s">
        <v>3</v>
      </c>
      <c r="G1551" t="s">
        <v>361</v>
      </c>
      <c r="H1551" t="str">
        <f>IF(ISBLANK(G1551),"cash",IF(COUNTIF($D$2:D1551,D1551)=1,"Nuevo","frecuente"))</f>
        <v>frecuente</v>
      </c>
      <c r="I1551" s="8">
        <v>18.12</v>
      </c>
      <c r="J1551" t="s">
        <v>35</v>
      </c>
      <c r="K1551" t="str">
        <f>Tabla1[[#This Row],[day_of_the_week]]&amp;"-"&amp;Tabla1[[#This Row],[hour]]&amp;"-"&amp;Tabla1[[#This Row],[cash_type]]&amp;"-"&amp;Tabla1[[#This Row],[card]]&amp;"-"&amp;Tabla1[[#This Row],[coffee_name]]</f>
        <v>domingo-08:42-card-ANON-0000-0000-0347-Espresso</v>
      </c>
      <c r="L1551" t="str">
        <f>IF(COUNTIF($K$2:K1551,K1551)=1,"único","repetido")</f>
        <v>único</v>
      </c>
    </row>
    <row r="1552" spans="1:12" x14ac:dyDescent="0.3">
      <c r="A1552" s="1">
        <v>45550</v>
      </c>
      <c r="B1552" s="2">
        <v>45550.409476168985</v>
      </c>
      <c r="C1552" s="2" t="str">
        <f>TEXT(Tabla1[[#This Row],[date]],"mmm")</f>
        <v>sept</v>
      </c>
      <c r="D1552" s="2" t="str">
        <f>TEXT(Tabla1[[#This Row],[date]],"dddd")</f>
        <v>domingo</v>
      </c>
      <c r="E1552" s="2" t="str">
        <f>TEXT(Tabla1[[#This Row],[datetime]],"hh:mm")</f>
        <v>09:49</v>
      </c>
      <c r="F1552" t="s">
        <v>3</v>
      </c>
      <c r="G1552" t="s">
        <v>634</v>
      </c>
      <c r="H1552" t="str">
        <f>IF(ISBLANK(G1552),"cash",IF(COUNTIF($D$2:D1552,D1552)=1,"Nuevo","frecuente"))</f>
        <v>frecuente</v>
      </c>
      <c r="I1552" s="8">
        <v>27.92</v>
      </c>
      <c r="J1552" t="s">
        <v>14</v>
      </c>
      <c r="K1552" t="str">
        <f>Tabla1[[#This Row],[day_of_the_week]]&amp;"-"&amp;Tabla1[[#This Row],[hour]]&amp;"-"&amp;Tabla1[[#This Row],[cash_type]]&amp;"-"&amp;Tabla1[[#This Row],[card]]&amp;"-"&amp;Tabla1[[#This Row],[coffee_name]]</f>
        <v>domingo-09:49-card-ANON-0000-0000-0620-Americano with Milk</v>
      </c>
      <c r="L1552" t="str">
        <f>IF(COUNTIF($K$2:K1552,K1552)=1,"único","repetido")</f>
        <v>único</v>
      </c>
    </row>
    <row r="1553" spans="1:12" x14ac:dyDescent="0.3">
      <c r="A1553" s="1">
        <v>45550</v>
      </c>
      <c r="B1553" s="2">
        <v>45550.57612716435</v>
      </c>
      <c r="C1553" s="2" t="str">
        <f>TEXT(Tabla1[[#This Row],[date]],"mmm")</f>
        <v>sept</v>
      </c>
      <c r="D1553" s="2" t="str">
        <f>TEXT(Tabla1[[#This Row],[date]],"dddd")</f>
        <v>domingo</v>
      </c>
      <c r="E1553" s="2" t="str">
        <f>TEXT(Tabla1[[#This Row],[datetime]],"hh:mm")</f>
        <v>13:49</v>
      </c>
      <c r="F1553" t="s">
        <v>3</v>
      </c>
      <c r="G1553" t="s">
        <v>318</v>
      </c>
      <c r="H1553" t="str">
        <f>IF(ISBLANK(G1553),"cash",IF(COUNTIF($D$2:D1553,D1553)=1,"Nuevo","frecuente"))</f>
        <v>frecuente</v>
      </c>
      <c r="I1553" s="8">
        <v>23.02</v>
      </c>
      <c r="J1553" t="s">
        <v>11</v>
      </c>
      <c r="K1553" t="str">
        <f>Tabla1[[#This Row],[day_of_the_week]]&amp;"-"&amp;Tabla1[[#This Row],[hour]]&amp;"-"&amp;Tabla1[[#This Row],[cash_type]]&amp;"-"&amp;Tabla1[[#This Row],[card]]&amp;"-"&amp;Tabla1[[#This Row],[coffee_name]]</f>
        <v>domingo-13:49-card-ANON-0000-0000-0304-Americano</v>
      </c>
      <c r="L1553" t="str">
        <f>IF(COUNTIF($K$2:K1553,K1553)=1,"único","repetido")</f>
        <v>único</v>
      </c>
    </row>
    <row r="1554" spans="1:12" x14ac:dyDescent="0.3">
      <c r="A1554" s="1">
        <v>45550</v>
      </c>
      <c r="B1554" s="2">
        <v>45550.608556562504</v>
      </c>
      <c r="C1554" s="2" t="str">
        <f>TEXT(Tabla1[[#This Row],[date]],"mmm")</f>
        <v>sept</v>
      </c>
      <c r="D1554" s="2" t="str">
        <f>TEXT(Tabla1[[#This Row],[date]],"dddd")</f>
        <v>domingo</v>
      </c>
      <c r="E1554" s="2" t="str">
        <f>TEXT(Tabla1[[#This Row],[datetime]],"hh:mm")</f>
        <v>14:36</v>
      </c>
      <c r="F1554" t="s">
        <v>3</v>
      </c>
      <c r="G1554" t="s">
        <v>155</v>
      </c>
      <c r="H1554" t="str">
        <f>IF(ISBLANK(G1554),"cash",IF(COUNTIF($D$2:D1554,D1554)=1,"Nuevo","frecuente"))</f>
        <v>frecuente</v>
      </c>
      <c r="I1554" s="8">
        <v>23.02</v>
      </c>
      <c r="J1554" t="s">
        <v>28</v>
      </c>
      <c r="K1554" t="str">
        <f>Tabla1[[#This Row],[day_of_the_week]]&amp;"-"&amp;Tabla1[[#This Row],[hour]]&amp;"-"&amp;Tabla1[[#This Row],[cash_type]]&amp;"-"&amp;Tabla1[[#This Row],[card]]&amp;"-"&amp;Tabla1[[#This Row],[coffee_name]]</f>
        <v>domingo-14:36-card-ANON-0000-0000-0141-Cortado</v>
      </c>
      <c r="L1554" t="str">
        <f>IF(COUNTIF($K$2:K1554,K1554)=1,"único","repetido")</f>
        <v>único</v>
      </c>
    </row>
    <row r="1555" spans="1:12" x14ac:dyDescent="0.3">
      <c r="A1555" s="1">
        <v>45550</v>
      </c>
      <c r="B1555" s="2">
        <v>45550.609266168984</v>
      </c>
      <c r="C1555" s="2" t="str">
        <f>TEXT(Tabla1[[#This Row],[date]],"mmm")</f>
        <v>sept</v>
      </c>
      <c r="D1555" s="2" t="str">
        <f>TEXT(Tabla1[[#This Row],[date]],"dddd")</f>
        <v>domingo</v>
      </c>
      <c r="E1555" s="2" t="str">
        <f>TEXT(Tabla1[[#This Row],[datetime]],"hh:mm")</f>
        <v>14:37</v>
      </c>
      <c r="F1555" t="s">
        <v>3</v>
      </c>
      <c r="G1555" t="s">
        <v>155</v>
      </c>
      <c r="H1555" t="str">
        <f>IF(ISBLANK(G1555),"cash",IF(COUNTIF($D$2:D1555,D1555)=1,"Nuevo","frecuente"))</f>
        <v>frecuente</v>
      </c>
      <c r="I1555" s="8">
        <v>23.02</v>
      </c>
      <c r="J1555" t="s">
        <v>28</v>
      </c>
      <c r="K1555" t="str">
        <f>Tabla1[[#This Row],[day_of_the_week]]&amp;"-"&amp;Tabla1[[#This Row],[hour]]&amp;"-"&amp;Tabla1[[#This Row],[cash_type]]&amp;"-"&amp;Tabla1[[#This Row],[card]]&amp;"-"&amp;Tabla1[[#This Row],[coffee_name]]</f>
        <v>domingo-14:37-card-ANON-0000-0000-0141-Cortado</v>
      </c>
      <c r="L1555" t="str">
        <f>IF(COUNTIF($K$2:K1555,K1555)=1,"único","repetido")</f>
        <v>único</v>
      </c>
    </row>
    <row r="1556" spans="1:12" x14ac:dyDescent="0.3">
      <c r="A1556" s="1">
        <v>45550</v>
      </c>
      <c r="B1556" s="2">
        <v>45550.620355416664</v>
      </c>
      <c r="C1556" s="2" t="str">
        <f>TEXT(Tabla1[[#This Row],[date]],"mmm")</f>
        <v>sept</v>
      </c>
      <c r="D1556" s="2" t="str">
        <f>TEXT(Tabla1[[#This Row],[date]],"dddd")</f>
        <v>domingo</v>
      </c>
      <c r="E1556" s="2" t="str">
        <f>TEXT(Tabla1[[#This Row],[datetime]],"hh:mm")</f>
        <v>14:53</v>
      </c>
      <c r="F1556" t="s">
        <v>3</v>
      </c>
      <c r="G1556" t="s">
        <v>557</v>
      </c>
      <c r="H1556" t="str">
        <f>IF(ISBLANK(G1556),"cash",IF(COUNTIF($D$2:D1556,D1556)=1,"Nuevo","frecuente"))</f>
        <v>frecuente</v>
      </c>
      <c r="I1556" s="8">
        <v>32.82</v>
      </c>
      <c r="J1556" t="s">
        <v>43</v>
      </c>
      <c r="K1556" t="str">
        <f>Tabla1[[#This Row],[day_of_the_week]]&amp;"-"&amp;Tabla1[[#This Row],[hour]]&amp;"-"&amp;Tabla1[[#This Row],[cash_type]]&amp;"-"&amp;Tabla1[[#This Row],[card]]&amp;"-"&amp;Tabla1[[#This Row],[coffee_name]]</f>
        <v>domingo-14:53-card-ANON-0000-0000-0543-Cappuccino</v>
      </c>
      <c r="L1556" t="str">
        <f>IF(COUNTIF($K$2:K1556,K1556)=1,"único","repetido")</f>
        <v>único</v>
      </c>
    </row>
    <row r="1557" spans="1:12" x14ac:dyDescent="0.3">
      <c r="A1557" s="1">
        <v>45551</v>
      </c>
      <c r="B1557" s="2">
        <v>45551.564153645835</v>
      </c>
      <c r="C1557" s="2" t="str">
        <f>TEXT(Tabla1[[#This Row],[date]],"mmm")</f>
        <v>sept</v>
      </c>
      <c r="D1557" s="2" t="str">
        <f>TEXT(Tabla1[[#This Row],[date]],"dddd")</f>
        <v>lunes</v>
      </c>
      <c r="E1557" s="2" t="str">
        <f>TEXT(Tabla1[[#This Row],[datetime]],"hh:mm")</f>
        <v>13:32</v>
      </c>
      <c r="F1557" t="s">
        <v>3</v>
      </c>
      <c r="G1557" t="s">
        <v>635</v>
      </c>
      <c r="H1557" t="str">
        <f>IF(ISBLANK(G1557),"cash",IF(COUNTIF($D$2:D1557,D1557)=1,"Nuevo","frecuente"))</f>
        <v>frecuente</v>
      </c>
      <c r="I1557" s="8">
        <v>32.82</v>
      </c>
      <c r="J1557" t="s">
        <v>7</v>
      </c>
      <c r="K1557" t="str">
        <f>Tabla1[[#This Row],[day_of_the_week]]&amp;"-"&amp;Tabla1[[#This Row],[hour]]&amp;"-"&amp;Tabla1[[#This Row],[cash_type]]&amp;"-"&amp;Tabla1[[#This Row],[card]]&amp;"-"&amp;Tabla1[[#This Row],[coffee_name]]</f>
        <v>lunes-13:32-card-ANON-0000-0000-0621-Latte</v>
      </c>
      <c r="L1557" t="str">
        <f>IF(COUNTIF($K$2:K1557,K1557)=1,"único","repetido")</f>
        <v>único</v>
      </c>
    </row>
    <row r="1558" spans="1:12" x14ac:dyDescent="0.3">
      <c r="A1558" s="1">
        <v>45551</v>
      </c>
      <c r="B1558" s="2">
        <v>45551.565008877318</v>
      </c>
      <c r="C1558" s="2" t="str">
        <f>TEXT(Tabla1[[#This Row],[date]],"mmm")</f>
        <v>sept</v>
      </c>
      <c r="D1558" s="2" t="str">
        <f>TEXT(Tabla1[[#This Row],[date]],"dddd")</f>
        <v>lunes</v>
      </c>
      <c r="E1558" s="2" t="str">
        <f>TEXT(Tabla1[[#This Row],[datetime]],"hh:mm")</f>
        <v>13:33</v>
      </c>
      <c r="F1558" t="s">
        <v>3</v>
      </c>
      <c r="G1558" t="s">
        <v>598</v>
      </c>
      <c r="H1558" t="str">
        <f>IF(ISBLANK(G1558),"cash",IF(COUNTIF($D$2:D1558,D1558)=1,"Nuevo","frecuente"))</f>
        <v>frecuente</v>
      </c>
      <c r="I1558" s="8">
        <v>27.92</v>
      </c>
      <c r="J1558" t="s">
        <v>14</v>
      </c>
      <c r="K1558" t="str">
        <f>Tabla1[[#This Row],[day_of_the_week]]&amp;"-"&amp;Tabla1[[#This Row],[hour]]&amp;"-"&amp;Tabla1[[#This Row],[cash_type]]&amp;"-"&amp;Tabla1[[#This Row],[card]]&amp;"-"&amp;Tabla1[[#This Row],[coffee_name]]</f>
        <v>lunes-13:33-card-ANON-0000-0000-0584-Americano with Milk</v>
      </c>
      <c r="L1558" t="str">
        <f>IF(COUNTIF($K$2:K1558,K1558)=1,"único","repetido")</f>
        <v>único</v>
      </c>
    </row>
    <row r="1559" spans="1:12" x14ac:dyDescent="0.3">
      <c r="A1559" s="1">
        <v>45551</v>
      </c>
      <c r="B1559" s="2">
        <v>45551.641195138887</v>
      </c>
      <c r="C1559" s="2" t="str">
        <f>TEXT(Tabla1[[#This Row],[date]],"mmm")</f>
        <v>sept</v>
      </c>
      <c r="D1559" s="2" t="str">
        <f>TEXT(Tabla1[[#This Row],[date]],"dddd")</f>
        <v>lunes</v>
      </c>
      <c r="E1559" s="2" t="str">
        <f>TEXT(Tabla1[[#This Row],[datetime]],"hh:mm")</f>
        <v>15:23</v>
      </c>
      <c r="F1559" t="s">
        <v>3</v>
      </c>
      <c r="G1559" t="s">
        <v>635</v>
      </c>
      <c r="H1559" t="str">
        <f>IF(ISBLANK(G1559),"cash",IF(COUNTIF($D$2:D1559,D1559)=1,"Nuevo","frecuente"))</f>
        <v>frecuente</v>
      </c>
      <c r="I1559" s="8">
        <v>32.82</v>
      </c>
      <c r="J1559" t="s">
        <v>7</v>
      </c>
      <c r="K1559" t="str">
        <f>Tabla1[[#This Row],[day_of_the_week]]&amp;"-"&amp;Tabla1[[#This Row],[hour]]&amp;"-"&amp;Tabla1[[#This Row],[cash_type]]&amp;"-"&amp;Tabla1[[#This Row],[card]]&amp;"-"&amp;Tabla1[[#This Row],[coffee_name]]</f>
        <v>lunes-15:23-card-ANON-0000-0000-0621-Latte</v>
      </c>
      <c r="L1559" t="str">
        <f>IF(COUNTIF($K$2:K1559,K1559)=1,"único","repetido")</f>
        <v>único</v>
      </c>
    </row>
    <row r="1560" spans="1:12" x14ac:dyDescent="0.3">
      <c r="A1560" s="1">
        <v>45551</v>
      </c>
      <c r="B1560" s="2">
        <v>45551.719510810188</v>
      </c>
      <c r="C1560" s="2" t="str">
        <f>TEXT(Tabla1[[#This Row],[date]],"mmm")</f>
        <v>sept</v>
      </c>
      <c r="D1560" s="2" t="str">
        <f>TEXT(Tabla1[[#This Row],[date]],"dddd")</f>
        <v>lunes</v>
      </c>
      <c r="E1560" s="2" t="str">
        <f>TEXT(Tabla1[[#This Row],[datetime]],"hh:mm")</f>
        <v>17:16</v>
      </c>
      <c r="F1560" t="s">
        <v>3</v>
      </c>
      <c r="G1560" t="s">
        <v>636</v>
      </c>
      <c r="H1560" t="str">
        <f>IF(ISBLANK(G1560),"cash",IF(COUNTIF($D$2:D1560,D1560)=1,"Nuevo","frecuente"))</f>
        <v>frecuente</v>
      </c>
      <c r="I1560" s="8">
        <v>27.92</v>
      </c>
      <c r="J1560" t="s">
        <v>14</v>
      </c>
      <c r="K1560" t="str">
        <f>Tabla1[[#This Row],[day_of_the_week]]&amp;"-"&amp;Tabla1[[#This Row],[hour]]&amp;"-"&amp;Tabla1[[#This Row],[cash_type]]&amp;"-"&amp;Tabla1[[#This Row],[card]]&amp;"-"&amp;Tabla1[[#This Row],[coffee_name]]</f>
        <v>lunes-17:16-card-ANON-0000-0000-0622-Americano with Milk</v>
      </c>
      <c r="L1560" t="str">
        <f>IF(COUNTIF($K$2:K1560,K1560)=1,"único","repetido")</f>
        <v>único</v>
      </c>
    </row>
    <row r="1561" spans="1:12" x14ac:dyDescent="0.3">
      <c r="A1561" s="1">
        <v>45551</v>
      </c>
      <c r="B1561" s="2">
        <v>45551.720870960649</v>
      </c>
      <c r="C1561" s="2" t="str">
        <f>TEXT(Tabla1[[#This Row],[date]],"mmm")</f>
        <v>sept</v>
      </c>
      <c r="D1561" s="2" t="str">
        <f>TEXT(Tabla1[[#This Row],[date]],"dddd")</f>
        <v>lunes</v>
      </c>
      <c r="E1561" s="2" t="str">
        <f>TEXT(Tabla1[[#This Row],[datetime]],"hh:mm")</f>
        <v>17:18</v>
      </c>
      <c r="F1561" t="s">
        <v>3</v>
      </c>
      <c r="G1561" t="s">
        <v>637</v>
      </c>
      <c r="H1561" t="str">
        <f>IF(ISBLANK(G1561),"cash",IF(COUNTIF($D$2:D1561,D1561)=1,"Nuevo","frecuente"))</f>
        <v>frecuente</v>
      </c>
      <c r="I1561" s="8">
        <v>32.82</v>
      </c>
      <c r="J1561" t="s">
        <v>7</v>
      </c>
      <c r="K1561" t="str">
        <f>Tabla1[[#This Row],[day_of_the_week]]&amp;"-"&amp;Tabla1[[#This Row],[hour]]&amp;"-"&amp;Tabla1[[#This Row],[cash_type]]&amp;"-"&amp;Tabla1[[#This Row],[card]]&amp;"-"&amp;Tabla1[[#This Row],[coffee_name]]</f>
        <v>lunes-17:18-card-ANON-0000-0000-0623-Latte</v>
      </c>
      <c r="L1561" t="str">
        <f>IF(COUNTIF($K$2:K1561,K1561)=1,"único","repetido")</f>
        <v>único</v>
      </c>
    </row>
    <row r="1562" spans="1:12" x14ac:dyDescent="0.3">
      <c r="A1562" s="1">
        <v>45551</v>
      </c>
      <c r="B1562" s="2">
        <v>45551.788026018519</v>
      </c>
      <c r="C1562" s="2" t="str">
        <f>TEXT(Tabla1[[#This Row],[date]],"mmm")</f>
        <v>sept</v>
      </c>
      <c r="D1562" s="2" t="str">
        <f>TEXT(Tabla1[[#This Row],[date]],"dddd")</f>
        <v>lunes</v>
      </c>
      <c r="E1562" s="2" t="str">
        <f>TEXT(Tabla1[[#This Row],[datetime]],"hh:mm")</f>
        <v>18:54</v>
      </c>
      <c r="F1562" t="s">
        <v>3</v>
      </c>
      <c r="G1562" t="s">
        <v>638</v>
      </c>
      <c r="H1562" t="str">
        <f>IF(ISBLANK(G1562),"cash",IF(COUNTIF($D$2:D1562,D1562)=1,"Nuevo","frecuente"))</f>
        <v>frecuente</v>
      </c>
      <c r="I1562" s="8">
        <v>32.82</v>
      </c>
      <c r="J1562" t="s">
        <v>7</v>
      </c>
      <c r="K1562" t="str">
        <f>Tabla1[[#This Row],[day_of_the_week]]&amp;"-"&amp;Tabla1[[#This Row],[hour]]&amp;"-"&amp;Tabla1[[#This Row],[cash_type]]&amp;"-"&amp;Tabla1[[#This Row],[card]]&amp;"-"&amp;Tabla1[[#This Row],[coffee_name]]</f>
        <v>lunes-18:54-card-ANON-0000-0000-0624-Latte</v>
      </c>
      <c r="L1562" t="str">
        <f>IF(COUNTIF($K$2:K1562,K1562)=1,"único","repetido")</f>
        <v>único</v>
      </c>
    </row>
    <row r="1563" spans="1:12" x14ac:dyDescent="0.3">
      <c r="A1563" s="1">
        <v>45551</v>
      </c>
      <c r="B1563" s="2">
        <v>45551.788949942129</v>
      </c>
      <c r="C1563" s="2" t="str">
        <f>TEXT(Tabla1[[#This Row],[date]],"mmm")</f>
        <v>sept</v>
      </c>
      <c r="D1563" s="2" t="str">
        <f>TEXT(Tabla1[[#This Row],[date]],"dddd")</f>
        <v>lunes</v>
      </c>
      <c r="E1563" s="2" t="str">
        <f>TEXT(Tabla1[[#This Row],[datetime]],"hh:mm")</f>
        <v>18:56</v>
      </c>
      <c r="F1563" t="s">
        <v>3</v>
      </c>
      <c r="G1563" t="s">
        <v>639</v>
      </c>
      <c r="H1563" t="str">
        <f>IF(ISBLANK(G1563),"cash",IF(COUNTIF($D$2:D1563,D1563)=1,"Nuevo","frecuente"))</f>
        <v>frecuente</v>
      </c>
      <c r="I1563" s="8">
        <v>32.82</v>
      </c>
      <c r="J1563" t="s">
        <v>7</v>
      </c>
      <c r="K1563" t="str">
        <f>Tabla1[[#This Row],[day_of_the_week]]&amp;"-"&amp;Tabla1[[#This Row],[hour]]&amp;"-"&amp;Tabla1[[#This Row],[cash_type]]&amp;"-"&amp;Tabla1[[#This Row],[card]]&amp;"-"&amp;Tabla1[[#This Row],[coffee_name]]</f>
        <v>lunes-18:56-card-ANON-0000-0000-0625-Latte</v>
      </c>
      <c r="L1563" t="str">
        <f>IF(COUNTIF($K$2:K1563,K1563)=1,"único","repetido")</f>
        <v>único</v>
      </c>
    </row>
    <row r="1564" spans="1:12" x14ac:dyDescent="0.3">
      <c r="A1564" s="1">
        <v>45551</v>
      </c>
      <c r="B1564" s="2">
        <v>45551.88216079861</v>
      </c>
      <c r="C1564" s="2" t="str">
        <f>TEXT(Tabla1[[#This Row],[date]],"mmm")</f>
        <v>sept</v>
      </c>
      <c r="D1564" s="2" t="str">
        <f>TEXT(Tabla1[[#This Row],[date]],"dddd")</f>
        <v>lunes</v>
      </c>
      <c r="E1564" s="2" t="str">
        <f>TEXT(Tabla1[[#This Row],[datetime]],"hh:mm")</f>
        <v>21:10</v>
      </c>
      <c r="F1564" t="s">
        <v>3</v>
      </c>
      <c r="G1564" t="s">
        <v>640</v>
      </c>
      <c r="H1564" t="str">
        <f>IF(ISBLANK(G1564),"cash",IF(COUNTIF($D$2:D1564,D1564)=1,"Nuevo","frecuente"))</f>
        <v>frecuente</v>
      </c>
      <c r="I1564" s="8">
        <v>27.92</v>
      </c>
      <c r="J1564" t="s">
        <v>14</v>
      </c>
      <c r="K1564" t="str">
        <f>Tabla1[[#This Row],[day_of_the_week]]&amp;"-"&amp;Tabla1[[#This Row],[hour]]&amp;"-"&amp;Tabla1[[#This Row],[cash_type]]&amp;"-"&amp;Tabla1[[#This Row],[card]]&amp;"-"&amp;Tabla1[[#This Row],[coffee_name]]</f>
        <v>lunes-21:10-card-ANON-0000-0000-0626-Americano with Milk</v>
      </c>
      <c r="L1564" t="str">
        <f>IF(COUNTIF($K$2:K1564,K1564)=1,"único","repetido")</f>
        <v>único</v>
      </c>
    </row>
    <row r="1565" spans="1:12" x14ac:dyDescent="0.3">
      <c r="A1565" s="1">
        <v>45551</v>
      </c>
      <c r="B1565" s="2">
        <v>45551.883015046296</v>
      </c>
      <c r="C1565" s="2" t="str">
        <f>TEXT(Tabla1[[#This Row],[date]],"mmm")</f>
        <v>sept</v>
      </c>
      <c r="D1565" s="2" t="str">
        <f>TEXT(Tabla1[[#This Row],[date]],"dddd")</f>
        <v>lunes</v>
      </c>
      <c r="E1565" s="2" t="str">
        <f>TEXT(Tabla1[[#This Row],[datetime]],"hh:mm")</f>
        <v>21:11</v>
      </c>
      <c r="F1565" t="s">
        <v>3</v>
      </c>
      <c r="G1565" t="s">
        <v>640</v>
      </c>
      <c r="H1565" t="str">
        <f>IF(ISBLANK(G1565),"cash",IF(COUNTIF($D$2:D1565,D1565)=1,"Nuevo","frecuente"))</f>
        <v>frecuente</v>
      </c>
      <c r="I1565" s="8">
        <v>32.82</v>
      </c>
      <c r="J1565" t="s">
        <v>7</v>
      </c>
      <c r="K1565" t="str">
        <f>Tabla1[[#This Row],[day_of_the_week]]&amp;"-"&amp;Tabla1[[#This Row],[hour]]&amp;"-"&amp;Tabla1[[#This Row],[cash_type]]&amp;"-"&amp;Tabla1[[#This Row],[card]]&amp;"-"&amp;Tabla1[[#This Row],[coffee_name]]</f>
        <v>lunes-21:11-card-ANON-0000-0000-0626-Latte</v>
      </c>
      <c r="L1565" t="str">
        <f>IF(COUNTIF($K$2:K1565,K1565)=1,"único","repetido")</f>
        <v>único</v>
      </c>
    </row>
    <row r="1566" spans="1:12" x14ac:dyDescent="0.3">
      <c r="A1566" s="1">
        <v>45551</v>
      </c>
      <c r="B1566" s="2">
        <v>45551.901241990738</v>
      </c>
      <c r="C1566" s="2" t="str">
        <f>TEXT(Tabla1[[#This Row],[date]],"mmm")</f>
        <v>sept</v>
      </c>
      <c r="D1566" s="2" t="str">
        <f>TEXT(Tabla1[[#This Row],[date]],"dddd")</f>
        <v>lunes</v>
      </c>
      <c r="E1566" s="2" t="str">
        <f>TEXT(Tabla1[[#This Row],[datetime]],"hh:mm")</f>
        <v>21:37</v>
      </c>
      <c r="F1566" t="s">
        <v>3</v>
      </c>
      <c r="G1566" t="s">
        <v>301</v>
      </c>
      <c r="H1566" t="str">
        <f>IF(ISBLANK(G1566),"cash",IF(COUNTIF($D$2:D1566,D1566)=1,"Nuevo","frecuente"))</f>
        <v>frecuente</v>
      </c>
      <c r="I1566" s="8">
        <v>27.92</v>
      </c>
      <c r="J1566" t="s">
        <v>14</v>
      </c>
      <c r="K1566" t="str">
        <f>Tabla1[[#This Row],[day_of_the_week]]&amp;"-"&amp;Tabla1[[#This Row],[hour]]&amp;"-"&amp;Tabla1[[#This Row],[cash_type]]&amp;"-"&amp;Tabla1[[#This Row],[card]]&amp;"-"&amp;Tabla1[[#This Row],[coffee_name]]</f>
        <v>lunes-21:37-card-ANON-0000-0000-0287-Americano with Milk</v>
      </c>
      <c r="L1566" t="str">
        <f>IF(COUNTIF($K$2:K1566,K1566)=1,"único","repetido")</f>
        <v>único</v>
      </c>
    </row>
    <row r="1567" spans="1:12" x14ac:dyDescent="0.3">
      <c r="A1567" s="1">
        <v>45551</v>
      </c>
      <c r="B1567" s="2">
        <v>45551.901952152781</v>
      </c>
      <c r="C1567" s="2" t="str">
        <f>TEXT(Tabla1[[#This Row],[date]],"mmm")</f>
        <v>sept</v>
      </c>
      <c r="D1567" s="2" t="str">
        <f>TEXT(Tabla1[[#This Row],[date]],"dddd")</f>
        <v>lunes</v>
      </c>
      <c r="E1567" s="2" t="str">
        <f>TEXT(Tabla1[[#This Row],[datetime]],"hh:mm")</f>
        <v>21:38</v>
      </c>
      <c r="F1567" t="s">
        <v>3</v>
      </c>
      <c r="G1567" t="s">
        <v>111</v>
      </c>
      <c r="H1567" t="str">
        <f>IF(ISBLANK(G1567),"cash",IF(COUNTIF($D$2:D1567,D1567)=1,"Nuevo","frecuente"))</f>
        <v>frecuente</v>
      </c>
      <c r="I1567" s="8">
        <v>27.92</v>
      </c>
      <c r="J1567" t="s">
        <v>14</v>
      </c>
      <c r="K1567" t="str">
        <f>Tabla1[[#This Row],[day_of_the_week]]&amp;"-"&amp;Tabla1[[#This Row],[hour]]&amp;"-"&amp;Tabla1[[#This Row],[cash_type]]&amp;"-"&amp;Tabla1[[#This Row],[card]]&amp;"-"&amp;Tabla1[[#This Row],[coffee_name]]</f>
        <v>lunes-21:38-card-ANON-0000-0000-0097-Americano with Milk</v>
      </c>
      <c r="L1567" t="str">
        <f>IF(COUNTIF($K$2:K1567,K1567)=1,"único","repetido")</f>
        <v>único</v>
      </c>
    </row>
    <row r="1568" spans="1:12" x14ac:dyDescent="0.3">
      <c r="A1568" s="1">
        <v>45552</v>
      </c>
      <c r="B1568" s="2">
        <v>45552.329837118057</v>
      </c>
      <c r="C1568" s="2" t="str">
        <f>TEXT(Tabla1[[#This Row],[date]],"mmm")</f>
        <v>sept</v>
      </c>
      <c r="D1568" s="2" t="str">
        <f>TEXT(Tabla1[[#This Row],[date]],"dddd")</f>
        <v>martes</v>
      </c>
      <c r="E1568" s="2" t="str">
        <f>TEXT(Tabla1[[#This Row],[datetime]],"hh:mm")</f>
        <v>07:54</v>
      </c>
      <c r="F1568" t="s">
        <v>3</v>
      </c>
      <c r="G1568" t="s">
        <v>641</v>
      </c>
      <c r="H1568" t="str">
        <f>IF(ISBLANK(G1568),"cash",IF(COUNTIF($D$2:D1568,D1568)=1,"Nuevo","frecuente"))</f>
        <v>frecuente</v>
      </c>
      <c r="I1568" s="8">
        <v>23.02</v>
      </c>
      <c r="J1568" t="s">
        <v>28</v>
      </c>
      <c r="K1568" t="str">
        <f>Tabla1[[#This Row],[day_of_the_week]]&amp;"-"&amp;Tabla1[[#This Row],[hour]]&amp;"-"&amp;Tabla1[[#This Row],[cash_type]]&amp;"-"&amp;Tabla1[[#This Row],[card]]&amp;"-"&amp;Tabla1[[#This Row],[coffee_name]]</f>
        <v>martes-07:54-card-ANON-0000-0000-0627-Cortado</v>
      </c>
      <c r="L1568" t="str">
        <f>IF(COUNTIF($K$2:K1568,K1568)=1,"único","repetido")</f>
        <v>único</v>
      </c>
    </row>
    <row r="1569" spans="1:12" x14ac:dyDescent="0.3">
      <c r="A1569" s="1">
        <v>45552</v>
      </c>
      <c r="B1569" s="2">
        <v>45552.339593703706</v>
      </c>
      <c r="C1569" s="2" t="str">
        <f>TEXT(Tabla1[[#This Row],[date]],"mmm")</f>
        <v>sept</v>
      </c>
      <c r="D1569" s="2" t="str">
        <f>TEXT(Tabla1[[#This Row],[date]],"dddd")</f>
        <v>martes</v>
      </c>
      <c r="E1569" s="2" t="str">
        <f>TEXT(Tabla1[[#This Row],[datetime]],"hh:mm")</f>
        <v>08:09</v>
      </c>
      <c r="F1569" t="s">
        <v>3</v>
      </c>
      <c r="G1569" t="s">
        <v>635</v>
      </c>
      <c r="H1569" t="str">
        <f>IF(ISBLANK(G1569),"cash",IF(COUNTIF($D$2:D1569,D1569)=1,"Nuevo","frecuente"))</f>
        <v>frecuente</v>
      </c>
      <c r="I1569" s="8">
        <v>32.82</v>
      </c>
      <c r="J1569" t="s">
        <v>7</v>
      </c>
      <c r="K1569" t="str">
        <f>Tabla1[[#This Row],[day_of_the_week]]&amp;"-"&amp;Tabla1[[#This Row],[hour]]&amp;"-"&amp;Tabla1[[#This Row],[cash_type]]&amp;"-"&amp;Tabla1[[#This Row],[card]]&amp;"-"&amp;Tabla1[[#This Row],[coffee_name]]</f>
        <v>martes-08:09-card-ANON-0000-0000-0621-Latte</v>
      </c>
      <c r="L1569" t="str">
        <f>IF(COUNTIF($K$2:K1569,K1569)=1,"único","repetido")</f>
        <v>único</v>
      </c>
    </row>
    <row r="1570" spans="1:12" x14ac:dyDescent="0.3">
      <c r="A1570" s="1">
        <v>45552</v>
      </c>
      <c r="B1570" s="2">
        <v>45552.359462418979</v>
      </c>
      <c r="C1570" s="2" t="str">
        <f>TEXT(Tabla1[[#This Row],[date]],"mmm")</f>
        <v>sept</v>
      </c>
      <c r="D1570" s="2" t="str">
        <f>TEXT(Tabla1[[#This Row],[date]],"dddd")</f>
        <v>martes</v>
      </c>
      <c r="E1570" s="2" t="str">
        <f>TEXT(Tabla1[[#This Row],[datetime]],"hh:mm")</f>
        <v>08:37</v>
      </c>
      <c r="F1570" t="s">
        <v>3</v>
      </c>
      <c r="G1570" t="s">
        <v>290</v>
      </c>
      <c r="H1570" t="str">
        <f>IF(ISBLANK(G1570),"cash",IF(COUNTIF($D$2:D1570,D1570)=1,"Nuevo","frecuente"))</f>
        <v>frecuente</v>
      </c>
      <c r="I1570" s="8">
        <v>27.92</v>
      </c>
      <c r="J1570" t="s">
        <v>14</v>
      </c>
      <c r="K1570" t="str">
        <f>Tabla1[[#This Row],[day_of_the_week]]&amp;"-"&amp;Tabla1[[#This Row],[hour]]&amp;"-"&amp;Tabla1[[#This Row],[cash_type]]&amp;"-"&amp;Tabla1[[#This Row],[card]]&amp;"-"&amp;Tabla1[[#This Row],[coffee_name]]</f>
        <v>martes-08:37-card-ANON-0000-0000-0276-Americano with Milk</v>
      </c>
      <c r="L1570" t="str">
        <f>IF(COUNTIF($K$2:K1570,K1570)=1,"único","repetido")</f>
        <v>único</v>
      </c>
    </row>
    <row r="1571" spans="1:12" x14ac:dyDescent="0.3">
      <c r="A1571" s="1">
        <v>45552</v>
      </c>
      <c r="B1571" s="2">
        <v>45552.362864282404</v>
      </c>
      <c r="C1571" s="2" t="str">
        <f>TEXT(Tabla1[[#This Row],[date]],"mmm")</f>
        <v>sept</v>
      </c>
      <c r="D1571" s="2" t="str">
        <f>TEXT(Tabla1[[#This Row],[date]],"dddd")</f>
        <v>martes</v>
      </c>
      <c r="E1571" s="2" t="str">
        <f>TEXT(Tabla1[[#This Row],[datetime]],"hh:mm")</f>
        <v>08:42</v>
      </c>
      <c r="F1571" t="s">
        <v>3</v>
      </c>
      <c r="G1571" t="s">
        <v>155</v>
      </c>
      <c r="H1571" t="str">
        <f>IF(ISBLANK(G1571),"cash",IF(COUNTIF($D$2:D1571,D1571)=1,"Nuevo","frecuente"))</f>
        <v>frecuente</v>
      </c>
      <c r="I1571" s="8">
        <v>23.02</v>
      </c>
      <c r="J1571" t="s">
        <v>28</v>
      </c>
      <c r="K1571" t="str">
        <f>Tabla1[[#This Row],[day_of_the_week]]&amp;"-"&amp;Tabla1[[#This Row],[hour]]&amp;"-"&amp;Tabla1[[#This Row],[cash_type]]&amp;"-"&amp;Tabla1[[#This Row],[card]]&amp;"-"&amp;Tabla1[[#This Row],[coffee_name]]</f>
        <v>martes-08:42-card-ANON-0000-0000-0141-Cortado</v>
      </c>
      <c r="L1571" t="str">
        <f>IF(COUNTIF($K$2:K1571,K1571)=1,"único","repetido")</f>
        <v>único</v>
      </c>
    </row>
    <row r="1572" spans="1:12" x14ac:dyDescent="0.3">
      <c r="A1572" s="1">
        <v>45552</v>
      </c>
      <c r="B1572" s="2">
        <v>45552.381987905093</v>
      </c>
      <c r="C1572" s="2" t="str">
        <f>TEXT(Tabla1[[#This Row],[date]],"mmm")</f>
        <v>sept</v>
      </c>
      <c r="D1572" s="2" t="str">
        <f>TEXT(Tabla1[[#This Row],[date]],"dddd")</f>
        <v>martes</v>
      </c>
      <c r="E1572" s="2" t="str">
        <f>TEXT(Tabla1[[#This Row],[datetime]],"hh:mm")</f>
        <v>09:10</v>
      </c>
      <c r="F1572" t="s">
        <v>3</v>
      </c>
      <c r="G1572" t="s">
        <v>568</v>
      </c>
      <c r="H1572" t="str">
        <f>IF(ISBLANK(G1572),"cash",IF(COUNTIF($D$2:D1572,D1572)=1,"Nuevo","frecuente"))</f>
        <v>frecuente</v>
      </c>
      <c r="I1572" s="8">
        <v>32.82</v>
      </c>
      <c r="J1572" t="s">
        <v>43</v>
      </c>
      <c r="K1572" t="str">
        <f>Tabla1[[#This Row],[day_of_the_week]]&amp;"-"&amp;Tabla1[[#This Row],[hour]]&amp;"-"&amp;Tabla1[[#This Row],[cash_type]]&amp;"-"&amp;Tabla1[[#This Row],[card]]&amp;"-"&amp;Tabla1[[#This Row],[coffee_name]]</f>
        <v>martes-09:10-card-ANON-0000-0000-0554-Cappuccino</v>
      </c>
      <c r="L1572" t="str">
        <f>IF(COUNTIF($K$2:K1572,K1572)=1,"único","repetido")</f>
        <v>único</v>
      </c>
    </row>
    <row r="1573" spans="1:12" x14ac:dyDescent="0.3">
      <c r="A1573" s="1">
        <v>45552</v>
      </c>
      <c r="B1573" s="2">
        <v>45552.382734039355</v>
      </c>
      <c r="C1573" s="2" t="str">
        <f>TEXT(Tabla1[[#This Row],[date]],"mmm")</f>
        <v>sept</v>
      </c>
      <c r="D1573" s="2" t="str">
        <f>TEXT(Tabla1[[#This Row],[date]],"dddd")</f>
        <v>martes</v>
      </c>
      <c r="E1573" s="2" t="str">
        <f>TEXT(Tabla1[[#This Row],[datetime]],"hh:mm")</f>
        <v>09:11</v>
      </c>
      <c r="F1573" t="s">
        <v>3</v>
      </c>
      <c r="G1573" t="s">
        <v>568</v>
      </c>
      <c r="H1573" t="str">
        <f>IF(ISBLANK(G1573),"cash",IF(COUNTIF($D$2:D1573,D1573)=1,"Nuevo","frecuente"))</f>
        <v>frecuente</v>
      </c>
      <c r="I1573" s="8">
        <v>27.92</v>
      </c>
      <c r="J1573" t="s">
        <v>14</v>
      </c>
      <c r="K1573" t="str">
        <f>Tabla1[[#This Row],[day_of_the_week]]&amp;"-"&amp;Tabla1[[#This Row],[hour]]&amp;"-"&amp;Tabla1[[#This Row],[cash_type]]&amp;"-"&amp;Tabla1[[#This Row],[card]]&amp;"-"&amp;Tabla1[[#This Row],[coffee_name]]</f>
        <v>martes-09:11-card-ANON-0000-0000-0554-Americano with Milk</v>
      </c>
      <c r="L1573" t="str">
        <f>IF(COUNTIF($K$2:K1573,K1573)=1,"único","repetido")</f>
        <v>único</v>
      </c>
    </row>
    <row r="1574" spans="1:12" x14ac:dyDescent="0.3">
      <c r="A1574" s="1">
        <v>45552</v>
      </c>
      <c r="B1574" s="2">
        <v>45552.399268055553</v>
      </c>
      <c r="C1574" s="2" t="str">
        <f>TEXT(Tabla1[[#This Row],[date]],"mmm")</f>
        <v>sept</v>
      </c>
      <c r="D1574" s="2" t="str">
        <f>TEXT(Tabla1[[#This Row],[date]],"dddd")</f>
        <v>martes</v>
      </c>
      <c r="E1574" s="2" t="str">
        <f>TEXT(Tabla1[[#This Row],[datetime]],"hh:mm")</f>
        <v>09:34</v>
      </c>
      <c r="F1574" t="s">
        <v>3</v>
      </c>
      <c r="G1574" t="s">
        <v>634</v>
      </c>
      <c r="H1574" t="str">
        <f>IF(ISBLANK(G1574),"cash",IF(COUNTIF($D$2:D1574,D1574)=1,"Nuevo","frecuente"))</f>
        <v>frecuente</v>
      </c>
      <c r="I1574" s="8">
        <v>27.92</v>
      </c>
      <c r="J1574" t="s">
        <v>14</v>
      </c>
      <c r="K1574" t="str">
        <f>Tabla1[[#This Row],[day_of_the_week]]&amp;"-"&amp;Tabla1[[#This Row],[hour]]&amp;"-"&amp;Tabla1[[#This Row],[cash_type]]&amp;"-"&amp;Tabla1[[#This Row],[card]]&amp;"-"&amp;Tabla1[[#This Row],[coffee_name]]</f>
        <v>martes-09:34-card-ANON-0000-0000-0620-Americano with Milk</v>
      </c>
      <c r="L1574" t="str">
        <f>IF(COUNTIF($K$2:K1574,K1574)=1,"único","repetido")</f>
        <v>único</v>
      </c>
    </row>
    <row r="1575" spans="1:12" x14ac:dyDescent="0.3">
      <c r="A1575" s="1">
        <v>45552</v>
      </c>
      <c r="B1575" s="2">
        <v>45552.526779722219</v>
      </c>
      <c r="C1575" s="2" t="str">
        <f>TEXT(Tabla1[[#This Row],[date]],"mmm")</f>
        <v>sept</v>
      </c>
      <c r="D1575" s="2" t="str">
        <f>TEXT(Tabla1[[#This Row],[date]],"dddd")</f>
        <v>martes</v>
      </c>
      <c r="E1575" s="2" t="str">
        <f>TEXT(Tabla1[[#This Row],[datetime]],"hh:mm")</f>
        <v>12:38</v>
      </c>
      <c r="F1575" t="s">
        <v>3</v>
      </c>
      <c r="G1575" t="s">
        <v>642</v>
      </c>
      <c r="H1575" t="str">
        <f>IF(ISBLANK(G1575),"cash",IF(COUNTIF($D$2:D1575,D1575)=1,"Nuevo","frecuente"))</f>
        <v>frecuente</v>
      </c>
      <c r="I1575" s="8">
        <v>18.12</v>
      </c>
      <c r="J1575" t="s">
        <v>35</v>
      </c>
      <c r="K1575" t="str">
        <f>Tabla1[[#This Row],[day_of_the_week]]&amp;"-"&amp;Tabla1[[#This Row],[hour]]&amp;"-"&amp;Tabla1[[#This Row],[cash_type]]&amp;"-"&amp;Tabla1[[#This Row],[card]]&amp;"-"&amp;Tabla1[[#This Row],[coffee_name]]</f>
        <v>martes-12:38-card-ANON-0000-0000-0628-Espresso</v>
      </c>
      <c r="L1575" t="str">
        <f>IF(COUNTIF($K$2:K1575,K1575)=1,"único","repetido")</f>
        <v>único</v>
      </c>
    </row>
    <row r="1576" spans="1:12" x14ac:dyDescent="0.3">
      <c r="A1576" s="1">
        <v>45552</v>
      </c>
      <c r="B1576" s="2">
        <v>45552.5274731713</v>
      </c>
      <c r="C1576" s="2" t="str">
        <f>TEXT(Tabla1[[#This Row],[date]],"mmm")</f>
        <v>sept</v>
      </c>
      <c r="D1576" s="2" t="str">
        <f>TEXT(Tabla1[[#This Row],[date]],"dddd")</f>
        <v>martes</v>
      </c>
      <c r="E1576" s="2" t="str">
        <f>TEXT(Tabla1[[#This Row],[datetime]],"hh:mm")</f>
        <v>12:39</v>
      </c>
      <c r="F1576" t="s">
        <v>3</v>
      </c>
      <c r="G1576" t="s">
        <v>642</v>
      </c>
      <c r="H1576" t="str">
        <f>IF(ISBLANK(G1576),"cash",IF(COUNTIF($D$2:D1576,D1576)=1,"Nuevo","frecuente"))</f>
        <v>frecuente</v>
      </c>
      <c r="I1576" s="8">
        <v>27.92</v>
      </c>
      <c r="J1576" t="s">
        <v>14</v>
      </c>
      <c r="K1576" t="str">
        <f>Tabla1[[#This Row],[day_of_the_week]]&amp;"-"&amp;Tabla1[[#This Row],[hour]]&amp;"-"&amp;Tabla1[[#This Row],[cash_type]]&amp;"-"&amp;Tabla1[[#This Row],[card]]&amp;"-"&amp;Tabla1[[#This Row],[coffee_name]]</f>
        <v>martes-12:39-card-ANON-0000-0000-0628-Americano with Milk</v>
      </c>
      <c r="L1576" t="str">
        <f>IF(COUNTIF($K$2:K1576,K1576)=1,"único","repetido")</f>
        <v>único</v>
      </c>
    </row>
    <row r="1577" spans="1:12" x14ac:dyDescent="0.3">
      <c r="A1577" s="1">
        <v>45552</v>
      </c>
      <c r="B1577" s="2">
        <v>45552.530730925922</v>
      </c>
      <c r="C1577" s="2" t="str">
        <f>TEXT(Tabla1[[#This Row],[date]],"mmm")</f>
        <v>sept</v>
      </c>
      <c r="D1577" s="2" t="str">
        <f>TEXT(Tabla1[[#This Row],[date]],"dddd")</f>
        <v>martes</v>
      </c>
      <c r="E1577" s="2" t="str">
        <f>TEXT(Tabla1[[#This Row],[datetime]],"hh:mm")</f>
        <v>12:44</v>
      </c>
      <c r="F1577" t="s">
        <v>3</v>
      </c>
      <c r="G1577" t="s">
        <v>643</v>
      </c>
      <c r="H1577" t="str">
        <f>IF(ISBLANK(G1577),"cash",IF(COUNTIF($D$2:D1577,D1577)=1,"Nuevo","frecuente"))</f>
        <v>frecuente</v>
      </c>
      <c r="I1577" s="8">
        <v>32.82</v>
      </c>
      <c r="J1577" t="s">
        <v>7</v>
      </c>
      <c r="K1577" t="str">
        <f>Tabla1[[#This Row],[day_of_the_week]]&amp;"-"&amp;Tabla1[[#This Row],[hour]]&amp;"-"&amp;Tabla1[[#This Row],[cash_type]]&amp;"-"&amp;Tabla1[[#This Row],[card]]&amp;"-"&amp;Tabla1[[#This Row],[coffee_name]]</f>
        <v>martes-12:44-card-ANON-0000-0000-0629-Latte</v>
      </c>
      <c r="L1577" t="str">
        <f>IF(COUNTIF($K$2:K1577,K1577)=1,"único","repetido")</f>
        <v>único</v>
      </c>
    </row>
    <row r="1578" spans="1:12" x14ac:dyDescent="0.3">
      <c r="A1578" s="1">
        <v>45552</v>
      </c>
      <c r="B1578" s="2">
        <v>45552.579433240739</v>
      </c>
      <c r="C1578" s="2" t="str">
        <f>TEXT(Tabla1[[#This Row],[date]],"mmm")</f>
        <v>sept</v>
      </c>
      <c r="D1578" s="2" t="str">
        <f>TEXT(Tabla1[[#This Row],[date]],"dddd")</f>
        <v>martes</v>
      </c>
      <c r="E1578" s="2" t="str">
        <f>TEXT(Tabla1[[#This Row],[datetime]],"hh:mm")</f>
        <v>13:54</v>
      </c>
      <c r="F1578" t="s">
        <v>3</v>
      </c>
      <c r="G1578" t="s">
        <v>568</v>
      </c>
      <c r="H1578" t="str">
        <f>IF(ISBLANK(G1578),"cash",IF(COUNTIF($D$2:D1578,D1578)=1,"Nuevo","frecuente"))</f>
        <v>frecuente</v>
      </c>
      <c r="I1578" s="8">
        <v>27.92</v>
      </c>
      <c r="J1578" t="s">
        <v>14</v>
      </c>
      <c r="K1578" t="str">
        <f>Tabla1[[#This Row],[day_of_the_week]]&amp;"-"&amp;Tabla1[[#This Row],[hour]]&amp;"-"&amp;Tabla1[[#This Row],[cash_type]]&amp;"-"&amp;Tabla1[[#This Row],[card]]&amp;"-"&amp;Tabla1[[#This Row],[coffee_name]]</f>
        <v>martes-13:54-card-ANON-0000-0000-0554-Americano with Milk</v>
      </c>
      <c r="L1578" t="str">
        <f>IF(COUNTIF($K$2:K1578,K1578)=1,"único","repetido")</f>
        <v>único</v>
      </c>
    </row>
    <row r="1579" spans="1:12" x14ac:dyDescent="0.3">
      <c r="A1579" s="1">
        <v>45552</v>
      </c>
      <c r="B1579" s="2">
        <v>45552.580222696757</v>
      </c>
      <c r="C1579" s="2" t="str">
        <f>TEXT(Tabla1[[#This Row],[date]],"mmm")</f>
        <v>sept</v>
      </c>
      <c r="D1579" s="2" t="str">
        <f>TEXT(Tabla1[[#This Row],[date]],"dddd")</f>
        <v>martes</v>
      </c>
      <c r="E1579" s="2" t="str">
        <f>TEXT(Tabla1[[#This Row],[datetime]],"hh:mm")</f>
        <v>13:55</v>
      </c>
      <c r="F1579" t="s">
        <v>3</v>
      </c>
      <c r="G1579" t="s">
        <v>644</v>
      </c>
      <c r="H1579" t="str">
        <f>IF(ISBLANK(G1579),"cash",IF(COUNTIF($D$2:D1579,D1579)=1,"Nuevo","frecuente"))</f>
        <v>frecuente</v>
      </c>
      <c r="I1579" s="8">
        <v>23.02</v>
      </c>
      <c r="J1579" t="s">
        <v>28</v>
      </c>
      <c r="K1579" t="str">
        <f>Tabla1[[#This Row],[day_of_the_week]]&amp;"-"&amp;Tabla1[[#This Row],[hour]]&amp;"-"&amp;Tabla1[[#This Row],[cash_type]]&amp;"-"&amp;Tabla1[[#This Row],[card]]&amp;"-"&amp;Tabla1[[#This Row],[coffee_name]]</f>
        <v>martes-13:55-card-ANON-0000-0000-0630-Cortado</v>
      </c>
      <c r="L1579" t="str">
        <f>IF(COUNTIF($K$2:K1579,K1579)=1,"único","repetido")</f>
        <v>único</v>
      </c>
    </row>
    <row r="1580" spans="1:12" x14ac:dyDescent="0.3">
      <c r="A1580" s="1">
        <v>45552</v>
      </c>
      <c r="B1580" s="2">
        <v>45552.687236296297</v>
      </c>
      <c r="C1580" s="2" t="str">
        <f>TEXT(Tabla1[[#This Row],[date]],"mmm")</f>
        <v>sept</v>
      </c>
      <c r="D1580" s="2" t="str">
        <f>TEXT(Tabla1[[#This Row],[date]],"dddd")</f>
        <v>martes</v>
      </c>
      <c r="E1580" s="2" t="str">
        <f>TEXT(Tabla1[[#This Row],[datetime]],"hh:mm")</f>
        <v>16:29</v>
      </c>
      <c r="F1580" t="s">
        <v>3</v>
      </c>
      <c r="G1580" t="s">
        <v>568</v>
      </c>
      <c r="H1580" t="str">
        <f>IF(ISBLANK(G1580),"cash",IF(COUNTIF($D$2:D1580,D1580)=1,"Nuevo","frecuente"))</f>
        <v>frecuente</v>
      </c>
      <c r="I1580" s="8">
        <v>32.82</v>
      </c>
      <c r="J1580" t="s">
        <v>43</v>
      </c>
      <c r="K1580" t="str">
        <f>Tabla1[[#This Row],[day_of_the_week]]&amp;"-"&amp;Tabla1[[#This Row],[hour]]&amp;"-"&amp;Tabla1[[#This Row],[cash_type]]&amp;"-"&amp;Tabla1[[#This Row],[card]]&amp;"-"&amp;Tabla1[[#This Row],[coffee_name]]</f>
        <v>martes-16:29-card-ANON-0000-0000-0554-Cappuccino</v>
      </c>
      <c r="L1580" t="str">
        <f>IF(COUNTIF($K$2:K1580,K1580)=1,"único","repetido")</f>
        <v>único</v>
      </c>
    </row>
    <row r="1581" spans="1:12" x14ac:dyDescent="0.3">
      <c r="A1581" s="1">
        <v>45552</v>
      </c>
      <c r="B1581" s="2">
        <v>45552.688202731479</v>
      </c>
      <c r="C1581" s="2" t="str">
        <f>TEXT(Tabla1[[#This Row],[date]],"mmm")</f>
        <v>sept</v>
      </c>
      <c r="D1581" s="2" t="str">
        <f>TEXT(Tabla1[[#This Row],[date]],"dddd")</f>
        <v>martes</v>
      </c>
      <c r="E1581" s="2" t="str">
        <f>TEXT(Tabla1[[#This Row],[datetime]],"hh:mm")</f>
        <v>16:31</v>
      </c>
      <c r="F1581" t="s">
        <v>3</v>
      </c>
      <c r="G1581" t="s">
        <v>644</v>
      </c>
      <c r="H1581" t="str">
        <f>IF(ISBLANK(G1581),"cash",IF(COUNTIF($D$2:D1581,D1581)=1,"Nuevo","frecuente"))</f>
        <v>frecuente</v>
      </c>
      <c r="I1581" s="8">
        <v>32.82</v>
      </c>
      <c r="J1581" t="s">
        <v>7</v>
      </c>
      <c r="K1581" t="str">
        <f>Tabla1[[#This Row],[day_of_the_week]]&amp;"-"&amp;Tabla1[[#This Row],[hour]]&amp;"-"&amp;Tabla1[[#This Row],[cash_type]]&amp;"-"&amp;Tabla1[[#This Row],[card]]&amp;"-"&amp;Tabla1[[#This Row],[coffee_name]]</f>
        <v>martes-16:31-card-ANON-0000-0000-0630-Latte</v>
      </c>
      <c r="L1581" t="str">
        <f>IF(COUNTIF($K$2:K1581,K1581)=1,"único","repetido")</f>
        <v>único</v>
      </c>
    </row>
    <row r="1582" spans="1:12" x14ac:dyDescent="0.3">
      <c r="A1582" s="1">
        <v>45552</v>
      </c>
      <c r="B1582" s="2">
        <v>45552.787775266203</v>
      </c>
      <c r="C1582" s="2" t="str">
        <f>TEXT(Tabla1[[#This Row],[date]],"mmm")</f>
        <v>sept</v>
      </c>
      <c r="D1582" s="2" t="str">
        <f>TEXT(Tabla1[[#This Row],[date]],"dddd")</f>
        <v>martes</v>
      </c>
      <c r="E1582" s="2" t="str">
        <f>TEXT(Tabla1[[#This Row],[datetime]],"hh:mm")</f>
        <v>18:54</v>
      </c>
      <c r="F1582" t="s">
        <v>3</v>
      </c>
      <c r="G1582" t="s">
        <v>645</v>
      </c>
      <c r="H1582" t="str">
        <f>IF(ISBLANK(G1582),"cash",IF(COUNTIF($D$2:D1582,D1582)=1,"Nuevo","frecuente"))</f>
        <v>frecuente</v>
      </c>
      <c r="I1582" s="8">
        <v>32.82</v>
      </c>
      <c r="J1582" t="s">
        <v>9</v>
      </c>
      <c r="K1582" t="str">
        <f>Tabla1[[#This Row],[day_of_the_week]]&amp;"-"&amp;Tabla1[[#This Row],[hour]]&amp;"-"&amp;Tabla1[[#This Row],[cash_type]]&amp;"-"&amp;Tabla1[[#This Row],[card]]&amp;"-"&amp;Tabla1[[#This Row],[coffee_name]]</f>
        <v>martes-18:54-card-ANON-0000-0000-0631-Hot Chocolate</v>
      </c>
      <c r="L1582" t="str">
        <f>IF(COUNTIF($K$2:K1582,K1582)=1,"único","repetido")</f>
        <v>único</v>
      </c>
    </row>
    <row r="1583" spans="1:12" x14ac:dyDescent="0.3">
      <c r="A1583" s="1">
        <v>45552</v>
      </c>
      <c r="B1583" s="2">
        <v>45552.792198067131</v>
      </c>
      <c r="C1583" s="2" t="str">
        <f>TEXT(Tabla1[[#This Row],[date]],"mmm")</f>
        <v>sept</v>
      </c>
      <c r="D1583" s="2" t="str">
        <f>TEXT(Tabla1[[#This Row],[date]],"dddd")</f>
        <v>martes</v>
      </c>
      <c r="E1583" s="2" t="str">
        <f>TEXT(Tabla1[[#This Row],[datetime]],"hh:mm")</f>
        <v>19:00</v>
      </c>
      <c r="F1583" t="s">
        <v>3</v>
      </c>
      <c r="G1583" t="s">
        <v>646</v>
      </c>
      <c r="H1583" t="str">
        <f>IF(ISBLANK(G1583),"cash",IF(COUNTIF($D$2:D1583,D1583)=1,"Nuevo","frecuente"))</f>
        <v>frecuente</v>
      </c>
      <c r="I1583" s="8">
        <v>27.92</v>
      </c>
      <c r="J1583" t="s">
        <v>14</v>
      </c>
      <c r="K1583" t="str">
        <f>Tabla1[[#This Row],[day_of_the_week]]&amp;"-"&amp;Tabla1[[#This Row],[hour]]&amp;"-"&amp;Tabla1[[#This Row],[cash_type]]&amp;"-"&amp;Tabla1[[#This Row],[card]]&amp;"-"&amp;Tabla1[[#This Row],[coffee_name]]</f>
        <v>martes-19:00-card-ANON-0000-0000-0632-Americano with Milk</v>
      </c>
      <c r="L1583" t="str">
        <f>IF(COUNTIF($K$2:K1583,K1583)=1,"único","repetido")</f>
        <v>único</v>
      </c>
    </row>
    <row r="1584" spans="1:12" x14ac:dyDescent="0.3">
      <c r="A1584" s="1">
        <v>45552</v>
      </c>
      <c r="B1584" s="2">
        <v>45552.79436659722</v>
      </c>
      <c r="C1584" s="2" t="str">
        <f>TEXT(Tabla1[[#This Row],[date]],"mmm")</f>
        <v>sept</v>
      </c>
      <c r="D1584" s="2" t="str">
        <f>TEXT(Tabla1[[#This Row],[date]],"dddd")</f>
        <v>martes</v>
      </c>
      <c r="E1584" s="2" t="str">
        <f>TEXT(Tabla1[[#This Row],[datetime]],"hh:mm")</f>
        <v>19:03</v>
      </c>
      <c r="F1584" t="s">
        <v>3</v>
      </c>
      <c r="G1584" t="s">
        <v>647</v>
      </c>
      <c r="H1584" t="str">
        <f>IF(ISBLANK(G1584),"cash",IF(COUNTIF($D$2:D1584,D1584)=1,"Nuevo","frecuente"))</f>
        <v>frecuente</v>
      </c>
      <c r="I1584" s="8">
        <v>27.92</v>
      </c>
      <c r="J1584" t="s">
        <v>14</v>
      </c>
      <c r="K1584" t="str">
        <f>Tabla1[[#This Row],[day_of_the_week]]&amp;"-"&amp;Tabla1[[#This Row],[hour]]&amp;"-"&amp;Tabla1[[#This Row],[cash_type]]&amp;"-"&amp;Tabla1[[#This Row],[card]]&amp;"-"&amp;Tabla1[[#This Row],[coffee_name]]</f>
        <v>martes-19:03-card-ANON-0000-0000-0633-Americano with Milk</v>
      </c>
      <c r="L1584" t="str">
        <f>IF(COUNTIF($K$2:K1584,K1584)=1,"único","repetido")</f>
        <v>único</v>
      </c>
    </row>
    <row r="1585" spans="1:12" x14ac:dyDescent="0.3">
      <c r="A1585" s="1">
        <v>45552</v>
      </c>
      <c r="B1585" s="2">
        <v>45552.800554456022</v>
      </c>
      <c r="C1585" s="2" t="str">
        <f>TEXT(Tabla1[[#This Row],[date]],"mmm")</f>
        <v>sept</v>
      </c>
      <c r="D1585" s="2" t="str">
        <f>TEXT(Tabla1[[#This Row],[date]],"dddd")</f>
        <v>martes</v>
      </c>
      <c r="E1585" s="2" t="str">
        <f>TEXT(Tabla1[[#This Row],[datetime]],"hh:mm")</f>
        <v>19:12</v>
      </c>
      <c r="F1585" t="s">
        <v>3</v>
      </c>
      <c r="G1585" t="s">
        <v>648</v>
      </c>
      <c r="H1585" t="str">
        <f>IF(ISBLANK(G1585),"cash",IF(COUNTIF($D$2:D1585,D1585)=1,"Nuevo","frecuente"))</f>
        <v>frecuente</v>
      </c>
      <c r="I1585" s="8">
        <v>32.82</v>
      </c>
      <c r="J1585" t="s">
        <v>7</v>
      </c>
      <c r="K1585" t="str">
        <f>Tabla1[[#This Row],[day_of_the_week]]&amp;"-"&amp;Tabla1[[#This Row],[hour]]&amp;"-"&amp;Tabla1[[#This Row],[cash_type]]&amp;"-"&amp;Tabla1[[#This Row],[card]]&amp;"-"&amp;Tabla1[[#This Row],[coffee_name]]</f>
        <v>martes-19:12-card-ANON-0000-0000-0634-Latte</v>
      </c>
      <c r="L1585" t="str">
        <f>IF(COUNTIF($K$2:K1585,K1585)=1,"único","repetido")</f>
        <v>único</v>
      </c>
    </row>
    <row r="1586" spans="1:12" x14ac:dyDescent="0.3">
      <c r="A1586" s="1">
        <v>45552</v>
      </c>
      <c r="B1586" s="2">
        <v>45552.801385902778</v>
      </c>
      <c r="C1586" s="2" t="str">
        <f>TEXT(Tabla1[[#This Row],[date]],"mmm")</f>
        <v>sept</v>
      </c>
      <c r="D1586" s="2" t="str">
        <f>TEXT(Tabla1[[#This Row],[date]],"dddd")</f>
        <v>martes</v>
      </c>
      <c r="E1586" s="2" t="str">
        <f>TEXT(Tabla1[[#This Row],[datetime]],"hh:mm")</f>
        <v>19:14</v>
      </c>
      <c r="F1586" t="s">
        <v>3</v>
      </c>
      <c r="G1586" t="s">
        <v>648</v>
      </c>
      <c r="H1586" t="str">
        <f>IF(ISBLANK(G1586),"cash",IF(COUNTIF($D$2:D1586,D1586)=1,"Nuevo","frecuente"))</f>
        <v>frecuente</v>
      </c>
      <c r="I1586" s="8">
        <v>27.92</v>
      </c>
      <c r="J1586" t="s">
        <v>14</v>
      </c>
      <c r="K1586" t="str">
        <f>Tabla1[[#This Row],[day_of_the_week]]&amp;"-"&amp;Tabla1[[#This Row],[hour]]&amp;"-"&amp;Tabla1[[#This Row],[cash_type]]&amp;"-"&amp;Tabla1[[#This Row],[card]]&amp;"-"&amp;Tabla1[[#This Row],[coffee_name]]</f>
        <v>martes-19:14-card-ANON-0000-0000-0634-Americano with Milk</v>
      </c>
      <c r="L1586" t="str">
        <f>IF(COUNTIF($K$2:K1586,K1586)=1,"único","repetido")</f>
        <v>único</v>
      </c>
    </row>
    <row r="1587" spans="1:12" x14ac:dyDescent="0.3">
      <c r="A1587" s="1">
        <v>45552</v>
      </c>
      <c r="B1587" s="2">
        <v>45552.802077696761</v>
      </c>
      <c r="C1587" s="2" t="str">
        <f>TEXT(Tabla1[[#This Row],[date]],"mmm")</f>
        <v>sept</v>
      </c>
      <c r="D1587" s="2" t="str">
        <f>TEXT(Tabla1[[#This Row],[date]],"dddd")</f>
        <v>martes</v>
      </c>
      <c r="E1587" s="2" t="str">
        <f>TEXT(Tabla1[[#This Row],[datetime]],"hh:mm")</f>
        <v>19:15</v>
      </c>
      <c r="F1587" t="s">
        <v>3</v>
      </c>
      <c r="G1587" t="s">
        <v>648</v>
      </c>
      <c r="H1587" t="str">
        <f>IF(ISBLANK(G1587),"cash",IF(COUNTIF($D$2:D1587,D1587)=1,"Nuevo","frecuente"))</f>
        <v>frecuente</v>
      </c>
      <c r="I1587" s="8">
        <v>27.92</v>
      </c>
      <c r="J1587" t="s">
        <v>14</v>
      </c>
      <c r="K1587" t="str">
        <f>Tabla1[[#This Row],[day_of_the_week]]&amp;"-"&amp;Tabla1[[#This Row],[hour]]&amp;"-"&amp;Tabla1[[#This Row],[cash_type]]&amp;"-"&amp;Tabla1[[#This Row],[card]]&amp;"-"&amp;Tabla1[[#This Row],[coffee_name]]</f>
        <v>martes-19:15-card-ANON-0000-0000-0634-Americano with Milk</v>
      </c>
      <c r="L1587" t="str">
        <f>IF(COUNTIF($K$2:K1587,K1587)=1,"único","repetido")</f>
        <v>único</v>
      </c>
    </row>
    <row r="1588" spans="1:12" x14ac:dyDescent="0.3">
      <c r="A1588" s="1">
        <v>45552</v>
      </c>
      <c r="B1588" s="2">
        <v>45552.813858425929</v>
      </c>
      <c r="C1588" s="2" t="str">
        <f>TEXT(Tabla1[[#This Row],[date]],"mmm")</f>
        <v>sept</v>
      </c>
      <c r="D1588" s="2" t="str">
        <f>TEXT(Tabla1[[#This Row],[date]],"dddd")</f>
        <v>martes</v>
      </c>
      <c r="E1588" s="2" t="str">
        <f>TEXT(Tabla1[[#This Row],[datetime]],"hh:mm")</f>
        <v>19:31</v>
      </c>
      <c r="F1588" t="s">
        <v>3</v>
      </c>
      <c r="G1588" t="s">
        <v>649</v>
      </c>
      <c r="H1588" t="str">
        <f>IF(ISBLANK(G1588),"cash",IF(COUNTIF($D$2:D1588,D1588)=1,"Nuevo","frecuente"))</f>
        <v>frecuente</v>
      </c>
      <c r="I1588" s="8">
        <v>27.92</v>
      </c>
      <c r="J1588" t="s">
        <v>14</v>
      </c>
      <c r="K1588" t="str">
        <f>Tabla1[[#This Row],[day_of_the_week]]&amp;"-"&amp;Tabla1[[#This Row],[hour]]&amp;"-"&amp;Tabla1[[#This Row],[cash_type]]&amp;"-"&amp;Tabla1[[#This Row],[card]]&amp;"-"&amp;Tabla1[[#This Row],[coffee_name]]</f>
        <v>martes-19:31-card-ANON-0000-0000-0635-Americano with Milk</v>
      </c>
      <c r="L1588" t="str">
        <f>IF(COUNTIF($K$2:K1588,K1588)=1,"único","repetido")</f>
        <v>único</v>
      </c>
    </row>
    <row r="1589" spans="1:12" x14ac:dyDescent="0.3">
      <c r="A1589" s="1">
        <v>45552</v>
      </c>
      <c r="B1589" s="2">
        <v>45552.930277557869</v>
      </c>
      <c r="C1589" s="2" t="str">
        <f>TEXT(Tabla1[[#This Row],[date]],"mmm")</f>
        <v>sept</v>
      </c>
      <c r="D1589" s="2" t="str">
        <f>TEXT(Tabla1[[#This Row],[date]],"dddd")</f>
        <v>martes</v>
      </c>
      <c r="E1589" s="2" t="str">
        <f>TEXT(Tabla1[[#This Row],[datetime]],"hh:mm")</f>
        <v>22:19</v>
      </c>
      <c r="F1589" t="s">
        <v>3</v>
      </c>
      <c r="G1589" t="s">
        <v>650</v>
      </c>
      <c r="H1589" t="str">
        <f>IF(ISBLANK(G1589),"cash",IF(COUNTIF($D$2:D1589,D1589)=1,"Nuevo","frecuente"))</f>
        <v>frecuente</v>
      </c>
      <c r="I1589" s="8">
        <v>32.82</v>
      </c>
      <c r="J1589" t="s">
        <v>9</v>
      </c>
      <c r="K1589" t="str">
        <f>Tabla1[[#This Row],[day_of_the_week]]&amp;"-"&amp;Tabla1[[#This Row],[hour]]&amp;"-"&amp;Tabla1[[#This Row],[cash_type]]&amp;"-"&amp;Tabla1[[#This Row],[card]]&amp;"-"&amp;Tabla1[[#This Row],[coffee_name]]</f>
        <v>martes-22:19-card-ANON-0000-0000-0636-Hot Chocolate</v>
      </c>
      <c r="L1589" t="str">
        <f>IF(COUNTIF($K$2:K1589,K1589)=1,"único","repetido")</f>
        <v>único</v>
      </c>
    </row>
    <row r="1590" spans="1:12" x14ac:dyDescent="0.3">
      <c r="A1590" s="1">
        <v>45552</v>
      </c>
      <c r="B1590" s="2">
        <v>45552.930780671297</v>
      </c>
      <c r="C1590" s="2" t="str">
        <f>TEXT(Tabla1[[#This Row],[date]],"mmm")</f>
        <v>sept</v>
      </c>
      <c r="D1590" s="2" t="str">
        <f>TEXT(Tabla1[[#This Row],[date]],"dddd")</f>
        <v>martes</v>
      </c>
      <c r="E1590" s="2" t="str">
        <f>TEXT(Tabla1[[#This Row],[datetime]],"hh:mm")</f>
        <v>22:20</v>
      </c>
      <c r="F1590" t="s">
        <v>3</v>
      </c>
      <c r="G1590" t="s">
        <v>651</v>
      </c>
      <c r="H1590" t="str">
        <f>IF(ISBLANK(G1590),"cash",IF(COUNTIF($D$2:D1590,D1590)=1,"Nuevo","frecuente"))</f>
        <v>frecuente</v>
      </c>
      <c r="I1590" s="8">
        <v>32.82</v>
      </c>
      <c r="J1590" t="s">
        <v>9</v>
      </c>
      <c r="K1590" t="str">
        <f>Tabla1[[#This Row],[day_of_the_week]]&amp;"-"&amp;Tabla1[[#This Row],[hour]]&amp;"-"&amp;Tabla1[[#This Row],[cash_type]]&amp;"-"&amp;Tabla1[[#This Row],[card]]&amp;"-"&amp;Tabla1[[#This Row],[coffee_name]]</f>
        <v>martes-22:20-card-ANON-0000-0000-0637-Hot Chocolate</v>
      </c>
      <c r="L1590" t="str">
        <f>IF(COUNTIF($K$2:K1590,K1590)=1,"único","repetido")</f>
        <v>único</v>
      </c>
    </row>
    <row r="1591" spans="1:12" x14ac:dyDescent="0.3">
      <c r="A1591" s="1">
        <v>45553</v>
      </c>
      <c r="B1591" s="2">
        <v>45553.604038171296</v>
      </c>
      <c r="C1591" s="2" t="str">
        <f>TEXT(Tabla1[[#This Row],[date]],"mmm")</f>
        <v>sept</v>
      </c>
      <c r="D1591" s="2" t="str">
        <f>TEXT(Tabla1[[#This Row],[date]],"dddd")</f>
        <v>miércoles</v>
      </c>
      <c r="E1591" s="2" t="str">
        <f>TEXT(Tabla1[[#This Row],[datetime]],"hh:mm")</f>
        <v>14:29</v>
      </c>
      <c r="F1591" t="s">
        <v>3</v>
      </c>
      <c r="G1591" t="s">
        <v>652</v>
      </c>
      <c r="H1591" t="str">
        <f>IF(ISBLANK(G1591),"cash",IF(COUNTIF($D$2:D1591,D1591)=1,"Nuevo","frecuente"))</f>
        <v>frecuente</v>
      </c>
      <c r="I1591" s="8">
        <v>32.82</v>
      </c>
      <c r="J1591" t="s">
        <v>7</v>
      </c>
      <c r="K1591" t="str">
        <f>Tabla1[[#This Row],[day_of_the_week]]&amp;"-"&amp;Tabla1[[#This Row],[hour]]&amp;"-"&amp;Tabla1[[#This Row],[cash_type]]&amp;"-"&amp;Tabla1[[#This Row],[card]]&amp;"-"&amp;Tabla1[[#This Row],[coffee_name]]</f>
        <v>miércoles-14:29-card-ANON-0000-0000-0638-Latte</v>
      </c>
      <c r="L1591" t="str">
        <f>IF(COUNTIF($K$2:K1591,K1591)=1,"único","repetido")</f>
        <v>único</v>
      </c>
    </row>
    <row r="1592" spans="1:12" x14ac:dyDescent="0.3">
      <c r="A1592" s="1">
        <v>45553</v>
      </c>
      <c r="B1592" s="2">
        <v>45553.732172048614</v>
      </c>
      <c r="C1592" s="2" t="str">
        <f>TEXT(Tabla1[[#This Row],[date]],"mmm")</f>
        <v>sept</v>
      </c>
      <c r="D1592" s="2" t="str">
        <f>TEXT(Tabla1[[#This Row],[date]],"dddd")</f>
        <v>miércoles</v>
      </c>
      <c r="E1592" s="2" t="str">
        <f>TEXT(Tabla1[[#This Row],[datetime]],"hh:mm")</f>
        <v>17:34</v>
      </c>
      <c r="F1592" t="s">
        <v>3</v>
      </c>
      <c r="G1592" t="s">
        <v>653</v>
      </c>
      <c r="H1592" t="str">
        <f>IF(ISBLANK(G1592),"cash",IF(COUNTIF($D$2:D1592,D1592)=1,"Nuevo","frecuente"))</f>
        <v>frecuente</v>
      </c>
      <c r="I1592" s="8">
        <v>32.82</v>
      </c>
      <c r="J1592" t="s">
        <v>7</v>
      </c>
      <c r="K1592" t="str">
        <f>Tabla1[[#This Row],[day_of_the_week]]&amp;"-"&amp;Tabla1[[#This Row],[hour]]&amp;"-"&amp;Tabla1[[#This Row],[cash_type]]&amp;"-"&amp;Tabla1[[#This Row],[card]]&amp;"-"&amp;Tabla1[[#This Row],[coffee_name]]</f>
        <v>miércoles-17:34-card-ANON-0000-0000-0639-Latte</v>
      </c>
      <c r="L1592" t="str">
        <f>IF(COUNTIF($K$2:K1592,K1592)=1,"único","repetido")</f>
        <v>único</v>
      </c>
    </row>
    <row r="1593" spans="1:12" x14ac:dyDescent="0.3">
      <c r="A1593" s="1">
        <v>45553</v>
      </c>
      <c r="B1593" s="2">
        <v>45553.885865254633</v>
      </c>
      <c r="C1593" s="2" t="str">
        <f>TEXT(Tabla1[[#This Row],[date]],"mmm")</f>
        <v>sept</v>
      </c>
      <c r="D1593" s="2" t="str">
        <f>TEXT(Tabla1[[#This Row],[date]],"dddd")</f>
        <v>miércoles</v>
      </c>
      <c r="E1593" s="2" t="str">
        <f>TEXT(Tabla1[[#This Row],[datetime]],"hh:mm")</f>
        <v>21:15</v>
      </c>
      <c r="F1593" t="s">
        <v>3</v>
      </c>
      <c r="G1593" t="s">
        <v>54</v>
      </c>
      <c r="H1593" t="str">
        <f>IF(ISBLANK(G1593),"cash",IF(COUNTIF($D$2:D1593,D1593)=1,"Nuevo","frecuente"))</f>
        <v>frecuente</v>
      </c>
      <c r="I1593" s="8">
        <v>27.92</v>
      </c>
      <c r="J1593" t="s">
        <v>14</v>
      </c>
      <c r="K1593" t="str">
        <f>Tabla1[[#This Row],[day_of_the_week]]&amp;"-"&amp;Tabla1[[#This Row],[hour]]&amp;"-"&amp;Tabla1[[#This Row],[cash_type]]&amp;"-"&amp;Tabla1[[#This Row],[card]]&amp;"-"&amp;Tabla1[[#This Row],[coffee_name]]</f>
        <v>miércoles-21:15-card-ANON-0000-0000-0040-Americano with Milk</v>
      </c>
      <c r="L1593" t="str">
        <f>IF(COUNTIF($K$2:K1593,K1593)=1,"único","repetido")</f>
        <v>único</v>
      </c>
    </row>
    <row r="1594" spans="1:12" x14ac:dyDescent="0.3">
      <c r="A1594" s="1">
        <v>45553</v>
      </c>
      <c r="B1594" s="2">
        <v>45553.887749467591</v>
      </c>
      <c r="C1594" s="2" t="str">
        <f>TEXT(Tabla1[[#This Row],[date]],"mmm")</f>
        <v>sept</v>
      </c>
      <c r="D1594" s="2" t="str">
        <f>TEXT(Tabla1[[#This Row],[date]],"dddd")</f>
        <v>miércoles</v>
      </c>
      <c r="E1594" s="2" t="str">
        <f>TEXT(Tabla1[[#This Row],[datetime]],"hh:mm")</f>
        <v>21:18</v>
      </c>
      <c r="F1594" t="s">
        <v>3</v>
      </c>
      <c r="G1594" t="s">
        <v>54</v>
      </c>
      <c r="H1594" t="str">
        <f>IF(ISBLANK(G1594),"cash",IF(COUNTIF($D$2:D1594,D1594)=1,"Nuevo","frecuente"))</f>
        <v>frecuente</v>
      </c>
      <c r="I1594" s="8">
        <v>27.92</v>
      </c>
      <c r="J1594" t="s">
        <v>14</v>
      </c>
      <c r="K1594" t="str">
        <f>Tabla1[[#This Row],[day_of_the_week]]&amp;"-"&amp;Tabla1[[#This Row],[hour]]&amp;"-"&amp;Tabla1[[#This Row],[cash_type]]&amp;"-"&amp;Tabla1[[#This Row],[card]]&amp;"-"&amp;Tabla1[[#This Row],[coffee_name]]</f>
        <v>miércoles-21:18-card-ANON-0000-0000-0040-Americano with Milk</v>
      </c>
      <c r="L1594" t="str">
        <f>IF(COUNTIF($K$2:K1594,K1594)=1,"único","repetido")</f>
        <v>único</v>
      </c>
    </row>
    <row r="1595" spans="1:12" x14ac:dyDescent="0.3">
      <c r="A1595" s="1">
        <v>45554</v>
      </c>
      <c r="B1595" s="2">
        <v>45554.34535491898</v>
      </c>
      <c r="C1595" s="2" t="str">
        <f>TEXT(Tabla1[[#This Row],[date]],"mmm")</f>
        <v>sept</v>
      </c>
      <c r="D1595" s="2" t="str">
        <f>TEXT(Tabla1[[#This Row],[date]],"dddd")</f>
        <v>jueves</v>
      </c>
      <c r="E1595" s="2" t="str">
        <f>TEXT(Tabla1[[#This Row],[datetime]],"hh:mm")</f>
        <v>08:17</v>
      </c>
      <c r="F1595" t="s">
        <v>3</v>
      </c>
      <c r="G1595" t="s">
        <v>290</v>
      </c>
      <c r="H1595" t="str">
        <f>IF(ISBLANK(G1595),"cash",IF(COUNTIF($D$2:D1595,D1595)=1,"Nuevo","frecuente"))</f>
        <v>frecuente</v>
      </c>
      <c r="I1595" s="8">
        <v>27.92</v>
      </c>
      <c r="J1595" t="s">
        <v>14</v>
      </c>
      <c r="K1595" t="str">
        <f>Tabla1[[#This Row],[day_of_the_week]]&amp;"-"&amp;Tabla1[[#This Row],[hour]]&amp;"-"&amp;Tabla1[[#This Row],[cash_type]]&amp;"-"&amp;Tabla1[[#This Row],[card]]&amp;"-"&amp;Tabla1[[#This Row],[coffee_name]]</f>
        <v>jueves-08:17-card-ANON-0000-0000-0276-Americano with Milk</v>
      </c>
      <c r="L1595" t="str">
        <f>IF(COUNTIF($K$2:K1595,K1595)=1,"único","repetido")</f>
        <v>único</v>
      </c>
    </row>
    <row r="1596" spans="1:12" x14ac:dyDescent="0.3">
      <c r="A1596" s="1">
        <v>45554</v>
      </c>
      <c r="B1596" s="2">
        <v>45554.354502858798</v>
      </c>
      <c r="C1596" s="2" t="str">
        <f>TEXT(Tabla1[[#This Row],[date]],"mmm")</f>
        <v>sept</v>
      </c>
      <c r="D1596" s="2" t="str">
        <f>TEXT(Tabla1[[#This Row],[date]],"dddd")</f>
        <v>jueves</v>
      </c>
      <c r="E1596" s="2" t="str">
        <f>TEXT(Tabla1[[#This Row],[datetime]],"hh:mm")</f>
        <v>08:30</v>
      </c>
      <c r="F1596" t="s">
        <v>3</v>
      </c>
      <c r="G1596" t="s">
        <v>641</v>
      </c>
      <c r="H1596" t="str">
        <f>IF(ISBLANK(G1596),"cash",IF(COUNTIF($D$2:D1596,D1596)=1,"Nuevo","frecuente"))</f>
        <v>frecuente</v>
      </c>
      <c r="I1596" s="8">
        <v>23.02</v>
      </c>
      <c r="J1596" t="s">
        <v>28</v>
      </c>
      <c r="K1596" t="str">
        <f>Tabla1[[#This Row],[day_of_the_week]]&amp;"-"&amp;Tabla1[[#This Row],[hour]]&amp;"-"&amp;Tabla1[[#This Row],[cash_type]]&amp;"-"&amp;Tabla1[[#This Row],[card]]&amp;"-"&amp;Tabla1[[#This Row],[coffee_name]]</f>
        <v>jueves-08:30-card-ANON-0000-0000-0627-Cortado</v>
      </c>
      <c r="L1596" t="str">
        <f>IF(COUNTIF($K$2:K1596,K1596)=1,"único","repetido")</f>
        <v>único</v>
      </c>
    </row>
    <row r="1597" spans="1:12" x14ac:dyDescent="0.3">
      <c r="A1597" s="1">
        <v>45554</v>
      </c>
      <c r="B1597" s="2">
        <v>45554.417715034724</v>
      </c>
      <c r="C1597" s="2" t="str">
        <f>TEXT(Tabla1[[#This Row],[date]],"mmm")</f>
        <v>sept</v>
      </c>
      <c r="D1597" s="2" t="str">
        <f>TEXT(Tabla1[[#This Row],[date]],"dddd")</f>
        <v>jueves</v>
      </c>
      <c r="E1597" s="2" t="str">
        <f>TEXT(Tabla1[[#This Row],[datetime]],"hh:mm")</f>
        <v>10:01</v>
      </c>
      <c r="F1597" t="s">
        <v>3</v>
      </c>
      <c r="G1597" t="s">
        <v>508</v>
      </c>
      <c r="H1597" t="str">
        <f>IF(ISBLANK(G1597),"cash",IF(COUNTIF($D$2:D1597,D1597)=1,"Nuevo","frecuente"))</f>
        <v>frecuente</v>
      </c>
      <c r="I1597" s="8">
        <v>32.82</v>
      </c>
      <c r="J1597" t="s">
        <v>7</v>
      </c>
      <c r="K1597" t="str">
        <f>Tabla1[[#This Row],[day_of_the_week]]&amp;"-"&amp;Tabla1[[#This Row],[hour]]&amp;"-"&amp;Tabla1[[#This Row],[cash_type]]&amp;"-"&amp;Tabla1[[#This Row],[card]]&amp;"-"&amp;Tabla1[[#This Row],[coffee_name]]</f>
        <v>jueves-10:01-card-ANON-0000-0000-0494-Latte</v>
      </c>
      <c r="L1597" t="str">
        <f>IF(COUNTIF($K$2:K1597,K1597)=1,"único","repetido")</f>
        <v>único</v>
      </c>
    </row>
    <row r="1598" spans="1:12" x14ac:dyDescent="0.3">
      <c r="A1598" s="1">
        <v>45554</v>
      </c>
      <c r="B1598" s="2">
        <v>45554.54136127315</v>
      </c>
      <c r="C1598" s="2" t="str">
        <f>TEXT(Tabla1[[#This Row],[date]],"mmm")</f>
        <v>sept</v>
      </c>
      <c r="D1598" s="2" t="str">
        <f>TEXT(Tabla1[[#This Row],[date]],"dddd")</f>
        <v>jueves</v>
      </c>
      <c r="E1598" s="2" t="str">
        <f>TEXT(Tabla1[[#This Row],[datetime]],"hh:mm")</f>
        <v>12:59</v>
      </c>
      <c r="F1598" t="s">
        <v>3</v>
      </c>
      <c r="G1598" t="s">
        <v>12</v>
      </c>
      <c r="H1598" t="str">
        <f>IF(ISBLANK(G1598),"cash",IF(COUNTIF($D$2:D1598,D1598)=1,"Nuevo","frecuente"))</f>
        <v>frecuente</v>
      </c>
      <c r="I1598" s="8">
        <v>23.02</v>
      </c>
      <c r="J1598" t="s">
        <v>11</v>
      </c>
      <c r="K1598" t="str">
        <f>Tabla1[[#This Row],[day_of_the_week]]&amp;"-"&amp;Tabla1[[#This Row],[hour]]&amp;"-"&amp;Tabla1[[#This Row],[cash_type]]&amp;"-"&amp;Tabla1[[#This Row],[card]]&amp;"-"&amp;Tabla1[[#This Row],[coffee_name]]</f>
        <v>jueves-12:59-card-ANON-0000-0000-0004-Americano</v>
      </c>
      <c r="L1598" t="str">
        <f>IF(COUNTIF($K$2:K1598,K1598)=1,"único","repetido")</f>
        <v>único</v>
      </c>
    </row>
    <row r="1599" spans="1:12" x14ac:dyDescent="0.3">
      <c r="A1599" s="1">
        <v>45554</v>
      </c>
      <c r="B1599" s="2">
        <v>45554.542055740741</v>
      </c>
      <c r="C1599" s="2" t="str">
        <f>TEXT(Tabla1[[#This Row],[date]],"mmm")</f>
        <v>sept</v>
      </c>
      <c r="D1599" s="2" t="str">
        <f>TEXT(Tabla1[[#This Row],[date]],"dddd")</f>
        <v>jueves</v>
      </c>
      <c r="E1599" s="2" t="str">
        <f>TEXT(Tabla1[[#This Row],[datetime]],"hh:mm")</f>
        <v>13:00</v>
      </c>
      <c r="F1599" t="s">
        <v>3</v>
      </c>
      <c r="G1599" t="s">
        <v>12</v>
      </c>
      <c r="H1599" t="str">
        <f>IF(ISBLANK(G1599),"cash",IF(COUNTIF($D$2:D1599,D1599)=1,"Nuevo","frecuente"))</f>
        <v>frecuente</v>
      </c>
      <c r="I1599" s="8">
        <v>27.92</v>
      </c>
      <c r="J1599" t="s">
        <v>14</v>
      </c>
      <c r="K1599" t="str">
        <f>Tabla1[[#This Row],[day_of_the_week]]&amp;"-"&amp;Tabla1[[#This Row],[hour]]&amp;"-"&amp;Tabla1[[#This Row],[cash_type]]&amp;"-"&amp;Tabla1[[#This Row],[card]]&amp;"-"&amp;Tabla1[[#This Row],[coffee_name]]</f>
        <v>jueves-13:00-card-ANON-0000-0000-0004-Americano with Milk</v>
      </c>
      <c r="L1599" t="str">
        <f>IF(COUNTIF($K$2:K1599,K1599)=1,"único","repetido")</f>
        <v>único</v>
      </c>
    </row>
    <row r="1600" spans="1:12" x14ac:dyDescent="0.3">
      <c r="A1600" s="1">
        <v>45554</v>
      </c>
      <c r="B1600" s="2">
        <v>45554.573407025462</v>
      </c>
      <c r="C1600" s="2" t="str">
        <f>TEXT(Tabla1[[#This Row],[date]],"mmm")</f>
        <v>sept</v>
      </c>
      <c r="D1600" s="2" t="str">
        <f>TEXT(Tabla1[[#This Row],[date]],"dddd")</f>
        <v>jueves</v>
      </c>
      <c r="E1600" s="2" t="str">
        <f>TEXT(Tabla1[[#This Row],[datetime]],"hh:mm")</f>
        <v>13:45</v>
      </c>
      <c r="F1600" t="s">
        <v>3</v>
      </c>
      <c r="G1600" t="s">
        <v>654</v>
      </c>
      <c r="H1600" t="str">
        <f>IF(ISBLANK(G1600),"cash",IF(COUNTIF($D$2:D1600,D1600)=1,"Nuevo","frecuente"))</f>
        <v>frecuente</v>
      </c>
      <c r="I1600" s="8">
        <v>23.02</v>
      </c>
      <c r="J1600" t="s">
        <v>28</v>
      </c>
      <c r="K1600" t="str">
        <f>Tabla1[[#This Row],[day_of_the_week]]&amp;"-"&amp;Tabla1[[#This Row],[hour]]&amp;"-"&amp;Tabla1[[#This Row],[cash_type]]&amp;"-"&amp;Tabla1[[#This Row],[card]]&amp;"-"&amp;Tabla1[[#This Row],[coffee_name]]</f>
        <v>jueves-13:45-card-ANON-0000-0000-0640-Cortado</v>
      </c>
      <c r="L1600" t="str">
        <f>IF(COUNTIF($K$2:K1600,K1600)=1,"único","repetido")</f>
        <v>único</v>
      </c>
    </row>
    <row r="1601" spans="1:12" x14ac:dyDescent="0.3">
      <c r="A1601" s="1">
        <v>45555</v>
      </c>
      <c r="B1601" s="2">
        <v>45555.357603356482</v>
      </c>
      <c r="C1601" s="2" t="str">
        <f>TEXT(Tabla1[[#This Row],[date]],"mmm")</f>
        <v>sept</v>
      </c>
      <c r="D1601" s="2" t="str">
        <f>TEXT(Tabla1[[#This Row],[date]],"dddd")</f>
        <v>viernes</v>
      </c>
      <c r="E1601" s="2" t="str">
        <f>TEXT(Tabla1[[#This Row],[datetime]],"hh:mm")</f>
        <v>08:34</v>
      </c>
      <c r="F1601" t="s">
        <v>3</v>
      </c>
      <c r="G1601" t="s">
        <v>290</v>
      </c>
      <c r="H1601" t="str">
        <f>IF(ISBLANK(G1601),"cash",IF(COUNTIF($D$2:D1601,D1601)=1,"Nuevo","frecuente"))</f>
        <v>frecuente</v>
      </c>
      <c r="I1601" s="8">
        <v>27.92</v>
      </c>
      <c r="J1601" t="s">
        <v>14</v>
      </c>
      <c r="K1601" t="str">
        <f>Tabla1[[#This Row],[day_of_the_week]]&amp;"-"&amp;Tabla1[[#This Row],[hour]]&amp;"-"&amp;Tabla1[[#This Row],[cash_type]]&amp;"-"&amp;Tabla1[[#This Row],[card]]&amp;"-"&amp;Tabla1[[#This Row],[coffee_name]]</f>
        <v>viernes-08:34-card-ANON-0000-0000-0276-Americano with Milk</v>
      </c>
      <c r="L1601" t="str">
        <f>IF(COUNTIF($K$2:K1601,K1601)=1,"único","repetido")</f>
        <v>único</v>
      </c>
    </row>
    <row r="1602" spans="1:12" x14ac:dyDescent="0.3">
      <c r="A1602" s="1">
        <v>45555</v>
      </c>
      <c r="B1602" s="2">
        <v>45555.407122685188</v>
      </c>
      <c r="C1602" s="2" t="str">
        <f>TEXT(Tabla1[[#This Row],[date]],"mmm")</f>
        <v>sept</v>
      </c>
      <c r="D1602" s="2" t="str">
        <f>TEXT(Tabla1[[#This Row],[date]],"dddd")</f>
        <v>viernes</v>
      </c>
      <c r="E1602" s="2" t="str">
        <f>TEXT(Tabla1[[#This Row],[datetime]],"hh:mm")</f>
        <v>09:46</v>
      </c>
      <c r="F1602" t="s">
        <v>3</v>
      </c>
      <c r="G1602" t="s">
        <v>655</v>
      </c>
      <c r="H1602" t="str">
        <f>IF(ISBLANK(G1602),"cash",IF(COUNTIF($D$2:D1602,D1602)=1,"Nuevo","frecuente"))</f>
        <v>frecuente</v>
      </c>
      <c r="I1602" s="8">
        <v>27.92</v>
      </c>
      <c r="J1602" t="s">
        <v>14</v>
      </c>
      <c r="K1602" t="str">
        <f>Tabla1[[#This Row],[day_of_the_week]]&amp;"-"&amp;Tabla1[[#This Row],[hour]]&amp;"-"&amp;Tabla1[[#This Row],[cash_type]]&amp;"-"&amp;Tabla1[[#This Row],[card]]&amp;"-"&amp;Tabla1[[#This Row],[coffee_name]]</f>
        <v>viernes-09:46-card-ANON-0000-0000-0641-Americano with Milk</v>
      </c>
      <c r="L1602" t="str">
        <f>IF(COUNTIF($K$2:K1602,K1602)=1,"único","repetido")</f>
        <v>único</v>
      </c>
    </row>
    <row r="1603" spans="1:12" x14ac:dyDescent="0.3">
      <c r="A1603" s="1">
        <v>45555</v>
      </c>
      <c r="B1603" s="2">
        <v>45555.569391956022</v>
      </c>
      <c r="C1603" s="2" t="str">
        <f>TEXT(Tabla1[[#This Row],[date]],"mmm")</f>
        <v>sept</v>
      </c>
      <c r="D1603" s="2" t="str">
        <f>TEXT(Tabla1[[#This Row],[date]],"dddd")</f>
        <v>viernes</v>
      </c>
      <c r="E1603" s="2" t="str">
        <f>TEXT(Tabla1[[#This Row],[datetime]],"hh:mm")</f>
        <v>13:39</v>
      </c>
      <c r="F1603" t="s">
        <v>3</v>
      </c>
      <c r="G1603" t="s">
        <v>347</v>
      </c>
      <c r="H1603" t="str">
        <f>IF(ISBLANK(G1603),"cash",IF(COUNTIF($D$2:D1603,D1603)=1,"Nuevo","frecuente"))</f>
        <v>frecuente</v>
      </c>
      <c r="I1603" s="8">
        <v>27.92</v>
      </c>
      <c r="J1603" t="s">
        <v>14</v>
      </c>
      <c r="K1603" t="str">
        <f>Tabla1[[#This Row],[day_of_the_week]]&amp;"-"&amp;Tabla1[[#This Row],[hour]]&amp;"-"&amp;Tabla1[[#This Row],[cash_type]]&amp;"-"&amp;Tabla1[[#This Row],[card]]&amp;"-"&amp;Tabla1[[#This Row],[coffee_name]]</f>
        <v>viernes-13:39-card-ANON-0000-0000-0333-Americano with Milk</v>
      </c>
      <c r="L1603" t="str">
        <f>IF(COUNTIF($K$2:K1603,K1603)=1,"único","repetido")</f>
        <v>único</v>
      </c>
    </row>
    <row r="1604" spans="1:12" x14ac:dyDescent="0.3">
      <c r="A1604" s="1">
        <v>45555</v>
      </c>
      <c r="B1604" s="2">
        <v>45555.669092719909</v>
      </c>
      <c r="C1604" s="2" t="str">
        <f>TEXT(Tabla1[[#This Row],[date]],"mmm")</f>
        <v>sept</v>
      </c>
      <c r="D1604" s="2" t="str">
        <f>TEXT(Tabla1[[#This Row],[date]],"dddd")</f>
        <v>viernes</v>
      </c>
      <c r="E1604" s="2" t="str">
        <f>TEXT(Tabla1[[#This Row],[datetime]],"hh:mm")</f>
        <v>16:03</v>
      </c>
      <c r="F1604" t="s">
        <v>3</v>
      </c>
      <c r="G1604" t="s">
        <v>656</v>
      </c>
      <c r="H1604" t="str">
        <f>IF(ISBLANK(G1604),"cash",IF(COUNTIF($D$2:D1604,D1604)=1,"Nuevo","frecuente"))</f>
        <v>frecuente</v>
      </c>
      <c r="I1604" s="8">
        <v>32.82</v>
      </c>
      <c r="J1604" t="s">
        <v>7</v>
      </c>
      <c r="K1604" t="str">
        <f>Tabla1[[#This Row],[day_of_the_week]]&amp;"-"&amp;Tabla1[[#This Row],[hour]]&amp;"-"&amp;Tabla1[[#This Row],[cash_type]]&amp;"-"&amp;Tabla1[[#This Row],[card]]&amp;"-"&amp;Tabla1[[#This Row],[coffee_name]]</f>
        <v>viernes-16:03-card-ANON-0000-0000-0642-Latte</v>
      </c>
      <c r="L1604" t="str">
        <f>IF(COUNTIF($K$2:K1604,K1604)=1,"único","repetido")</f>
        <v>único</v>
      </c>
    </row>
    <row r="1605" spans="1:12" x14ac:dyDescent="0.3">
      <c r="A1605" s="1">
        <v>45555</v>
      </c>
      <c r="B1605" s="2">
        <v>45555.860684363426</v>
      </c>
      <c r="C1605" s="2" t="str">
        <f>TEXT(Tabla1[[#This Row],[date]],"mmm")</f>
        <v>sept</v>
      </c>
      <c r="D1605" s="2" t="str">
        <f>TEXT(Tabla1[[#This Row],[date]],"dddd")</f>
        <v>viernes</v>
      </c>
      <c r="E1605" s="2" t="str">
        <f>TEXT(Tabla1[[#This Row],[datetime]],"hh:mm")</f>
        <v>20:39</v>
      </c>
      <c r="F1605" t="s">
        <v>3</v>
      </c>
      <c r="G1605" t="s">
        <v>657</v>
      </c>
      <c r="H1605" t="str">
        <f>IF(ISBLANK(G1605),"cash",IF(COUNTIF($D$2:D1605,D1605)=1,"Nuevo","frecuente"))</f>
        <v>frecuente</v>
      </c>
      <c r="I1605" s="8">
        <v>23.02</v>
      </c>
      <c r="J1605" t="s">
        <v>11</v>
      </c>
      <c r="K1605" t="str">
        <f>Tabla1[[#This Row],[day_of_the_week]]&amp;"-"&amp;Tabla1[[#This Row],[hour]]&amp;"-"&amp;Tabla1[[#This Row],[cash_type]]&amp;"-"&amp;Tabla1[[#This Row],[card]]&amp;"-"&amp;Tabla1[[#This Row],[coffee_name]]</f>
        <v>viernes-20:39-card-ANON-0000-0000-0643-Americano</v>
      </c>
      <c r="L1605" t="str">
        <f>IF(COUNTIF($K$2:K1605,K1605)=1,"único","repetido")</f>
        <v>único</v>
      </c>
    </row>
    <row r="1606" spans="1:12" x14ac:dyDescent="0.3">
      <c r="A1606" s="1">
        <v>45555</v>
      </c>
      <c r="B1606" s="2">
        <v>45555.896951157411</v>
      </c>
      <c r="C1606" s="2" t="str">
        <f>TEXT(Tabla1[[#This Row],[date]],"mmm")</f>
        <v>sept</v>
      </c>
      <c r="D1606" s="2" t="str">
        <f>TEXT(Tabla1[[#This Row],[date]],"dddd")</f>
        <v>viernes</v>
      </c>
      <c r="E1606" s="2" t="str">
        <f>TEXT(Tabla1[[#This Row],[datetime]],"hh:mm")</f>
        <v>21:31</v>
      </c>
      <c r="F1606" t="s">
        <v>3</v>
      </c>
      <c r="G1606" t="s">
        <v>301</v>
      </c>
      <c r="H1606" t="str">
        <f>IF(ISBLANK(G1606),"cash",IF(COUNTIF($D$2:D1606,D1606)=1,"Nuevo","frecuente"))</f>
        <v>frecuente</v>
      </c>
      <c r="I1606" s="8">
        <v>27.92</v>
      </c>
      <c r="J1606" t="s">
        <v>14</v>
      </c>
      <c r="K1606" t="str">
        <f>Tabla1[[#This Row],[day_of_the_week]]&amp;"-"&amp;Tabla1[[#This Row],[hour]]&amp;"-"&amp;Tabla1[[#This Row],[cash_type]]&amp;"-"&amp;Tabla1[[#This Row],[card]]&amp;"-"&amp;Tabla1[[#This Row],[coffee_name]]</f>
        <v>viernes-21:31-card-ANON-0000-0000-0287-Americano with Milk</v>
      </c>
      <c r="L1606" t="str">
        <f>IF(COUNTIF($K$2:K1606,K1606)=1,"único","repetido")</f>
        <v>único</v>
      </c>
    </row>
    <row r="1607" spans="1:12" x14ac:dyDescent="0.3">
      <c r="A1607" s="1">
        <v>45555</v>
      </c>
      <c r="B1607" s="2">
        <v>45555.897720196757</v>
      </c>
      <c r="C1607" s="2" t="str">
        <f>TEXT(Tabla1[[#This Row],[date]],"mmm")</f>
        <v>sept</v>
      </c>
      <c r="D1607" s="2" t="str">
        <f>TEXT(Tabla1[[#This Row],[date]],"dddd")</f>
        <v>viernes</v>
      </c>
      <c r="E1607" s="2" t="str">
        <f>TEXT(Tabla1[[#This Row],[datetime]],"hh:mm")</f>
        <v>21:32</v>
      </c>
      <c r="F1607" t="s">
        <v>3</v>
      </c>
      <c r="G1607" t="s">
        <v>301</v>
      </c>
      <c r="H1607" t="str">
        <f>IF(ISBLANK(G1607),"cash",IF(COUNTIF($D$2:D1607,D1607)=1,"Nuevo","frecuente"))</f>
        <v>frecuente</v>
      </c>
      <c r="I1607" s="8">
        <v>27.92</v>
      </c>
      <c r="J1607" t="s">
        <v>14</v>
      </c>
      <c r="K1607" t="str">
        <f>Tabla1[[#This Row],[day_of_the_week]]&amp;"-"&amp;Tabla1[[#This Row],[hour]]&amp;"-"&amp;Tabla1[[#This Row],[cash_type]]&amp;"-"&amp;Tabla1[[#This Row],[card]]&amp;"-"&amp;Tabla1[[#This Row],[coffee_name]]</f>
        <v>viernes-21:32-card-ANON-0000-0000-0287-Americano with Milk</v>
      </c>
      <c r="L1607" t="str">
        <f>IF(COUNTIF($K$2:K1607,K1607)=1,"único","repetido")</f>
        <v>único</v>
      </c>
    </row>
    <row r="1608" spans="1:12" x14ac:dyDescent="0.3">
      <c r="A1608" s="1">
        <v>45556</v>
      </c>
      <c r="B1608" s="2">
        <v>45556.459200787038</v>
      </c>
      <c r="C1608" s="2" t="str">
        <f>TEXT(Tabla1[[#This Row],[date]],"mmm")</f>
        <v>sept</v>
      </c>
      <c r="D1608" s="2" t="str">
        <f>TEXT(Tabla1[[#This Row],[date]],"dddd")</f>
        <v>sábado</v>
      </c>
      <c r="E1608" s="2" t="str">
        <f>TEXT(Tabla1[[#This Row],[datetime]],"hh:mm")</f>
        <v>11:01</v>
      </c>
      <c r="F1608" t="s">
        <v>3</v>
      </c>
      <c r="G1608" t="s">
        <v>658</v>
      </c>
      <c r="H1608" t="str">
        <f>IF(ISBLANK(G1608),"cash",IF(COUNTIF($D$2:D1608,D1608)=1,"Nuevo","frecuente"))</f>
        <v>frecuente</v>
      </c>
      <c r="I1608" s="8">
        <v>32.82</v>
      </c>
      <c r="J1608" t="s">
        <v>7</v>
      </c>
      <c r="K1608" t="str">
        <f>Tabla1[[#This Row],[day_of_the_week]]&amp;"-"&amp;Tabla1[[#This Row],[hour]]&amp;"-"&amp;Tabla1[[#This Row],[cash_type]]&amp;"-"&amp;Tabla1[[#This Row],[card]]&amp;"-"&amp;Tabla1[[#This Row],[coffee_name]]</f>
        <v>sábado-11:01-card-ANON-0000-0000-0644-Latte</v>
      </c>
      <c r="L1608" t="str">
        <f>IF(COUNTIF($K$2:K1608,K1608)=1,"único","repetido")</f>
        <v>único</v>
      </c>
    </row>
    <row r="1609" spans="1:12" x14ac:dyDescent="0.3">
      <c r="A1609" s="1">
        <v>45556</v>
      </c>
      <c r="B1609" s="2">
        <v>45556.459881967596</v>
      </c>
      <c r="C1609" s="2" t="str">
        <f>TEXT(Tabla1[[#This Row],[date]],"mmm")</f>
        <v>sept</v>
      </c>
      <c r="D1609" s="2" t="str">
        <f>TEXT(Tabla1[[#This Row],[date]],"dddd")</f>
        <v>sábado</v>
      </c>
      <c r="E1609" s="2" t="str">
        <f>TEXT(Tabla1[[#This Row],[datetime]],"hh:mm")</f>
        <v>11:02</v>
      </c>
      <c r="F1609" t="s">
        <v>3</v>
      </c>
      <c r="G1609" t="s">
        <v>658</v>
      </c>
      <c r="H1609" t="str">
        <f>IF(ISBLANK(G1609),"cash",IF(COUNTIF($D$2:D1609,D1609)=1,"Nuevo","frecuente"))</f>
        <v>frecuente</v>
      </c>
      <c r="I1609" s="8">
        <v>32.82</v>
      </c>
      <c r="J1609" t="s">
        <v>18</v>
      </c>
      <c r="K1609" t="str">
        <f>Tabla1[[#This Row],[day_of_the_week]]&amp;"-"&amp;Tabla1[[#This Row],[hour]]&amp;"-"&amp;Tabla1[[#This Row],[cash_type]]&amp;"-"&amp;Tabla1[[#This Row],[card]]&amp;"-"&amp;Tabla1[[#This Row],[coffee_name]]</f>
        <v>sábado-11:02-card-ANON-0000-0000-0644-Cocoa</v>
      </c>
      <c r="L1609" t="str">
        <f>IF(COUNTIF($K$2:K1609,K1609)=1,"único","repetido")</f>
        <v>único</v>
      </c>
    </row>
    <row r="1610" spans="1:12" x14ac:dyDescent="0.3">
      <c r="A1610" s="1">
        <v>45556</v>
      </c>
      <c r="B1610" s="2">
        <v>45556.484574571761</v>
      </c>
      <c r="C1610" s="2" t="str">
        <f>TEXT(Tabla1[[#This Row],[date]],"mmm")</f>
        <v>sept</v>
      </c>
      <c r="D1610" s="2" t="str">
        <f>TEXT(Tabla1[[#This Row],[date]],"dddd")</f>
        <v>sábado</v>
      </c>
      <c r="E1610" s="2" t="str">
        <f>TEXT(Tabla1[[#This Row],[datetime]],"hh:mm")</f>
        <v>11:37</v>
      </c>
      <c r="F1610" t="s">
        <v>3</v>
      </c>
      <c r="G1610" t="s">
        <v>557</v>
      </c>
      <c r="H1610" t="str">
        <f>IF(ISBLANK(G1610),"cash",IF(COUNTIF($D$2:D1610,D1610)=1,"Nuevo","frecuente"))</f>
        <v>frecuente</v>
      </c>
      <c r="I1610" s="8">
        <v>23.02</v>
      </c>
      <c r="J1610" t="s">
        <v>28</v>
      </c>
      <c r="K1610" t="str">
        <f>Tabla1[[#This Row],[day_of_the_week]]&amp;"-"&amp;Tabla1[[#This Row],[hour]]&amp;"-"&amp;Tabla1[[#This Row],[cash_type]]&amp;"-"&amp;Tabla1[[#This Row],[card]]&amp;"-"&amp;Tabla1[[#This Row],[coffee_name]]</f>
        <v>sábado-11:37-card-ANON-0000-0000-0543-Cortado</v>
      </c>
      <c r="L1610" t="str">
        <f>IF(COUNTIF($K$2:K1610,K1610)=1,"único","repetido")</f>
        <v>único</v>
      </c>
    </row>
    <row r="1611" spans="1:12" x14ac:dyDescent="0.3">
      <c r="A1611" s="1">
        <v>45556</v>
      </c>
      <c r="B1611" s="2">
        <v>45556.485243020834</v>
      </c>
      <c r="C1611" s="2" t="str">
        <f>TEXT(Tabla1[[#This Row],[date]],"mmm")</f>
        <v>sept</v>
      </c>
      <c r="D1611" s="2" t="str">
        <f>TEXT(Tabla1[[#This Row],[date]],"dddd")</f>
        <v>sábado</v>
      </c>
      <c r="E1611" s="2" t="str">
        <f>TEXT(Tabla1[[#This Row],[datetime]],"hh:mm")</f>
        <v>11:38</v>
      </c>
      <c r="F1611" t="s">
        <v>3</v>
      </c>
      <c r="G1611" t="s">
        <v>557</v>
      </c>
      <c r="H1611" t="str">
        <f>IF(ISBLANK(G1611),"cash",IF(COUNTIF($D$2:D1611,D1611)=1,"Nuevo","frecuente"))</f>
        <v>frecuente</v>
      </c>
      <c r="I1611" s="8">
        <v>23.02</v>
      </c>
      <c r="J1611" t="s">
        <v>28</v>
      </c>
      <c r="K1611" t="str">
        <f>Tabla1[[#This Row],[day_of_the_week]]&amp;"-"&amp;Tabla1[[#This Row],[hour]]&amp;"-"&amp;Tabla1[[#This Row],[cash_type]]&amp;"-"&amp;Tabla1[[#This Row],[card]]&amp;"-"&amp;Tabla1[[#This Row],[coffee_name]]</f>
        <v>sábado-11:38-card-ANON-0000-0000-0543-Cortado</v>
      </c>
      <c r="L1611" t="str">
        <f>IF(COUNTIF($K$2:K1611,K1611)=1,"único","repetido")</f>
        <v>único</v>
      </c>
    </row>
    <row r="1612" spans="1:12" x14ac:dyDescent="0.3">
      <c r="A1612" s="1">
        <v>45556</v>
      </c>
      <c r="B1612" s="2">
        <v>45556.632052870373</v>
      </c>
      <c r="C1612" s="2" t="str">
        <f>TEXT(Tabla1[[#This Row],[date]],"mmm")</f>
        <v>sept</v>
      </c>
      <c r="D1612" s="2" t="str">
        <f>TEXT(Tabla1[[#This Row],[date]],"dddd")</f>
        <v>sábado</v>
      </c>
      <c r="E1612" s="2" t="str">
        <f>TEXT(Tabla1[[#This Row],[datetime]],"hh:mm")</f>
        <v>15:10</v>
      </c>
      <c r="F1612" t="s">
        <v>3</v>
      </c>
      <c r="G1612" t="s">
        <v>659</v>
      </c>
      <c r="H1612" t="str">
        <f>IF(ISBLANK(G1612),"cash",IF(COUNTIF($D$2:D1612,D1612)=1,"Nuevo","frecuente"))</f>
        <v>frecuente</v>
      </c>
      <c r="I1612" s="8">
        <v>32.82</v>
      </c>
      <c r="J1612" t="s">
        <v>43</v>
      </c>
      <c r="K1612" t="str">
        <f>Tabla1[[#This Row],[day_of_the_week]]&amp;"-"&amp;Tabla1[[#This Row],[hour]]&amp;"-"&amp;Tabla1[[#This Row],[cash_type]]&amp;"-"&amp;Tabla1[[#This Row],[card]]&amp;"-"&amp;Tabla1[[#This Row],[coffee_name]]</f>
        <v>sábado-15:10-card-ANON-0000-0000-0645-Cappuccino</v>
      </c>
      <c r="L1612" t="str">
        <f>IF(COUNTIF($K$2:K1612,K1612)=1,"único","repetido")</f>
        <v>único</v>
      </c>
    </row>
    <row r="1613" spans="1:12" x14ac:dyDescent="0.3">
      <c r="A1613" s="1">
        <v>45556</v>
      </c>
      <c r="B1613" s="2">
        <v>45556.650157511576</v>
      </c>
      <c r="C1613" s="2" t="str">
        <f>TEXT(Tabla1[[#This Row],[date]],"mmm")</f>
        <v>sept</v>
      </c>
      <c r="D1613" s="2" t="str">
        <f>TEXT(Tabla1[[#This Row],[date]],"dddd")</f>
        <v>sábado</v>
      </c>
      <c r="E1613" s="2" t="str">
        <f>TEXT(Tabla1[[#This Row],[datetime]],"hh:mm")</f>
        <v>15:36</v>
      </c>
      <c r="F1613" t="s">
        <v>3</v>
      </c>
      <c r="G1613" t="s">
        <v>660</v>
      </c>
      <c r="H1613" t="str">
        <f>IF(ISBLANK(G1613),"cash",IF(COUNTIF($D$2:D1613,D1613)=1,"Nuevo","frecuente"))</f>
        <v>frecuente</v>
      </c>
      <c r="I1613" s="8">
        <v>32.82</v>
      </c>
      <c r="J1613" t="s">
        <v>7</v>
      </c>
      <c r="K1613" t="str">
        <f>Tabla1[[#This Row],[day_of_the_week]]&amp;"-"&amp;Tabla1[[#This Row],[hour]]&amp;"-"&amp;Tabla1[[#This Row],[cash_type]]&amp;"-"&amp;Tabla1[[#This Row],[card]]&amp;"-"&amp;Tabla1[[#This Row],[coffee_name]]</f>
        <v>sábado-15:36-card-ANON-0000-0000-0646-Latte</v>
      </c>
      <c r="L1613" t="str">
        <f>IF(COUNTIF($K$2:K1613,K1613)=1,"único","repetido")</f>
        <v>único</v>
      </c>
    </row>
    <row r="1614" spans="1:12" x14ac:dyDescent="0.3">
      <c r="A1614" s="1">
        <v>45556</v>
      </c>
      <c r="B1614" s="2">
        <v>45556.761443298608</v>
      </c>
      <c r="C1614" s="2" t="str">
        <f>TEXT(Tabla1[[#This Row],[date]],"mmm")</f>
        <v>sept</v>
      </c>
      <c r="D1614" s="2" t="str">
        <f>TEXT(Tabla1[[#This Row],[date]],"dddd")</f>
        <v>sábado</v>
      </c>
      <c r="E1614" s="2" t="str">
        <f>TEXT(Tabla1[[#This Row],[datetime]],"hh:mm")</f>
        <v>18:16</v>
      </c>
      <c r="F1614" t="s">
        <v>3</v>
      </c>
      <c r="G1614" t="s">
        <v>521</v>
      </c>
      <c r="H1614" t="str">
        <f>IF(ISBLANK(G1614),"cash",IF(COUNTIF($D$2:D1614,D1614)=1,"Nuevo","frecuente"))</f>
        <v>frecuente</v>
      </c>
      <c r="I1614" s="8">
        <v>32.82</v>
      </c>
      <c r="J1614" t="s">
        <v>7</v>
      </c>
      <c r="K1614" t="str">
        <f>Tabla1[[#This Row],[day_of_the_week]]&amp;"-"&amp;Tabla1[[#This Row],[hour]]&amp;"-"&amp;Tabla1[[#This Row],[cash_type]]&amp;"-"&amp;Tabla1[[#This Row],[card]]&amp;"-"&amp;Tabla1[[#This Row],[coffee_name]]</f>
        <v>sábado-18:16-card-ANON-0000-0000-0507-Latte</v>
      </c>
      <c r="L1614" t="str">
        <f>IF(COUNTIF($K$2:K1614,K1614)=1,"único","repetido")</f>
        <v>único</v>
      </c>
    </row>
    <row r="1615" spans="1:12" x14ac:dyDescent="0.3">
      <c r="A1615" s="1">
        <v>45556</v>
      </c>
      <c r="B1615" s="2">
        <v>45556.76216071759</v>
      </c>
      <c r="C1615" s="2" t="str">
        <f>TEXT(Tabla1[[#This Row],[date]],"mmm")</f>
        <v>sept</v>
      </c>
      <c r="D1615" s="2" t="str">
        <f>TEXT(Tabla1[[#This Row],[date]],"dddd")</f>
        <v>sábado</v>
      </c>
      <c r="E1615" s="2" t="str">
        <f>TEXT(Tabla1[[#This Row],[datetime]],"hh:mm")</f>
        <v>18:17</v>
      </c>
      <c r="F1615" t="s">
        <v>3</v>
      </c>
      <c r="G1615" t="s">
        <v>521</v>
      </c>
      <c r="H1615" t="str">
        <f>IF(ISBLANK(G1615),"cash",IF(COUNTIF($D$2:D1615,D1615)=1,"Nuevo","frecuente"))</f>
        <v>frecuente</v>
      </c>
      <c r="I1615" s="8">
        <v>32.82</v>
      </c>
      <c r="J1615" t="s">
        <v>7</v>
      </c>
      <c r="K1615" t="str">
        <f>Tabla1[[#This Row],[day_of_the_week]]&amp;"-"&amp;Tabla1[[#This Row],[hour]]&amp;"-"&amp;Tabla1[[#This Row],[cash_type]]&amp;"-"&amp;Tabla1[[#This Row],[card]]&amp;"-"&amp;Tabla1[[#This Row],[coffee_name]]</f>
        <v>sábado-18:17-card-ANON-0000-0000-0507-Latte</v>
      </c>
      <c r="L1615" t="str">
        <f>IF(COUNTIF($K$2:K1615,K1615)=1,"único","repetido")</f>
        <v>único</v>
      </c>
    </row>
    <row r="1616" spans="1:12" x14ac:dyDescent="0.3">
      <c r="A1616" s="1">
        <v>45556</v>
      </c>
      <c r="B1616" s="2">
        <v>45556.853969201387</v>
      </c>
      <c r="C1616" s="2" t="str">
        <f>TEXT(Tabla1[[#This Row],[date]],"mmm")</f>
        <v>sept</v>
      </c>
      <c r="D1616" s="2" t="str">
        <f>TEXT(Tabla1[[#This Row],[date]],"dddd")</f>
        <v>sábado</v>
      </c>
      <c r="E1616" s="2" t="str">
        <f>TEXT(Tabla1[[#This Row],[datetime]],"hh:mm")</f>
        <v>20:29</v>
      </c>
      <c r="F1616" t="s">
        <v>3</v>
      </c>
      <c r="G1616" t="s">
        <v>54</v>
      </c>
      <c r="H1616" t="str">
        <f>IF(ISBLANK(G1616),"cash",IF(COUNTIF($D$2:D1616,D1616)=1,"Nuevo","frecuente"))</f>
        <v>frecuente</v>
      </c>
      <c r="I1616" s="8">
        <v>23.02</v>
      </c>
      <c r="J1616" t="s">
        <v>11</v>
      </c>
      <c r="K1616" t="str">
        <f>Tabla1[[#This Row],[day_of_the_week]]&amp;"-"&amp;Tabla1[[#This Row],[hour]]&amp;"-"&amp;Tabla1[[#This Row],[cash_type]]&amp;"-"&amp;Tabla1[[#This Row],[card]]&amp;"-"&amp;Tabla1[[#This Row],[coffee_name]]</f>
        <v>sábado-20:29-card-ANON-0000-0000-0040-Americano</v>
      </c>
      <c r="L1616" t="str">
        <f>IF(COUNTIF($K$2:K1616,K1616)=1,"único","repetido")</f>
        <v>único</v>
      </c>
    </row>
    <row r="1617" spans="1:12" x14ac:dyDescent="0.3">
      <c r="A1617" s="1">
        <v>45556</v>
      </c>
      <c r="B1617" s="2">
        <v>45556.854616689816</v>
      </c>
      <c r="C1617" s="2" t="str">
        <f>TEXT(Tabla1[[#This Row],[date]],"mmm")</f>
        <v>sept</v>
      </c>
      <c r="D1617" s="2" t="str">
        <f>TEXT(Tabla1[[#This Row],[date]],"dddd")</f>
        <v>sábado</v>
      </c>
      <c r="E1617" s="2" t="str">
        <f>TEXT(Tabla1[[#This Row],[datetime]],"hh:mm")</f>
        <v>20:30</v>
      </c>
      <c r="F1617" t="s">
        <v>3</v>
      </c>
      <c r="G1617" t="s">
        <v>54</v>
      </c>
      <c r="H1617" t="str">
        <f>IF(ISBLANK(G1617),"cash",IF(COUNTIF($D$2:D1617,D1617)=1,"Nuevo","frecuente"))</f>
        <v>frecuente</v>
      </c>
      <c r="I1617" s="8">
        <v>23.02</v>
      </c>
      <c r="J1617" t="s">
        <v>11</v>
      </c>
      <c r="K1617" t="str">
        <f>Tabla1[[#This Row],[day_of_the_week]]&amp;"-"&amp;Tabla1[[#This Row],[hour]]&amp;"-"&amp;Tabla1[[#This Row],[cash_type]]&amp;"-"&amp;Tabla1[[#This Row],[card]]&amp;"-"&amp;Tabla1[[#This Row],[coffee_name]]</f>
        <v>sábado-20:30-card-ANON-0000-0000-0040-Americano</v>
      </c>
      <c r="L1617" t="str">
        <f>IF(COUNTIF($K$2:K1617,K1617)=1,"único","repetido")</f>
        <v>único</v>
      </c>
    </row>
    <row r="1618" spans="1:12" x14ac:dyDescent="0.3">
      <c r="A1618" s="1">
        <v>45556</v>
      </c>
      <c r="B1618" s="2">
        <v>45556.856923321757</v>
      </c>
      <c r="C1618" s="2" t="str">
        <f>TEXT(Tabla1[[#This Row],[date]],"mmm")</f>
        <v>sept</v>
      </c>
      <c r="D1618" s="2" t="str">
        <f>TEXT(Tabla1[[#This Row],[date]],"dddd")</f>
        <v>sábado</v>
      </c>
      <c r="E1618" s="2" t="str">
        <f>TEXT(Tabla1[[#This Row],[datetime]],"hh:mm")</f>
        <v>20:33</v>
      </c>
      <c r="F1618" t="s">
        <v>3</v>
      </c>
      <c r="G1618" t="s">
        <v>616</v>
      </c>
      <c r="H1618" t="str">
        <f>IF(ISBLANK(G1618),"cash",IF(COUNTIF($D$2:D1618,D1618)=1,"Nuevo","frecuente"))</f>
        <v>frecuente</v>
      </c>
      <c r="I1618" s="8">
        <v>32.82</v>
      </c>
      <c r="J1618" t="s">
        <v>7</v>
      </c>
      <c r="K1618" t="str">
        <f>Tabla1[[#This Row],[day_of_the_week]]&amp;"-"&amp;Tabla1[[#This Row],[hour]]&amp;"-"&amp;Tabla1[[#This Row],[cash_type]]&amp;"-"&amp;Tabla1[[#This Row],[card]]&amp;"-"&amp;Tabla1[[#This Row],[coffee_name]]</f>
        <v>sábado-20:33-card-ANON-0000-0000-0602-Latte</v>
      </c>
      <c r="L1618" t="str">
        <f>IF(COUNTIF($K$2:K1618,K1618)=1,"único","repetido")</f>
        <v>único</v>
      </c>
    </row>
    <row r="1619" spans="1:12" x14ac:dyDescent="0.3">
      <c r="A1619" s="1">
        <v>45556</v>
      </c>
      <c r="B1619" s="2">
        <v>45556.857988067131</v>
      </c>
      <c r="C1619" s="2" t="str">
        <f>TEXT(Tabla1[[#This Row],[date]],"mmm")</f>
        <v>sept</v>
      </c>
      <c r="D1619" s="2" t="str">
        <f>TEXT(Tabla1[[#This Row],[date]],"dddd")</f>
        <v>sábado</v>
      </c>
      <c r="E1619" s="2" t="str">
        <f>TEXT(Tabla1[[#This Row],[datetime]],"hh:mm")</f>
        <v>20:35</v>
      </c>
      <c r="F1619" t="s">
        <v>3</v>
      </c>
      <c r="G1619" t="s">
        <v>616</v>
      </c>
      <c r="H1619" t="str">
        <f>IF(ISBLANK(G1619),"cash",IF(COUNTIF($D$2:D1619,D1619)=1,"Nuevo","frecuente"))</f>
        <v>frecuente</v>
      </c>
      <c r="I1619" s="8">
        <v>32.82</v>
      </c>
      <c r="J1619" t="s">
        <v>7</v>
      </c>
      <c r="K1619" t="str">
        <f>Tabla1[[#This Row],[day_of_the_week]]&amp;"-"&amp;Tabla1[[#This Row],[hour]]&amp;"-"&amp;Tabla1[[#This Row],[cash_type]]&amp;"-"&amp;Tabla1[[#This Row],[card]]&amp;"-"&amp;Tabla1[[#This Row],[coffee_name]]</f>
        <v>sábado-20:35-card-ANON-0000-0000-0602-Latte</v>
      </c>
      <c r="L1619" t="str">
        <f>IF(COUNTIF($K$2:K1619,K1619)=1,"único","repetido")</f>
        <v>único</v>
      </c>
    </row>
    <row r="1620" spans="1:12" x14ac:dyDescent="0.3">
      <c r="A1620" s="1">
        <v>45556</v>
      </c>
      <c r="B1620" s="2">
        <v>45556.929700092594</v>
      </c>
      <c r="C1620" s="2" t="str">
        <f>TEXT(Tabla1[[#This Row],[date]],"mmm")</f>
        <v>sept</v>
      </c>
      <c r="D1620" s="2" t="str">
        <f>TEXT(Tabla1[[#This Row],[date]],"dddd")</f>
        <v>sábado</v>
      </c>
      <c r="E1620" s="2" t="str">
        <f>TEXT(Tabla1[[#This Row],[datetime]],"hh:mm")</f>
        <v>22:18</v>
      </c>
      <c r="F1620" t="s">
        <v>3</v>
      </c>
      <c r="G1620" t="s">
        <v>661</v>
      </c>
      <c r="H1620" t="str">
        <f>IF(ISBLANK(G1620),"cash",IF(COUNTIF($D$2:D1620,D1620)=1,"Nuevo","frecuente"))</f>
        <v>frecuente</v>
      </c>
      <c r="I1620" s="8">
        <v>27.92</v>
      </c>
      <c r="J1620" t="s">
        <v>14</v>
      </c>
      <c r="K1620" t="str">
        <f>Tabla1[[#This Row],[day_of_the_week]]&amp;"-"&amp;Tabla1[[#This Row],[hour]]&amp;"-"&amp;Tabla1[[#This Row],[cash_type]]&amp;"-"&amp;Tabla1[[#This Row],[card]]&amp;"-"&amp;Tabla1[[#This Row],[coffee_name]]</f>
        <v>sábado-22:18-card-ANON-0000-0000-0647-Americano with Milk</v>
      </c>
      <c r="L1620" t="str">
        <f>IF(COUNTIF($K$2:K1620,K1620)=1,"único","repetido")</f>
        <v>único</v>
      </c>
    </row>
    <row r="1621" spans="1:12" x14ac:dyDescent="0.3">
      <c r="A1621" s="1">
        <v>45556</v>
      </c>
      <c r="B1621" s="2">
        <v>45556.930441296296</v>
      </c>
      <c r="C1621" s="2" t="str">
        <f>TEXT(Tabla1[[#This Row],[date]],"mmm")</f>
        <v>sept</v>
      </c>
      <c r="D1621" s="2" t="str">
        <f>TEXT(Tabla1[[#This Row],[date]],"dddd")</f>
        <v>sábado</v>
      </c>
      <c r="E1621" s="2" t="str">
        <f>TEXT(Tabla1[[#This Row],[datetime]],"hh:mm")</f>
        <v>22:19</v>
      </c>
      <c r="F1621" t="s">
        <v>3</v>
      </c>
      <c r="G1621" t="s">
        <v>661</v>
      </c>
      <c r="H1621" t="str">
        <f>IF(ISBLANK(G1621),"cash",IF(COUNTIF($D$2:D1621,D1621)=1,"Nuevo","frecuente"))</f>
        <v>frecuente</v>
      </c>
      <c r="I1621" s="8">
        <v>23.02</v>
      </c>
      <c r="J1621" t="s">
        <v>11</v>
      </c>
      <c r="K1621" t="str">
        <f>Tabla1[[#This Row],[day_of_the_week]]&amp;"-"&amp;Tabla1[[#This Row],[hour]]&amp;"-"&amp;Tabla1[[#This Row],[cash_type]]&amp;"-"&amp;Tabla1[[#This Row],[card]]&amp;"-"&amp;Tabla1[[#This Row],[coffee_name]]</f>
        <v>sábado-22:19-card-ANON-0000-0000-0647-Americano</v>
      </c>
      <c r="L1621" t="str">
        <f>IF(COUNTIF($K$2:K1621,K1621)=1,"único","repetido")</f>
        <v>único</v>
      </c>
    </row>
    <row r="1622" spans="1:12" x14ac:dyDescent="0.3">
      <c r="A1622" s="1">
        <v>45556</v>
      </c>
      <c r="B1622" s="2">
        <v>45556.931115277781</v>
      </c>
      <c r="C1622" s="2" t="str">
        <f>TEXT(Tabla1[[#This Row],[date]],"mmm")</f>
        <v>sept</v>
      </c>
      <c r="D1622" s="2" t="str">
        <f>TEXT(Tabla1[[#This Row],[date]],"dddd")</f>
        <v>sábado</v>
      </c>
      <c r="E1622" s="2" t="str">
        <f>TEXT(Tabla1[[#This Row],[datetime]],"hh:mm")</f>
        <v>22:20</v>
      </c>
      <c r="F1622" t="s">
        <v>3</v>
      </c>
      <c r="G1622" t="s">
        <v>661</v>
      </c>
      <c r="H1622" t="str">
        <f>IF(ISBLANK(G1622),"cash",IF(COUNTIF($D$2:D1622,D1622)=1,"Nuevo","frecuente"))</f>
        <v>frecuente</v>
      </c>
      <c r="I1622" s="8">
        <v>23.02</v>
      </c>
      <c r="J1622" t="s">
        <v>11</v>
      </c>
      <c r="K1622" t="str">
        <f>Tabla1[[#This Row],[day_of_the_week]]&amp;"-"&amp;Tabla1[[#This Row],[hour]]&amp;"-"&amp;Tabla1[[#This Row],[cash_type]]&amp;"-"&amp;Tabla1[[#This Row],[card]]&amp;"-"&amp;Tabla1[[#This Row],[coffee_name]]</f>
        <v>sábado-22:20-card-ANON-0000-0000-0647-Americano</v>
      </c>
      <c r="L1622" t="str">
        <f>IF(COUNTIF($K$2:K1622,K1622)=1,"único","repetido")</f>
        <v>único</v>
      </c>
    </row>
    <row r="1623" spans="1:12" x14ac:dyDescent="0.3">
      <c r="A1623" s="1">
        <v>45557</v>
      </c>
      <c r="B1623" s="2">
        <v>45557.356182546297</v>
      </c>
      <c r="C1623" s="2" t="str">
        <f>TEXT(Tabla1[[#This Row],[date]],"mmm")</f>
        <v>sept</v>
      </c>
      <c r="D1623" s="2" t="str">
        <f>TEXT(Tabla1[[#This Row],[date]],"dddd")</f>
        <v>domingo</v>
      </c>
      <c r="E1623" s="2" t="str">
        <f>TEXT(Tabla1[[#This Row],[datetime]],"hh:mm")</f>
        <v>08:32</v>
      </c>
      <c r="F1623" t="s">
        <v>3</v>
      </c>
      <c r="G1623" t="s">
        <v>662</v>
      </c>
      <c r="H1623" t="str">
        <f>IF(ISBLANK(G1623),"cash",IF(COUNTIF($D$2:D1623,D1623)=1,"Nuevo","frecuente"))</f>
        <v>frecuente</v>
      </c>
      <c r="I1623" s="8">
        <v>23.02</v>
      </c>
      <c r="J1623" t="s">
        <v>11</v>
      </c>
      <c r="K1623" t="str">
        <f>Tabla1[[#This Row],[day_of_the_week]]&amp;"-"&amp;Tabla1[[#This Row],[hour]]&amp;"-"&amp;Tabla1[[#This Row],[cash_type]]&amp;"-"&amp;Tabla1[[#This Row],[card]]&amp;"-"&amp;Tabla1[[#This Row],[coffee_name]]</f>
        <v>domingo-08:32-card-ANON-0000-0000-0648-Americano</v>
      </c>
      <c r="L1623" t="str">
        <f>IF(COUNTIF($K$2:K1623,K1623)=1,"único","repetido")</f>
        <v>único</v>
      </c>
    </row>
    <row r="1624" spans="1:12" x14ac:dyDescent="0.3">
      <c r="A1624" s="1">
        <v>45557</v>
      </c>
      <c r="B1624" s="2">
        <v>45557.42511300926</v>
      </c>
      <c r="C1624" s="2" t="str">
        <f>TEXT(Tabla1[[#This Row],[date]],"mmm")</f>
        <v>sept</v>
      </c>
      <c r="D1624" s="2" t="str">
        <f>TEXT(Tabla1[[#This Row],[date]],"dddd")</f>
        <v>domingo</v>
      </c>
      <c r="E1624" s="2" t="str">
        <f>TEXT(Tabla1[[#This Row],[datetime]],"hh:mm")</f>
        <v>10:12</v>
      </c>
      <c r="F1624" t="s">
        <v>3</v>
      </c>
      <c r="G1624" t="s">
        <v>663</v>
      </c>
      <c r="H1624" t="str">
        <f>IF(ISBLANK(G1624),"cash",IF(COUNTIF($D$2:D1624,D1624)=1,"Nuevo","frecuente"))</f>
        <v>frecuente</v>
      </c>
      <c r="I1624" s="8">
        <v>27.92</v>
      </c>
      <c r="J1624" t="s">
        <v>14</v>
      </c>
      <c r="K1624" t="str">
        <f>Tabla1[[#This Row],[day_of_the_week]]&amp;"-"&amp;Tabla1[[#This Row],[hour]]&amp;"-"&amp;Tabla1[[#This Row],[cash_type]]&amp;"-"&amp;Tabla1[[#This Row],[card]]&amp;"-"&amp;Tabla1[[#This Row],[coffee_name]]</f>
        <v>domingo-10:12-card-ANON-0000-0000-0649-Americano with Milk</v>
      </c>
      <c r="L1624" t="str">
        <f>IF(COUNTIF($K$2:K1624,K1624)=1,"único","repetido")</f>
        <v>único</v>
      </c>
    </row>
    <row r="1625" spans="1:12" x14ac:dyDescent="0.3">
      <c r="A1625" s="1">
        <v>45557</v>
      </c>
      <c r="B1625" s="2">
        <v>45557.425793819442</v>
      </c>
      <c r="C1625" s="2" t="str">
        <f>TEXT(Tabla1[[#This Row],[date]],"mmm")</f>
        <v>sept</v>
      </c>
      <c r="D1625" s="2" t="str">
        <f>TEXT(Tabla1[[#This Row],[date]],"dddd")</f>
        <v>domingo</v>
      </c>
      <c r="E1625" s="2" t="str">
        <f>TEXT(Tabla1[[#This Row],[datetime]],"hh:mm")</f>
        <v>10:13</v>
      </c>
      <c r="F1625" t="s">
        <v>3</v>
      </c>
      <c r="G1625" t="s">
        <v>663</v>
      </c>
      <c r="H1625" t="str">
        <f>IF(ISBLANK(G1625),"cash",IF(COUNTIF($D$2:D1625,D1625)=1,"Nuevo","frecuente"))</f>
        <v>frecuente</v>
      </c>
      <c r="I1625" s="8">
        <v>32.82</v>
      </c>
      <c r="J1625" t="s">
        <v>7</v>
      </c>
      <c r="K1625" t="str">
        <f>Tabla1[[#This Row],[day_of_the_week]]&amp;"-"&amp;Tabla1[[#This Row],[hour]]&amp;"-"&amp;Tabla1[[#This Row],[cash_type]]&amp;"-"&amp;Tabla1[[#This Row],[card]]&amp;"-"&amp;Tabla1[[#This Row],[coffee_name]]</f>
        <v>domingo-10:13-card-ANON-0000-0000-0649-Latte</v>
      </c>
      <c r="L1625" t="str">
        <f>IF(COUNTIF($K$2:K1625,K1625)=1,"único","repetido")</f>
        <v>único</v>
      </c>
    </row>
    <row r="1626" spans="1:12" x14ac:dyDescent="0.3">
      <c r="A1626" s="1">
        <v>45557</v>
      </c>
      <c r="B1626" s="2">
        <v>45557.462804479168</v>
      </c>
      <c r="C1626" s="2" t="str">
        <f>TEXT(Tabla1[[#This Row],[date]],"mmm")</f>
        <v>sept</v>
      </c>
      <c r="D1626" s="2" t="str">
        <f>TEXT(Tabla1[[#This Row],[date]],"dddd")</f>
        <v>domingo</v>
      </c>
      <c r="E1626" s="2" t="str">
        <f>TEXT(Tabla1[[#This Row],[datetime]],"hh:mm")</f>
        <v>11:06</v>
      </c>
      <c r="F1626" t="s">
        <v>3</v>
      </c>
      <c r="G1626" t="s">
        <v>664</v>
      </c>
      <c r="H1626" t="str">
        <f>IF(ISBLANK(G1626),"cash",IF(COUNTIF($D$2:D1626,D1626)=1,"Nuevo","frecuente"))</f>
        <v>frecuente</v>
      </c>
      <c r="I1626" s="8">
        <v>23.02</v>
      </c>
      <c r="J1626" t="s">
        <v>28</v>
      </c>
      <c r="K1626" t="str">
        <f>Tabla1[[#This Row],[day_of_the_week]]&amp;"-"&amp;Tabla1[[#This Row],[hour]]&amp;"-"&amp;Tabla1[[#This Row],[cash_type]]&amp;"-"&amp;Tabla1[[#This Row],[card]]&amp;"-"&amp;Tabla1[[#This Row],[coffee_name]]</f>
        <v>domingo-11:06-card-ANON-0000-0000-0650-Cortado</v>
      </c>
      <c r="L1626" t="str">
        <f>IF(COUNTIF($K$2:K1626,K1626)=1,"único","repetido")</f>
        <v>único</v>
      </c>
    </row>
    <row r="1627" spans="1:12" x14ac:dyDescent="0.3">
      <c r="A1627" s="1">
        <v>45557</v>
      </c>
      <c r="B1627" s="2">
        <v>45557.463615509259</v>
      </c>
      <c r="C1627" s="2" t="str">
        <f>TEXT(Tabla1[[#This Row],[date]],"mmm")</f>
        <v>sept</v>
      </c>
      <c r="D1627" s="2" t="str">
        <f>TEXT(Tabla1[[#This Row],[date]],"dddd")</f>
        <v>domingo</v>
      </c>
      <c r="E1627" s="2" t="str">
        <f>TEXT(Tabla1[[#This Row],[datetime]],"hh:mm")</f>
        <v>11:07</v>
      </c>
      <c r="F1627" t="s">
        <v>3</v>
      </c>
      <c r="G1627" t="s">
        <v>664</v>
      </c>
      <c r="H1627" t="str">
        <f>IF(ISBLANK(G1627),"cash",IF(COUNTIF($D$2:D1627,D1627)=1,"Nuevo","frecuente"))</f>
        <v>frecuente</v>
      </c>
      <c r="I1627" s="8">
        <v>23.02</v>
      </c>
      <c r="J1627" t="s">
        <v>28</v>
      </c>
      <c r="K1627" t="str">
        <f>Tabla1[[#This Row],[day_of_the_week]]&amp;"-"&amp;Tabla1[[#This Row],[hour]]&amp;"-"&amp;Tabla1[[#This Row],[cash_type]]&amp;"-"&amp;Tabla1[[#This Row],[card]]&amp;"-"&amp;Tabla1[[#This Row],[coffee_name]]</f>
        <v>domingo-11:07-card-ANON-0000-0000-0650-Cortado</v>
      </c>
      <c r="L1627" t="str">
        <f>IF(COUNTIF($K$2:K1627,K1627)=1,"único","repetido")</f>
        <v>único</v>
      </c>
    </row>
    <row r="1628" spans="1:12" x14ac:dyDescent="0.3">
      <c r="A1628" s="1">
        <v>45557</v>
      </c>
      <c r="B1628" s="2">
        <v>45557.494443148149</v>
      </c>
      <c r="C1628" s="2" t="str">
        <f>TEXT(Tabla1[[#This Row],[date]],"mmm")</f>
        <v>sept</v>
      </c>
      <c r="D1628" s="2" t="str">
        <f>TEXT(Tabla1[[#This Row],[date]],"dddd")</f>
        <v>domingo</v>
      </c>
      <c r="E1628" s="2" t="str">
        <f>TEXT(Tabla1[[#This Row],[datetime]],"hh:mm")</f>
        <v>11:52</v>
      </c>
      <c r="F1628" t="s">
        <v>3</v>
      </c>
      <c r="G1628" t="s">
        <v>665</v>
      </c>
      <c r="H1628" t="str">
        <f>IF(ISBLANK(G1628),"cash",IF(COUNTIF($D$2:D1628,D1628)=1,"Nuevo","frecuente"))</f>
        <v>frecuente</v>
      </c>
      <c r="I1628" s="8">
        <v>27.92</v>
      </c>
      <c r="J1628" t="s">
        <v>14</v>
      </c>
      <c r="K1628" t="str">
        <f>Tabla1[[#This Row],[day_of_the_week]]&amp;"-"&amp;Tabla1[[#This Row],[hour]]&amp;"-"&amp;Tabla1[[#This Row],[cash_type]]&amp;"-"&amp;Tabla1[[#This Row],[card]]&amp;"-"&amp;Tabla1[[#This Row],[coffee_name]]</f>
        <v>domingo-11:52-card-ANON-0000-0000-0651-Americano with Milk</v>
      </c>
      <c r="L1628" t="str">
        <f>IF(COUNTIF($K$2:K1628,K1628)=1,"único","repetido")</f>
        <v>único</v>
      </c>
    </row>
    <row r="1629" spans="1:12" x14ac:dyDescent="0.3">
      <c r="A1629" s="1">
        <v>45557</v>
      </c>
      <c r="B1629" s="2">
        <v>45557.49667734954</v>
      </c>
      <c r="C1629" s="2" t="str">
        <f>TEXT(Tabla1[[#This Row],[date]],"mmm")</f>
        <v>sept</v>
      </c>
      <c r="D1629" s="2" t="str">
        <f>TEXT(Tabla1[[#This Row],[date]],"dddd")</f>
        <v>domingo</v>
      </c>
      <c r="E1629" s="2" t="str">
        <f>TEXT(Tabla1[[#This Row],[datetime]],"hh:mm")</f>
        <v>11:55</v>
      </c>
      <c r="F1629" t="s">
        <v>3</v>
      </c>
      <c r="G1629" t="s">
        <v>113</v>
      </c>
      <c r="H1629" t="str">
        <f>IF(ISBLANK(G1629),"cash",IF(COUNTIF($D$2:D1629,D1629)=1,"Nuevo","frecuente"))</f>
        <v>frecuente</v>
      </c>
      <c r="I1629" s="8">
        <v>23.02</v>
      </c>
      <c r="J1629" t="s">
        <v>11</v>
      </c>
      <c r="K1629" t="str">
        <f>Tabla1[[#This Row],[day_of_the_week]]&amp;"-"&amp;Tabla1[[#This Row],[hour]]&amp;"-"&amp;Tabla1[[#This Row],[cash_type]]&amp;"-"&amp;Tabla1[[#This Row],[card]]&amp;"-"&amp;Tabla1[[#This Row],[coffee_name]]</f>
        <v>domingo-11:55-card-ANON-0000-0000-0099-Americano</v>
      </c>
      <c r="L1629" t="str">
        <f>IF(COUNTIF($K$2:K1629,K1629)=1,"único","repetido")</f>
        <v>único</v>
      </c>
    </row>
    <row r="1630" spans="1:12" x14ac:dyDescent="0.3">
      <c r="A1630" s="1">
        <v>45557</v>
      </c>
      <c r="B1630" s="2">
        <v>45557.505101469906</v>
      </c>
      <c r="C1630" s="2" t="str">
        <f>TEXT(Tabla1[[#This Row],[date]],"mmm")</f>
        <v>sept</v>
      </c>
      <c r="D1630" s="2" t="str">
        <f>TEXT(Tabla1[[#This Row],[date]],"dddd")</f>
        <v>domingo</v>
      </c>
      <c r="E1630" s="2" t="str">
        <f>TEXT(Tabla1[[#This Row],[datetime]],"hh:mm")</f>
        <v>12:07</v>
      </c>
      <c r="F1630" t="s">
        <v>3</v>
      </c>
      <c r="G1630" t="s">
        <v>290</v>
      </c>
      <c r="H1630" t="str">
        <f>IF(ISBLANK(G1630),"cash",IF(COUNTIF($D$2:D1630,D1630)=1,"Nuevo","frecuente"))</f>
        <v>frecuente</v>
      </c>
      <c r="I1630" s="8">
        <v>27.92</v>
      </c>
      <c r="J1630" t="s">
        <v>14</v>
      </c>
      <c r="K1630" t="str">
        <f>Tabla1[[#This Row],[day_of_the_week]]&amp;"-"&amp;Tabla1[[#This Row],[hour]]&amp;"-"&amp;Tabla1[[#This Row],[cash_type]]&amp;"-"&amp;Tabla1[[#This Row],[card]]&amp;"-"&amp;Tabla1[[#This Row],[coffee_name]]</f>
        <v>domingo-12:07-card-ANON-0000-0000-0276-Americano with Milk</v>
      </c>
      <c r="L1630" t="str">
        <f>IF(COUNTIF($K$2:K1630,K1630)=1,"único","repetido")</f>
        <v>único</v>
      </c>
    </row>
    <row r="1631" spans="1:12" x14ac:dyDescent="0.3">
      <c r="A1631" s="1">
        <v>45557</v>
      </c>
      <c r="B1631" s="2">
        <v>45557.561280821756</v>
      </c>
      <c r="C1631" s="2" t="str">
        <f>TEXT(Tabla1[[#This Row],[date]],"mmm")</f>
        <v>sept</v>
      </c>
      <c r="D1631" s="2" t="str">
        <f>TEXT(Tabla1[[#This Row],[date]],"dddd")</f>
        <v>domingo</v>
      </c>
      <c r="E1631" s="2" t="str">
        <f>TEXT(Tabla1[[#This Row],[datetime]],"hh:mm")</f>
        <v>13:28</v>
      </c>
      <c r="F1631" t="s">
        <v>3</v>
      </c>
      <c r="G1631" t="s">
        <v>347</v>
      </c>
      <c r="H1631" t="str">
        <f>IF(ISBLANK(G1631),"cash",IF(COUNTIF($D$2:D1631,D1631)=1,"Nuevo","frecuente"))</f>
        <v>frecuente</v>
      </c>
      <c r="I1631" s="8">
        <v>27.92</v>
      </c>
      <c r="J1631" t="s">
        <v>14</v>
      </c>
      <c r="K1631" t="str">
        <f>Tabla1[[#This Row],[day_of_the_week]]&amp;"-"&amp;Tabla1[[#This Row],[hour]]&amp;"-"&amp;Tabla1[[#This Row],[cash_type]]&amp;"-"&amp;Tabla1[[#This Row],[card]]&amp;"-"&amp;Tabla1[[#This Row],[coffee_name]]</f>
        <v>domingo-13:28-card-ANON-0000-0000-0333-Americano with Milk</v>
      </c>
      <c r="L1631" t="str">
        <f>IF(COUNTIF($K$2:K1631,K1631)=1,"único","repetido")</f>
        <v>único</v>
      </c>
    </row>
    <row r="1632" spans="1:12" x14ac:dyDescent="0.3">
      <c r="A1632" s="1">
        <v>45557</v>
      </c>
      <c r="B1632" s="2">
        <v>45557.562221261571</v>
      </c>
      <c r="C1632" s="2" t="str">
        <f>TEXT(Tabla1[[#This Row],[date]],"mmm")</f>
        <v>sept</v>
      </c>
      <c r="D1632" s="2" t="str">
        <f>TEXT(Tabla1[[#This Row],[date]],"dddd")</f>
        <v>domingo</v>
      </c>
      <c r="E1632" s="2" t="str">
        <f>TEXT(Tabla1[[#This Row],[datetime]],"hh:mm")</f>
        <v>13:29</v>
      </c>
      <c r="F1632" t="s">
        <v>3</v>
      </c>
      <c r="G1632" t="s">
        <v>347</v>
      </c>
      <c r="H1632" t="str">
        <f>IF(ISBLANK(G1632),"cash",IF(COUNTIF($D$2:D1632,D1632)=1,"Nuevo","frecuente"))</f>
        <v>frecuente</v>
      </c>
      <c r="I1632" s="8">
        <v>27.92</v>
      </c>
      <c r="J1632" t="s">
        <v>14</v>
      </c>
      <c r="K1632" t="str">
        <f>Tabla1[[#This Row],[day_of_the_week]]&amp;"-"&amp;Tabla1[[#This Row],[hour]]&amp;"-"&amp;Tabla1[[#This Row],[cash_type]]&amp;"-"&amp;Tabla1[[#This Row],[card]]&amp;"-"&amp;Tabla1[[#This Row],[coffee_name]]</f>
        <v>domingo-13:29-card-ANON-0000-0000-0333-Americano with Milk</v>
      </c>
      <c r="L1632" t="str">
        <f>IF(COUNTIF($K$2:K1632,K1632)=1,"único","repetido")</f>
        <v>único</v>
      </c>
    </row>
    <row r="1633" spans="1:12" x14ac:dyDescent="0.3">
      <c r="A1633" s="1">
        <v>45557</v>
      </c>
      <c r="B1633" s="2">
        <v>45557.564983344906</v>
      </c>
      <c r="C1633" s="2" t="str">
        <f>TEXT(Tabla1[[#This Row],[date]],"mmm")</f>
        <v>sept</v>
      </c>
      <c r="D1633" s="2" t="str">
        <f>TEXT(Tabla1[[#This Row],[date]],"dddd")</f>
        <v>domingo</v>
      </c>
      <c r="E1633" s="2" t="str">
        <f>TEXT(Tabla1[[#This Row],[datetime]],"hh:mm")</f>
        <v>13:33</v>
      </c>
      <c r="F1633" t="s">
        <v>3</v>
      </c>
      <c r="G1633" t="s">
        <v>524</v>
      </c>
      <c r="H1633" t="str">
        <f>IF(ISBLANK(G1633),"cash",IF(COUNTIF($D$2:D1633,D1633)=1,"Nuevo","frecuente"))</f>
        <v>frecuente</v>
      </c>
      <c r="I1633" s="8">
        <v>27.92</v>
      </c>
      <c r="J1633" t="s">
        <v>14</v>
      </c>
      <c r="K1633" t="str">
        <f>Tabla1[[#This Row],[day_of_the_week]]&amp;"-"&amp;Tabla1[[#This Row],[hour]]&amp;"-"&amp;Tabla1[[#This Row],[cash_type]]&amp;"-"&amp;Tabla1[[#This Row],[card]]&amp;"-"&amp;Tabla1[[#This Row],[coffee_name]]</f>
        <v>domingo-13:33-card-ANON-0000-0000-0510-Americano with Milk</v>
      </c>
      <c r="L1633" t="str">
        <f>IF(COUNTIF($K$2:K1633,K1633)=1,"único","repetido")</f>
        <v>único</v>
      </c>
    </row>
    <row r="1634" spans="1:12" x14ac:dyDescent="0.3">
      <c r="A1634" s="1">
        <v>45557</v>
      </c>
      <c r="B1634" s="2">
        <v>45557.648727997686</v>
      </c>
      <c r="C1634" s="2" t="str">
        <f>TEXT(Tabla1[[#This Row],[date]],"mmm")</f>
        <v>sept</v>
      </c>
      <c r="D1634" s="2" t="str">
        <f>TEXT(Tabla1[[#This Row],[date]],"dddd")</f>
        <v>domingo</v>
      </c>
      <c r="E1634" s="2" t="str">
        <f>TEXT(Tabla1[[#This Row],[datetime]],"hh:mm")</f>
        <v>15:34</v>
      </c>
      <c r="F1634" t="s">
        <v>3</v>
      </c>
      <c r="G1634" t="s">
        <v>666</v>
      </c>
      <c r="H1634" t="str">
        <f>IF(ISBLANK(G1634),"cash",IF(COUNTIF($D$2:D1634,D1634)=1,"Nuevo","frecuente"))</f>
        <v>frecuente</v>
      </c>
      <c r="I1634" s="8">
        <v>32.82</v>
      </c>
      <c r="J1634" t="s">
        <v>7</v>
      </c>
      <c r="K1634" t="str">
        <f>Tabla1[[#This Row],[day_of_the_week]]&amp;"-"&amp;Tabla1[[#This Row],[hour]]&amp;"-"&amp;Tabla1[[#This Row],[cash_type]]&amp;"-"&amp;Tabla1[[#This Row],[card]]&amp;"-"&amp;Tabla1[[#This Row],[coffee_name]]</f>
        <v>domingo-15:34-card-ANON-0000-0000-0652-Latte</v>
      </c>
      <c r="L1634" t="str">
        <f>IF(COUNTIF($K$2:K1634,K1634)=1,"único","repetido")</f>
        <v>único</v>
      </c>
    </row>
    <row r="1635" spans="1:12" x14ac:dyDescent="0.3">
      <c r="A1635" s="1">
        <v>45557</v>
      </c>
      <c r="B1635" s="2">
        <v>45557.649586041669</v>
      </c>
      <c r="C1635" s="2" t="str">
        <f>TEXT(Tabla1[[#This Row],[date]],"mmm")</f>
        <v>sept</v>
      </c>
      <c r="D1635" s="2" t="str">
        <f>TEXT(Tabla1[[#This Row],[date]],"dddd")</f>
        <v>domingo</v>
      </c>
      <c r="E1635" s="2" t="str">
        <f>TEXT(Tabla1[[#This Row],[datetime]],"hh:mm")</f>
        <v>15:35</v>
      </c>
      <c r="F1635" t="s">
        <v>3</v>
      </c>
      <c r="G1635" t="s">
        <v>666</v>
      </c>
      <c r="H1635" t="str">
        <f>IF(ISBLANK(G1635),"cash",IF(COUNTIF($D$2:D1635,D1635)=1,"Nuevo","frecuente"))</f>
        <v>frecuente</v>
      </c>
      <c r="I1635" s="8">
        <v>27.92</v>
      </c>
      <c r="J1635" t="s">
        <v>14</v>
      </c>
      <c r="K1635" t="str">
        <f>Tabla1[[#This Row],[day_of_the_week]]&amp;"-"&amp;Tabla1[[#This Row],[hour]]&amp;"-"&amp;Tabla1[[#This Row],[cash_type]]&amp;"-"&amp;Tabla1[[#This Row],[card]]&amp;"-"&amp;Tabla1[[#This Row],[coffee_name]]</f>
        <v>domingo-15:35-card-ANON-0000-0000-0652-Americano with Milk</v>
      </c>
      <c r="L1635" t="str">
        <f>IF(COUNTIF($K$2:K1635,K1635)=1,"único","repetido")</f>
        <v>único</v>
      </c>
    </row>
    <row r="1636" spans="1:12" x14ac:dyDescent="0.3">
      <c r="A1636" s="1">
        <v>45557</v>
      </c>
      <c r="B1636" s="2">
        <v>45557.684067916663</v>
      </c>
      <c r="C1636" s="2" t="str">
        <f>TEXT(Tabla1[[#This Row],[date]],"mmm")</f>
        <v>sept</v>
      </c>
      <c r="D1636" s="2" t="str">
        <f>TEXT(Tabla1[[#This Row],[date]],"dddd")</f>
        <v>domingo</v>
      </c>
      <c r="E1636" s="2" t="str">
        <f>TEXT(Tabla1[[#This Row],[datetime]],"hh:mm")</f>
        <v>16:25</v>
      </c>
      <c r="F1636" t="s">
        <v>3</v>
      </c>
      <c r="G1636" t="s">
        <v>667</v>
      </c>
      <c r="H1636" t="str">
        <f>IF(ISBLANK(G1636),"cash",IF(COUNTIF($D$2:D1636,D1636)=1,"Nuevo","frecuente"))</f>
        <v>frecuente</v>
      </c>
      <c r="I1636" s="8">
        <v>32.82</v>
      </c>
      <c r="J1636" t="s">
        <v>18</v>
      </c>
      <c r="K1636" t="str">
        <f>Tabla1[[#This Row],[day_of_the_week]]&amp;"-"&amp;Tabla1[[#This Row],[hour]]&amp;"-"&amp;Tabla1[[#This Row],[cash_type]]&amp;"-"&amp;Tabla1[[#This Row],[card]]&amp;"-"&amp;Tabla1[[#This Row],[coffee_name]]</f>
        <v>domingo-16:25-card-ANON-0000-0000-0653-Cocoa</v>
      </c>
      <c r="L1636" t="str">
        <f>IF(COUNTIF($K$2:K1636,K1636)=1,"único","repetido")</f>
        <v>único</v>
      </c>
    </row>
    <row r="1637" spans="1:12" x14ac:dyDescent="0.3">
      <c r="A1637" s="1">
        <v>45557</v>
      </c>
      <c r="B1637" s="2">
        <v>45557.846644467594</v>
      </c>
      <c r="C1637" s="2" t="str">
        <f>TEXT(Tabla1[[#This Row],[date]],"mmm")</f>
        <v>sept</v>
      </c>
      <c r="D1637" s="2" t="str">
        <f>TEXT(Tabla1[[#This Row],[date]],"dddd")</f>
        <v>domingo</v>
      </c>
      <c r="E1637" s="2" t="str">
        <f>TEXT(Tabla1[[#This Row],[datetime]],"hh:mm")</f>
        <v>20:19</v>
      </c>
      <c r="F1637" t="s">
        <v>3</v>
      </c>
      <c r="G1637" t="s">
        <v>668</v>
      </c>
      <c r="H1637" t="str">
        <f>IF(ISBLANK(G1637),"cash",IF(COUNTIF($D$2:D1637,D1637)=1,"Nuevo","frecuente"))</f>
        <v>frecuente</v>
      </c>
      <c r="I1637" s="8">
        <v>32.82</v>
      </c>
      <c r="J1637" t="s">
        <v>7</v>
      </c>
      <c r="K1637" t="str">
        <f>Tabla1[[#This Row],[day_of_the_week]]&amp;"-"&amp;Tabla1[[#This Row],[hour]]&amp;"-"&amp;Tabla1[[#This Row],[cash_type]]&amp;"-"&amp;Tabla1[[#This Row],[card]]&amp;"-"&amp;Tabla1[[#This Row],[coffee_name]]</f>
        <v>domingo-20:19-card-ANON-0000-0000-0654-Latte</v>
      </c>
      <c r="L1637" t="str">
        <f>IF(COUNTIF($K$2:K1637,K1637)=1,"único","repetido")</f>
        <v>único</v>
      </c>
    </row>
    <row r="1638" spans="1:12" x14ac:dyDescent="0.3">
      <c r="A1638" s="1">
        <v>45557</v>
      </c>
      <c r="B1638" s="2">
        <v>45557.847634131947</v>
      </c>
      <c r="C1638" s="2" t="str">
        <f>TEXT(Tabla1[[#This Row],[date]],"mmm")</f>
        <v>sept</v>
      </c>
      <c r="D1638" s="2" t="str">
        <f>TEXT(Tabla1[[#This Row],[date]],"dddd")</f>
        <v>domingo</v>
      </c>
      <c r="E1638" s="2" t="str">
        <f>TEXT(Tabla1[[#This Row],[datetime]],"hh:mm")</f>
        <v>20:20</v>
      </c>
      <c r="F1638" t="s">
        <v>3</v>
      </c>
      <c r="G1638" t="s">
        <v>668</v>
      </c>
      <c r="H1638" t="str">
        <f>IF(ISBLANK(G1638),"cash",IF(COUNTIF($D$2:D1638,D1638)=1,"Nuevo","frecuente"))</f>
        <v>frecuente</v>
      </c>
      <c r="I1638" s="8">
        <v>32.82</v>
      </c>
      <c r="J1638" t="s">
        <v>43</v>
      </c>
      <c r="K1638" t="str">
        <f>Tabla1[[#This Row],[day_of_the_week]]&amp;"-"&amp;Tabla1[[#This Row],[hour]]&amp;"-"&amp;Tabla1[[#This Row],[cash_type]]&amp;"-"&amp;Tabla1[[#This Row],[card]]&amp;"-"&amp;Tabla1[[#This Row],[coffee_name]]</f>
        <v>domingo-20:20-card-ANON-0000-0000-0654-Cappuccino</v>
      </c>
      <c r="L1638" t="str">
        <f>IF(COUNTIF($K$2:K1638,K1638)=1,"único","repetido")</f>
        <v>único</v>
      </c>
    </row>
    <row r="1639" spans="1:12" x14ac:dyDescent="0.3">
      <c r="A1639" s="1">
        <v>45557</v>
      </c>
      <c r="B1639" s="2">
        <v>45557.865581111109</v>
      </c>
      <c r="C1639" s="2" t="str">
        <f>TEXT(Tabla1[[#This Row],[date]],"mmm")</f>
        <v>sept</v>
      </c>
      <c r="D1639" s="2" t="str">
        <f>TEXT(Tabla1[[#This Row],[date]],"dddd")</f>
        <v>domingo</v>
      </c>
      <c r="E1639" s="2" t="str">
        <f>TEXT(Tabla1[[#This Row],[datetime]],"hh:mm")</f>
        <v>20:46</v>
      </c>
      <c r="F1639" t="s">
        <v>3</v>
      </c>
      <c r="G1639" t="s">
        <v>469</v>
      </c>
      <c r="H1639" t="str">
        <f>IF(ISBLANK(G1639),"cash",IF(COUNTIF($D$2:D1639,D1639)=1,"Nuevo","frecuente"))</f>
        <v>frecuente</v>
      </c>
      <c r="I1639" s="8">
        <v>27.92</v>
      </c>
      <c r="J1639" t="s">
        <v>14</v>
      </c>
      <c r="K1639" t="str">
        <f>Tabla1[[#This Row],[day_of_the_week]]&amp;"-"&amp;Tabla1[[#This Row],[hour]]&amp;"-"&amp;Tabla1[[#This Row],[cash_type]]&amp;"-"&amp;Tabla1[[#This Row],[card]]&amp;"-"&amp;Tabla1[[#This Row],[coffee_name]]</f>
        <v>domingo-20:46-card-ANON-0000-0000-0455-Americano with Milk</v>
      </c>
      <c r="L1639" t="str">
        <f>IF(COUNTIF($K$2:K1639,K1639)=1,"único","repetido")</f>
        <v>único</v>
      </c>
    </row>
    <row r="1640" spans="1:12" x14ac:dyDescent="0.3">
      <c r="A1640" s="1">
        <v>45557</v>
      </c>
      <c r="B1640" s="2">
        <v>45557.866378425926</v>
      </c>
      <c r="C1640" s="2" t="str">
        <f>TEXT(Tabla1[[#This Row],[date]],"mmm")</f>
        <v>sept</v>
      </c>
      <c r="D1640" s="2" t="str">
        <f>TEXT(Tabla1[[#This Row],[date]],"dddd")</f>
        <v>domingo</v>
      </c>
      <c r="E1640" s="2" t="str">
        <f>TEXT(Tabla1[[#This Row],[datetime]],"hh:mm")</f>
        <v>20:47</v>
      </c>
      <c r="F1640" t="s">
        <v>3</v>
      </c>
      <c r="G1640" t="s">
        <v>469</v>
      </c>
      <c r="H1640" t="str">
        <f>IF(ISBLANK(G1640),"cash",IF(COUNTIF($D$2:D1640,D1640)=1,"Nuevo","frecuente"))</f>
        <v>frecuente</v>
      </c>
      <c r="I1640" s="8">
        <v>27.92</v>
      </c>
      <c r="J1640" t="s">
        <v>14</v>
      </c>
      <c r="K1640" t="str">
        <f>Tabla1[[#This Row],[day_of_the_week]]&amp;"-"&amp;Tabla1[[#This Row],[hour]]&amp;"-"&amp;Tabla1[[#This Row],[cash_type]]&amp;"-"&amp;Tabla1[[#This Row],[card]]&amp;"-"&amp;Tabla1[[#This Row],[coffee_name]]</f>
        <v>domingo-20:47-card-ANON-0000-0000-0455-Americano with Milk</v>
      </c>
      <c r="L1640" t="str">
        <f>IF(COUNTIF($K$2:K1640,K1640)=1,"único","repetido")</f>
        <v>único</v>
      </c>
    </row>
    <row r="1641" spans="1:12" x14ac:dyDescent="0.3">
      <c r="A1641" s="1">
        <v>45557</v>
      </c>
      <c r="B1641" s="2">
        <v>45557.879916597223</v>
      </c>
      <c r="C1641" s="2" t="str">
        <f>TEXT(Tabla1[[#This Row],[date]],"mmm")</f>
        <v>sept</v>
      </c>
      <c r="D1641" s="2" t="str">
        <f>TEXT(Tabla1[[#This Row],[date]],"dddd")</f>
        <v>domingo</v>
      </c>
      <c r="E1641" s="2" t="str">
        <f>TEXT(Tabla1[[#This Row],[datetime]],"hh:mm")</f>
        <v>21:07</v>
      </c>
      <c r="F1641" t="s">
        <v>3</v>
      </c>
      <c r="G1641" t="s">
        <v>669</v>
      </c>
      <c r="H1641" t="str">
        <f>IF(ISBLANK(G1641),"cash",IF(COUNTIF($D$2:D1641,D1641)=1,"Nuevo","frecuente"))</f>
        <v>frecuente</v>
      </c>
      <c r="I1641" s="8">
        <v>27.92</v>
      </c>
      <c r="J1641" t="s">
        <v>14</v>
      </c>
      <c r="K1641" t="str">
        <f>Tabla1[[#This Row],[day_of_the_week]]&amp;"-"&amp;Tabla1[[#This Row],[hour]]&amp;"-"&amp;Tabla1[[#This Row],[cash_type]]&amp;"-"&amp;Tabla1[[#This Row],[card]]&amp;"-"&amp;Tabla1[[#This Row],[coffee_name]]</f>
        <v>domingo-21:07-card-ANON-0000-0000-0655-Americano with Milk</v>
      </c>
      <c r="L1641" t="str">
        <f>IF(COUNTIF($K$2:K1641,K1641)=1,"único","repetido")</f>
        <v>único</v>
      </c>
    </row>
    <row r="1642" spans="1:12" x14ac:dyDescent="0.3">
      <c r="A1642" s="1">
        <v>45557</v>
      </c>
      <c r="B1642" s="2">
        <v>45557.880726828706</v>
      </c>
      <c r="C1642" s="2" t="str">
        <f>TEXT(Tabla1[[#This Row],[date]],"mmm")</f>
        <v>sept</v>
      </c>
      <c r="D1642" s="2" t="str">
        <f>TEXT(Tabla1[[#This Row],[date]],"dddd")</f>
        <v>domingo</v>
      </c>
      <c r="E1642" s="2" t="str">
        <f>TEXT(Tabla1[[#This Row],[datetime]],"hh:mm")</f>
        <v>21:08</v>
      </c>
      <c r="F1642" t="s">
        <v>3</v>
      </c>
      <c r="G1642" t="s">
        <v>669</v>
      </c>
      <c r="H1642" t="str">
        <f>IF(ISBLANK(G1642),"cash",IF(COUNTIF($D$2:D1642,D1642)=1,"Nuevo","frecuente"))</f>
        <v>frecuente</v>
      </c>
      <c r="I1642" s="8">
        <v>27.92</v>
      </c>
      <c r="J1642" t="s">
        <v>14</v>
      </c>
      <c r="K1642" t="str">
        <f>Tabla1[[#This Row],[day_of_the_week]]&amp;"-"&amp;Tabla1[[#This Row],[hour]]&amp;"-"&amp;Tabla1[[#This Row],[cash_type]]&amp;"-"&amp;Tabla1[[#This Row],[card]]&amp;"-"&amp;Tabla1[[#This Row],[coffee_name]]</f>
        <v>domingo-21:08-card-ANON-0000-0000-0655-Americano with Milk</v>
      </c>
      <c r="L1642" t="str">
        <f>IF(COUNTIF($K$2:K1642,K1642)=1,"único","repetido")</f>
        <v>único</v>
      </c>
    </row>
    <row r="1643" spans="1:12" x14ac:dyDescent="0.3">
      <c r="A1643" s="1">
        <v>45557</v>
      </c>
      <c r="B1643" s="2">
        <v>45557.912547430555</v>
      </c>
      <c r="C1643" s="2" t="str">
        <f>TEXT(Tabla1[[#This Row],[date]],"mmm")</f>
        <v>sept</v>
      </c>
      <c r="D1643" s="2" t="str">
        <f>TEXT(Tabla1[[#This Row],[date]],"dddd")</f>
        <v>domingo</v>
      </c>
      <c r="E1643" s="2" t="str">
        <f>TEXT(Tabla1[[#This Row],[datetime]],"hh:mm")</f>
        <v>21:54</v>
      </c>
      <c r="F1643" t="s">
        <v>3</v>
      </c>
      <c r="G1643" t="s">
        <v>651</v>
      </c>
      <c r="H1643" t="str">
        <f>IF(ISBLANK(G1643),"cash",IF(COUNTIF($D$2:D1643,D1643)=1,"Nuevo","frecuente"))</f>
        <v>frecuente</v>
      </c>
      <c r="I1643" s="8">
        <v>32.82</v>
      </c>
      <c r="J1643" t="s">
        <v>9</v>
      </c>
      <c r="K1643" t="str">
        <f>Tabla1[[#This Row],[day_of_the_week]]&amp;"-"&amp;Tabla1[[#This Row],[hour]]&amp;"-"&amp;Tabla1[[#This Row],[cash_type]]&amp;"-"&amp;Tabla1[[#This Row],[card]]&amp;"-"&amp;Tabla1[[#This Row],[coffee_name]]</f>
        <v>domingo-21:54-card-ANON-0000-0000-0637-Hot Chocolate</v>
      </c>
      <c r="L1643" t="str">
        <f>IF(COUNTIF($K$2:K1643,K1643)=1,"único","repetido")</f>
        <v>único</v>
      </c>
    </row>
    <row r="1644" spans="1:12" x14ac:dyDescent="0.3">
      <c r="A1644" s="1">
        <v>45557</v>
      </c>
      <c r="B1644" s="2">
        <v>45557.942388703705</v>
      </c>
      <c r="C1644" s="2" t="str">
        <f>TEXT(Tabla1[[#This Row],[date]],"mmm")</f>
        <v>sept</v>
      </c>
      <c r="D1644" s="2" t="str">
        <f>TEXT(Tabla1[[#This Row],[date]],"dddd")</f>
        <v>domingo</v>
      </c>
      <c r="E1644" s="2" t="str">
        <f>TEXT(Tabla1[[#This Row],[datetime]],"hh:mm")</f>
        <v>22:37</v>
      </c>
      <c r="F1644" t="s">
        <v>3</v>
      </c>
      <c r="G1644" t="s">
        <v>670</v>
      </c>
      <c r="H1644" t="str">
        <f>IF(ISBLANK(G1644),"cash",IF(COUNTIF($D$2:D1644,D1644)=1,"Nuevo","frecuente"))</f>
        <v>frecuente</v>
      </c>
      <c r="I1644" s="8">
        <v>23.02</v>
      </c>
      <c r="J1644" t="s">
        <v>11</v>
      </c>
      <c r="K1644" t="str">
        <f>Tabla1[[#This Row],[day_of_the_week]]&amp;"-"&amp;Tabla1[[#This Row],[hour]]&amp;"-"&amp;Tabla1[[#This Row],[cash_type]]&amp;"-"&amp;Tabla1[[#This Row],[card]]&amp;"-"&amp;Tabla1[[#This Row],[coffee_name]]</f>
        <v>domingo-22:37-card-ANON-0000-0000-0656-Americano</v>
      </c>
      <c r="L1644" t="str">
        <f>IF(COUNTIF($K$2:K1644,K1644)=1,"único","repetido")</f>
        <v>único</v>
      </c>
    </row>
    <row r="1645" spans="1:12" x14ac:dyDescent="0.3">
      <c r="A1645" s="1">
        <v>45557</v>
      </c>
      <c r="B1645" s="2">
        <v>45557.943037106481</v>
      </c>
      <c r="C1645" s="2" t="str">
        <f>TEXT(Tabla1[[#This Row],[date]],"mmm")</f>
        <v>sept</v>
      </c>
      <c r="D1645" s="2" t="str">
        <f>TEXT(Tabla1[[#This Row],[date]],"dddd")</f>
        <v>domingo</v>
      </c>
      <c r="E1645" s="2" t="str">
        <f>TEXT(Tabla1[[#This Row],[datetime]],"hh:mm")</f>
        <v>22:37</v>
      </c>
      <c r="F1645" t="s">
        <v>3</v>
      </c>
      <c r="G1645" t="s">
        <v>671</v>
      </c>
      <c r="H1645" t="str">
        <f>IF(ISBLANK(G1645),"cash",IF(COUNTIF($D$2:D1645,D1645)=1,"Nuevo","frecuente"))</f>
        <v>frecuente</v>
      </c>
      <c r="I1645" s="8">
        <v>27.92</v>
      </c>
      <c r="J1645" t="s">
        <v>14</v>
      </c>
      <c r="K1645" t="str">
        <f>Tabla1[[#This Row],[day_of_the_week]]&amp;"-"&amp;Tabla1[[#This Row],[hour]]&amp;"-"&amp;Tabla1[[#This Row],[cash_type]]&amp;"-"&amp;Tabla1[[#This Row],[card]]&amp;"-"&amp;Tabla1[[#This Row],[coffee_name]]</f>
        <v>domingo-22:37-card-ANON-0000-0000-0657-Americano with Milk</v>
      </c>
      <c r="L1645" t="str">
        <f>IF(COUNTIF($K$2:K1645,K1645)=1,"único","repetido")</f>
        <v>único</v>
      </c>
    </row>
    <row r="1646" spans="1:12" x14ac:dyDescent="0.3">
      <c r="A1646" s="1">
        <v>45558</v>
      </c>
      <c r="B1646" s="2">
        <v>45558.377511041668</v>
      </c>
      <c r="C1646" s="2" t="str">
        <f>TEXT(Tabla1[[#This Row],[date]],"mmm")</f>
        <v>sept</v>
      </c>
      <c r="D1646" s="2" t="str">
        <f>TEXT(Tabla1[[#This Row],[date]],"dddd")</f>
        <v>lunes</v>
      </c>
      <c r="E1646" s="2" t="str">
        <f>TEXT(Tabla1[[#This Row],[datetime]],"hh:mm")</f>
        <v>09:03</v>
      </c>
      <c r="F1646" t="s">
        <v>3</v>
      </c>
      <c r="G1646" t="s">
        <v>290</v>
      </c>
      <c r="H1646" t="str">
        <f>IF(ISBLANK(G1646),"cash",IF(COUNTIF($D$2:D1646,D1646)=1,"Nuevo","frecuente"))</f>
        <v>frecuente</v>
      </c>
      <c r="I1646" s="8">
        <v>27.92</v>
      </c>
      <c r="J1646" t="s">
        <v>14</v>
      </c>
      <c r="K1646" t="str">
        <f>Tabla1[[#This Row],[day_of_the_week]]&amp;"-"&amp;Tabla1[[#This Row],[hour]]&amp;"-"&amp;Tabla1[[#This Row],[cash_type]]&amp;"-"&amp;Tabla1[[#This Row],[card]]&amp;"-"&amp;Tabla1[[#This Row],[coffee_name]]</f>
        <v>lunes-09:03-card-ANON-0000-0000-0276-Americano with Milk</v>
      </c>
      <c r="L1646" t="str">
        <f>IF(COUNTIF($K$2:K1646,K1646)=1,"único","repetido")</f>
        <v>único</v>
      </c>
    </row>
    <row r="1647" spans="1:12" x14ac:dyDescent="0.3">
      <c r="A1647" s="1">
        <v>45558</v>
      </c>
      <c r="B1647" s="2">
        <v>45558.419644305555</v>
      </c>
      <c r="C1647" s="2" t="str">
        <f>TEXT(Tabla1[[#This Row],[date]],"mmm")</f>
        <v>sept</v>
      </c>
      <c r="D1647" s="2" t="str">
        <f>TEXT(Tabla1[[#This Row],[date]],"dddd")</f>
        <v>lunes</v>
      </c>
      <c r="E1647" s="2" t="str">
        <f>TEXT(Tabla1[[#This Row],[datetime]],"hh:mm")</f>
        <v>10:04</v>
      </c>
      <c r="F1647" t="s">
        <v>3</v>
      </c>
      <c r="G1647" t="s">
        <v>155</v>
      </c>
      <c r="H1647" t="str">
        <f>IF(ISBLANK(G1647),"cash",IF(COUNTIF($D$2:D1647,D1647)=1,"Nuevo","frecuente"))</f>
        <v>frecuente</v>
      </c>
      <c r="I1647" s="8">
        <v>23.02</v>
      </c>
      <c r="J1647" t="s">
        <v>28</v>
      </c>
      <c r="K1647" t="str">
        <f>Tabla1[[#This Row],[day_of_the_week]]&amp;"-"&amp;Tabla1[[#This Row],[hour]]&amp;"-"&amp;Tabla1[[#This Row],[cash_type]]&amp;"-"&amp;Tabla1[[#This Row],[card]]&amp;"-"&amp;Tabla1[[#This Row],[coffee_name]]</f>
        <v>lunes-10:04-card-ANON-0000-0000-0141-Cortado</v>
      </c>
      <c r="L1647" t="str">
        <f>IF(COUNTIF($K$2:K1647,K1647)=1,"único","repetido")</f>
        <v>único</v>
      </c>
    </row>
    <row r="1648" spans="1:12" x14ac:dyDescent="0.3">
      <c r="A1648" s="1">
        <v>45558</v>
      </c>
      <c r="B1648" s="2">
        <v>45558.507689259262</v>
      </c>
      <c r="C1648" s="2" t="str">
        <f>TEXT(Tabla1[[#This Row],[date]],"mmm")</f>
        <v>sept</v>
      </c>
      <c r="D1648" s="2" t="str">
        <f>TEXT(Tabla1[[#This Row],[date]],"dddd")</f>
        <v>lunes</v>
      </c>
      <c r="E1648" s="2" t="str">
        <f>TEXT(Tabla1[[#This Row],[datetime]],"hh:mm")</f>
        <v>12:11</v>
      </c>
      <c r="F1648" t="s">
        <v>3</v>
      </c>
      <c r="G1648" t="s">
        <v>598</v>
      </c>
      <c r="H1648" t="str">
        <f>IF(ISBLANK(G1648),"cash",IF(COUNTIF($D$2:D1648,D1648)=1,"Nuevo","frecuente"))</f>
        <v>frecuente</v>
      </c>
      <c r="I1648" s="8">
        <v>23.02</v>
      </c>
      <c r="J1648" t="s">
        <v>11</v>
      </c>
      <c r="K1648" t="str">
        <f>Tabla1[[#This Row],[day_of_the_week]]&amp;"-"&amp;Tabla1[[#This Row],[hour]]&amp;"-"&amp;Tabla1[[#This Row],[cash_type]]&amp;"-"&amp;Tabla1[[#This Row],[card]]&amp;"-"&amp;Tabla1[[#This Row],[coffee_name]]</f>
        <v>lunes-12:11-card-ANON-0000-0000-0584-Americano</v>
      </c>
      <c r="L1648" t="str">
        <f>IF(COUNTIF($K$2:K1648,K1648)=1,"único","repetido")</f>
        <v>único</v>
      </c>
    </row>
    <row r="1649" spans="1:12" x14ac:dyDescent="0.3">
      <c r="A1649" s="1">
        <v>45558</v>
      </c>
      <c r="B1649" s="2">
        <v>45558.589490115737</v>
      </c>
      <c r="C1649" s="2" t="str">
        <f>TEXT(Tabla1[[#This Row],[date]],"mmm")</f>
        <v>sept</v>
      </c>
      <c r="D1649" s="2" t="str">
        <f>TEXT(Tabla1[[#This Row],[date]],"dddd")</f>
        <v>lunes</v>
      </c>
      <c r="E1649" s="2" t="str">
        <f>TEXT(Tabla1[[#This Row],[datetime]],"hh:mm")</f>
        <v>14:08</v>
      </c>
      <c r="F1649" t="s">
        <v>3</v>
      </c>
      <c r="G1649" t="s">
        <v>587</v>
      </c>
      <c r="H1649" t="str">
        <f>IF(ISBLANK(G1649),"cash",IF(COUNTIF($D$2:D1649,D1649)=1,"Nuevo","frecuente"))</f>
        <v>frecuente</v>
      </c>
      <c r="I1649" s="8">
        <v>27.92</v>
      </c>
      <c r="J1649" t="s">
        <v>14</v>
      </c>
      <c r="K1649" t="str">
        <f>Tabla1[[#This Row],[day_of_the_week]]&amp;"-"&amp;Tabla1[[#This Row],[hour]]&amp;"-"&amp;Tabla1[[#This Row],[cash_type]]&amp;"-"&amp;Tabla1[[#This Row],[card]]&amp;"-"&amp;Tabla1[[#This Row],[coffee_name]]</f>
        <v>lunes-14:08-card-ANON-0000-0000-0573-Americano with Milk</v>
      </c>
      <c r="L1649" t="str">
        <f>IF(COUNTIF($K$2:K1649,K1649)=1,"único","repetido")</f>
        <v>único</v>
      </c>
    </row>
    <row r="1650" spans="1:12" x14ac:dyDescent="0.3">
      <c r="A1650" s="1">
        <v>45558</v>
      </c>
      <c r="B1650" s="2">
        <v>45558.72763415509</v>
      </c>
      <c r="C1650" s="2" t="str">
        <f>TEXT(Tabla1[[#This Row],[date]],"mmm")</f>
        <v>sept</v>
      </c>
      <c r="D1650" s="2" t="str">
        <f>TEXT(Tabla1[[#This Row],[date]],"dddd")</f>
        <v>lunes</v>
      </c>
      <c r="E1650" s="2" t="str">
        <f>TEXT(Tabla1[[#This Row],[datetime]],"hh:mm")</f>
        <v>17:27</v>
      </c>
      <c r="F1650" t="s">
        <v>3</v>
      </c>
      <c r="G1650" t="s">
        <v>672</v>
      </c>
      <c r="H1650" t="str">
        <f>IF(ISBLANK(G1650),"cash",IF(COUNTIF($D$2:D1650,D1650)=1,"Nuevo","frecuente"))</f>
        <v>frecuente</v>
      </c>
      <c r="I1650" s="8">
        <v>32.82</v>
      </c>
      <c r="J1650" t="s">
        <v>43</v>
      </c>
      <c r="K1650" t="str">
        <f>Tabla1[[#This Row],[day_of_the_week]]&amp;"-"&amp;Tabla1[[#This Row],[hour]]&amp;"-"&amp;Tabla1[[#This Row],[cash_type]]&amp;"-"&amp;Tabla1[[#This Row],[card]]&amp;"-"&amp;Tabla1[[#This Row],[coffee_name]]</f>
        <v>lunes-17:27-card-ANON-0000-0000-0658-Cappuccino</v>
      </c>
      <c r="L1650" t="str">
        <f>IF(COUNTIF($K$2:K1650,K1650)=1,"único","repetido")</f>
        <v>único</v>
      </c>
    </row>
    <row r="1651" spans="1:12" x14ac:dyDescent="0.3">
      <c r="A1651" s="1">
        <v>45558</v>
      </c>
      <c r="B1651" s="2">
        <v>45558.783685601855</v>
      </c>
      <c r="C1651" s="2" t="str">
        <f>TEXT(Tabla1[[#This Row],[date]],"mmm")</f>
        <v>sept</v>
      </c>
      <c r="D1651" s="2" t="str">
        <f>TEXT(Tabla1[[#This Row],[date]],"dddd")</f>
        <v>lunes</v>
      </c>
      <c r="E1651" s="2" t="str">
        <f>TEXT(Tabla1[[#This Row],[datetime]],"hh:mm")</f>
        <v>18:48</v>
      </c>
      <c r="F1651" t="s">
        <v>3</v>
      </c>
      <c r="G1651" t="s">
        <v>673</v>
      </c>
      <c r="H1651" t="str">
        <f>IF(ISBLANK(G1651),"cash",IF(COUNTIF($D$2:D1651,D1651)=1,"Nuevo","frecuente"))</f>
        <v>frecuente</v>
      </c>
      <c r="I1651" s="8">
        <v>23.02</v>
      </c>
      <c r="J1651" t="s">
        <v>11</v>
      </c>
      <c r="K1651" t="str">
        <f>Tabla1[[#This Row],[day_of_the_week]]&amp;"-"&amp;Tabla1[[#This Row],[hour]]&amp;"-"&amp;Tabla1[[#This Row],[cash_type]]&amp;"-"&amp;Tabla1[[#This Row],[card]]&amp;"-"&amp;Tabla1[[#This Row],[coffee_name]]</f>
        <v>lunes-18:48-card-ANON-0000-0000-0659-Americano</v>
      </c>
      <c r="L1651" t="str">
        <f>IF(COUNTIF($K$2:K1651,K1651)=1,"único","repetido")</f>
        <v>único</v>
      </c>
    </row>
    <row r="1652" spans="1:12" x14ac:dyDescent="0.3">
      <c r="A1652" s="1">
        <v>45558</v>
      </c>
      <c r="B1652" s="2">
        <v>45558.824559606481</v>
      </c>
      <c r="C1652" s="2" t="str">
        <f>TEXT(Tabla1[[#This Row],[date]],"mmm")</f>
        <v>sept</v>
      </c>
      <c r="D1652" s="2" t="str">
        <f>TEXT(Tabla1[[#This Row],[date]],"dddd")</f>
        <v>lunes</v>
      </c>
      <c r="E1652" s="2" t="str">
        <f>TEXT(Tabla1[[#This Row],[datetime]],"hh:mm")</f>
        <v>19:47</v>
      </c>
      <c r="F1652" t="s">
        <v>3</v>
      </c>
      <c r="G1652" t="s">
        <v>521</v>
      </c>
      <c r="H1652" t="str">
        <f>IF(ISBLANK(G1652),"cash",IF(COUNTIF($D$2:D1652,D1652)=1,"Nuevo","frecuente"))</f>
        <v>frecuente</v>
      </c>
      <c r="I1652" s="8">
        <v>32.82</v>
      </c>
      <c r="J1652" t="s">
        <v>7</v>
      </c>
      <c r="K1652" t="str">
        <f>Tabla1[[#This Row],[day_of_the_week]]&amp;"-"&amp;Tabla1[[#This Row],[hour]]&amp;"-"&amp;Tabla1[[#This Row],[cash_type]]&amp;"-"&amp;Tabla1[[#This Row],[card]]&amp;"-"&amp;Tabla1[[#This Row],[coffee_name]]</f>
        <v>lunes-19:47-card-ANON-0000-0000-0507-Latte</v>
      </c>
      <c r="L1652" t="str">
        <f>IF(COUNTIF($K$2:K1652,K1652)=1,"único","repetido")</f>
        <v>único</v>
      </c>
    </row>
    <row r="1653" spans="1:12" x14ac:dyDescent="0.3">
      <c r="A1653" s="1">
        <v>45558</v>
      </c>
      <c r="B1653" s="2">
        <v>45558.84011420139</v>
      </c>
      <c r="C1653" s="2" t="str">
        <f>TEXT(Tabla1[[#This Row],[date]],"mmm")</f>
        <v>sept</v>
      </c>
      <c r="D1653" s="2" t="str">
        <f>TEXT(Tabla1[[#This Row],[date]],"dddd")</f>
        <v>lunes</v>
      </c>
      <c r="E1653" s="2" t="str">
        <f>TEXT(Tabla1[[#This Row],[datetime]],"hh:mm")</f>
        <v>20:09</v>
      </c>
      <c r="F1653" t="s">
        <v>3</v>
      </c>
      <c r="G1653" t="s">
        <v>220</v>
      </c>
      <c r="H1653" t="str">
        <f>IF(ISBLANK(G1653),"cash",IF(COUNTIF($D$2:D1653,D1653)=1,"Nuevo","frecuente"))</f>
        <v>frecuente</v>
      </c>
      <c r="I1653" s="8">
        <v>32.82</v>
      </c>
      <c r="J1653" t="s">
        <v>43</v>
      </c>
      <c r="K1653" t="str">
        <f>Tabla1[[#This Row],[day_of_the_week]]&amp;"-"&amp;Tabla1[[#This Row],[hour]]&amp;"-"&amp;Tabla1[[#This Row],[cash_type]]&amp;"-"&amp;Tabla1[[#This Row],[card]]&amp;"-"&amp;Tabla1[[#This Row],[coffee_name]]</f>
        <v>lunes-20:09-card-ANON-0000-0000-0206-Cappuccino</v>
      </c>
      <c r="L1653" t="str">
        <f>IF(COUNTIF($K$2:K1653,K1653)=1,"único","repetido")</f>
        <v>único</v>
      </c>
    </row>
    <row r="1654" spans="1:12" x14ac:dyDescent="0.3">
      <c r="A1654" s="1">
        <v>45558</v>
      </c>
      <c r="B1654" s="2">
        <v>45558.926047604167</v>
      </c>
      <c r="C1654" s="2" t="str">
        <f>TEXT(Tabla1[[#This Row],[date]],"mmm")</f>
        <v>sept</v>
      </c>
      <c r="D1654" s="2" t="str">
        <f>TEXT(Tabla1[[#This Row],[date]],"dddd")</f>
        <v>lunes</v>
      </c>
      <c r="E1654" s="2" t="str">
        <f>TEXT(Tabla1[[#This Row],[datetime]],"hh:mm")</f>
        <v>22:13</v>
      </c>
      <c r="F1654" t="s">
        <v>3</v>
      </c>
      <c r="G1654" t="s">
        <v>655</v>
      </c>
      <c r="H1654" t="str">
        <f>IF(ISBLANK(G1654),"cash",IF(COUNTIF($D$2:D1654,D1654)=1,"Nuevo","frecuente"))</f>
        <v>frecuente</v>
      </c>
      <c r="I1654" s="8">
        <v>27.92</v>
      </c>
      <c r="J1654" t="s">
        <v>14</v>
      </c>
      <c r="K1654" t="str">
        <f>Tabla1[[#This Row],[day_of_the_week]]&amp;"-"&amp;Tabla1[[#This Row],[hour]]&amp;"-"&amp;Tabla1[[#This Row],[cash_type]]&amp;"-"&amp;Tabla1[[#This Row],[card]]&amp;"-"&amp;Tabla1[[#This Row],[coffee_name]]</f>
        <v>lunes-22:13-card-ANON-0000-0000-0641-Americano with Milk</v>
      </c>
      <c r="L1654" t="str">
        <f>IF(COUNTIF($K$2:K1654,K1654)=1,"único","repetido")</f>
        <v>único</v>
      </c>
    </row>
    <row r="1655" spans="1:12" x14ac:dyDescent="0.3">
      <c r="A1655" s="1">
        <v>45558</v>
      </c>
      <c r="B1655" s="2">
        <v>45558.92725645833</v>
      </c>
      <c r="C1655" s="2" t="str">
        <f>TEXT(Tabla1[[#This Row],[date]],"mmm")</f>
        <v>sept</v>
      </c>
      <c r="D1655" s="2" t="str">
        <f>TEXT(Tabla1[[#This Row],[date]],"dddd")</f>
        <v>lunes</v>
      </c>
      <c r="E1655" s="2" t="str">
        <f>TEXT(Tabla1[[#This Row],[datetime]],"hh:mm")</f>
        <v>22:15</v>
      </c>
      <c r="F1655" t="s">
        <v>3</v>
      </c>
      <c r="G1655" t="s">
        <v>655</v>
      </c>
      <c r="H1655" t="str">
        <f>IF(ISBLANK(G1655),"cash",IF(COUNTIF($D$2:D1655,D1655)=1,"Nuevo","frecuente"))</f>
        <v>frecuente</v>
      </c>
      <c r="I1655" s="8">
        <v>27.92</v>
      </c>
      <c r="J1655" t="s">
        <v>14</v>
      </c>
      <c r="K1655" t="str">
        <f>Tabla1[[#This Row],[day_of_the_week]]&amp;"-"&amp;Tabla1[[#This Row],[hour]]&amp;"-"&amp;Tabla1[[#This Row],[cash_type]]&amp;"-"&amp;Tabla1[[#This Row],[card]]&amp;"-"&amp;Tabla1[[#This Row],[coffee_name]]</f>
        <v>lunes-22:15-card-ANON-0000-0000-0641-Americano with Milk</v>
      </c>
      <c r="L1655" t="str">
        <f>IF(COUNTIF($K$2:K1655,K1655)=1,"único","repetido")</f>
        <v>único</v>
      </c>
    </row>
    <row r="1656" spans="1:12" x14ac:dyDescent="0.3">
      <c r="A1656" s="1">
        <v>45559</v>
      </c>
      <c r="B1656" s="2">
        <v>45559.356627465277</v>
      </c>
      <c r="C1656" s="2" t="str">
        <f>TEXT(Tabla1[[#This Row],[date]],"mmm")</f>
        <v>sept</v>
      </c>
      <c r="D1656" s="2" t="str">
        <f>TEXT(Tabla1[[#This Row],[date]],"dddd")</f>
        <v>martes</v>
      </c>
      <c r="E1656" s="2" t="str">
        <f>TEXT(Tabla1[[#This Row],[datetime]],"hh:mm")</f>
        <v>08:33</v>
      </c>
      <c r="F1656" t="s">
        <v>3</v>
      </c>
      <c r="G1656" t="s">
        <v>290</v>
      </c>
      <c r="H1656" t="str">
        <f>IF(ISBLANK(G1656),"cash",IF(COUNTIF($D$2:D1656,D1656)=1,"Nuevo","frecuente"))</f>
        <v>frecuente</v>
      </c>
      <c r="I1656" s="8">
        <v>27.92</v>
      </c>
      <c r="J1656" t="s">
        <v>14</v>
      </c>
      <c r="K1656" t="str">
        <f>Tabla1[[#This Row],[day_of_the_week]]&amp;"-"&amp;Tabla1[[#This Row],[hour]]&amp;"-"&amp;Tabla1[[#This Row],[cash_type]]&amp;"-"&amp;Tabla1[[#This Row],[card]]&amp;"-"&amp;Tabla1[[#This Row],[coffee_name]]</f>
        <v>martes-08:33-card-ANON-0000-0000-0276-Americano with Milk</v>
      </c>
      <c r="L1656" t="str">
        <f>IF(COUNTIF($K$2:K1656,K1656)=1,"único","repetido")</f>
        <v>único</v>
      </c>
    </row>
    <row r="1657" spans="1:12" x14ac:dyDescent="0.3">
      <c r="A1657" s="1">
        <v>45559</v>
      </c>
      <c r="B1657" s="2">
        <v>45559.516631516206</v>
      </c>
      <c r="C1657" s="2" t="str">
        <f>TEXT(Tabla1[[#This Row],[date]],"mmm")</f>
        <v>sept</v>
      </c>
      <c r="D1657" s="2" t="str">
        <f>TEXT(Tabla1[[#This Row],[date]],"dddd")</f>
        <v>martes</v>
      </c>
      <c r="E1657" s="2" t="str">
        <f>TEXT(Tabla1[[#This Row],[datetime]],"hh:mm")</f>
        <v>12:23</v>
      </c>
      <c r="F1657" t="s">
        <v>3</v>
      </c>
      <c r="G1657" t="s">
        <v>648</v>
      </c>
      <c r="H1657" t="str">
        <f>IF(ISBLANK(G1657),"cash",IF(COUNTIF($D$2:D1657,D1657)=1,"Nuevo","frecuente"))</f>
        <v>frecuente</v>
      </c>
      <c r="I1657" s="8">
        <v>32.82</v>
      </c>
      <c r="J1657" t="s">
        <v>7</v>
      </c>
      <c r="K1657" t="str">
        <f>Tabla1[[#This Row],[day_of_the_week]]&amp;"-"&amp;Tabla1[[#This Row],[hour]]&amp;"-"&amp;Tabla1[[#This Row],[cash_type]]&amp;"-"&amp;Tabla1[[#This Row],[card]]&amp;"-"&amp;Tabla1[[#This Row],[coffee_name]]</f>
        <v>martes-12:23-card-ANON-0000-0000-0634-Latte</v>
      </c>
      <c r="L1657" t="str">
        <f>IF(COUNTIF($K$2:K1657,K1657)=1,"único","repetido")</f>
        <v>único</v>
      </c>
    </row>
    <row r="1658" spans="1:12" x14ac:dyDescent="0.3">
      <c r="A1658" s="1">
        <v>45559</v>
      </c>
      <c r="B1658" s="2">
        <v>45559.517300347223</v>
      </c>
      <c r="C1658" s="2" t="str">
        <f>TEXT(Tabla1[[#This Row],[date]],"mmm")</f>
        <v>sept</v>
      </c>
      <c r="D1658" s="2" t="str">
        <f>TEXT(Tabla1[[#This Row],[date]],"dddd")</f>
        <v>martes</v>
      </c>
      <c r="E1658" s="2" t="str">
        <f>TEXT(Tabla1[[#This Row],[datetime]],"hh:mm")</f>
        <v>12:24</v>
      </c>
      <c r="F1658" t="s">
        <v>3</v>
      </c>
      <c r="G1658" t="s">
        <v>648</v>
      </c>
      <c r="H1658" t="str">
        <f>IF(ISBLANK(G1658),"cash",IF(COUNTIF($D$2:D1658,D1658)=1,"Nuevo","frecuente"))</f>
        <v>frecuente</v>
      </c>
      <c r="I1658" s="8">
        <v>32.82</v>
      </c>
      <c r="J1658" t="s">
        <v>7</v>
      </c>
      <c r="K1658" t="str">
        <f>Tabla1[[#This Row],[day_of_the_week]]&amp;"-"&amp;Tabla1[[#This Row],[hour]]&amp;"-"&amp;Tabla1[[#This Row],[cash_type]]&amp;"-"&amp;Tabla1[[#This Row],[card]]&amp;"-"&amp;Tabla1[[#This Row],[coffee_name]]</f>
        <v>martes-12:24-card-ANON-0000-0000-0634-Latte</v>
      </c>
      <c r="L1658" t="str">
        <f>IF(COUNTIF($K$2:K1658,K1658)=1,"único","repetido")</f>
        <v>único</v>
      </c>
    </row>
    <row r="1659" spans="1:12" x14ac:dyDescent="0.3">
      <c r="A1659" s="1">
        <v>45559</v>
      </c>
      <c r="B1659" s="2">
        <v>45559.532458368056</v>
      </c>
      <c r="C1659" s="2" t="str">
        <f>TEXT(Tabla1[[#This Row],[date]],"mmm")</f>
        <v>sept</v>
      </c>
      <c r="D1659" s="2" t="str">
        <f>TEXT(Tabla1[[#This Row],[date]],"dddd")</f>
        <v>martes</v>
      </c>
      <c r="E1659" s="2" t="str">
        <f>TEXT(Tabla1[[#This Row],[datetime]],"hh:mm")</f>
        <v>12:46</v>
      </c>
      <c r="F1659" t="s">
        <v>3</v>
      </c>
      <c r="G1659" t="s">
        <v>674</v>
      </c>
      <c r="H1659" t="str">
        <f>IF(ISBLANK(G1659),"cash",IF(COUNTIF($D$2:D1659,D1659)=1,"Nuevo","frecuente"))</f>
        <v>frecuente</v>
      </c>
      <c r="I1659" s="8">
        <v>32.82</v>
      </c>
      <c r="J1659" t="s">
        <v>7</v>
      </c>
      <c r="K1659" t="str">
        <f>Tabla1[[#This Row],[day_of_the_week]]&amp;"-"&amp;Tabla1[[#This Row],[hour]]&amp;"-"&amp;Tabla1[[#This Row],[cash_type]]&amp;"-"&amp;Tabla1[[#This Row],[card]]&amp;"-"&amp;Tabla1[[#This Row],[coffee_name]]</f>
        <v>martes-12:46-card-ANON-0000-0000-0660-Latte</v>
      </c>
      <c r="L1659" t="str">
        <f>IF(COUNTIF($K$2:K1659,K1659)=1,"único","repetido")</f>
        <v>único</v>
      </c>
    </row>
    <row r="1660" spans="1:12" x14ac:dyDescent="0.3">
      <c r="A1660" s="1">
        <v>45559</v>
      </c>
      <c r="B1660" s="2">
        <v>45559.533210925925</v>
      </c>
      <c r="C1660" s="2" t="str">
        <f>TEXT(Tabla1[[#This Row],[date]],"mmm")</f>
        <v>sept</v>
      </c>
      <c r="D1660" s="2" t="str">
        <f>TEXT(Tabla1[[#This Row],[date]],"dddd")</f>
        <v>martes</v>
      </c>
      <c r="E1660" s="2" t="str">
        <f>TEXT(Tabla1[[#This Row],[datetime]],"hh:mm")</f>
        <v>12:47</v>
      </c>
      <c r="F1660" t="s">
        <v>3</v>
      </c>
      <c r="G1660" t="s">
        <v>674</v>
      </c>
      <c r="H1660" t="str">
        <f>IF(ISBLANK(G1660),"cash",IF(COUNTIF($D$2:D1660,D1660)=1,"Nuevo","frecuente"))</f>
        <v>frecuente</v>
      </c>
      <c r="I1660" s="8">
        <v>32.82</v>
      </c>
      <c r="J1660" t="s">
        <v>7</v>
      </c>
      <c r="K1660" t="str">
        <f>Tabla1[[#This Row],[day_of_the_week]]&amp;"-"&amp;Tabla1[[#This Row],[hour]]&amp;"-"&amp;Tabla1[[#This Row],[cash_type]]&amp;"-"&amp;Tabla1[[#This Row],[card]]&amp;"-"&amp;Tabla1[[#This Row],[coffee_name]]</f>
        <v>martes-12:47-card-ANON-0000-0000-0660-Latte</v>
      </c>
      <c r="L1660" t="str">
        <f>IF(COUNTIF($K$2:K1660,K1660)=1,"único","repetido")</f>
        <v>único</v>
      </c>
    </row>
    <row r="1661" spans="1:12" x14ac:dyDescent="0.3">
      <c r="A1661" s="1">
        <v>45559</v>
      </c>
      <c r="B1661" s="2">
        <v>45559.591427534724</v>
      </c>
      <c r="C1661" s="2" t="str">
        <f>TEXT(Tabla1[[#This Row],[date]],"mmm")</f>
        <v>sept</v>
      </c>
      <c r="D1661" s="2" t="str">
        <f>TEXT(Tabla1[[#This Row],[date]],"dddd")</f>
        <v>martes</v>
      </c>
      <c r="E1661" s="2" t="str">
        <f>TEXT(Tabla1[[#This Row],[datetime]],"hh:mm")</f>
        <v>14:11</v>
      </c>
      <c r="F1661" t="s">
        <v>3</v>
      </c>
      <c r="G1661" t="s">
        <v>675</v>
      </c>
      <c r="H1661" t="str">
        <f>IF(ISBLANK(G1661),"cash",IF(COUNTIF($D$2:D1661,D1661)=1,"Nuevo","frecuente"))</f>
        <v>frecuente</v>
      </c>
      <c r="I1661" s="8">
        <v>32.82</v>
      </c>
      <c r="J1661" t="s">
        <v>7</v>
      </c>
      <c r="K1661" t="str">
        <f>Tabla1[[#This Row],[day_of_the_week]]&amp;"-"&amp;Tabla1[[#This Row],[hour]]&amp;"-"&amp;Tabla1[[#This Row],[cash_type]]&amp;"-"&amp;Tabla1[[#This Row],[card]]&amp;"-"&amp;Tabla1[[#This Row],[coffee_name]]</f>
        <v>martes-14:11-card-ANON-0000-0000-0661-Latte</v>
      </c>
      <c r="L1661" t="str">
        <f>IF(COUNTIF($K$2:K1661,K1661)=1,"único","repetido")</f>
        <v>único</v>
      </c>
    </row>
    <row r="1662" spans="1:12" x14ac:dyDescent="0.3">
      <c r="A1662" s="1">
        <v>45559</v>
      </c>
      <c r="B1662" s="2">
        <v>45559.605193761578</v>
      </c>
      <c r="C1662" s="2" t="str">
        <f>TEXT(Tabla1[[#This Row],[date]],"mmm")</f>
        <v>sept</v>
      </c>
      <c r="D1662" s="2" t="str">
        <f>TEXT(Tabla1[[#This Row],[date]],"dddd")</f>
        <v>martes</v>
      </c>
      <c r="E1662" s="2" t="str">
        <f>TEXT(Tabla1[[#This Row],[datetime]],"hh:mm")</f>
        <v>14:31</v>
      </c>
      <c r="F1662" t="s">
        <v>3</v>
      </c>
      <c r="G1662" t="s">
        <v>676</v>
      </c>
      <c r="H1662" t="str">
        <f>IF(ISBLANK(G1662),"cash",IF(COUNTIF($D$2:D1662,D1662)=1,"Nuevo","frecuente"))</f>
        <v>frecuente</v>
      </c>
      <c r="I1662" s="8">
        <v>23.02</v>
      </c>
      <c r="J1662" t="s">
        <v>28</v>
      </c>
      <c r="K1662" t="str">
        <f>Tabla1[[#This Row],[day_of_the_week]]&amp;"-"&amp;Tabla1[[#This Row],[hour]]&amp;"-"&amp;Tabla1[[#This Row],[cash_type]]&amp;"-"&amp;Tabla1[[#This Row],[card]]&amp;"-"&amp;Tabla1[[#This Row],[coffee_name]]</f>
        <v>martes-14:31-card-ANON-0000-0000-0662-Cortado</v>
      </c>
      <c r="L1662" t="str">
        <f>IF(COUNTIF($K$2:K1662,K1662)=1,"único","repetido")</f>
        <v>único</v>
      </c>
    </row>
    <row r="1663" spans="1:12" x14ac:dyDescent="0.3">
      <c r="A1663" s="1">
        <v>45559</v>
      </c>
      <c r="B1663" s="2">
        <v>45559.650968726855</v>
      </c>
      <c r="C1663" s="2" t="str">
        <f>TEXT(Tabla1[[#This Row],[date]],"mmm")</f>
        <v>sept</v>
      </c>
      <c r="D1663" s="2" t="str">
        <f>TEXT(Tabla1[[#This Row],[date]],"dddd")</f>
        <v>martes</v>
      </c>
      <c r="E1663" s="2" t="str">
        <f>TEXT(Tabla1[[#This Row],[datetime]],"hh:mm")</f>
        <v>15:37</v>
      </c>
      <c r="F1663" t="s">
        <v>3</v>
      </c>
      <c r="G1663" t="s">
        <v>524</v>
      </c>
      <c r="H1663" t="str">
        <f>IF(ISBLANK(G1663),"cash",IF(COUNTIF($D$2:D1663,D1663)=1,"Nuevo","frecuente"))</f>
        <v>frecuente</v>
      </c>
      <c r="I1663" s="8">
        <v>32.82</v>
      </c>
      <c r="J1663" t="s">
        <v>43</v>
      </c>
      <c r="K1663" t="str">
        <f>Tabla1[[#This Row],[day_of_the_week]]&amp;"-"&amp;Tabla1[[#This Row],[hour]]&amp;"-"&amp;Tabla1[[#This Row],[cash_type]]&amp;"-"&amp;Tabla1[[#This Row],[card]]&amp;"-"&amp;Tabla1[[#This Row],[coffee_name]]</f>
        <v>martes-15:37-card-ANON-0000-0000-0510-Cappuccino</v>
      </c>
      <c r="L1663" t="str">
        <f>IF(COUNTIF($K$2:K1663,K1663)=1,"único","repetido")</f>
        <v>único</v>
      </c>
    </row>
    <row r="1664" spans="1:12" x14ac:dyDescent="0.3">
      <c r="A1664" s="1">
        <v>45559</v>
      </c>
      <c r="B1664" s="2">
        <v>45559.693614537035</v>
      </c>
      <c r="C1664" s="2" t="str">
        <f>TEXT(Tabla1[[#This Row],[date]],"mmm")</f>
        <v>sept</v>
      </c>
      <c r="D1664" s="2" t="str">
        <f>TEXT(Tabla1[[#This Row],[date]],"dddd")</f>
        <v>martes</v>
      </c>
      <c r="E1664" s="2" t="str">
        <f>TEXT(Tabla1[[#This Row],[datetime]],"hh:mm")</f>
        <v>16:38</v>
      </c>
      <c r="F1664" t="s">
        <v>3</v>
      </c>
      <c r="G1664" t="s">
        <v>597</v>
      </c>
      <c r="H1664" t="str">
        <f>IF(ISBLANK(G1664),"cash",IF(COUNTIF($D$2:D1664,D1664)=1,"Nuevo","frecuente"))</f>
        <v>frecuente</v>
      </c>
      <c r="I1664" s="8">
        <v>32.82</v>
      </c>
      <c r="J1664" t="s">
        <v>7</v>
      </c>
      <c r="K1664" t="str">
        <f>Tabla1[[#This Row],[day_of_the_week]]&amp;"-"&amp;Tabla1[[#This Row],[hour]]&amp;"-"&amp;Tabla1[[#This Row],[cash_type]]&amp;"-"&amp;Tabla1[[#This Row],[card]]&amp;"-"&amp;Tabla1[[#This Row],[coffee_name]]</f>
        <v>martes-16:38-card-ANON-0000-0000-0583-Latte</v>
      </c>
      <c r="L1664" t="str">
        <f>IF(COUNTIF($K$2:K1664,K1664)=1,"único","repetido")</f>
        <v>único</v>
      </c>
    </row>
    <row r="1665" spans="1:12" x14ac:dyDescent="0.3">
      <c r="A1665" s="1">
        <v>45559</v>
      </c>
      <c r="B1665" s="2">
        <v>45559.779895081017</v>
      </c>
      <c r="C1665" s="2" t="str">
        <f>TEXT(Tabla1[[#This Row],[date]],"mmm")</f>
        <v>sept</v>
      </c>
      <c r="D1665" s="2" t="str">
        <f>TEXT(Tabla1[[#This Row],[date]],"dddd")</f>
        <v>martes</v>
      </c>
      <c r="E1665" s="2" t="str">
        <f>TEXT(Tabla1[[#This Row],[datetime]],"hh:mm")</f>
        <v>18:43</v>
      </c>
      <c r="F1665" t="s">
        <v>3</v>
      </c>
      <c r="G1665" t="s">
        <v>422</v>
      </c>
      <c r="H1665" t="str">
        <f>IF(ISBLANK(G1665),"cash",IF(COUNTIF($D$2:D1665,D1665)=1,"Nuevo","frecuente"))</f>
        <v>frecuente</v>
      </c>
      <c r="I1665" s="8">
        <v>23.02</v>
      </c>
      <c r="J1665" t="s">
        <v>11</v>
      </c>
      <c r="K1665" t="str">
        <f>Tabla1[[#This Row],[day_of_the_week]]&amp;"-"&amp;Tabla1[[#This Row],[hour]]&amp;"-"&amp;Tabla1[[#This Row],[cash_type]]&amp;"-"&amp;Tabla1[[#This Row],[card]]&amp;"-"&amp;Tabla1[[#This Row],[coffee_name]]</f>
        <v>martes-18:43-card-ANON-0000-0000-0408-Americano</v>
      </c>
      <c r="L1665" t="str">
        <f>IF(COUNTIF($K$2:K1665,K1665)=1,"único","repetido")</f>
        <v>único</v>
      </c>
    </row>
    <row r="1666" spans="1:12" x14ac:dyDescent="0.3">
      <c r="A1666" s="1">
        <v>45559</v>
      </c>
      <c r="B1666" s="2">
        <v>45559.844333287037</v>
      </c>
      <c r="C1666" s="2" t="str">
        <f>TEXT(Tabla1[[#This Row],[date]],"mmm")</f>
        <v>sept</v>
      </c>
      <c r="D1666" s="2" t="str">
        <f>TEXT(Tabla1[[#This Row],[date]],"dddd")</f>
        <v>martes</v>
      </c>
      <c r="E1666" s="2" t="str">
        <f>TEXT(Tabla1[[#This Row],[datetime]],"hh:mm")</f>
        <v>20:15</v>
      </c>
      <c r="F1666" t="s">
        <v>3</v>
      </c>
      <c r="G1666" t="s">
        <v>677</v>
      </c>
      <c r="H1666" t="str">
        <f>IF(ISBLANK(G1666),"cash",IF(COUNTIF($D$2:D1666,D1666)=1,"Nuevo","frecuente"))</f>
        <v>frecuente</v>
      </c>
      <c r="I1666" s="8">
        <v>32.82</v>
      </c>
      <c r="J1666" t="s">
        <v>9</v>
      </c>
      <c r="K1666" t="str">
        <f>Tabla1[[#This Row],[day_of_the_week]]&amp;"-"&amp;Tabla1[[#This Row],[hour]]&amp;"-"&amp;Tabla1[[#This Row],[cash_type]]&amp;"-"&amp;Tabla1[[#This Row],[card]]&amp;"-"&amp;Tabla1[[#This Row],[coffee_name]]</f>
        <v>martes-20:15-card-ANON-0000-0000-0663-Hot Chocolate</v>
      </c>
      <c r="L1666" t="str">
        <f>IF(COUNTIF($K$2:K1666,K1666)=1,"único","repetido")</f>
        <v>único</v>
      </c>
    </row>
    <row r="1667" spans="1:12" x14ac:dyDescent="0.3">
      <c r="A1667" s="1">
        <v>45559</v>
      </c>
      <c r="B1667" s="2">
        <v>45559.878636458336</v>
      </c>
      <c r="C1667" s="2" t="str">
        <f>TEXT(Tabla1[[#This Row],[date]],"mmm")</f>
        <v>sept</v>
      </c>
      <c r="D1667" s="2" t="str">
        <f>TEXT(Tabla1[[#This Row],[date]],"dddd")</f>
        <v>martes</v>
      </c>
      <c r="E1667" s="2" t="str">
        <f>TEXT(Tabla1[[#This Row],[datetime]],"hh:mm")</f>
        <v>21:05</v>
      </c>
      <c r="F1667" t="s">
        <v>3</v>
      </c>
      <c r="G1667" t="s">
        <v>645</v>
      </c>
      <c r="H1667" t="str">
        <f>IF(ISBLANK(G1667),"cash",IF(COUNTIF($D$2:D1667,D1667)=1,"Nuevo","frecuente"))</f>
        <v>frecuente</v>
      </c>
      <c r="I1667" s="8">
        <v>32.82</v>
      </c>
      <c r="J1667" t="s">
        <v>7</v>
      </c>
      <c r="K1667" t="str">
        <f>Tabla1[[#This Row],[day_of_the_week]]&amp;"-"&amp;Tabla1[[#This Row],[hour]]&amp;"-"&amp;Tabla1[[#This Row],[cash_type]]&amp;"-"&amp;Tabla1[[#This Row],[card]]&amp;"-"&amp;Tabla1[[#This Row],[coffee_name]]</f>
        <v>martes-21:05-card-ANON-0000-0000-0631-Latte</v>
      </c>
      <c r="L1667" t="str">
        <f>IF(COUNTIF($K$2:K1667,K1667)=1,"único","repetido")</f>
        <v>único</v>
      </c>
    </row>
    <row r="1668" spans="1:12" x14ac:dyDescent="0.3">
      <c r="A1668" s="1">
        <v>45559</v>
      </c>
      <c r="B1668" s="2">
        <v>45559.879541689814</v>
      </c>
      <c r="C1668" s="2" t="str">
        <f>TEXT(Tabla1[[#This Row],[date]],"mmm")</f>
        <v>sept</v>
      </c>
      <c r="D1668" s="2" t="str">
        <f>TEXT(Tabla1[[#This Row],[date]],"dddd")</f>
        <v>martes</v>
      </c>
      <c r="E1668" s="2" t="str">
        <f>TEXT(Tabla1[[#This Row],[datetime]],"hh:mm")</f>
        <v>21:06</v>
      </c>
      <c r="F1668" t="s">
        <v>3</v>
      </c>
      <c r="G1668" t="s">
        <v>545</v>
      </c>
      <c r="H1668" t="str">
        <f>IF(ISBLANK(G1668),"cash",IF(COUNTIF($D$2:D1668,D1668)=1,"Nuevo","frecuente"))</f>
        <v>frecuente</v>
      </c>
      <c r="I1668" s="8">
        <v>27.92</v>
      </c>
      <c r="J1668" t="s">
        <v>14</v>
      </c>
      <c r="K1668" t="str">
        <f>Tabla1[[#This Row],[day_of_the_week]]&amp;"-"&amp;Tabla1[[#This Row],[hour]]&amp;"-"&amp;Tabla1[[#This Row],[cash_type]]&amp;"-"&amp;Tabla1[[#This Row],[card]]&amp;"-"&amp;Tabla1[[#This Row],[coffee_name]]</f>
        <v>martes-21:06-card-ANON-0000-0000-0531-Americano with Milk</v>
      </c>
      <c r="L1668" t="str">
        <f>IF(COUNTIF($K$2:K1668,K1668)=1,"único","repetido")</f>
        <v>único</v>
      </c>
    </row>
    <row r="1669" spans="1:12" x14ac:dyDescent="0.3">
      <c r="A1669" s="1">
        <v>45559</v>
      </c>
      <c r="B1669" s="2">
        <v>45559.880265798609</v>
      </c>
      <c r="C1669" s="2" t="str">
        <f>TEXT(Tabla1[[#This Row],[date]],"mmm")</f>
        <v>sept</v>
      </c>
      <c r="D1669" s="2" t="str">
        <f>TEXT(Tabla1[[#This Row],[date]],"dddd")</f>
        <v>martes</v>
      </c>
      <c r="E1669" s="2" t="str">
        <f>TEXT(Tabla1[[#This Row],[datetime]],"hh:mm")</f>
        <v>21:07</v>
      </c>
      <c r="F1669" t="s">
        <v>3</v>
      </c>
      <c r="G1669" t="s">
        <v>545</v>
      </c>
      <c r="H1669" t="str">
        <f>IF(ISBLANK(G1669),"cash",IF(COUNTIF($D$2:D1669,D1669)=1,"Nuevo","frecuente"))</f>
        <v>frecuente</v>
      </c>
      <c r="I1669" s="8">
        <v>27.92</v>
      </c>
      <c r="J1669" t="s">
        <v>14</v>
      </c>
      <c r="K1669" t="str">
        <f>Tabla1[[#This Row],[day_of_the_week]]&amp;"-"&amp;Tabla1[[#This Row],[hour]]&amp;"-"&amp;Tabla1[[#This Row],[cash_type]]&amp;"-"&amp;Tabla1[[#This Row],[card]]&amp;"-"&amp;Tabla1[[#This Row],[coffee_name]]</f>
        <v>martes-21:07-card-ANON-0000-0000-0531-Americano with Milk</v>
      </c>
      <c r="L1669" t="str">
        <f>IF(COUNTIF($K$2:K1669,K1669)=1,"único","repetido")</f>
        <v>único</v>
      </c>
    </row>
    <row r="1670" spans="1:12" x14ac:dyDescent="0.3">
      <c r="A1670" s="1">
        <v>45560</v>
      </c>
      <c r="B1670" s="2">
        <v>45560.3273275463</v>
      </c>
      <c r="C1670" s="2" t="str">
        <f>TEXT(Tabla1[[#This Row],[date]],"mmm")</f>
        <v>sept</v>
      </c>
      <c r="D1670" s="2" t="str">
        <f>TEXT(Tabla1[[#This Row],[date]],"dddd")</f>
        <v>miércoles</v>
      </c>
      <c r="E1670" s="2" t="str">
        <f>TEXT(Tabla1[[#This Row],[datetime]],"hh:mm")</f>
        <v>07:51</v>
      </c>
      <c r="F1670" t="s">
        <v>3</v>
      </c>
      <c r="G1670" t="s">
        <v>678</v>
      </c>
      <c r="H1670" t="str">
        <f>IF(ISBLANK(G1670),"cash",IF(COUNTIF($D$2:D1670,D1670)=1,"Nuevo","frecuente"))</f>
        <v>frecuente</v>
      </c>
      <c r="I1670" s="8">
        <v>32.82</v>
      </c>
      <c r="J1670" t="s">
        <v>43</v>
      </c>
      <c r="K1670" t="str">
        <f>Tabla1[[#This Row],[day_of_the_week]]&amp;"-"&amp;Tabla1[[#This Row],[hour]]&amp;"-"&amp;Tabla1[[#This Row],[cash_type]]&amp;"-"&amp;Tabla1[[#This Row],[card]]&amp;"-"&amp;Tabla1[[#This Row],[coffee_name]]</f>
        <v>miércoles-07:51-card-ANON-0000-0000-0664-Cappuccino</v>
      </c>
      <c r="L1670" t="str">
        <f>IF(COUNTIF($K$2:K1670,K1670)=1,"único","repetido")</f>
        <v>único</v>
      </c>
    </row>
    <row r="1671" spans="1:12" x14ac:dyDescent="0.3">
      <c r="A1671" s="1">
        <v>45560</v>
      </c>
      <c r="B1671" s="2">
        <v>45560.483015428239</v>
      </c>
      <c r="C1671" s="2" t="str">
        <f>TEXT(Tabla1[[#This Row],[date]],"mmm")</f>
        <v>sept</v>
      </c>
      <c r="D1671" s="2" t="str">
        <f>TEXT(Tabla1[[#This Row],[date]],"dddd")</f>
        <v>miércoles</v>
      </c>
      <c r="E1671" s="2" t="str">
        <f>TEXT(Tabla1[[#This Row],[datetime]],"hh:mm")</f>
        <v>11:35</v>
      </c>
      <c r="F1671" t="s">
        <v>3</v>
      </c>
      <c r="G1671" t="s">
        <v>155</v>
      </c>
      <c r="H1671" t="str">
        <f>IF(ISBLANK(G1671),"cash",IF(COUNTIF($D$2:D1671,D1671)=1,"Nuevo","frecuente"))</f>
        <v>frecuente</v>
      </c>
      <c r="I1671" s="8">
        <v>23.02</v>
      </c>
      <c r="J1671" t="s">
        <v>28</v>
      </c>
      <c r="K1671" t="str">
        <f>Tabla1[[#This Row],[day_of_the_week]]&amp;"-"&amp;Tabla1[[#This Row],[hour]]&amp;"-"&amp;Tabla1[[#This Row],[cash_type]]&amp;"-"&amp;Tabla1[[#This Row],[card]]&amp;"-"&amp;Tabla1[[#This Row],[coffee_name]]</f>
        <v>miércoles-11:35-card-ANON-0000-0000-0141-Cortado</v>
      </c>
      <c r="L1671" t="str">
        <f>IF(COUNTIF($K$2:K1671,K1671)=1,"único","repetido")</f>
        <v>único</v>
      </c>
    </row>
    <row r="1672" spans="1:12" x14ac:dyDescent="0.3">
      <c r="A1672" s="1">
        <v>45560</v>
      </c>
      <c r="B1672" s="2">
        <v>45560.493926064817</v>
      </c>
      <c r="C1672" s="2" t="str">
        <f>TEXT(Tabla1[[#This Row],[date]],"mmm")</f>
        <v>sept</v>
      </c>
      <c r="D1672" s="2" t="str">
        <f>TEXT(Tabla1[[#This Row],[date]],"dddd")</f>
        <v>miércoles</v>
      </c>
      <c r="E1672" s="2" t="str">
        <f>TEXT(Tabla1[[#This Row],[datetime]],"hh:mm")</f>
        <v>11:51</v>
      </c>
      <c r="F1672" t="s">
        <v>3</v>
      </c>
      <c r="G1672" t="s">
        <v>679</v>
      </c>
      <c r="H1672" t="str">
        <f>IF(ISBLANK(G1672),"cash",IF(COUNTIF($D$2:D1672,D1672)=1,"Nuevo","frecuente"))</f>
        <v>frecuente</v>
      </c>
      <c r="I1672" s="8">
        <v>27.92</v>
      </c>
      <c r="J1672" t="s">
        <v>14</v>
      </c>
      <c r="K1672" t="str">
        <f>Tabla1[[#This Row],[day_of_the_week]]&amp;"-"&amp;Tabla1[[#This Row],[hour]]&amp;"-"&amp;Tabla1[[#This Row],[cash_type]]&amp;"-"&amp;Tabla1[[#This Row],[card]]&amp;"-"&amp;Tabla1[[#This Row],[coffee_name]]</f>
        <v>miércoles-11:51-card-ANON-0000-0000-0665-Americano with Milk</v>
      </c>
      <c r="L1672" t="str">
        <f>IF(COUNTIF($K$2:K1672,K1672)=1,"único","repetido")</f>
        <v>único</v>
      </c>
    </row>
    <row r="1673" spans="1:12" x14ac:dyDescent="0.3">
      <c r="A1673" s="1">
        <v>45560</v>
      </c>
      <c r="B1673" s="2">
        <v>45560.495062164351</v>
      </c>
      <c r="C1673" s="2" t="str">
        <f>TEXT(Tabla1[[#This Row],[date]],"mmm")</f>
        <v>sept</v>
      </c>
      <c r="D1673" s="2" t="str">
        <f>TEXT(Tabla1[[#This Row],[date]],"dddd")</f>
        <v>miércoles</v>
      </c>
      <c r="E1673" s="2" t="str">
        <f>TEXT(Tabla1[[#This Row],[datetime]],"hh:mm")</f>
        <v>11:52</v>
      </c>
      <c r="F1673" t="s">
        <v>3</v>
      </c>
      <c r="G1673" t="s">
        <v>679</v>
      </c>
      <c r="H1673" t="str">
        <f>IF(ISBLANK(G1673),"cash",IF(COUNTIF($D$2:D1673,D1673)=1,"Nuevo","frecuente"))</f>
        <v>frecuente</v>
      </c>
      <c r="I1673" s="8">
        <v>32.82</v>
      </c>
      <c r="J1673" t="s">
        <v>7</v>
      </c>
      <c r="K1673" t="str">
        <f>Tabla1[[#This Row],[day_of_the_week]]&amp;"-"&amp;Tabla1[[#This Row],[hour]]&amp;"-"&amp;Tabla1[[#This Row],[cash_type]]&amp;"-"&amp;Tabla1[[#This Row],[card]]&amp;"-"&amp;Tabla1[[#This Row],[coffee_name]]</f>
        <v>miércoles-11:52-card-ANON-0000-0000-0665-Latte</v>
      </c>
      <c r="L1673" t="str">
        <f>IF(COUNTIF($K$2:K1673,K1673)=1,"único","repetido")</f>
        <v>único</v>
      </c>
    </row>
    <row r="1674" spans="1:12" x14ac:dyDescent="0.3">
      <c r="A1674" s="1">
        <v>45560</v>
      </c>
      <c r="B1674" s="2">
        <v>45560.579762199071</v>
      </c>
      <c r="C1674" s="2" t="str">
        <f>TEXT(Tabla1[[#This Row],[date]],"mmm")</f>
        <v>sept</v>
      </c>
      <c r="D1674" s="2" t="str">
        <f>TEXT(Tabla1[[#This Row],[date]],"dddd")</f>
        <v>miércoles</v>
      </c>
      <c r="E1674" s="2" t="str">
        <f>TEXT(Tabla1[[#This Row],[datetime]],"hh:mm")</f>
        <v>13:54</v>
      </c>
      <c r="F1674" t="s">
        <v>3</v>
      </c>
      <c r="G1674" t="s">
        <v>680</v>
      </c>
      <c r="H1674" t="str">
        <f>IF(ISBLANK(G1674),"cash",IF(COUNTIF($D$2:D1674,D1674)=1,"Nuevo","frecuente"))</f>
        <v>frecuente</v>
      </c>
      <c r="I1674" s="8">
        <v>27.92</v>
      </c>
      <c r="J1674" t="s">
        <v>14</v>
      </c>
      <c r="K1674" t="str">
        <f>Tabla1[[#This Row],[day_of_the_week]]&amp;"-"&amp;Tabla1[[#This Row],[hour]]&amp;"-"&amp;Tabla1[[#This Row],[cash_type]]&amp;"-"&amp;Tabla1[[#This Row],[card]]&amp;"-"&amp;Tabla1[[#This Row],[coffee_name]]</f>
        <v>miércoles-13:54-card-ANON-0000-0000-0666-Americano with Milk</v>
      </c>
      <c r="L1674" t="str">
        <f>IF(COUNTIF($K$2:K1674,K1674)=1,"único","repetido")</f>
        <v>único</v>
      </c>
    </row>
    <row r="1675" spans="1:12" x14ac:dyDescent="0.3">
      <c r="A1675" s="1">
        <v>45560</v>
      </c>
      <c r="B1675" s="2">
        <v>45560.580546967591</v>
      </c>
      <c r="C1675" s="2" t="str">
        <f>TEXT(Tabla1[[#This Row],[date]],"mmm")</f>
        <v>sept</v>
      </c>
      <c r="D1675" s="2" t="str">
        <f>TEXT(Tabla1[[#This Row],[date]],"dddd")</f>
        <v>miércoles</v>
      </c>
      <c r="E1675" s="2" t="str">
        <f>TEXT(Tabla1[[#This Row],[datetime]],"hh:mm")</f>
        <v>13:55</v>
      </c>
      <c r="F1675" t="s">
        <v>3</v>
      </c>
      <c r="G1675" t="s">
        <v>680</v>
      </c>
      <c r="H1675" t="str">
        <f>IF(ISBLANK(G1675),"cash",IF(COUNTIF($D$2:D1675,D1675)=1,"Nuevo","frecuente"))</f>
        <v>frecuente</v>
      </c>
      <c r="I1675" s="8">
        <v>27.92</v>
      </c>
      <c r="J1675" t="s">
        <v>14</v>
      </c>
      <c r="K1675" t="str">
        <f>Tabla1[[#This Row],[day_of_the_week]]&amp;"-"&amp;Tabla1[[#This Row],[hour]]&amp;"-"&amp;Tabla1[[#This Row],[cash_type]]&amp;"-"&amp;Tabla1[[#This Row],[card]]&amp;"-"&amp;Tabla1[[#This Row],[coffee_name]]</f>
        <v>miércoles-13:55-card-ANON-0000-0000-0666-Americano with Milk</v>
      </c>
      <c r="L1675" t="str">
        <f>IF(COUNTIF($K$2:K1675,K1675)=1,"único","repetido")</f>
        <v>único</v>
      </c>
    </row>
    <row r="1676" spans="1:12" x14ac:dyDescent="0.3">
      <c r="A1676" s="1">
        <v>45560</v>
      </c>
      <c r="B1676" s="2">
        <v>45560.733763680553</v>
      </c>
      <c r="C1676" s="2" t="str">
        <f>TEXT(Tabla1[[#This Row],[date]],"mmm")</f>
        <v>sept</v>
      </c>
      <c r="D1676" s="2" t="str">
        <f>TEXT(Tabla1[[#This Row],[date]],"dddd")</f>
        <v>miércoles</v>
      </c>
      <c r="E1676" s="2" t="str">
        <f>TEXT(Tabla1[[#This Row],[datetime]],"hh:mm")</f>
        <v>17:36</v>
      </c>
      <c r="F1676" t="s">
        <v>3</v>
      </c>
      <c r="G1676" t="s">
        <v>681</v>
      </c>
      <c r="H1676" t="str">
        <f>IF(ISBLANK(G1676),"cash",IF(COUNTIF($D$2:D1676,D1676)=1,"Nuevo","frecuente"))</f>
        <v>frecuente</v>
      </c>
      <c r="I1676" s="8">
        <v>27.92</v>
      </c>
      <c r="J1676" t="s">
        <v>14</v>
      </c>
      <c r="K1676" t="str">
        <f>Tabla1[[#This Row],[day_of_the_week]]&amp;"-"&amp;Tabla1[[#This Row],[hour]]&amp;"-"&amp;Tabla1[[#This Row],[cash_type]]&amp;"-"&amp;Tabla1[[#This Row],[card]]&amp;"-"&amp;Tabla1[[#This Row],[coffee_name]]</f>
        <v>miércoles-17:36-card-ANON-0000-0000-0667-Americano with Milk</v>
      </c>
      <c r="L1676" t="str">
        <f>IF(COUNTIF($K$2:K1676,K1676)=1,"único","repetido")</f>
        <v>único</v>
      </c>
    </row>
    <row r="1677" spans="1:12" x14ac:dyDescent="0.3">
      <c r="A1677" s="1">
        <v>45560</v>
      </c>
      <c r="B1677" s="2">
        <v>45560.734396296299</v>
      </c>
      <c r="C1677" s="2" t="str">
        <f>TEXT(Tabla1[[#This Row],[date]],"mmm")</f>
        <v>sept</v>
      </c>
      <c r="D1677" s="2" t="str">
        <f>TEXT(Tabla1[[#This Row],[date]],"dddd")</f>
        <v>miércoles</v>
      </c>
      <c r="E1677" s="2" t="str">
        <f>TEXT(Tabla1[[#This Row],[datetime]],"hh:mm")</f>
        <v>17:37</v>
      </c>
      <c r="F1677" t="s">
        <v>3</v>
      </c>
      <c r="G1677" t="s">
        <v>681</v>
      </c>
      <c r="H1677" t="str">
        <f>IF(ISBLANK(G1677),"cash",IF(COUNTIF($D$2:D1677,D1677)=1,"Nuevo","frecuente"))</f>
        <v>frecuente</v>
      </c>
      <c r="I1677" s="8">
        <v>27.92</v>
      </c>
      <c r="J1677" t="s">
        <v>14</v>
      </c>
      <c r="K1677" t="str">
        <f>Tabla1[[#This Row],[day_of_the_week]]&amp;"-"&amp;Tabla1[[#This Row],[hour]]&amp;"-"&amp;Tabla1[[#This Row],[cash_type]]&amp;"-"&amp;Tabla1[[#This Row],[card]]&amp;"-"&amp;Tabla1[[#This Row],[coffee_name]]</f>
        <v>miércoles-17:37-card-ANON-0000-0000-0667-Americano with Milk</v>
      </c>
      <c r="L1677" t="str">
        <f>IF(COUNTIF($K$2:K1677,K1677)=1,"único","repetido")</f>
        <v>único</v>
      </c>
    </row>
    <row r="1678" spans="1:12" x14ac:dyDescent="0.3">
      <c r="A1678" s="1">
        <v>45560</v>
      </c>
      <c r="B1678" s="2">
        <v>45560.899088993057</v>
      </c>
      <c r="C1678" s="2" t="str">
        <f>TEXT(Tabla1[[#This Row],[date]],"mmm")</f>
        <v>sept</v>
      </c>
      <c r="D1678" s="2" t="str">
        <f>TEXT(Tabla1[[#This Row],[date]],"dddd")</f>
        <v>miércoles</v>
      </c>
      <c r="E1678" s="2" t="str">
        <f>TEXT(Tabla1[[#This Row],[datetime]],"hh:mm")</f>
        <v>21:34</v>
      </c>
      <c r="F1678" t="s">
        <v>3</v>
      </c>
      <c r="G1678" t="s">
        <v>682</v>
      </c>
      <c r="H1678" t="str">
        <f>IF(ISBLANK(G1678),"cash",IF(COUNTIF($D$2:D1678,D1678)=1,"Nuevo","frecuente"))</f>
        <v>frecuente</v>
      </c>
      <c r="I1678" s="8">
        <v>23.02</v>
      </c>
      <c r="J1678" t="s">
        <v>11</v>
      </c>
      <c r="K1678" t="str">
        <f>Tabla1[[#This Row],[day_of_the_week]]&amp;"-"&amp;Tabla1[[#This Row],[hour]]&amp;"-"&amp;Tabla1[[#This Row],[cash_type]]&amp;"-"&amp;Tabla1[[#This Row],[card]]&amp;"-"&amp;Tabla1[[#This Row],[coffee_name]]</f>
        <v>miércoles-21:34-card-ANON-0000-0000-0668-Americano</v>
      </c>
      <c r="L1678" t="str">
        <f>IF(COUNTIF($K$2:K1678,K1678)=1,"único","repetido")</f>
        <v>único</v>
      </c>
    </row>
    <row r="1679" spans="1:12" x14ac:dyDescent="0.3">
      <c r="A1679" s="1">
        <v>45560</v>
      </c>
      <c r="B1679" s="2">
        <v>45560.929765671295</v>
      </c>
      <c r="C1679" s="2" t="str">
        <f>TEXT(Tabla1[[#This Row],[date]],"mmm")</f>
        <v>sept</v>
      </c>
      <c r="D1679" s="2" t="str">
        <f>TEXT(Tabla1[[#This Row],[date]],"dddd")</f>
        <v>miércoles</v>
      </c>
      <c r="E1679" s="2" t="str">
        <f>TEXT(Tabla1[[#This Row],[datetime]],"hh:mm")</f>
        <v>22:18</v>
      </c>
      <c r="F1679" t="s">
        <v>3</v>
      </c>
      <c r="G1679" t="s">
        <v>489</v>
      </c>
      <c r="H1679" t="str">
        <f>IF(ISBLANK(G1679),"cash",IF(COUNTIF($D$2:D1679,D1679)=1,"Nuevo","frecuente"))</f>
        <v>frecuente</v>
      </c>
      <c r="I1679" s="8">
        <v>27.92</v>
      </c>
      <c r="J1679" t="s">
        <v>14</v>
      </c>
      <c r="K1679" t="str">
        <f>Tabla1[[#This Row],[day_of_the_week]]&amp;"-"&amp;Tabla1[[#This Row],[hour]]&amp;"-"&amp;Tabla1[[#This Row],[cash_type]]&amp;"-"&amp;Tabla1[[#This Row],[card]]&amp;"-"&amp;Tabla1[[#This Row],[coffee_name]]</f>
        <v>miércoles-22:18-card-ANON-0000-0000-0475-Americano with Milk</v>
      </c>
      <c r="L1679" t="str">
        <f>IF(COUNTIF($K$2:K1679,K1679)=1,"único","repetido")</f>
        <v>único</v>
      </c>
    </row>
    <row r="1680" spans="1:12" x14ac:dyDescent="0.3">
      <c r="A1680" s="1">
        <v>45561</v>
      </c>
      <c r="B1680" s="2">
        <v>45561.363600104167</v>
      </c>
      <c r="C1680" s="2" t="str">
        <f>TEXT(Tabla1[[#This Row],[date]],"mmm")</f>
        <v>sept</v>
      </c>
      <c r="D1680" s="2" t="str">
        <f>TEXT(Tabla1[[#This Row],[date]],"dddd")</f>
        <v>jueves</v>
      </c>
      <c r="E1680" s="2" t="str">
        <f>TEXT(Tabla1[[#This Row],[datetime]],"hh:mm")</f>
        <v>08:43</v>
      </c>
      <c r="F1680" t="s">
        <v>3</v>
      </c>
      <c r="G1680" t="s">
        <v>584</v>
      </c>
      <c r="H1680" t="str">
        <f>IF(ISBLANK(G1680),"cash",IF(COUNTIF($D$2:D1680,D1680)=1,"Nuevo","frecuente"))</f>
        <v>frecuente</v>
      </c>
      <c r="I1680" s="8">
        <v>32.82</v>
      </c>
      <c r="J1680" t="s">
        <v>7</v>
      </c>
      <c r="K1680" t="str">
        <f>Tabla1[[#This Row],[day_of_the_week]]&amp;"-"&amp;Tabla1[[#This Row],[hour]]&amp;"-"&amp;Tabla1[[#This Row],[cash_type]]&amp;"-"&amp;Tabla1[[#This Row],[card]]&amp;"-"&amp;Tabla1[[#This Row],[coffee_name]]</f>
        <v>jueves-08:43-card-ANON-0000-0000-0570-Latte</v>
      </c>
      <c r="L1680" t="str">
        <f>IF(COUNTIF($K$2:K1680,K1680)=1,"único","repetido")</f>
        <v>único</v>
      </c>
    </row>
    <row r="1681" spans="1:12" x14ac:dyDescent="0.3">
      <c r="A1681" s="1">
        <v>45561</v>
      </c>
      <c r="B1681" s="2">
        <v>45561.442436168982</v>
      </c>
      <c r="C1681" s="2" t="str">
        <f>TEXT(Tabla1[[#This Row],[date]],"mmm")</f>
        <v>sept</v>
      </c>
      <c r="D1681" s="2" t="str">
        <f>TEXT(Tabla1[[#This Row],[date]],"dddd")</f>
        <v>jueves</v>
      </c>
      <c r="E1681" s="2" t="str">
        <f>TEXT(Tabla1[[#This Row],[datetime]],"hh:mm")</f>
        <v>10:37</v>
      </c>
      <c r="F1681" t="s">
        <v>3</v>
      </c>
      <c r="G1681" t="s">
        <v>347</v>
      </c>
      <c r="H1681" t="str">
        <f>IF(ISBLANK(G1681),"cash",IF(COUNTIF($D$2:D1681,D1681)=1,"Nuevo","frecuente"))</f>
        <v>frecuente</v>
      </c>
      <c r="I1681" s="8">
        <v>27.92</v>
      </c>
      <c r="J1681" t="s">
        <v>14</v>
      </c>
      <c r="K1681" t="str">
        <f>Tabla1[[#This Row],[day_of_the_week]]&amp;"-"&amp;Tabla1[[#This Row],[hour]]&amp;"-"&amp;Tabla1[[#This Row],[cash_type]]&amp;"-"&amp;Tabla1[[#This Row],[card]]&amp;"-"&amp;Tabla1[[#This Row],[coffee_name]]</f>
        <v>jueves-10:37-card-ANON-0000-0000-0333-Americano with Milk</v>
      </c>
      <c r="L1681" t="str">
        <f>IF(COUNTIF($K$2:K1681,K1681)=1,"único","repetido")</f>
        <v>único</v>
      </c>
    </row>
    <row r="1682" spans="1:12" x14ac:dyDescent="0.3">
      <c r="A1682" s="1">
        <v>45561</v>
      </c>
      <c r="B1682" s="2">
        <v>45561.455467673608</v>
      </c>
      <c r="C1682" s="2" t="str">
        <f>TEXT(Tabla1[[#This Row],[date]],"mmm")</f>
        <v>sept</v>
      </c>
      <c r="D1682" s="2" t="str">
        <f>TEXT(Tabla1[[#This Row],[date]],"dddd")</f>
        <v>jueves</v>
      </c>
      <c r="E1682" s="2" t="str">
        <f>TEXT(Tabla1[[#This Row],[datetime]],"hh:mm")</f>
        <v>10:55</v>
      </c>
      <c r="F1682" t="s">
        <v>3</v>
      </c>
      <c r="G1682" t="s">
        <v>683</v>
      </c>
      <c r="H1682" t="str">
        <f>IF(ISBLANK(G1682),"cash",IF(COUNTIF($D$2:D1682,D1682)=1,"Nuevo","frecuente"))</f>
        <v>frecuente</v>
      </c>
      <c r="I1682" s="8">
        <v>18.12</v>
      </c>
      <c r="J1682" t="s">
        <v>35</v>
      </c>
      <c r="K1682" t="str">
        <f>Tabla1[[#This Row],[day_of_the_week]]&amp;"-"&amp;Tabla1[[#This Row],[hour]]&amp;"-"&amp;Tabla1[[#This Row],[cash_type]]&amp;"-"&amp;Tabla1[[#This Row],[card]]&amp;"-"&amp;Tabla1[[#This Row],[coffee_name]]</f>
        <v>jueves-10:55-card-ANON-0000-0000-0669-Espresso</v>
      </c>
      <c r="L1682" t="str">
        <f>IF(COUNTIF($K$2:K1682,K1682)=1,"único","repetido")</f>
        <v>único</v>
      </c>
    </row>
    <row r="1683" spans="1:12" x14ac:dyDescent="0.3">
      <c r="A1683" s="1">
        <v>45561</v>
      </c>
      <c r="B1683" s="2">
        <v>45561.482506608794</v>
      </c>
      <c r="C1683" s="2" t="str">
        <f>TEXT(Tabla1[[#This Row],[date]],"mmm")</f>
        <v>sept</v>
      </c>
      <c r="D1683" s="2" t="str">
        <f>TEXT(Tabla1[[#This Row],[date]],"dddd")</f>
        <v>jueves</v>
      </c>
      <c r="E1683" s="2" t="str">
        <f>TEXT(Tabla1[[#This Row],[datetime]],"hh:mm")</f>
        <v>11:34</v>
      </c>
      <c r="F1683" t="s">
        <v>3</v>
      </c>
      <c r="G1683" t="s">
        <v>684</v>
      </c>
      <c r="H1683" t="str">
        <f>IF(ISBLANK(G1683),"cash",IF(COUNTIF($D$2:D1683,D1683)=1,"Nuevo","frecuente"))</f>
        <v>frecuente</v>
      </c>
      <c r="I1683" s="8">
        <v>32.82</v>
      </c>
      <c r="J1683" t="s">
        <v>43</v>
      </c>
      <c r="K1683" t="str">
        <f>Tabla1[[#This Row],[day_of_the_week]]&amp;"-"&amp;Tabla1[[#This Row],[hour]]&amp;"-"&amp;Tabla1[[#This Row],[cash_type]]&amp;"-"&amp;Tabla1[[#This Row],[card]]&amp;"-"&amp;Tabla1[[#This Row],[coffee_name]]</f>
        <v>jueves-11:34-card-ANON-0000-0000-0670-Cappuccino</v>
      </c>
      <c r="L1683" t="str">
        <f>IF(COUNTIF($K$2:K1683,K1683)=1,"único","repetido")</f>
        <v>único</v>
      </c>
    </row>
    <row r="1684" spans="1:12" x14ac:dyDescent="0.3">
      <c r="A1684" s="1">
        <v>45561</v>
      </c>
      <c r="B1684" s="2">
        <v>45561.533349166668</v>
      </c>
      <c r="C1684" s="2" t="str">
        <f>TEXT(Tabla1[[#This Row],[date]],"mmm")</f>
        <v>sept</v>
      </c>
      <c r="D1684" s="2" t="str">
        <f>TEXT(Tabla1[[#This Row],[date]],"dddd")</f>
        <v>jueves</v>
      </c>
      <c r="E1684" s="2" t="str">
        <f>TEXT(Tabla1[[#This Row],[datetime]],"hh:mm")</f>
        <v>12:48</v>
      </c>
      <c r="F1684" t="s">
        <v>3</v>
      </c>
      <c r="G1684" t="s">
        <v>685</v>
      </c>
      <c r="H1684" t="str">
        <f>IF(ISBLANK(G1684),"cash",IF(COUNTIF($D$2:D1684,D1684)=1,"Nuevo","frecuente"))</f>
        <v>frecuente</v>
      </c>
      <c r="I1684" s="8">
        <v>32.82</v>
      </c>
      <c r="J1684" t="s">
        <v>7</v>
      </c>
      <c r="K1684" t="str">
        <f>Tabla1[[#This Row],[day_of_the_week]]&amp;"-"&amp;Tabla1[[#This Row],[hour]]&amp;"-"&amp;Tabla1[[#This Row],[cash_type]]&amp;"-"&amp;Tabla1[[#This Row],[card]]&amp;"-"&amp;Tabla1[[#This Row],[coffee_name]]</f>
        <v>jueves-12:48-card-ANON-0000-0000-0671-Latte</v>
      </c>
      <c r="L1684" t="str">
        <f>IF(COUNTIF($K$2:K1684,K1684)=1,"único","repetido")</f>
        <v>único</v>
      </c>
    </row>
    <row r="1685" spans="1:12" x14ac:dyDescent="0.3">
      <c r="A1685" s="1">
        <v>45561</v>
      </c>
      <c r="B1685" s="2">
        <v>45561.765228391203</v>
      </c>
      <c r="C1685" s="2" t="str">
        <f>TEXT(Tabla1[[#This Row],[date]],"mmm")</f>
        <v>sept</v>
      </c>
      <c r="D1685" s="2" t="str">
        <f>TEXT(Tabla1[[#This Row],[date]],"dddd")</f>
        <v>jueves</v>
      </c>
      <c r="E1685" s="2" t="str">
        <f>TEXT(Tabla1[[#This Row],[datetime]],"hh:mm")</f>
        <v>18:21</v>
      </c>
      <c r="F1685" t="s">
        <v>3</v>
      </c>
      <c r="G1685" t="s">
        <v>686</v>
      </c>
      <c r="H1685" t="str">
        <f>IF(ISBLANK(G1685),"cash",IF(COUNTIF($D$2:D1685,D1685)=1,"Nuevo","frecuente"))</f>
        <v>frecuente</v>
      </c>
      <c r="I1685" s="8">
        <v>32.82</v>
      </c>
      <c r="J1685" t="s">
        <v>7</v>
      </c>
      <c r="K1685" t="str">
        <f>Tabla1[[#This Row],[day_of_the_week]]&amp;"-"&amp;Tabla1[[#This Row],[hour]]&amp;"-"&amp;Tabla1[[#This Row],[cash_type]]&amp;"-"&amp;Tabla1[[#This Row],[card]]&amp;"-"&amp;Tabla1[[#This Row],[coffee_name]]</f>
        <v>jueves-18:21-card-ANON-0000-0000-0672-Latte</v>
      </c>
      <c r="L1685" t="str">
        <f>IF(COUNTIF($K$2:K1685,K1685)=1,"único","repetido")</f>
        <v>único</v>
      </c>
    </row>
    <row r="1686" spans="1:12" x14ac:dyDescent="0.3">
      <c r="A1686" s="1">
        <v>45561</v>
      </c>
      <c r="B1686" s="2">
        <v>45561.948091215279</v>
      </c>
      <c r="C1686" s="2" t="str">
        <f>TEXT(Tabla1[[#This Row],[date]],"mmm")</f>
        <v>sept</v>
      </c>
      <c r="D1686" s="2" t="str">
        <f>TEXT(Tabla1[[#This Row],[date]],"dddd")</f>
        <v>jueves</v>
      </c>
      <c r="E1686" s="2" t="str">
        <f>TEXT(Tabla1[[#This Row],[datetime]],"hh:mm")</f>
        <v>22:45</v>
      </c>
      <c r="F1686" t="s">
        <v>3</v>
      </c>
      <c r="G1686" t="s">
        <v>687</v>
      </c>
      <c r="H1686" t="str">
        <f>IF(ISBLANK(G1686),"cash",IF(COUNTIF($D$2:D1686,D1686)=1,"Nuevo","frecuente"))</f>
        <v>frecuente</v>
      </c>
      <c r="I1686" s="8">
        <v>32.82</v>
      </c>
      <c r="J1686" t="s">
        <v>7</v>
      </c>
      <c r="K1686" t="str">
        <f>Tabla1[[#This Row],[day_of_the_week]]&amp;"-"&amp;Tabla1[[#This Row],[hour]]&amp;"-"&amp;Tabla1[[#This Row],[cash_type]]&amp;"-"&amp;Tabla1[[#This Row],[card]]&amp;"-"&amp;Tabla1[[#This Row],[coffee_name]]</f>
        <v>jueves-22:45-card-ANON-0000-0000-0673-Latte</v>
      </c>
      <c r="L1686" t="str">
        <f>IF(COUNTIF($K$2:K1686,K1686)=1,"único","repetido")</f>
        <v>único</v>
      </c>
    </row>
    <row r="1687" spans="1:12" x14ac:dyDescent="0.3">
      <c r="A1687" s="1">
        <v>45561</v>
      </c>
      <c r="B1687" s="2">
        <v>45561.948815243057</v>
      </c>
      <c r="C1687" s="2" t="str">
        <f>TEXT(Tabla1[[#This Row],[date]],"mmm")</f>
        <v>sept</v>
      </c>
      <c r="D1687" s="2" t="str">
        <f>TEXT(Tabla1[[#This Row],[date]],"dddd")</f>
        <v>jueves</v>
      </c>
      <c r="E1687" s="2" t="str">
        <f>TEXT(Tabla1[[#This Row],[datetime]],"hh:mm")</f>
        <v>22:46</v>
      </c>
      <c r="F1687" t="s">
        <v>3</v>
      </c>
      <c r="G1687" t="s">
        <v>687</v>
      </c>
      <c r="H1687" t="str">
        <f>IF(ISBLANK(G1687),"cash",IF(COUNTIF($D$2:D1687,D1687)=1,"Nuevo","frecuente"))</f>
        <v>frecuente</v>
      </c>
      <c r="I1687" s="8">
        <v>23.02</v>
      </c>
      <c r="J1687" t="s">
        <v>28</v>
      </c>
      <c r="K1687" t="str">
        <f>Tabla1[[#This Row],[day_of_the_week]]&amp;"-"&amp;Tabla1[[#This Row],[hour]]&amp;"-"&amp;Tabla1[[#This Row],[cash_type]]&amp;"-"&amp;Tabla1[[#This Row],[card]]&amp;"-"&amp;Tabla1[[#This Row],[coffee_name]]</f>
        <v>jueves-22:46-card-ANON-0000-0000-0673-Cortado</v>
      </c>
      <c r="L1687" t="str">
        <f>IF(COUNTIF($K$2:K1687,K1687)=1,"único","repetido")</f>
        <v>único</v>
      </c>
    </row>
    <row r="1688" spans="1:12" x14ac:dyDescent="0.3">
      <c r="A1688" s="1">
        <v>45561</v>
      </c>
      <c r="B1688" s="2">
        <v>45561.949593368059</v>
      </c>
      <c r="C1688" s="2" t="str">
        <f>TEXT(Tabla1[[#This Row],[date]],"mmm")</f>
        <v>sept</v>
      </c>
      <c r="D1688" s="2" t="str">
        <f>TEXT(Tabla1[[#This Row],[date]],"dddd")</f>
        <v>jueves</v>
      </c>
      <c r="E1688" s="2" t="str">
        <f>TEXT(Tabla1[[#This Row],[datetime]],"hh:mm")</f>
        <v>22:47</v>
      </c>
      <c r="F1688" t="s">
        <v>3</v>
      </c>
      <c r="G1688" t="s">
        <v>486</v>
      </c>
      <c r="H1688" t="str">
        <f>IF(ISBLANK(G1688),"cash",IF(COUNTIF($D$2:D1688,D1688)=1,"Nuevo","frecuente"))</f>
        <v>frecuente</v>
      </c>
      <c r="I1688" s="8">
        <v>27.92</v>
      </c>
      <c r="J1688" t="s">
        <v>14</v>
      </c>
      <c r="K1688" t="str">
        <f>Tabla1[[#This Row],[day_of_the_week]]&amp;"-"&amp;Tabla1[[#This Row],[hour]]&amp;"-"&amp;Tabla1[[#This Row],[cash_type]]&amp;"-"&amp;Tabla1[[#This Row],[card]]&amp;"-"&amp;Tabla1[[#This Row],[coffee_name]]</f>
        <v>jueves-22:47-card-ANON-0000-0000-0472-Americano with Milk</v>
      </c>
      <c r="L1688" t="str">
        <f>IF(COUNTIF($K$2:K1688,K1688)=1,"único","repetido")</f>
        <v>único</v>
      </c>
    </row>
    <row r="1689" spans="1:12" x14ac:dyDescent="0.3">
      <c r="A1689" s="1">
        <v>45562</v>
      </c>
      <c r="B1689" s="2">
        <v>45562.395667199075</v>
      </c>
      <c r="C1689" s="2" t="str">
        <f>TEXT(Tabla1[[#This Row],[date]],"mmm")</f>
        <v>sept</v>
      </c>
      <c r="D1689" s="2" t="str">
        <f>TEXT(Tabla1[[#This Row],[date]],"dddd")</f>
        <v>viernes</v>
      </c>
      <c r="E1689" s="2" t="str">
        <f>TEXT(Tabla1[[#This Row],[datetime]],"hh:mm")</f>
        <v>09:29</v>
      </c>
      <c r="F1689" t="s">
        <v>3</v>
      </c>
      <c r="G1689" t="s">
        <v>290</v>
      </c>
      <c r="H1689" t="str">
        <f>IF(ISBLANK(G1689),"cash",IF(COUNTIF($D$2:D1689,D1689)=1,"Nuevo","frecuente"))</f>
        <v>frecuente</v>
      </c>
      <c r="I1689" s="8">
        <v>27.92</v>
      </c>
      <c r="J1689" t="s">
        <v>14</v>
      </c>
      <c r="K1689" t="str">
        <f>Tabla1[[#This Row],[day_of_the_week]]&amp;"-"&amp;Tabla1[[#This Row],[hour]]&amp;"-"&amp;Tabla1[[#This Row],[cash_type]]&amp;"-"&amp;Tabla1[[#This Row],[card]]&amp;"-"&amp;Tabla1[[#This Row],[coffee_name]]</f>
        <v>viernes-09:29-card-ANON-0000-0000-0276-Americano with Milk</v>
      </c>
      <c r="L1689" t="str">
        <f>IF(COUNTIF($K$2:K1689,K1689)=1,"único","repetido")</f>
        <v>único</v>
      </c>
    </row>
    <row r="1690" spans="1:12" x14ac:dyDescent="0.3">
      <c r="A1690" s="1">
        <v>45562</v>
      </c>
      <c r="B1690" s="2">
        <v>45562.398425659725</v>
      </c>
      <c r="C1690" s="2" t="str">
        <f>TEXT(Tabla1[[#This Row],[date]],"mmm")</f>
        <v>sept</v>
      </c>
      <c r="D1690" s="2" t="str">
        <f>TEXT(Tabla1[[#This Row],[date]],"dddd")</f>
        <v>viernes</v>
      </c>
      <c r="E1690" s="2" t="str">
        <f>TEXT(Tabla1[[#This Row],[datetime]],"hh:mm")</f>
        <v>09:33</v>
      </c>
      <c r="F1690" t="s">
        <v>3</v>
      </c>
      <c r="G1690" t="s">
        <v>155</v>
      </c>
      <c r="H1690" t="str">
        <f>IF(ISBLANK(G1690),"cash",IF(COUNTIF($D$2:D1690,D1690)=1,"Nuevo","frecuente"))</f>
        <v>frecuente</v>
      </c>
      <c r="I1690" s="8">
        <v>23.02</v>
      </c>
      <c r="J1690" t="s">
        <v>28</v>
      </c>
      <c r="K1690" t="str">
        <f>Tabla1[[#This Row],[day_of_the_week]]&amp;"-"&amp;Tabla1[[#This Row],[hour]]&amp;"-"&amp;Tabla1[[#This Row],[cash_type]]&amp;"-"&amp;Tabla1[[#This Row],[card]]&amp;"-"&amp;Tabla1[[#This Row],[coffee_name]]</f>
        <v>viernes-09:33-card-ANON-0000-0000-0141-Cortado</v>
      </c>
      <c r="L1690" t="str">
        <f>IF(COUNTIF($K$2:K1690,K1690)=1,"único","repetido")</f>
        <v>único</v>
      </c>
    </row>
    <row r="1691" spans="1:12" x14ac:dyDescent="0.3">
      <c r="A1691" s="1">
        <v>45562</v>
      </c>
      <c r="B1691" s="2">
        <v>45562.40352699074</v>
      </c>
      <c r="C1691" s="2" t="str">
        <f>TEXT(Tabla1[[#This Row],[date]],"mmm")</f>
        <v>sept</v>
      </c>
      <c r="D1691" s="2" t="str">
        <f>TEXT(Tabla1[[#This Row],[date]],"dddd")</f>
        <v>viernes</v>
      </c>
      <c r="E1691" s="2" t="str">
        <f>TEXT(Tabla1[[#This Row],[datetime]],"hh:mm")</f>
        <v>09:41</v>
      </c>
      <c r="F1691" t="s">
        <v>3</v>
      </c>
      <c r="G1691" t="s">
        <v>688</v>
      </c>
      <c r="H1691" t="str">
        <f>IF(ISBLANK(G1691),"cash",IF(COUNTIF($D$2:D1691,D1691)=1,"Nuevo","frecuente"))</f>
        <v>frecuente</v>
      </c>
      <c r="I1691" s="8">
        <v>32.82</v>
      </c>
      <c r="J1691" t="s">
        <v>43</v>
      </c>
      <c r="K1691" t="str">
        <f>Tabla1[[#This Row],[day_of_the_week]]&amp;"-"&amp;Tabla1[[#This Row],[hour]]&amp;"-"&amp;Tabla1[[#This Row],[cash_type]]&amp;"-"&amp;Tabla1[[#This Row],[card]]&amp;"-"&amp;Tabla1[[#This Row],[coffee_name]]</f>
        <v>viernes-09:41-card-ANON-0000-0000-0674-Cappuccino</v>
      </c>
      <c r="L1691" t="str">
        <f>IF(COUNTIF($K$2:K1691,K1691)=1,"único","repetido")</f>
        <v>único</v>
      </c>
    </row>
    <row r="1692" spans="1:12" x14ac:dyDescent="0.3">
      <c r="A1692" s="1">
        <v>45562</v>
      </c>
      <c r="B1692" s="2">
        <v>45562.449266435186</v>
      </c>
      <c r="C1692" s="2" t="str">
        <f>TEXT(Tabla1[[#This Row],[date]],"mmm")</f>
        <v>sept</v>
      </c>
      <c r="D1692" s="2" t="str">
        <f>TEXT(Tabla1[[#This Row],[date]],"dddd")</f>
        <v>viernes</v>
      </c>
      <c r="E1692" s="2" t="str">
        <f>TEXT(Tabla1[[#This Row],[datetime]],"hh:mm")</f>
        <v>10:46</v>
      </c>
      <c r="F1692" t="s">
        <v>3</v>
      </c>
      <c r="G1692" t="s">
        <v>347</v>
      </c>
      <c r="H1692" t="str">
        <f>IF(ISBLANK(G1692),"cash",IF(COUNTIF($D$2:D1692,D1692)=1,"Nuevo","frecuente"))</f>
        <v>frecuente</v>
      </c>
      <c r="I1692" s="8">
        <v>27.92</v>
      </c>
      <c r="J1692" t="s">
        <v>14</v>
      </c>
      <c r="K1692" t="str">
        <f>Tabla1[[#This Row],[day_of_the_week]]&amp;"-"&amp;Tabla1[[#This Row],[hour]]&amp;"-"&amp;Tabla1[[#This Row],[cash_type]]&amp;"-"&amp;Tabla1[[#This Row],[card]]&amp;"-"&amp;Tabla1[[#This Row],[coffee_name]]</f>
        <v>viernes-10:46-card-ANON-0000-0000-0333-Americano with Milk</v>
      </c>
      <c r="L1692" t="str">
        <f>IF(COUNTIF($K$2:K1692,K1692)=1,"único","repetido")</f>
        <v>único</v>
      </c>
    </row>
    <row r="1693" spans="1:12" x14ac:dyDescent="0.3">
      <c r="A1693" s="1">
        <v>45562</v>
      </c>
      <c r="B1693" s="2">
        <v>45562.482642152776</v>
      </c>
      <c r="C1693" s="2" t="str">
        <f>TEXT(Tabla1[[#This Row],[date]],"mmm")</f>
        <v>sept</v>
      </c>
      <c r="D1693" s="2" t="str">
        <f>TEXT(Tabla1[[#This Row],[date]],"dddd")</f>
        <v>viernes</v>
      </c>
      <c r="E1693" s="2" t="str">
        <f>TEXT(Tabla1[[#This Row],[datetime]],"hh:mm")</f>
        <v>11:35</v>
      </c>
      <c r="F1693" t="s">
        <v>3</v>
      </c>
      <c r="G1693" t="s">
        <v>347</v>
      </c>
      <c r="H1693" t="str">
        <f>IF(ISBLANK(G1693),"cash",IF(COUNTIF($D$2:D1693,D1693)=1,"Nuevo","frecuente"))</f>
        <v>frecuente</v>
      </c>
      <c r="I1693" s="8">
        <v>27.92</v>
      </c>
      <c r="J1693" t="s">
        <v>14</v>
      </c>
      <c r="K1693" t="str">
        <f>Tabla1[[#This Row],[day_of_the_week]]&amp;"-"&amp;Tabla1[[#This Row],[hour]]&amp;"-"&amp;Tabla1[[#This Row],[cash_type]]&amp;"-"&amp;Tabla1[[#This Row],[card]]&amp;"-"&amp;Tabla1[[#This Row],[coffee_name]]</f>
        <v>viernes-11:35-card-ANON-0000-0000-0333-Americano with Milk</v>
      </c>
      <c r="L1693" t="str">
        <f>IF(COUNTIF($K$2:K1693,K1693)=1,"único","repetido")</f>
        <v>único</v>
      </c>
    </row>
    <row r="1694" spans="1:12" x14ac:dyDescent="0.3">
      <c r="A1694" s="1">
        <v>45562</v>
      </c>
      <c r="B1694" s="2">
        <v>45562.555914988428</v>
      </c>
      <c r="C1694" s="2" t="str">
        <f>TEXT(Tabla1[[#This Row],[date]],"mmm")</f>
        <v>sept</v>
      </c>
      <c r="D1694" s="2" t="str">
        <f>TEXT(Tabla1[[#This Row],[date]],"dddd")</f>
        <v>viernes</v>
      </c>
      <c r="E1694" s="2" t="str">
        <f>TEXT(Tabla1[[#This Row],[datetime]],"hh:mm")</f>
        <v>13:20</v>
      </c>
      <c r="F1694" t="s">
        <v>3</v>
      </c>
      <c r="G1694" t="s">
        <v>689</v>
      </c>
      <c r="H1694" t="str">
        <f>IF(ISBLANK(G1694),"cash",IF(COUNTIF($D$2:D1694,D1694)=1,"Nuevo","frecuente"))</f>
        <v>frecuente</v>
      </c>
      <c r="I1694" s="8">
        <v>32.82</v>
      </c>
      <c r="J1694" t="s">
        <v>43</v>
      </c>
      <c r="K1694" t="str">
        <f>Tabla1[[#This Row],[day_of_the_week]]&amp;"-"&amp;Tabla1[[#This Row],[hour]]&amp;"-"&amp;Tabla1[[#This Row],[cash_type]]&amp;"-"&amp;Tabla1[[#This Row],[card]]&amp;"-"&amp;Tabla1[[#This Row],[coffee_name]]</f>
        <v>viernes-13:20-card-ANON-0000-0000-0675-Cappuccino</v>
      </c>
      <c r="L1694" t="str">
        <f>IF(COUNTIF($K$2:K1694,K1694)=1,"único","repetido")</f>
        <v>único</v>
      </c>
    </row>
    <row r="1695" spans="1:12" x14ac:dyDescent="0.3">
      <c r="A1695" s="1">
        <v>45562</v>
      </c>
      <c r="B1695" s="2">
        <v>45562.559088796297</v>
      </c>
      <c r="C1695" s="2" t="str">
        <f>TEXT(Tabla1[[#This Row],[date]],"mmm")</f>
        <v>sept</v>
      </c>
      <c r="D1695" s="2" t="str">
        <f>TEXT(Tabla1[[#This Row],[date]],"dddd")</f>
        <v>viernes</v>
      </c>
      <c r="E1695" s="2" t="str">
        <f>TEXT(Tabla1[[#This Row],[datetime]],"hh:mm")</f>
        <v>13:25</v>
      </c>
      <c r="F1695" t="s">
        <v>3</v>
      </c>
      <c r="G1695" t="s">
        <v>690</v>
      </c>
      <c r="H1695" t="str">
        <f>IF(ISBLANK(G1695),"cash",IF(COUNTIF($D$2:D1695,D1695)=1,"Nuevo","frecuente"))</f>
        <v>frecuente</v>
      </c>
      <c r="I1695" s="8">
        <v>32.82</v>
      </c>
      <c r="J1695" t="s">
        <v>43</v>
      </c>
      <c r="K1695" t="str">
        <f>Tabla1[[#This Row],[day_of_the_week]]&amp;"-"&amp;Tabla1[[#This Row],[hour]]&amp;"-"&amp;Tabla1[[#This Row],[cash_type]]&amp;"-"&amp;Tabla1[[#This Row],[card]]&amp;"-"&amp;Tabla1[[#This Row],[coffee_name]]</f>
        <v>viernes-13:25-card-ANON-0000-0000-0676-Cappuccino</v>
      </c>
      <c r="L1695" t="str">
        <f>IF(COUNTIF($K$2:K1695,K1695)=1,"único","repetido")</f>
        <v>único</v>
      </c>
    </row>
    <row r="1696" spans="1:12" x14ac:dyDescent="0.3">
      <c r="A1696" s="1">
        <v>45562</v>
      </c>
      <c r="B1696" s="2">
        <v>45562.561494293979</v>
      </c>
      <c r="C1696" s="2" t="str">
        <f>TEXT(Tabla1[[#This Row],[date]],"mmm")</f>
        <v>sept</v>
      </c>
      <c r="D1696" s="2" t="str">
        <f>TEXT(Tabla1[[#This Row],[date]],"dddd")</f>
        <v>viernes</v>
      </c>
      <c r="E1696" s="2" t="str">
        <f>TEXT(Tabla1[[#This Row],[datetime]],"hh:mm")</f>
        <v>13:28</v>
      </c>
      <c r="F1696" t="s">
        <v>3</v>
      </c>
      <c r="G1696" t="s">
        <v>690</v>
      </c>
      <c r="H1696" t="str">
        <f>IF(ISBLANK(G1696),"cash",IF(COUNTIF($D$2:D1696,D1696)=1,"Nuevo","frecuente"))</f>
        <v>frecuente</v>
      </c>
      <c r="I1696" s="8">
        <v>23.02</v>
      </c>
      <c r="J1696" t="s">
        <v>11</v>
      </c>
      <c r="K1696" t="str">
        <f>Tabla1[[#This Row],[day_of_the_week]]&amp;"-"&amp;Tabla1[[#This Row],[hour]]&amp;"-"&amp;Tabla1[[#This Row],[cash_type]]&amp;"-"&amp;Tabla1[[#This Row],[card]]&amp;"-"&amp;Tabla1[[#This Row],[coffee_name]]</f>
        <v>viernes-13:28-card-ANON-0000-0000-0676-Americano</v>
      </c>
      <c r="L1696" t="str">
        <f>IF(COUNTIF($K$2:K1696,K1696)=1,"único","repetido")</f>
        <v>único</v>
      </c>
    </row>
    <row r="1697" spans="1:12" x14ac:dyDescent="0.3">
      <c r="A1697" s="1">
        <v>45562</v>
      </c>
      <c r="B1697" s="2">
        <v>45562.565190451387</v>
      </c>
      <c r="C1697" s="2" t="str">
        <f>TEXT(Tabla1[[#This Row],[date]],"mmm")</f>
        <v>sept</v>
      </c>
      <c r="D1697" s="2" t="str">
        <f>TEXT(Tabla1[[#This Row],[date]],"dddd")</f>
        <v>viernes</v>
      </c>
      <c r="E1697" s="2" t="str">
        <f>TEXT(Tabla1[[#This Row],[datetime]],"hh:mm")</f>
        <v>13:33</v>
      </c>
      <c r="F1697" t="s">
        <v>3</v>
      </c>
      <c r="G1697" t="s">
        <v>691</v>
      </c>
      <c r="H1697" t="str">
        <f>IF(ISBLANK(G1697),"cash",IF(COUNTIF($D$2:D1697,D1697)=1,"Nuevo","frecuente"))</f>
        <v>frecuente</v>
      </c>
      <c r="I1697" s="8">
        <v>27.92</v>
      </c>
      <c r="J1697" t="s">
        <v>14</v>
      </c>
      <c r="K1697" t="str">
        <f>Tabla1[[#This Row],[day_of_the_week]]&amp;"-"&amp;Tabla1[[#This Row],[hour]]&amp;"-"&amp;Tabla1[[#This Row],[cash_type]]&amp;"-"&amp;Tabla1[[#This Row],[card]]&amp;"-"&amp;Tabla1[[#This Row],[coffee_name]]</f>
        <v>viernes-13:33-card-ANON-0000-0000-0677-Americano with Milk</v>
      </c>
      <c r="L1697" t="str">
        <f>IF(COUNTIF($K$2:K1697,K1697)=1,"único","repetido")</f>
        <v>único</v>
      </c>
    </row>
    <row r="1698" spans="1:12" x14ac:dyDescent="0.3">
      <c r="A1698" s="1">
        <v>45562</v>
      </c>
      <c r="B1698" s="2">
        <v>45562.755366956022</v>
      </c>
      <c r="C1698" s="2" t="str">
        <f>TEXT(Tabla1[[#This Row],[date]],"mmm")</f>
        <v>sept</v>
      </c>
      <c r="D1698" s="2" t="str">
        <f>TEXT(Tabla1[[#This Row],[date]],"dddd")</f>
        <v>viernes</v>
      </c>
      <c r="E1698" s="2" t="str">
        <f>TEXT(Tabla1[[#This Row],[datetime]],"hh:mm")</f>
        <v>18:07</v>
      </c>
      <c r="F1698" t="s">
        <v>3</v>
      </c>
      <c r="G1698" t="s">
        <v>692</v>
      </c>
      <c r="H1698" t="str">
        <f>IF(ISBLANK(G1698),"cash",IF(COUNTIF($D$2:D1698,D1698)=1,"Nuevo","frecuente"))</f>
        <v>frecuente</v>
      </c>
      <c r="I1698" s="8">
        <v>32.82</v>
      </c>
      <c r="J1698" t="s">
        <v>7</v>
      </c>
      <c r="K1698" t="str">
        <f>Tabla1[[#This Row],[day_of_the_week]]&amp;"-"&amp;Tabla1[[#This Row],[hour]]&amp;"-"&amp;Tabla1[[#This Row],[cash_type]]&amp;"-"&amp;Tabla1[[#This Row],[card]]&amp;"-"&amp;Tabla1[[#This Row],[coffee_name]]</f>
        <v>viernes-18:07-card-ANON-0000-0000-0678-Latte</v>
      </c>
      <c r="L1698" t="str">
        <f>IF(COUNTIF($K$2:K1698,K1698)=1,"único","repetido")</f>
        <v>único</v>
      </c>
    </row>
    <row r="1699" spans="1:12" x14ac:dyDescent="0.3">
      <c r="A1699" s="1">
        <v>45562</v>
      </c>
      <c r="B1699" s="2">
        <v>45562.756229618055</v>
      </c>
      <c r="C1699" s="2" t="str">
        <f>TEXT(Tabla1[[#This Row],[date]],"mmm")</f>
        <v>sept</v>
      </c>
      <c r="D1699" s="2" t="str">
        <f>TEXT(Tabla1[[#This Row],[date]],"dddd")</f>
        <v>viernes</v>
      </c>
      <c r="E1699" s="2" t="str">
        <f>TEXT(Tabla1[[#This Row],[datetime]],"hh:mm")</f>
        <v>18:08</v>
      </c>
      <c r="F1699" t="s">
        <v>3</v>
      </c>
      <c r="G1699" t="s">
        <v>692</v>
      </c>
      <c r="H1699" t="str">
        <f>IF(ISBLANK(G1699),"cash",IF(COUNTIF($D$2:D1699,D1699)=1,"Nuevo","frecuente"))</f>
        <v>frecuente</v>
      </c>
      <c r="I1699" s="8">
        <v>32.82</v>
      </c>
      <c r="J1699" t="s">
        <v>7</v>
      </c>
      <c r="K1699" t="str">
        <f>Tabla1[[#This Row],[day_of_the_week]]&amp;"-"&amp;Tabla1[[#This Row],[hour]]&amp;"-"&amp;Tabla1[[#This Row],[cash_type]]&amp;"-"&amp;Tabla1[[#This Row],[card]]&amp;"-"&amp;Tabla1[[#This Row],[coffee_name]]</f>
        <v>viernes-18:08-card-ANON-0000-0000-0678-Latte</v>
      </c>
      <c r="L1699" t="str">
        <f>IF(COUNTIF($K$2:K1699,K1699)=1,"único","repetido")</f>
        <v>único</v>
      </c>
    </row>
    <row r="1700" spans="1:12" x14ac:dyDescent="0.3">
      <c r="A1700" s="1">
        <v>45562</v>
      </c>
      <c r="B1700" s="2">
        <v>45562.776225590278</v>
      </c>
      <c r="C1700" s="2" t="str">
        <f>TEXT(Tabla1[[#This Row],[date]],"mmm")</f>
        <v>sept</v>
      </c>
      <c r="D1700" s="2" t="str">
        <f>TEXT(Tabla1[[#This Row],[date]],"dddd")</f>
        <v>viernes</v>
      </c>
      <c r="E1700" s="2" t="str">
        <f>TEXT(Tabla1[[#This Row],[datetime]],"hh:mm")</f>
        <v>18:37</v>
      </c>
      <c r="F1700" t="s">
        <v>3</v>
      </c>
      <c r="G1700" t="s">
        <v>693</v>
      </c>
      <c r="H1700" t="str">
        <f>IF(ISBLANK(G1700),"cash",IF(COUNTIF($D$2:D1700,D1700)=1,"Nuevo","frecuente"))</f>
        <v>frecuente</v>
      </c>
      <c r="I1700" s="8">
        <v>32.82</v>
      </c>
      <c r="J1700" t="s">
        <v>43</v>
      </c>
      <c r="K1700" t="str">
        <f>Tabla1[[#This Row],[day_of_the_week]]&amp;"-"&amp;Tabla1[[#This Row],[hour]]&amp;"-"&amp;Tabla1[[#This Row],[cash_type]]&amp;"-"&amp;Tabla1[[#This Row],[card]]&amp;"-"&amp;Tabla1[[#This Row],[coffee_name]]</f>
        <v>viernes-18:37-card-ANON-0000-0000-0679-Cappuccino</v>
      </c>
      <c r="L1700" t="str">
        <f>IF(COUNTIF($K$2:K1700,K1700)=1,"único","repetido")</f>
        <v>único</v>
      </c>
    </row>
    <row r="1701" spans="1:12" x14ac:dyDescent="0.3">
      <c r="A1701" s="1">
        <v>45562</v>
      </c>
      <c r="B1701" s="2">
        <v>45562.778399965275</v>
      </c>
      <c r="C1701" s="2" t="str">
        <f>TEXT(Tabla1[[#This Row],[date]],"mmm")</f>
        <v>sept</v>
      </c>
      <c r="D1701" s="2" t="str">
        <f>TEXT(Tabla1[[#This Row],[date]],"dddd")</f>
        <v>viernes</v>
      </c>
      <c r="E1701" s="2" t="str">
        <f>TEXT(Tabla1[[#This Row],[datetime]],"hh:mm")</f>
        <v>18:40</v>
      </c>
      <c r="F1701" t="s">
        <v>3</v>
      </c>
      <c r="G1701" t="s">
        <v>694</v>
      </c>
      <c r="H1701" t="str">
        <f>IF(ISBLANK(G1701),"cash",IF(COUNTIF($D$2:D1701,D1701)=1,"Nuevo","frecuente"))</f>
        <v>frecuente</v>
      </c>
      <c r="I1701" s="8">
        <v>32.82</v>
      </c>
      <c r="J1701" t="s">
        <v>43</v>
      </c>
      <c r="K1701" t="str">
        <f>Tabla1[[#This Row],[day_of_the_week]]&amp;"-"&amp;Tabla1[[#This Row],[hour]]&amp;"-"&amp;Tabla1[[#This Row],[cash_type]]&amp;"-"&amp;Tabla1[[#This Row],[card]]&amp;"-"&amp;Tabla1[[#This Row],[coffee_name]]</f>
        <v>viernes-18:40-card-ANON-0000-0000-0680-Cappuccino</v>
      </c>
      <c r="L1701" t="str">
        <f>IF(COUNTIF($K$2:K1701,K1701)=1,"único","repetido")</f>
        <v>único</v>
      </c>
    </row>
    <row r="1702" spans="1:12" x14ac:dyDescent="0.3">
      <c r="A1702" s="1">
        <v>45562</v>
      </c>
      <c r="B1702" s="2">
        <v>45562.845987118053</v>
      </c>
      <c r="C1702" s="2" t="str">
        <f>TEXT(Tabla1[[#This Row],[date]],"mmm")</f>
        <v>sept</v>
      </c>
      <c r="D1702" s="2" t="str">
        <f>TEXT(Tabla1[[#This Row],[date]],"dddd")</f>
        <v>viernes</v>
      </c>
      <c r="E1702" s="2" t="str">
        <f>TEXT(Tabla1[[#This Row],[datetime]],"hh:mm")</f>
        <v>20:18</v>
      </c>
      <c r="F1702" t="s">
        <v>3</v>
      </c>
      <c r="G1702" t="s">
        <v>422</v>
      </c>
      <c r="H1702" t="str">
        <f>IF(ISBLANK(G1702),"cash",IF(COUNTIF($D$2:D1702,D1702)=1,"Nuevo","frecuente"))</f>
        <v>frecuente</v>
      </c>
      <c r="I1702" s="8">
        <v>32.82</v>
      </c>
      <c r="J1702" t="s">
        <v>43</v>
      </c>
      <c r="K1702" t="str">
        <f>Tabla1[[#This Row],[day_of_the_week]]&amp;"-"&amp;Tabla1[[#This Row],[hour]]&amp;"-"&amp;Tabla1[[#This Row],[cash_type]]&amp;"-"&amp;Tabla1[[#This Row],[card]]&amp;"-"&amp;Tabla1[[#This Row],[coffee_name]]</f>
        <v>viernes-20:18-card-ANON-0000-0000-0408-Cappuccino</v>
      </c>
      <c r="L1702" t="str">
        <f>IF(COUNTIF($K$2:K1702,K1702)=1,"único","repetido")</f>
        <v>único</v>
      </c>
    </row>
    <row r="1703" spans="1:12" x14ac:dyDescent="0.3">
      <c r="A1703" s="1">
        <v>45562</v>
      </c>
      <c r="B1703" s="2">
        <v>45562.846693506945</v>
      </c>
      <c r="C1703" s="2" t="str">
        <f>TEXT(Tabla1[[#This Row],[date]],"mmm")</f>
        <v>sept</v>
      </c>
      <c r="D1703" s="2" t="str">
        <f>TEXT(Tabla1[[#This Row],[date]],"dddd")</f>
        <v>viernes</v>
      </c>
      <c r="E1703" s="2" t="str">
        <f>TEXT(Tabla1[[#This Row],[datetime]],"hh:mm")</f>
        <v>20:19</v>
      </c>
      <c r="F1703" t="s">
        <v>3</v>
      </c>
      <c r="G1703" t="s">
        <v>422</v>
      </c>
      <c r="H1703" t="str">
        <f>IF(ISBLANK(G1703),"cash",IF(COUNTIF($D$2:D1703,D1703)=1,"Nuevo","frecuente"))</f>
        <v>frecuente</v>
      </c>
      <c r="I1703" s="8">
        <v>32.82</v>
      </c>
      <c r="J1703" t="s">
        <v>43</v>
      </c>
      <c r="K1703" t="str">
        <f>Tabla1[[#This Row],[day_of_the_week]]&amp;"-"&amp;Tabla1[[#This Row],[hour]]&amp;"-"&amp;Tabla1[[#This Row],[cash_type]]&amp;"-"&amp;Tabla1[[#This Row],[card]]&amp;"-"&amp;Tabla1[[#This Row],[coffee_name]]</f>
        <v>viernes-20:19-card-ANON-0000-0000-0408-Cappuccino</v>
      </c>
      <c r="L1703" t="str">
        <f>IF(COUNTIF($K$2:K1703,K1703)=1,"único","repetido")</f>
        <v>único</v>
      </c>
    </row>
    <row r="1704" spans="1:12" x14ac:dyDescent="0.3">
      <c r="A1704" s="1">
        <v>45562</v>
      </c>
      <c r="B1704" s="2">
        <v>45562.873784340278</v>
      </c>
      <c r="C1704" s="2" t="str">
        <f>TEXT(Tabla1[[#This Row],[date]],"mmm")</f>
        <v>sept</v>
      </c>
      <c r="D1704" s="2" t="str">
        <f>TEXT(Tabla1[[#This Row],[date]],"dddd")</f>
        <v>viernes</v>
      </c>
      <c r="E1704" s="2" t="str">
        <f>TEXT(Tabla1[[#This Row],[datetime]],"hh:mm")</f>
        <v>20:58</v>
      </c>
      <c r="F1704" t="s">
        <v>3</v>
      </c>
      <c r="G1704" t="s">
        <v>695</v>
      </c>
      <c r="H1704" t="str">
        <f>IF(ISBLANK(G1704),"cash",IF(COUNTIF($D$2:D1704,D1704)=1,"Nuevo","frecuente"))</f>
        <v>frecuente</v>
      </c>
      <c r="I1704" s="8">
        <v>27.92</v>
      </c>
      <c r="J1704" t="s">
        <v>14</v>
      </c>
      <c r="K1704" t="str">
        <f>Tabla1[[#This Row],[day_of_the_week]]&amp;"-"&amp;Tabla1[[#This Row],[hour]]&amp;"-"&amp;Tabla1[[#This Row],[cash_type]]&amp;"-"&amp;Tabla1[[#This Row],[card]]&amp;"-"&amp;Tabla1[[#This Row],[coffee_name]]</f>
        <v>viernes-20:58-card-ANON-0000-0000-0681-Americano with Milk</v>
      </c>
      <c r="L1704" t="str">
        <f>IF(COUNTIF($K$2:K1704,K1704)=1,"único","repetido")</f>
        <v>único</v>
      </c>
    </row>
    <row r="1705" spans="1:12" x14ac:dyDescent="0.3">
      <c r="A1705" s="1">
        <v>45563</v>
      </c>
      <c r="B1705" s="2">
        <v>45563.338026261576</v>
      </c>
      <c r="C1705" s="2" t="str">
        <f>TEXT(Tabla1[[#This Row],[date]],"mmm")</f>
        <v>sept</v>
      </c>
      <c r="D1705" s="2" t="str">
        <f>TEXT(Tabla1[[#This Row],[date]],"dddd")</f>
        <v>sábado</v>
      </c>
      <c r="E1705" s="2" t="str">
        <f>TEXT(Tabla1[[#This Row],[datetime]],"hh:mm")</f>
        <v>08:06</v>
      </c>
      <c r="F1705" t="s">
        <v>3</v>
      </c>
      <c r="G1705" t="s">
        <v>680</v>
      </c>
      <c r="H1705" t="str">
        <f>IF(ISBLANK(G1705),"cash",IF(COUNTIF($D$2:D1705,D1705)=1,"Nuevo","frecuente"))</f>
        <v>frecuente</v>
      </c>
      <c r="I1705" s="8">
        <v>27.92</v>
      </c>
      <c r="J1705" t="s">
        <v>14</v>
      </c>
      <c r="K1705" t="str">
        <f>Tabla1[[#This Row],[day_of_the_week]]&amp;"-"&amp;Tabla1[[#This Row],[hour]]&amp;"-"&amp;Tabla1[[#This Row],[cash_type]]&amp;"-"&amp;Tabla1[[#This Row],[card]]&amp;"-"&amp;Tabla1[[#This Row],[coffee_name]]</f>
        <v>sábado-08:06-card-ANON-0000-0000-0666-Americano with Milk</v>
      </c>
      <c r="L1705" t="str">
        <f>IF(COUNTIF($K$2:K1705,K1705)=1,"único","repetido")</f>
        <v>único</v>
      </c>
    </row>
    <row r="1706" spans="1:12" x14ac:dyDescent="0.3">
      <c r="A1706" s="1">
        <v>45563</v>
      </c>
      <c r="B1706" s="2">
        <v>45563.396698599536</v>
      </c>
      <c r="C1706" s="2" t="str">
        <f>TEXT(Tabla1[[#This Row],[date]],"mmm")</f>
        <v>sept</v>
      </c>
      <c r="D1706" s="2" t="str">
        <f>TEXT(Tabla1[[#This Row],[date]],"dddd")</f>
        <v>sábado</v>
      </c>
      <c r="E1706" s="2" t="str">
        <f>TEXT(Tabla1[[#This Row],[datetime]],"hh:mm")</f>
        <v>09:31</v>
      </c>
      <c r="F1706" t="s">
        <v>3</v>
      </c>
      <c r="G1706" t="s">
        <v>696</v>
      </c>
      <c r="H1706" t="str">
        <f>IF(ISBLANK(G1706),"cash",IF(COUNTIF($D$2:D1706,D1706)=1,"Nuevo","frecuente"))</f>
        <v>frecuente</v>
      </c>
      <c r="I1706" s="8">
        <v>27.92</v>
      </c>
      <c r="J1706" t="s">
        <v>14</v>
      </c>
      <c r="K1706" t="str">
        <f>Tabla1[[#This Row],[day_of_the_week]]&amp;"-"&amp;Tabla1[[#This Row],[hour]]&amp;"-"&amp;Tabla1[[#This Row],[cash_type]]&amp;"-"&amp;Tabla1[[#This Row],[card]]&amp;"-"&amp;Tabla1[[#This Row],[coffee_name]]</f>
        <v>sábado-09:31-card-ANON-0000-0000-0682-Americano with Milk</v>
      </c>
      <c r="L1706" t="str">
        <f>IF(COUNTIF($K$2:K1706,K1706)=1,"único","repetido")</f>
        <v>único</v>
      </c>
    </row>
    <row r="1707" spans="1:12" x14ac:dyDescent="0.3">
      <c r="A1707" s="1">
        <v>45563</v>
      </c>
      <c r="B1707" s="2">
        <v>45563.601242326389</v>
      </c>
      <c r="C1707" s="2" t="str">
        <f>TEXT(Tabla1[[#This Row],[date]],"mmm")</f>
        <v>sept</v>
      </c>
      <c r="D1707" s="2" t="str">
        <f>TEXT(Tabla1[[#This Row],[date]],"dddd")</f>
        <v>sábado</v>
      </c>
      <c r="E1707" s="2" t="str">
        <f>TEXT(Tabla1[[#This Row],[datetime]],"hh:mm")</f>
        <v>14:25</v>
      </c>
      <c r="F1707" t="s">
        <v>3</v>
      </c>
      <c r="G1707" t="s">
        <v>521</v>
      </c>
      <c r="H1707" t="str">
        <f>IF(ISBLANK(G1707),"cash",IF(COUNTIF($D$2:D1707,D1707)=1,"Nuevo","frecuente"))</f>
        <v>frecuente</v>
      </c>
      <c r="I1707" s="8">
        <v>35.76</v>
      </c>
      <c r="J1707" t="s">
        <v>7</v>
      </c>
      <c r="K1707" t="str">
        <f>Tabla1[[#This Row],[day_of_the_week]]&amp;"-"&amp;Tabla1[[#This Row],[hour]]&amp;"-"&amp;Tabla1[[#This Row],[cash_type]]&amp;"-"&amp;Tabla1[[#This Row],[card]]&amp;"-"&amp;Tabla1[[#This Row],[coffee_name]]</f>
        <v>sábado-14:25-card-ANON-0000-0000-0507-Latte</v>
      </c>
      <c r="L1707" t="str">
        <f>IF(COUNTIF($K$2:K1707,K1707)=1,"único","repetido")</f>
        <v>único</v>
      </c>
    </row>
    <row r="1708" spans="1:12" x14ac:dyDescent="0.3">
      <c r="A1708" s="1">
        <v>45563</v>
      </c>
      <c r="B1708" s="2">
        <v>45563.706482847221</v>
      </c>
      <c r="C1708" s="2" t="str">
        <f>TEXT(Tabla1[[#This Row],[date]],"mmm")</f>
        <v>sept</v>
      </c>
      <c r="D1708" s="2" t="str">
        <f>TEXT(Tabla1[[#This Row],[date]],"dddd")</f>
        <v>sábado</v>
      </c>
      <c r="E1708" s="2" t="str">
        <f>TEXT(Tabla1[[#This Row],[datetime]],"hh:mm")</f>
        <v>16:57</v>
      </c>
      <c r="F1708" t="s">
        <v>3</v>
      </c>
      <c r="G1708" t="s">
        <v>697</v>
      </c>
      <c r="H1708" t="str">
        <f>IF(ISBLANK(G1708),"cash",IF(COUNTIF($D$2:D1708,D1708)=1,"Nuevo","frecuente"))</f>
        <v>frecuente</v>
      </c>
      <c r="I1708" s="8">
        <v>35.76</v>
      </c>
      <c r="J1708" t="s">
        <v>7</v>
      </c>
      <c r="K1708" t="str">
        <f>Tabla1[[#This Row],[day_of_the_week]]&amp;"-"&amp;Tabla1[[#This Row],[hour]]&amp;"-"&amp;Tabla1[[#This Row],[cash_type]]&amp;"-"&amp;Tabla1[[#This Row],[card]]&amp;"-"&amp;Tabla1[[#This Row],[coffee_name]]</f>
        <v>sábado-16:57-card-ANON-0000-0000-0683-Latte</v>
      </c>
      <c r="L1708" t="str">
        <f>IF(COUNTIF($K$2:K1708,K1708)=1,"único","repetido")</f>
        <v>único</v>
      </c>
    </row>
    <row r="1709" spans="1:12" x14ac:dyDescent="0.3">
      <c r="A1709" s="1">
        <v>45563</v>
      </c>
      <c r="B1709" s="2">
        <v>45563.726582222225</v>
      </c>
      <c r="C1709" s="2" t="str">
        <f>TEXT(Tabla1[[#This Row],[date]],"mmm")</f>
        <v>sept</v>
      </c>
      <c r="D1709" s="2" t="str">
        <f>TEXT(Tabla1[[#This Row],[date]],"dddd")</f>
        <v>sábado</v>
      </c>
      <c r="E1709" s="2" t="str">
        <f>TEXT(Tabla1[[#This Row],[datetime]],"hh:mm")</f>
        <v>17:26</v>
      </c>
      <c r="F1709" t="s">
        <v>3</v>
      </c>
      <c r="G1709" t="s">
        <v>698</v>
      </c>
      <c r="H1709" t="str">
        <f>IF(ISBLANK(G1709),"cash",IF(COUNTIF($D$2:D1709,D1709)=1,"Nuevo","frecuente"))</f>
        <v>frecuente</v>
      </c>
      <c r="I1709" s="8">
        <v>30.86</v>
      </c>
      <c r="J1709" t="s">
        <v>14</v>
      </c>
      <c r="K1709" t="str">
        <f>Tabla1[[#This Row],[day_of_the_week]]&amp;"-"&amp;Tabla1[[#This Row],[hour]]&amp;"-"&amp;Tabla1[[#This Row],[cash_type]]&amp;"-"&amp;Tabla1[[#This Row],[card]]&amp;"-"&amp;Tabla1[[#This Row],[coffee_name]]</f>
        <v>sábado-17:26-card-ANON-0000-0000-0684-Americano with Milk</v>
      </c>
      <c r="L1709" t="str">
        <f>IF(COUNTIF($K$2:K1709,K1709)=1,"único","repetido")</f>
        <v>único</v>
      </c>
    </row>
    <row r="1710" spans="1:12" x14ac:dyDescent="0.3">
      <c r="A1710" s="1">
        <v>45563</v>
      </c>
      <c r="B1710" s="2">
        <v>45563.857304513891</v>
      </c>
      <c r="C1710" s="2" t="str">
        <f>TEXT(Tabla1[[#This Row],[date]],"mmm")</f>
        <v>sept</v>
      </c>
      <c r="D1710" s="2" t="str">
        <f>TEXT(Tabla1[[#This Row],[date]],"dddd")</f>
        <v>sábado</v>
      </c>
      <c r="E1710" s="2" t="str">
        <f>TEXT(Tabla1[[#This Row],[datetime]],"hh:mm")</f>
        <v>20:34</v>
      </c>
      <c r="F1710" t="s">
        <v>3</v>
      </c>
      <c r="G1710" t="s">
        <v>459</v>
      </c>
      <c r="H1710" t="str">
        <f>IF(ISBLANK(G1710),"cash",IF(COUNTIF($D$2:D1710,D1710)=1,"Nuevo","frecuente"))</f>
        <v>frecuente</v>
      </c>
      <c r="I1710" s="8">
        <v>35.76</v>
      </c>
      <c r="J1710" t="s">
        <v>7</v>
      </c>
      <c r="K1710" t="str">
        <f>Tabla1[[#This Row],[day_of_the_week]]&amp;"-"&amp;Tabla1[[#This Row],[hour]]&amp;"-"&amp;Tabla1[[#This Row],[cash_type]]&amp;"-"&amp;Tabla1[[#This Row],[card]]&amp;"-"&amp;Tabla1[[#This Row],[coffee_name]]</f>
        <v>sábado-20:34-card-ANON-0000-0000-0445-Latte</v>
      </c>
      <c r="L1710" t="str">
        <f>IF(COUNTIF($K$2:K1710,K1710)=1,"único","repetido")</f>
        <v>único</v>
      </c>
    </row>
    <row r="1711" spans="1:12" x14ac:dyDescent="0.3">
      <c r="A1711" s="1">
        <v>45563</v>
      </c>
      <c r="B1711" s="2">
        <v>45563.860144699072</v>
      </c>
      <c r="C1711" s="2" t="str">
        <f>TEXT(Tabla1[[#This Row],[date]],"mmm")</f>
        <v>sept</v>
      </c>
      <c r="D1711" s="2" t="str">
        <f>TEXT(Tabla1[[#This Row],[date]],"dddd")</f>
        <v>sábado</v>
      </c>
      <c r="E1711" s="2" t="str">
        <f>TEXT(Tabla1[[#This Row],[datetime]],"hh:mm")</f>
        <v>20:38</v>
      </c>
      <c r="F1711" t="s">
        <v>3</v>
      </c>
      <c r="G1711" t="s">
        <v>699</v>
      </c>
      <c r="H1711" t="str">
        <f>IF(ISBLANK(G1711),"cash",IF(COUNTIF($D$2:D1711,D1711)=1,"Nuevo","frecuente"))</f>
        <v>frecuente</v>
      </c>
      <c r="I1711" s="8">
        <v>35.76</v>
      </c>
      <c r="J1711" t="s">
        <v>7</v>
      </c>
      <c r="K1711" t="str">
        <f>Tabla1[[#This Row],[day_of_the_week]]&amp;"-"&amp;Tabla1[[#This Row],[hour]]&amp;"-"&amp;Tabla1[[#This Row],[cash_type]]&amp;"-"&amp;Tabla1[[#This Row],[card]]&amp;"-"&amp;Tabla1[[#This Row],[coffee_name]]</f>
        <v>sábado-20:38-card-ANON-0000-0000-0685-Latte</v>
      </c>
      <c r="L1711" t="str">
        <f>IF(COUNTIF($K$2:K1711,K1711)=1,"único","repetido")</f>
        <v>único</v>
      </c>
    </row>
    <row r="1712" spans="1:12" x14ac:dyDescent="0.3">
      <c r="A1712" s="1">
        <v>45563</v>
      </c>
      <c r="B1712" s="2">
        <v>45563.928203437499</v>
      </c>
      <c r="C1712" s="2" t="str">
        <f>TEXT(Tabla1[[#This Row],[date]],"mmm")</f>
        <v>sept</v>
      </c>
      <c r="D1712" s="2" t="str">
        <f>TEXT(Tabla1[[#This Row],[date]],"dddd")</f>
        <v>sábado</v>
      </c>
      <c r="E1712" s="2" t="str">
        <f>TEXT(Tabla1[[#This Row],[datetime]],"hh:mm")</f>
        <v>22:16</v>
      </c>
      <c r="F1712" t="s">
        <v>3</v>
      </c>
      <c r="G1712" t="s">
        <v>700</v>
      </c>
      <c r="H1712" t="str">
        <f>IF(ISBLANK(G1712),"cash",IF(COUNTIF($D$2:D1712,D1712)=1,"Nuevo","frecuente"))</f>
        <v>frecuente</v>
      </c>
      <c r="I1712" s="8">
        <v>35.76</v>
      </c>
      <c r="J1712" t="s">
        <v>43</v>
      </c>
      <c r="K1712" t="str">
        <f>Tabla1[[#This Row],[day_of_the_week]]&amp;"-"&amp;Tabla1[[#This Row],[hour]]&amp;"-"&amp;Tabla1[[#This Row],[cash_type]]&amp;"-"&amp;Tabla1[[#This Row],[card]]&amp;"-"&amp;Tabla1[[#This Row],[coffee_name]]</f>
        <v>sábado-22:16-card-ANON-0000-0000-0686-Cappuccino</v>
      </c>
      <c r="L1712" t="str">
        <f>IF(COUNTIF($K$2:K1712,K1712)=1,"único","repetido")</f>
        <v>único</v>
      </c>
    </row>
    <row r="1713" spans="1:12" x14ac:dyDescent="0.3">
      <c r="A1713" s="1">
        <v>45563</v>
      </c>
      <c r="B1713" s="2">
        <v>45563.928814664352</v>
      </c>
      <c r="C1713" s="2" t="str">
        <f>TEXT(Tabla1[[#This Row],[date]],"mmm")</f>
        <v>sept</v>
      </c>
      <c r="D1713" s="2" t="str">
        <f>TEXT(Tabla1[[#This Row],[date]],"dddd")</f>
        <v>sábado</v>
      </c>
      <c r="E1713" s="2" t="str">
        <f>TEXT(Tabla1[[#This Row],[datetime]],"hh:mm")</f>
        <v>22:17</v>
      </c>
      <c r="F1713" t="s">
        <v>3</v>
      </c>
      <c r="G1713" t="s">
        <v>700</v>
      </c>
      <c r="H1713" t="str">
        <f>IF(ISBLANK(G1713),"cash",IF(COUNTIF($D$2:D1713,D1713)=1,"Nuevo","frecuente"))</f>
        <v>frecuente</v>
      </c>
      <c r="I1713" s="8">
        <v>35.76</v>
      </c>
      <c r="J1713" t="s">
        <v>18</v>
      </c>
      <c r="K1713" t="str">
        <f>Tabla1[[#This Row],[day_of_the_week]]&amp;"-"&amp;Tabla1[[#This Row],[hour]]&amp;"-"&amp;Tabla1[[#This Row],[cash_type]]&amp;"-"&amp;Tabla1[[#This Row],[card]]&amp;"-"&amp;Tabla1[[#This Row],[coffee_name]]</f>
        <v>sábado-22:17-card-ANON-0000-0000-0686-Cocoa</v>
      </c>
      <c r="L1713" t="str">
        <f>IF(COUNTIF($K$2:K1713,K1713)=1,"único","repetido")</f>
        <v>único</v>
      </c>
    </row>
    <row r="1714" spans="1:12" x14ac:dyDescent="0.3">
      <c r="A1714" s="1">
        <v>45563</v>
      </c>
      <c r="B1714" s="2">
        <v>45563.929352685183</v>
      </c>
      <c r="C1714" s="2" t="str">
        <f>TEXT(Tabla1[[#This Row],[date]],"mmm")</f>
        <v>sept</v>
      </c>
      <c r="D1714" s="2" t="str">
        <f>TEXT(Tabla1[[#This Row],[date]],"dddd")</f>
        <v>sábado</v>
      </c>
      <c r="E1714" s="2" t="str">
        <f>TEXT(Tabla1[[#This Row],[datetime]],"hh:mm")</f>
        <v>22:18</v>
      </c>
      <c r="F1714" t="s">
        <v>3</v>
      </c>
      <c r="G1714" t="s">
        <v>701</v>
      </c>
      <c r="H1714" t="str">
        <f>IF(ISBLANK(G1714),"cash",IF(COUNTIF($D$2:D1714,D1714)=1,"Nuevo","frecuente"))</f>
        <v>frecuente</v>
      </c>
      <c r="I1714" s="8">
        <v>25.96</v>
      </c>
      <c r="J1714" t="s">
        <v>28</v>
      </c>
      <c r="K1714" t="str">
        <f>Tabla1[[#This Row],[day_of_the_week]]&amp;"-"&amp;Tabla1[[#This Row],[hour]]&amp;"-"&amp;Tabla1[[#This Row],[cash_type]]&amp;"-"&amp;Tabla1[[#This Row],[card]]&amp;"-"&amp;Tabla1[[#This Row],[coffee_name]]</f>
        <v>sábado-22:18-card-ANON-0000-0000-0687-Cortado</v>
      </c>
      <c r="L1714" t="str">
        <f>IF(COUNTIF($K$2:K1714,K1714)=1,"único","repetido")</f>
        <v>único</v>
      </c>
    </row>
    <row r="1715" spans="1:12" x14ac:dyDescent="0.3">
      <c r="A1715" s="1">
        <v>45563</v>
      </c>
      <c r="B1715" s="2">
        <v>45563.930011909724</v>
      </c>
      <c r="C1715" s="2" t="str">
        <f>TEXT(Tabla1[[#This Row],[date]],"mmm")</f>
        <v>sept</v>
      </c>
      <c r="D1715" s="2" t="str">
        <f>TEXT(Tabla1[[#This Row],[date]],"dddd")</f>
        <v>sábado</v>
      </c>
      <c r="E1715" s="2" t="str">
        <f>TEXT(Tabla1[[#This Row],[datetime]],"hh:mm")</f>
        <v>22:19</v>
      </c>
      <c r="F1715" t="s">
        <v>3</v>
      </c>
      <c r="G1715" t="s">
        <v>701</v>
      </c>
      <c r="H1715" t="str">
        <f>IF(ISBLANK(G1715),"cash",IF(COUNTIF($D$2:D1715,D1715)=1,"Nuevo","frecuente"))</f>
        <v>frecuente</v>
      </c>
      <c r="I1715" s="8">
        <v>35.76</v>
      </c>
      <c r="J1715" t="s">
        <v>9</v>
      </c>
      <c r="K1715" t="str">
        <f>Tabla1[[#This Row],[day_of_the_week]]&amp;"-"&amp;Tabla1[[#This Row],[hour]]&amp;"-"&amp;Tabla1[[#This Row],[cash_type]]&amp;"-"&amp;Tabla1[[#This Row],[card]]&amp;"-"&amp;Tabla1[[#This Row],[coffee_name]]</f>
        <v>sábado-22:19-card-ANON-0000-0000-0687-Hot Chocolate</v>
      </c>
      <c r="L1715" t="str">
        <f>IF(COUNTIF($K$2:K1715,K1715)=1,"único","repetido")</f>
        <v>único</v>
      </c>
    </row>
    <row r="1716" spans="1:12" x14ac:dyDescent="0.3">
      <c r="A1716" s="1">
        <v>45564</v>
      </c>
      <c r="B1716" s="2">
        <v>45564.450521412036</v>
      </c>
      <c r="C1716" s="2" t="str">
        <f>TEXT(Tabla1[[#This Row],[date]],"mmm")</f>
        <v>sept</v>
      </c>
      <c r="D1716" s="2" t="str">
        <f>TEXT(Tabla1[[#This Row],[date]],"dddd")</f>
        <v>domingo</v>
      </c>
      <c r="E1716" s="2" t="str">
        <f>TEXT(Tabla1[[#This Row],[datetime]],"hh:mm")</f>
        <v>10:48</v>
      </c>
      <c r="F1716" t="s">
        <v>3</v>
      </c>
      <c r="G1716" t="s">
        <v>481</v>
      </c>
      <c r="H1716" t="str">
        <f>IF(ISBLANK(G1716),"cash",IF(COUNTIF($D$2:D1716,D1716)=1,"Nuevo","frecuente"))</f>
        <v>frecuente</v>
      </c>
      <c r="I1716" s="8">
        <v>25.96</v>
      </c>
      <c r="J1716" t="s">
        <v>11</v>
      </c>
      <c r="K1716" t="str">
        <f>Tabla1[[#This Row],[day_of_the_week]]&amp;"-"&amp;Tabla1[[#This Row],[hour]]&amp;"-"&amp;Tabla1[[#This Row],[cash_type]]&amp;"-"&amp;Tabla1[[#This Row],[card]]&amp;"-"&amp;Tabla1[[#This Row],[coffee_name]]</f>
        <v>domingo-10:48-card-ANON-0000-0000-0467-Americano</v>
      </c>
      <c r="L1716" t="str">
        <f>IF(COUNTIF($K$2:K1716,K1716)=1,"único","repetido")</f>
        <v>único</v>
      </c>
    </row>
    <row r="1717" spans="1:12" x14ac:dyDescent="0.3">
      <c r="A1717" s="1">
        <v>45564</v>
      </c>
      <c r="B1717" s="2">
        <v>45564.451449745371</v>
      </c>
      <c r="C1717" s="2" t="str">
        <f>TEXT(Tabla1[[#This Row],[date]],"mmm")</f>
        <v>sept</v>
      </c>
      <c r="D1717" s="2" t="str">
        <f>TEXT(Tabla1[[#This Row],[date]],"dddd")</f>
        <v>domingo</v>
      </c>
      <c r="E1717" s="2" t="str">
        <f>TEXT(Tabla1[[#This Row],[datetime]],"hh:mm")</f>
        <v>10:50</v>
      </c>
      <c r="F1717" t="s">
        <v>3</v>
      </c>
      <c r="G1717" t="s">
        <v>186</v>
      </c>
      <c r="H1717" t="str">
        <f>IF(ISBLANK(G1717),"cash",IF(COUNTIF($D$2:D1717,D1717)=1,"Nuevo","frecuente"))</f>
        <v>frecuente</v>
      </c>
      <c r="I1717" s="8">
        <v>35.76</v>
      </c>
      <c r="J1717" t="s">
        <v>43</v>
      </c>
      <c r="K1717" t="str">
        <f>Tabla1[[#This Row],[day_of_the_week]]&amp;"-"&amp;Tabla1[[#This Row],[hour]]&amp;"-"&amp;Tabla1[[#This Row],[cash_type]]&amp;"-"&amp;Tabla1[[#This Row],[card]]&amp;"-"&amp;Tabla1[[#This Row],[coffee_name]]</f>
        <v>domingo-10:50-card-ANON-0000-0000-0172-Cappuccino</v>
      </c>
      <c r="L1717" t="str">
        <f>IF(COUNTIF($K$2:K1717,K1717)=1,"único","repetido")</f>
        <v>único</v>
      </c>
    </row>
    <row r="1718" spans="1:12" x14ac:dyDescent="0.3">
      <c r="A1718" s="1">
        <v>45564</v>
      </c>
      <c r="B1718" s="2">
        <v>45564.452120983799</v>
      </c>
      <c r="C1718" s="2" t="str">
        <f>TEXT(Tabla1[[#This Row],[date]],"mmm")</f>
        <v>sept</v>
      </c>
      <c r="D1718" s="2" t="str">
        <f>TEXT(Tabla1[[#This Row],[date]],"dddd")</f>
        <v>domingo</v>
      </c>
      <c r="E1718" s="2" t="str">
        <f>TEXT(Tabla1[[#This Row],[datetime]],"hh:mm")</f>
        <v>10:51</v>
      </c>
      <c r="F1718" t="s">
        <v>3</v>
      </c>
      <c r="G1718" t="s">
        <v>186</v>
      </c>
      <c r="H1718" t="str">
        <f>IF(ISBLANK(G1718),"cash",IF(COUNTIF($D$2:D1718,D1718)=1,"Nuevo","frecuente"))</f>
        <v>frecuente</v>
      </c>
      <c r="I1718" s="8">
        <v>35.76</v>
      </c>
      <c r="J1718" t="s">
        <v>43</v>
      </c>
      <c r="K1718" t="str">
        <f>Tabla1[[#This Row],[day_of_the_week]]&amp;"-"&amp;Tabla1[[#This Row],[hour]]&amp;"-"&amp;Tabla1[[#This Row],[cash_type]]&amp;"-"&amp;Tabla1[[#This Row],[card]]&amp;"-"&amp;Tabla1[[#This Row],[coffee_name]]</f>
        <v>domingo-10:51-card-ANON-0000-0000-0172-Cappuccino</v>
      </c>
      <c r="L1718" t="str">
        <f>IF(COUNTIF($K$2:K1718,K1718)=1,"único","repetido")</f>
        <v>único</v>
      </c>
    </row>
    <row r="1719" spans="1:12" x14ac:dyDescent="0.3">
      <c r="A1719" s="1">
        <v>45564</v>
      </c>
      <c r="B1719" s="2">
        <v>45564.453044224538</v>
      </c>
      <c r="C1719" s="2" t="str">
        <f>TEXT(Tabla1[[#This Row],[date]],"mmm")</f>
        <v>sept</v>
      </c>
      <c r="D1719" s="2" t="str">
        <f>TEXT(Tabla1[[#This Row],[date]],"dddd")</f>
        <v>domingo</v>
      </c>
      <c r="E1719" s="2" t="str">
        <f>TEXT(Tabla1[[#This Row],[datetime]],"hh:mm")</f>
        <v>10:52</v>
      </c>
      <c r="F1719" t="s">
        <v>3</v>
      </c>
      <c r="G1719" t="s">
        <v>186</v>
      </c>
      <c r="H1719" t="str">
        <f>IF(ISBLANK(G1719),"cash",IF(COUNTIF($D$2:D1719,D1719)=1,"Nuevo","frecuente"))</f>
        <v>frecuente</v>
      </c>
      <c r="I1719" s="8">
        <v>35.76</v>
      </c>
      <c r="J1719" t="s">
        <v>43</v>
      </c>
      <c r="K1719" t="str">
        <f>Tabla1[[#This Row],[day_of_the_week]]&amp;"-"&amp;Tabla1[[#This Row],[hour]]&amp;"-"&amp;Tabla1[[#This Row],[cash_type]]&amp;"-"&amp;Tabla1[[#This Row],[card]]&amp;"-"&amp;Tabla1[[#This Row],[coffee_name]]</f>
        <v>domingo-10:52-card-ANON-0000-0000-0172-Cappuccino</v>
      </c>
      <c r="L1719" t="str">
        <f>IF(COUNTIF($K$2:K1719,K1719)=1,"único","repetido")</f>
        <v>único</v>
      </c>
    </row>
    <row r="1720" spans="1:12" x14ac:dyDescent="0.3">
      <c r="A1720" s="1">
        <v>45564</v>
      </c>
      <c r="B1720" s="2">
        <v>45564.453962164349</v>
      </c>
      <c r="C1720" s="2" t="str">
        <f>TEXT(Tabla1[[#This Row],[date]],"mmm")</f>
        <v>sept</v>
      </c>
      <c r="D1720" s="2" t="str">
        <f>TEXT(Tabla1[[#This Row],[date]],"dddd")</f>
        <v>domingo</v>
      </c>
      <c r="E1720" s="2" t="str">
        <f>TEXT(Tabla1[[#This Row],[datetime]],"hh:mm")</f>
        <v>10:53</v>
      </c>
      <c r="F1720" t="s">
        <v>3</v>
      </c>
      <c r="G1720" t="s">
        <v>347</v>
      </c>
      <c r="H1720" t="str">
        <f>IF(ISBLANK(G1720),"cash",IF(COUNTIF($D$2:D1720,D1720)=1,"Nuevo","frecuente"))</f>
        <v>frecuente</v>
      </c>
      <c r="I1720" s="8">
        <v>30.86</v>
      </c>
      <c r="J1720" t="s">
        <v>14</v>
      </c>
      <c r="K1720" t="str">
        <f>Tabla1[[#This Row],[day_of_the_week]]&amp;"-"&amp;Tabla1[[#This Row],[hour]]&amp;"-"&amp;Tabla1[[#This Row],[cash_type]]&amp;"-"&amp;Tabla1[[#This Row],[card]]&amp;"-"&amp;Tabla1[[#This Row],[coffee_name]]</f>
        <v>domingo-10:53-card-ANON-0000-0000-0333-Americano with Milk</v>
      </c>
      <c r="L1720" t="str">
        <f>IF(COUNTIF($K$2:K1720,K1720)=1,"único","repetido")</f>
        <v>único</v>
      </c>
    </row>
    <row r="1721" spans="1:12" x14ac:dyDescent="0.3">
      <c r="A1721" s="1">
        <v>45564</v>
      </c>
      <c r="B1721" s="2">
        <v>45564.52480835648</v>
      </c>
      <c r="C1721" s="2" t="str">
        <f>TEXT(Tabla1[[#This Row],[date]],"mmm")</f>
        <v>sept</v>
      </c>
      <c r="D1721" s="2" t="str">
        <f>TEXT(Tabla1[[#This Row],[date]],"dddd")</f>
        <v>domingo</v>
      </c>
      <c r="E1721" s="2" t="str">
        <f>TEXT(Tabla1[[#This Row],[datetime]],"hh:mm")</f>
        <v>12:35</v>
      </c>
      <c r="F1721" t="s">
        <v>3</v>
      </c>
      <c r="G1721" t="s">
        <v>697</v>
      </c>
      <c r="H1721" t="str">
        <f>IF(ISBLANK(G1721),"cash",IF(COUNTIF($D$2:D1721,D1721)=1,"Nuevo","frecuente"))</f>
        <v>frecuente</v>
      </c>
      <c r="I1721" s="8">
        <v>35.76</v>
      </c>
      <c r="J1721" t="s">
        <v>7</v>
      </c>
      <c r="K1721" t="str">
        <f>Tabla1[[#This Row],[day_of_the_week]]&amp;"-"&amp;Tabla1[[#This Row],[hour]]&amp;"-"&amp;Tabla1[[#This Row],[cash_type]]&amp;"-"&amp;Tabla1[[#This Row],[card]]&amp;"-"&amp;Tabla1[[#This Row],[coffee_name]]</f>
        <v>domingo-12:35-card-ANON-0000-0000-0683-Latte</v>
      </c>
      <c r="L1721" t="str">
        <f>IF(COUNTIF($K$2:K1721,K1721)=1,"único","repetido")</f>
        <v>único</v>
      </c>
    </row>
    <row r="1722" spans="1:12" x14ac:dyDescent="0.3">
      <c r="A1722" s="1">
        <v>45564</v>
      </c>
      <c r="B1722" s="2">
        <v>45564.535398657405</v>
      </c>
      <c r="C1722" s="2" t="str">
        <f>TEXT(Tabla1[[#This Row],[date]],"mmm")</f>
        <v>sept</v>
      </c>
      <c r="D1722" s="2" t="str">
        <f>TEXT(Tabla1[[#This Row],[date]],"dddd")</f>
        <v>domingo</v>
      </c>
      <c r="E1722" s="2" t="str">
        <f>TEXT(Tabla1[[#This Row],[datetime]],"hh:mm")</f>
        <v>12:50</v>
      </c>
      <c r="F1722" t="s">
        <v>3</v>
      </c>
      <c r="G1722" t="s">
        <v>155</v>
      </c>
      <c r="H1722" t="str">
        <f>IF(ISBLANK(G1722),"cash",IF(COUNTIF($D$2:D1722,D1722)=1,"Nuevo","frecuente"))</f>
        <v>frecuente</v>
      </c>
      <c r="I1722" s="8">
        <v>25.96</v>
      </c>
      <c r="J1722" t="s">
        <v>28</v>
      </c>
      <c r="K1722" t="str">
        <f>Tabla1[[#This Row],[day_of_the_week]]&amp;"-"&amp;Tabla1[[#This Row],[hour]]&amp;"-"&amp;Tabla1[[#This Row],[cash_type]]&amp;"-"&amp;Tabla1[[#This Row],[card]]&amp;"-"&amp;Tabla1[[#This Row],[coffee_name]]</f>
        <v>domingo-12:50-card-ANON-0000-0000-0141-Cortado</v>
      </c>
      <c r="L1722" t="str">
        <f>IF(COUNTIF($K$2:K1722,K1722)=1,"único","repetido")</f>
        <v>único</v>
      </c>
    </row>
    <row r="1723" spans="1:12" x14ac:dyDescent="0.3">
      <c r="A1723" s="1">
        <v>45564</v>
      </c>
      <c r="B1723" s="2">
        <v>45564.537678067129</v>
      </c>
      <c r="C1723" s="2" t="str">
        <f>TEXT(Tabla1[[#This Row],[date]],"mmm")</f>
        <v>sept</v>
      </c>
      <c r="D1723" s="2" t="str">
        <f>TEXT(Tabla1[[#This Row],[date]],"dddd")</f>
        <v>domingo</v>
      </c>
      <c r="E1723" s="2" t="str">
        <f>TEXT(Tabla1[[#This Row],[datetime]],"hh:mm")</f>
        <v>12:54</v>
      </c>
      <c r="F1723" t="s">
        <v>3</v>
      </c>
      <c r="G1723" t="s">
        <v>616</v>
      </c>
      <c r="H1723" t="str">
        <f>IF(ISBLANK(G1723),"cash",IF(COUNTIF($D$2:D1723,D1723)=1,"Nuevo","frecuente"))</f>
        <v>frecuente</v>
      </c>
      <c r="I1723" s="8">
        <v>35.76</v>
      </c>
      <c r="J1723" t="s">
        <v>7</v>
      </c>
      <c r="K1723" t="str">
        <f>Tabla1[[#This Row],[day_of_the_week]]&amp;"-"&amp;Tabla1[[#This Row],[hour]]&amp;"-"&amp;Tabla1[[#This Row],[cash_type]]&amp;"-"&amp;Tabla1[[#This Row],[card]]&amp;"-"&amp;Tabla1[[#This Row],[coffee_name]]</f>
        <v>domingo-12:54-card-ANON-0000-0000-0602-Latte</v>
      </c>
      <c r="L1723" t="str">
        <f>IF(COUNTIF($K$2:K1723,K1723)=1,"único","repetido")</f>
        <v>único</v>
      </c>
    </row>
    <row r="1724" spans="1:12" x14ac:dyDescent="0.3">
      <c r="A1724" s="1">
        <v>45564</v>
      </c>
      <c r="B1724" s="2">
        <v>45564.538444872684</v>
      </c>
      <c r="C1724" s="2" t="str">
        <f>TEXT(Tabla1[[#This Row],[date]],"mmm")</f>
        <v>sept</v>
      </c>
      <c r="D1724" s="2" t="str">
        <f>TEXT(Tabla1[[#This Row],[date]],"dddd")</f>
        <v>domingo</v>
      </c>
      <c r="E1724" s="2" t="str">
        <f>TEXT(Tabla1[[#This Row],[datetime]],"hh:mm")</f>
        <v>12:55</v>
      </c>
      <c r="F1724" t="s">
        <v>3</v>
      </c>
      <c r="G1724" t="s">
        <v>702</v>
      </c>
      <c r="H1724" t="str">
        <f>IF(ISBLANK(G1724),"cash",IF(COUNTIF($D$2:D1724,D1724)=1,"Nuevo","frecuente"))</f>
        <v>frecuente</v>
      </c>
      <c r="I1724" s="8">
        <v>35.76</v>
      </c>
      <c r="J1724" t="s">
        <v>7</v>
      </c>
      <c r="K1724" t="str">
        <f>Tabla1[[#This Row],[day_of_the_week]]&amp;"-"&amp;Tabla1[[#This Row],[hour]]&amp;"-"&amp;Tabla1[[#This Row],[cash_type]]&amp;"-"&amp;Tabla1[[#This Row],[card]]&amp;"-"&amp;Tabla1[[#This Row],[coffee_name]]</f>
        <v>domingo-12:55-card-ANON-0000-0000-0688-Latte</v>
      </c>
      <c r="L1724" t="str">
        <f>IF(COUNTIF($K$2:K1724,K1724)=1,"único","repetido")</f>
        <v>único</v>
      </c>
    </row>
    <row r="1725" spans="1:12" x14ac:dyDescent="0.3">
      <c r="A1725" s="1">
        <v>45564</v>
      </c>
      <c r="B1725" s="2">
        <v>45564.751704814815</v>
      </c>
      <c r="C1725" s="2" t="str">
        <f>TEXT(Tabla1[[#This Row],[date]],"mmm")</f>
        <v>sept</v>
      </c>
      <c r="D1725" s="2" t="str">
        <f>TEXT(Tabla1[[#This Row],[date]],"dddd")</f>
        <v>domingo</v>
      </c>
      <c r="E1725" s="2" t="str">
        <f>TEXT(Tabla1[[#This Row],[datetime]],"hh:mm")</f>
        <v>18:02</v>
      </c>
      <c r="F1725" t="s">
        <v>3</v>
      </c>
      <c r="G1725" t="s">
        <v>703</v>
      </c>
      <c r="H1725" t="str">
        <f>IF(ISBLANK(G1725),"cash",IF(COUNTIF($D$2:D1725,D1725)=1,"Nuevo","frecuente"))</f>
        <v>frecuente</v>
      </c>
      <c r="I1725" s="8">
        <v>35.76</v>
      </c>
      <c r="J1725" t="s">
        <v>43</v>
      </c>
      <c r="K1725" t="str">
        <f>Tabla1[[#This Row],[day_of_the_week]]&amp;"-"&amp;Tabla1[[#This Row],[hour]]&amp;"-"&amp;Tabla1[[#This Row],[cash_type]]&amp;"-"&amp;Tabla1[[#This Row],[card]]&amp;"-"&amp;Tabla1[[#This Row],[coffee_name]]</f>
        <v>domingo-18:02-card-ANON-0000-0000-0689-Cappuccino</v>
      </c>
      <c r="L1725" t="str">
        <f>IF(COUNTIF($K$2:K1725,K1725)=1,"único","repetido")</f>
        <v>único</v>
      </c>
    </row>
    <row r="1726" spans="1:12" x14ac:dyDescent="0.3">
      <c r="A1726" s="1">
        <v>45564</v>
      </c>
      <c r="B1726" s="2">
        <v>45564.938227025465</v>
      </c>
      <c r="C1726" s="2" t="str">
        <f>TEXT(Tabla1[[#This Row],[date]],"mmm")</f>
        <v>sept</v>
      </c>
      <c r="D1726" s="2" t="str">
        <f>TEXT(Tabla1[[#This Row],[date]],"dddd")</f>
        <v>domingo</v>
      </c>
      <c r="E1726" s="2" t="str">
        <f>TEXT(Tabla1[[#This Row],[datetime]],"hh:mm")</f>
        <v>22:31</v>
      </c>
      <c r="F1726" t="s">
        <v>3</v>
      </c>
      <c r="G1726" t="s">
        <v>704</v>
      </c>
      <c r="H1726" t="str">
        <f>IF(ISBLANK(G1726),"cash",IF(COUNTIF($D$2:D1726,D1726)=1,"Nuevo","frecuente"))</f>
        <v>frecuente</v>
      </c>
      <c r="I1726" s="8">
        <v>35.76</v>
      </c>
      <c r="J1726" t="s">
        <v>7</v>
      </c>
      <c r="K1726" t="str">
        <f>Tabla1[[#This Row],[day_of_the_week]]&amp;"-"&amp;Tabla1[[#This Row],[hour]]&amp;"-"&amp;Tabla1[[#This Row],[cash_type]]&amp;"-"&amp;Tabla1[[#This Row],[card]]&amp;"-"&amp;Tabla1[[#This Row],[coffee_name]]</f>
        <v>domingo-22:31-card-ANON-0000-0000-0690-Latte</v>
      </c>
      <c r="L1726" t="str">
        <f>IF(COUNTIF($K$2:K1726,K1726)=1,"único","repetido")</f>
        <v>único</v>
      </c>
    </row>
    <row r="1727" spans="1:12" x14ac:dyDescent="0.3">
      <c r="A1727" s="1">
        <v>45565</v>
      </c>
      <c r="B1727" s="2">
        <v>45565.339438842595</v>
      </c>
      <c r="C1727" s="2" t="str">
        <f>TEXT(Tabla1[[#This Row],[date]],"mmm")</f>
        <v>sept</v>
      </c>
      <c r="D1727" s="2" t="str">
        <f>TEXT(Tabla1[[#This Row],[date]],"dddd")</f>
        <v>lunes</v>
      </c>
      <c r="E1727" s="2" t="str">
        <f>TEXT(Tabla1[[#This Row],[datetime]],"hh:mm")</f>
        <v>08:08</v>
      </c>
      <c r="F1727" t="s">
        <v>3</v>
      </c>
      <c r="G1727" t="s">
        <v>155</v>
      </c>
      <c r="H1727" t="str">
        <f>IF(ISBLANK(G1727),"cash",IF(COUNTIF($D$2:D1727,D1727)=1,"Nuevo","frecuente"))</f>
        <v>frecuente</v>
      </c>
      <c r="I1727" s="8">
        <v>25.96</v>
      </c>
      <c r="J1727" t="s">
        <v>28</v>
      </c>
      <c r="K1727" t="str">
        <f>Tabla1[[#This Row],[day_of_the_week]]&amp;"-"&amp;Tabla1[[#This Row],[hour]]&amp;"-"&amp;Tabla1[[#This Row],[cash_type]]&amp;"-"&amp;Tabla1[[#This Row],[card]]&amp;"-"&amp;Tabla1[[#This Row],[coffee_name]]</f>
        <v>lunes-08:08-card-ANON-0000-0000-0141-Cortado</v>
      </c>
      <c r="L1727" t="str">
        <f>IF(COUNTIF($K$2:K1727,K1727)=1,"único","repetido")</f>
        <v>único</v>
      </c>
    </row>
    <row r="1728" spans="1:12" x14ac:dyDescent="0.3">
      <c r="A1728" s="1">
        <v>45565</v>
      </c>
      <c r="B1728" s="2">
        <v>45565.374243854167</v>
      </c>
      <c r="C1728" s="2" t="str">
        <f>TEXT(Tabla1[[#This Row],[date]],"mmm")</f>
        <v>sept</v>
      </c>
      <c r="D1728" s="2" t="str">
        <f>TEXT(Tabla1[[#This Row],[date]],"dddd")</f>
        <v>lunes</v>
      </c>
      <c r="E1728" s="2" t="str">
        <f>TEXT(Tabla1[[#This Row],[datetime]],"hh:mm")</f>
        <v>08:58</v>
      </c>
      <c r="F1728" t="s">
        <v>3</v>
      </c>
      <c r="G1728" t="s">
        <v>705</v>
      </c>
      <c r="H1728" t="str">
        <f>IF(ISBLANK(G1728),"cash",IF(COUNTIF($D$2:D1728,D1728)=1,"Nuevo","frecuente"))</f>
        <v>frecuente</v>
      </c>
      <c r="I1728" s="8">
        <v>25.96</v>
      </c>
      <c r="J1728" t="s">
        <v>28</v>
      </c>
      <c r="K1728" t="str">
        <f>Tabla1[[#This Row],[day_of_the_week]]&amp;"-"&amp;Tabla1[[#This Row],[hour]]&amp;"-"&amp;Tabla1[[#This Row],[cash_type]]&amp;"-"&amp;Tabla1[[#This Row],[card]]&amp;"-"&amp;Tabla1[[#This Row],[coffee_name]]</f>
        <v>lunes-08:58-card-ANON-0000-0000-0691-Cortado</v>
      </c>
      <c r="L1728" t="str">
        <f>IF(COUNTIF($K$2:K1728,K1728)=1,"único","repetido")</f>
        <v>único</v>
      </c>
    </row>
    <row r="1729" spans="1:12" x14ac:dyDescent="0.3">
      <c r="A1729" s="1">
        <v>45565</v>
      </c>
      <c r="B1729" s="2">
        <v>45565.375056909725</v>
      </c>
      <c r="C1729" s="2" t="str">
        <f>TEXT(Tabla1[[#This Row],[date]],"mmm")</f>
        <v>sept</v>
      </c>
      <c r="D1729" s="2" t="str">
        <f>TEXT(Tabla1[[#This Row],[date]],"dddd")</f>
        <v>lunes</v>
      </c>
      <c r="E1729" s="2" t="str">
        <f>TEXT(Tabla1[[#This Row],[datetime]],"hh:mm")</f>
        <v>09:00</v>
      </c>
      <c r="F1729" t="s">
        <v>3</v>
      </c>
      <c r="G1729" t="s">
        <v>706</v>
      </c>
      <c r="H1729" t="str">
        <f>IF(ISBLANK(G1729),"cash",IF(COUNTIF($D$2:D1729,D1729)=1,"Nuevo","frecuente"))</f>
        <v>frecuente</v>
      </c>
      <c r="I1729" s="8">
        <v>35.76</v>
      </c>
      <c r="J1729" t="s">
        <v>9</v>
      </c>
      <c r="K1729" t="str">
        <f>Tabla1[[#This Row],[day_of_the_week]]&amp;"-"&amp;Tabla1[[#This Row],[hour]]&amp;"-"&amp;Tabla1[[#This Row],[cash_type]]&amp;"-"&amp;Tabla1[[#This Row],[card]]&amp;"-"&amp;Tabla1[[#This Row],[coffee_name]]</f>
        <v>lunes-09:00-card-ANON-0000-0000-0692-Hot Chocolate</v>
      </c>
      <c r="L1729" t="str">
        <f>IF(COUNTIF($K$2:K1729,K1729)=1,"único","repetido")</f>
        <v>único</v>
      </c>
    </row>
    <row r="1730" spans="1:12" x14ac:dyDescent="0.3">
      <c r="A1730" s="1">
        <v>45565</v>
      </c>
      <c r="B1730" s="2">
        <v>45565.417467222222</v>
      </c>
      <c r="C1730" s="2" t="str">
        <f>TEXT(Tabla1[[#This Row],[date]],"mmm")</f>
        <v>sept</v>
      </c>
      <c r="D1730" s="2" t="str">
        <f>TEXT(Tabla1[[#This Row],[date]],"dddd")</f>
        <v>lunes</v>
      </c>
      <c r="E1730" s="2" t="str">
        <f>TEXT(Tabla1[[#This Row],[datetime]],"hh:mm")</f>
        <v>10:01</v>
      </c>
      <c r="F1730" t="s">
        <v>3</v>
      </c>
      <c r="G1730" t="s">
        <v>290</v>
      </c>
      <c r="H1730" t="str">
        <f>IF(ISBLANK(G1730),"cash",IF(COUNTIF($D$2:D1730,D1730)=1,"Nuevo","frecuente"))</f>
        <v>frecuente</v>
      </c>
      <c r="I1730" s="8">
        <v>30.86</v>
      </c>
      <c r="J1730" t="s">
        <v>14</v>
      </c>
      <c r="K1730" t="str">
        <f>Tabla1[[#This Row],[day_of_the_week]]&amp;"-"&amp;Tabla1[[#This Row],[hour]]&amp;"-"&amp;Tabla1[[#This Row],[cash_type]]&amp;"-"&amp;Tabla1[[#This Row],[card]]&amp;"-"&amp;Tabla1[[#This Row],[coffee_name]]</f>
        <v>lunes-10:01-card-ANON-0000-0000-0276-Americano with Milk</v>
      </c>
      <c r="L1730" t="str">
        <f>IF(COUNTIF($K$2:K1730,K1730)=1,"único","repetido")</f>
        <v>único</v>
      </c>
    </row>
    <row r="1731" spans="1:12" x14ac:dyDescent="0.3">
      <c r="A1731" s="1">
        <v>45565</v>
      </c>
      <c r="B1731" s="2">
        <v>45565.420351284723</v>
      </c>
      <c r="C1731" s="2" t="str">
        <f>TEXT(Tabla1[[#This Row],[date]],"mmm")</f>
        <v>sept</v>
      </c>
      <c r="D1731" s="2" t="str">
        <f>TEXT(Tabla1[[#This Row],[date]],"dddd")</f>
        <v>lunes</v>
      </c>
      <c r="E1731" s="2" t="str">
        <f>TEXT(Tabla1[[#This Row],[datetime]],"hh:mm")</f>
        <v>10:05</v>
      </c>
      <c r="F1731" t="s">
        <v>3</v>
      </c>
      <c r="G1731" t="s">
        <v>155</v>
      </c>
      <c r="H1731" t="str">
        <f>IF(ISBLANK(G1731),"cash",IF(COUNTIF($D$2:D1731,D1731)=1,"Nuevo","frecuente"))</f>
        <v>frecuente</v>
      </c>
      <c r="I1731" s="8">
        <v>25.96</v>
      </c>
      <c r="J1731" t="s">
        <v>28</v>
      </c>
      <c r="K1731" t="str">
        <f>Tabla1[[#This Row],[day_of_the_week]]&amp;"-"&amp;Tabla1[[#This Row],[hour]]&amp;"-"&amp;Tabla1[[#This Row],[cash_type]]&amp;"-"&amp;Tabla1[[#This Row],[card]]&amp;"-"&amp;Tabla1[[#This Row],[coffee_name]]</f>
        <v>lunes-10:05-card-ANON-0000-0000-0141-Cortado</v>
      </c>
      <c r="L1731" t="str">
        <f>IF(COUNTIF($K$2:K1731,K1731)=1,"único","repetido")</f>
        <v>único</v>
      </c>
    </row>
    <row r="1732" spans="1:12" x14ac:dyDescent="0.3">
      <c r="A1732" s="1">
        <v>45565</v>
      </c>
      <c r="B1732" s="2">
        <v>45565.481187013887</v>
      </c>
      <c r="C1732" s="2" t="str">
        <f>TEXT(Tabla1[[#This Row],[date]],"mmm")</f>
        <v>sept</v>
      </c>
      <c r="D1732" s="2" t="str">
        <f>TEXT(Tabla1[[#This Row],[date]],"dddd")</f>
        <v>lunes</v>
      </c>
      <c r="E1732" s="2" t="str">
        <f>TEXT(Tabla1[[#This Row],[datetime]],"hh:mm")</f>
        <v>11:32</v>
      </c>
      <c r="F1732" t="s">
        <v>3</v>
      </c>
      <c r="G1732" t="s">
        <v>707</v>
      </c>
      <c r="H1732" t="str">
        <f>IF(ISBLANK(G1732),"cash",IF(COUNTIF($D$2:D1732,D1732)=1,"Nuevo","frecuente"))</f>
        <v>frecuente</v>
      </c>
      <c r="I1732" s="8">
        <v>30.86</v>
      </c>
      <c r="J1732" t="s">
        <v>14</v>
      </c>
      <c r="K1732" t="str">
        <f>Tabla1[[#This Row],[day_of_the_week]]&amp;"-"&amp;Tabla1[[#This Row],[hour]]&amp;"-"&amp;Tabla1[[#This Row],[cash_type]]&amp;"-"&amp;Tabla1[[#This Row],[card]]&amp;"-"&amp;Tabla1[[#This Row],[coffee_name]]</f>
        <v>lunes-11:32-card-ANON-0000-0000-0693-Americano with Milk</v>
      </c>
      <c r="L1732" t="str">
        <f>IF(COUNTIF($K$2:K1732,K1732)=1,"único","repetido")</f>
        <v>único</v>
      </c>
    </row>
    <row r="1733" spans="1:12" x14ac:dyDescent="0.3">
      <c r="A1733" s="1">
        <v>45565</v>
      </c>
      <c r="B1733" s="2">
        <v>45565.698431249999</v>
      </c>
      <c r="C1733" s="2" t="str">
        <f>TEXT(Tabla1[[#This Row],[date]],"mmm")</f>
        <v>sept</v>
      </c>
      <c r="D1733" s="2" t="str">
        <f>TEXT(Tabla1[[#This Row],[date]],"dddd")</f>
        <v>lunes</v>
      </c>
      <c r="E1733" s="2" t="str">
        <f>TEXT(Tabla1[[#This Row],[datetime]],"hh:mm")</f>
        <v>16:45</v>
      </c>
      <c r="F1733" t="s">
        <v>3</v>
      </c>
      <c r="G1733" t="s">
        <v>347</v>
      </c>
      <c r="H1733" t="str">
        <f>IF(ISBLANK(G1733),"cash",IF(COUNTIF($D$2:D1733,D1733)=1,"Nuevo","frecuente"))</f>
        <v>frecuente</v>
      </c>
      <c r="I1733" s="8">
        <v>30.86</v>
      </c>
      <c r="J1733" t="s">
        <v>14</v>
      </c>
      <c r="K1733" t="str">
        <f>Tabla1[[#This Row],[day_of_the_week]]&amp;"-"&amp;Tabla1[[#This Row],[hour]]&amp;"-"&amp;Tabla1[[#This Row],[cash_type]]&amp;"-"&amp;Tabla1[[#This Row],[card]]&amp;"-"&amp;Tabla1[[#This Row],[coffee_name]]</f>
        <v>lunes-16:45-card-ANON-0000-0000-0333-Americano with Milk</v>
      </c>
      <c r="L1733" t="str">
        <f>IF(COUNTIF($K$2:K1733,K1733)=1,"único","repetido")</f>
        <v>único</v>
      </c>
    </row>
    <row r="1734" spans="1:12" x14ac:dyDescent="0.3">
      <c r="A1734" s="1">
        <v>45565</v>
      </c>
      <c r="B1734" s="2">
        <v>45565.814099537034</v>
      </c>
      <c r="C1734" s="2" t="str">
        <f>TEXT(Tabla1[[#This Row],[date]],"mmm")</f>
        <v>sept</v>
      </c>
      <c r="D1734" s="2" t="str">
        <f>TEXT(Tabla1[[#This Row],[date]],"dddd")</f>
        <v>lunes</v>
      </c>
      <c r="E1734" s="2" t="str">
        <f>TEXT(Tabla1[[#This Row],[datetime]],"hh:mm")</f>
        <v>19:32</v>
      </c>
      <c r="F1734" t="s">
        <v>3</v>
      </c>
      <c r="G1734" t="s">
        <v>521</v>
      </c>
      <c r="H1734" t="str">
        <f>IF(ISBLANK(G1734),"cash",IF(COUNTIF($D$2:D1734,D1734)=1,"Nuevo","frecuente"))</f>
        <v>frecuente</v>
      </c>
      <c r="I1734" s="8">
        <v>35.76</v>
      </c>
      <c r="J1734" t="s">
        <v>7</v>
      </c>
      <c r="K1734" t="str">
        <f>Tabla1[[#This Row],[day_of_the_week]]&amp;"-"&amp;Tabla1[[#This Row],[hour]]&amp;"-"&amp;Tabla1[[#This Row],[cash_type]]&amp;"-"&amp;Tabla1[[#This Row],[card]]&amp;"-"&amp;Tabla1[[#This Row],[coffee_name]]</f>
        <v>lunes-19:32-card-ANON-0000-0000-0507-Latte</v>
      </c>
      <c r="L1734" t="str">
        <f>IF(COUNTIF($K$2:K1734,K1734)=1,"único","repetido")</f>
        <v>único</v>
      </c>
    </row>
    <row r="1735" spans="1:12" x14ac:dyDescent="0.3">
      <c r="A1735" s="1">
        <v>45565</v>
      </c>
      <c r="B1735" s="2">
        <v>45565.828635324076</v>
      </c>
      <c r="C1735" s="2" t="str">
        <f>TEXT(Tabla1[[#This Row],[date]],"mmm")</f>
        <v>sept</v>
      </c>
      <c r="D1735" s="2" t="str">
        <f>TEXT(Tabla1[[#This Row],[date]],"dddd")</f>
        <v>lunes</v>
      </c>
      <c r="E1735" s="2" t="str">
        <f>TEXT(Tabla1[[#This Row],[datetime]],"hh:mm")</f>
        <v>19:53</v>
      </c>
      <c r="F1735" t="s">
        <v>3</v>
      </c>
      <c r="G1735" t="s">
        <v>708</v>
      </c>
      <c r="H1735" t="str">
        <f>IF(ISBLANK(G1735),"cash",IF(COUNTIF($D$2:D1735,D1735)=1,"Nuevo","frecuente"))</f>
        <v>frecuente</v>
      </c>
      <c r="I1735" s="8">
        <v>30.86</v>
      </c>
      <c r="J1735" t="s">
        <v>14</v>
      </c>
      <c r="K1735" t="str">
        <f>Tabla1[[#This Row],[day_of_the_week]]&amp;"-"&amp;Tabla1[[#This Row],[hour]]&amp;"-"&amp;Tabla1[[#This Row],[cash_type]]&amp;"-"&amp;Tabla1[[#This Row],[card]]&amp;"-"&amp;Tabla1[[#This Row],[coffee_name]]</f>
        <v>lunes-19:53-card-ANON-0000-0000-0694-Americano with Milk</v>
      </c>
      <c r="L1735" t="str">
        <f>IF(COUNTIF($K$2:K1735,K1735)=1,"único","repetido")</f>
        <v>único</v>
      </c>
    </row>
    <row r="1736" spans="1:12" x14ac:dyDescent="0.3">
      <c r="A1736" s="1">
        <v>45565</v>
      </c>
      <c r="B1736" s="2">
        <v>45565.829370601852</v>
      </c>
      <c r="C1736" s="2" t="str">
        <f>TEXT(Tabla1[[#This Row],[date]],"mmm")</f>
        <v>sept</v>
      </c>
      <c r="D1736" s="2" t="str">
        <f>TEXT(Tabla1[[#This Row],[date]],"dddd")</f>
        <v>lunes</v>
      </c>
      <c r="E1736" s="2" t="str">
        <f>TEXT(Tabla1[[#This Row],[datetime]],"hh:mm")</f>
        <v>19:54</v>
      </c>
      <c r="F1736" t="s">
        <v>3</v>
      </c>
      <c r="G1736" t="s">
        <v>708</v>
      </c>
      <c r="H1736" t="str">
        <f>IF(ISBLANK(G1736),"cash",IF(COUNTIF($D$2:D1736,D1736)=1,"Nuevo","frecuente"))</f>
        <v>frecuente</v>
      </c>
      <c r="I1736" s="8">
        <v>25.96</v>
      </c>
      <c r="J1736" t="s">
        <v>28</v>
      </c>
      <c r="K1736" t="str">
        <f>Tabla1[[#This Row],[day_of_the_week]]&amp;"-"&amp;Tabla1[[#This Row],[hour]]&amp;"-"&amp;Tabla1[[#This Row],[cash_type]]&amp;"-"&amp;Tabla1[[#This Row],[card]]&amp;"-"&amp;Tabla1[[#This Row],[coffee_name]]</f>
        <v>lunes-19:54-card-ANON-0000-0000-0694-Cortado</v>
      </c>
      <c r="L1736" t="str">
        <f>IF(COUNTIF($K$2:K1736,K1736)=1,"único","repetido")</f>
        <v>único</v>
      </c>
    </row>
    <row r="1737" spans="1:12" x14ac:dyDescent="0.3">
      <c r="A1737" s="1">
        <v>45565</v>
      </c>
      <c r="B1737" s="2">
        <v>45565.832858715279</v>
      </c>
      <c r="C1737" s="2" t="str">
        <f>TEXT(Tabla1[[#This Row],[date]],"mmm")</f>
        <v>sept</v>
      </c>
      <c r="D1737" s="2" t="str">
        <f>TEXT(Tabla1[[#This Row],[date]],"dddd")</f>
        <v>lunes</v>
      </c>
      <c r="E1737" s="2" t="str">
        <f>TEXT(Tabla1[[#This Row],[datetime]],"hh:mm")</f>
        <v>19:59</v>
      </c>
      <c r="F1737" t="s">
        <v>3</v>
      </c>
      <c r="G1737" t="s">
        <v>645</v>
      </c>
      <c r="H1737" t="str">
        <f>IF(ISBLANK(G1737),"cash",IF(COUNTIF($D$2:D1737,D1737)=1,"Nuevo","frecuente"))</f>
        <v>frecuente</v>
      </c>
      <c r="I1737" s="8">
        <v>35.76</v>
      </c>
      <c r="J1737" t="s">
        <v>7</v>
      </c>
      <c r="K1737" t="str">
        <f>Tabla1[[#This Row],[day_of_the_week]]&amp;"-"&amp;Tabla1[[#This Row],[hour]]&amp;"-"&amp;Tabla1[[#This Row],[cash_type]]&amp;"-"&amp;Tabla1[[#This Row],[card]]&amp;"-"&amp;Tabla1[[#This Row],[coffee_name]]</f>
        <v>lunes-19:59-card-ANON-0000-0000-0631-Latte</v>
      </c>
      <c r="L1737" t="str">
        <f>IF(COUNTIF($K$2:K1737,K1737)=1,"único","repetido")</f>
        <v>único</v>
      </c>
    </row>
    <row r="1738" spans="1:12" x14ac:dyDescent="0.3">
      <c r="A1738" s="1">
        <v>45565</v>
      </c>
      <c r="B1738" s="2">
        <v>45565.833821006941</v>
      </c>
      <c r="C1738" s="2" t="str">
        <f>TEXT(Tabla1[[#This Row],[date]],"mmm")</f>
        <v>sept</v>
      </c>
      <c r="D1738" s="2" t="str">
        <f>TEXT(Tabla1[[#This Row],[date]],"dddd")</f>
        <v>lunes</v>
      </c>
      <c r="E1738" s="2" t="str">
        <f>TEXT(Tabla1[[#This Row],[datetime]],"hh:mm")</f>
        <v>20:00</v>
      </c>
      <c r="F1738" t="s">
        <v>3</v>
      </c>
      <c r="G1738" t="s">
        <v>545</v>
      </c>
      <c r="H1738" t="str">
        <f>IF(ISBLANK(G1738),"cash",IF(COUNTIF($D$2:D1738,D1738)=1,"Nuevo","frecuente"))</f>
        <v>frecuente</v>
      </c>
      <c r="I1738" s="8">
        <v>30.86</v>
      </c>
      <c r="J1738" t="s">
        <v>14</v>
      </c>
      <c r="K1738" t="str">
        <f>Tabla1[[#This Row],[day_of_the_week]]&amp;"-"&amp;Tabla1[[#This Row],[hour]]&amp;"-"&amp;Tabla1[[#This Row],[cash_type]]&amp;"-"&amp;Tabla1[[#This Row],[card]]&amp;"-"&amp;Tabla1[[#This Row],[coffee_name]]</f>
        <v>lunes-20:00-card-ANON-0000-0000-0531-Americano with Milk</v>
      </c>
      <c r="L1738" t="str">
        <f>IF(COUNTIF($K$2:K1738,K1738)=1,"único","repetido")</f>
        <v>único</v>
      </c>
    </row>
    <row r="1739" spans="1:12" x14ac:dyDescent="0.3">
      <c r="A1739" s="1">
        <v>45565</v>
      </c>
      <c r="B1739" s="2">
        <v>45565.834516099538</v>
      </c>
      <c r="C1739" s="2" t="str">
        <f>TEXT(Tabla1[[#This Row],[date]],"mmm")</f>
        <v>sept</v>
      </c>
      <c r="D1739" s="2" t="str">
        <f>TEXT(Tabla1[[#This Row],[date]],"dddd")</f>
        <v>lunes</v>
      </c>
      <c r="E1739" s="2" t="str">
        <f>TEXT(Tabla1[[#This Row],[datetime]],"hh:mm")</f>
        <v>20:01</v>
      </c>
      <c r="F1739" t="s">
        <v>3</v>
      </c>
      <c r="G1739" t="s">
        <v>647</v>
      </c>
      <c r="H1739" t="str">
        <f>IF(ISBLANK(G1739),"cash",IF(COUNTIF($D$2:D1739,D1739)=1,"Nuevo","frecuente"))</f>
        <v>frecuente</v>
      </c>
      <c r="I1739" s="8">
        <v>30.86</v>
      </c>
      <c r="J1739" t="s">
        <v>14</v>
      </c>
      <c r="K1739" t="str">
        <f>Tabla1[[#This Row],[day_of_the_week]]&amp;"-"&amp;Tabla1[[#This Row],[hour]]&amp;"-"&amp;Tabla1[[#This Row],[cash_type]]&amp;"-"&amp;Tabla1[[#This Row],[card]]&amp;"-"&amp;Tabla1[[#This Row],[coffee_name]]</f>
        <v>lunes-20:01-card-ANON-0000-0000-0633-Americano with Milk</v>
      </c>
      <c r="L1739" t="str">
        <f>IF(COUNTIF($K$2:K1739,K1739)=1,"único","repetido")</f>
        <v>único</v>
      </c>
    </row>
    <row r="1740" spans="1:12" x14ac:dyDescent="0.3">
      <c r="A1740" s="1">
        <v>45565</v>
      </c>
      <c r="B1740" s="2">
        <v>45565.90355934028</v>
      </c>
      <c r="C1740" s="2" t="str">
        <f>TEXT(Tabla1[[#This Row],[date]],"mmm")</f>
        <v>sept</v>
      </c>
      <c r="D1740" s="2" t="str">
        <f>TEXT(Tabla1[[#This Row],[date]],"dddd")</f>
        <v>lunes</v>
      </c>
      <c r="E1740" s="2" t="str">
        <f>TEXT(Tabla1[[#This Row],[datetime]],"hh:mm")</f>
        <v>21:41</v>
      </c>
      <c r="F1740" t="s">
        <v>3</v>
      </c>
      <c r="G1740" t="s">
        <v>709</v>
      </c>
      <c r="H1740" t="str">
        <f>IF(ISBLANK(G1740),"cash",IF(COUNTIF($D$2:D1740,D1740)=1,"Nuevo","frecuente"))</f>
        <v>frecuente</v>
      </c>
      <c r="I1740" s="8">
        <v>30.86</v>
      </c>
      <c r="J1740" t="s">
        <v>14</v>
      </c>
      <c r="K1740" t="str">
        <f>Tabla1[[#This Row],[day_of_the_week]]&amp;"-"&amp;Tabla1[[#This Row],[hour]]&amp;"-"&amp;Tabla1[[#This Row],[cash_type]]&amp;"-"&amp;Tabla1[[#This Row],[card]]&amp;"-"&amp;Tabla1[[#This Row],[coffee_name]]</f>
        <v>lunes-21:41-card-ANON-0000-0000-0695-Americano with Milk</v>
      </c>
      <c r="L1740" t="str">
        <f>IF(COUNTIF($K$2:K1740,K1740)=1,"único","repetido")</f>
        <v>único</v>
      </c>
    </row>
    <row r="1741" spans="1:12" x14ac:dyDescent="0.3">
      <c r="A1741" s="1">
        <v>45566</v>
      </c>
      <c r="B1741" s="2">
        <v>45566.324403344908</v>
      </c>
      <c r="C1741" s="2" t="str">
        <f>TEXT(Tabla1[[#This Row],[date]],"mmm")</f>
        <v>oct</v>
      </c>
      <c r="D1741" s="2" t="str">
        <f>TEXT(Tabla1[[#This Row],[date]],"dddd")</f>
        <v>martes</v>
      </c>
      <c r="E1741" s="2" t="str">
        <f>TEXT(Tabla1[[#This Row],[datetime]],"hh:mm")</f>
        <v>07:47</v>
      </c>
      <c r="F1741" t="s">
        <v>3</v>
      </c>
      <c r="G1741" t="s">
        <v>710</v>
      </c>
      <c r="H1741" t="str">
        <f>IF(ISBLANK(G1741),"cash",IF(COUNTIF($D$2:D1741,D1741)=1,"Nuevo","frecuente"))</f>
        <v>frecuente</v>
      </c>
      <c r="I1741" s="8">
        <v>35.76</v>
      </c>
      <c r="J1741" t="s">
        <v>7</v>
      </c>
      <c r="K1741" t="str">
        <f>Tabla1[[#This Row],[day_of_the_week]]&amp;"-"&amp;Tabla1[[#This Row],[hour]]&amp;"-"&amp;Tabla1[[#This Row],[cash_type]]&amp;"-"&amp;Tabla1[[#This Row],[card]]&amp;"-"&amp;Tabla1[[#This Row],[coffee_name]]</f>
        <v>martes-07:47-card-ANON-0000-0000-0696-Latte</v>
      </c>
      <c r="L1741" t="str">
        <f>IF(COUNTIF($K$2:K1741,K1741)=1,"único","repetido")</f>
        <v>único</v>
      </c>
    </row>
    <row r="1742" spans="1:12" x14ac:dyDescent="0.3">
      <c r="A1742" s="1">
        <v>45566</v>
      </c>
      <c r="B1742" s="2">
        <v>45566.408689548611</v>
      </c>
      <c r="C1742" s="2" t="str">
        <f>TEXT(Tabla1[[#This Row],[date]],"mmm")</f>
        <v>oct</v>
      </c>
      <c r="D1742" s="2" t="str">
        <f>TEXT(Tabla1[[#This Row],[date]],"dddd")</f>
        <v>martes</v>
      </c>
      <c r="E1742" s="2" t="str">
        <f>TEXT(Tabla1[[#This Row],[datetime]],"hh:mm")</f>
        <v>09:48</v>
      </c>
      <c r="F1742" t="s">
        <v>3</v>
      </c>
      <c r="G1742" t="s">
        <v>290</v>
      </c>
      <c r="H1742" t="str">
        <f>IF(ISBLANK(G1742),"cash",IF(COUNTIF($D$2:D1742,D1742)=1,"Nuevo","frecuente"))</f>
        <v>frecuente</v>
      </c>
      <c r="I1742" s="8">
        <v>30.86</v>
      </c>
      <c r="J1742" t="s">
        <v>14</v>
      </c>
      <c r="K1742" t="str">
        <f>Tabla1[[#This Row],[day_of_the_week]]&amp;"-"&amp;Tabla1[[#This Row],[hour]]&amp;"-"&amp;Tabla1[[#This Row],[cash_type]]&amp;"-"&amp;Tabla1[[#This Row],[card]]&amp;"-"&amp;Tabla1[[#This Row],[coffee_name]]</f>
        <v>martes-09:48-card-ANON-0000-0000-0276-Americano with Milk</v>
      </c>
      <c r="L1742" t="str">
        <f>IF(COUNTIF($K$2:K1742,K1742)=1,"único","repetido")</f>
        <v>único</v>
      </c>
    </row>
    <row r="1743" spans="1:12" x14ac:dyDescent="0.3">
      <c r="A1743" s="1">
        <v>45566</v>
      </c>
      <c r="B1743" s="2">
        <v>45566.418365486112</v>
      </c>
      <c r="C1743" s="2" t="str">
        <f>TEXT(Tabla1[[#This Row],[date]],"mmm")</f>
        <v>oct</v>
      </c>
      <c r="D1743" s="2" t="str">
        <f>TEXT(Tabla1[[#This Row],[date]],"dddd")</f>
        <v>martes</v>
      </c>
      <c r="E1743" s="2" t="str">
        <f>TEXT(Tabla1[[#This Row],[datetime]],"hh:mm")</f>
        <v>10:02</v>
      </c>
      <c r="F1743" t="s">
        <v>3</v>
      </c>
      <c r="G1743" t="s">
        <v>347</v>
      </c>
      <c r="H1743" t="str">
        <f>IF(ISBLANK(G1743),"cash",IF(COUNTIF($D$2:D1743,D1743)=1,"Nuevo","frecuente"))</f>
        <v>frecuente</v>
      </c>
      <c r="I1743" s="8">
        <v>30.86</v>
      </c>
      <c r="J1743" t="s">
        <v>14</v>
      </c>
      <c r="K1743" t="str">
        <f>Tabla1[[#This Row],[day_of_the_week]]&amp;"-"&amp;Tabla1[[#This Row],[hour]]&amp;"-"&amp;Tabla1[[#This Row],[cash_type]]&amp;"-"&amp;Tabla1[[#This Row],[card]]&amp;"-"&amp;Tabla1[[#This Row],[coffee_name]]</f>
        <v>martes-10:02-card-ANON-0000-0000-0333-Americano with Milk</v>
      </c>
      <c r="L1743" t="str">
        <f>IF(COUNTIF($K$2:K1743,K1743)=1,"único","repetido")</f>
        <v>único</v>
      </c>
    </row>
    <row r="1744" spans="1:12" x14ac:dyDescent="0.3">
      <c r="A1744" s="1">
        <v>45566</v>
      </c>
      <c r="B1744" s="2">
        <v>45566.419295312502</v>
      </c>
      <c r="C1744" s="2" t="str">
        <f>TEXT(Tabla1[[#This Row],[date]],"mmm")</f>
        <v>oct</v>
      </c>
      <c r="D1744" s="2" t="str">
        <f>TEXT(Tabla1[[#This Row],[date]],"dddd")</f>
        <v>martes</v>
      </c>
      <c r="E1744" s="2" t="str">
        <f>TEXT(Tabla1[[#This Row],[datetime]],"hh:mm")</f>
        <v>10:03</v>
      </c>
      <c r="F1744" t="s">
        <v>3</v>
      </c>
      <c r="G1744" t="s">
        <v>347</v>
      </c>
      <c r="H1744" t="str">
        <f>IF(ISBLANK(G1744),"cash",IF(COUNTIF($D$2:D1744,D1744)=1,"Nuevo","frecuente"))</f>
        <v>frecuente</v>
      </c>
      <c r="I1744" s="8">
        <v>30.86</v>
      </c>
      <c r="J1744" t="s">
        <v>14</v>
      </c>
      <c r="K1744" t="str">
        <f>Tabla1[[#This Row],[day_of_the_week]]&amp;"-"&amp;Tabla1[[#This Row],[hour]]&amp;"-"&amp;Tabla1[[#This Row],[cash_type]]&amp;"-"&amp;Tabla1[[#This Row],[card]]&amp;"-"&amp;Tabla1[[#This Row],[coffee_name]]</f>
        <v>martes-10:03-card-ANON-0000-0000-0333-Americano with Milk</v>
      </c>
      <c r="L1744" t="str">
        <f>IF(COUNTIF($K$2:K1744,K1744)=1,"único","repetido")</f>
        <v>único</v>
      </c>
    </row>
    <row r="1745" spans="1:12" x14ac:dyDescent="0.3">
      <c r="A1745" s="1">
        <v>45566</v>
      </c>
      <c r="B1745" s="2">
        <v>45566.496896446763</v>
      </c>
      <c r="C1745" s="2" t="str">
        <f>TEXT(Tabla1[[#This Row],[date]],"mmm")</f>
        <v>oct</v>
      </c>
      <c r="D1745" s="2" t="str">
        <f>TEXT(Tabla1[[#This Row],[date]],"dddd")</f>
        <v>martes</v>
      </c>
      <c r="E1745" s="2" t="str">
        <f>TEXT(Tabla1[[#This Row],[datetime]],"hh:mm")</f>
        <v>11:55</v>
      </c>
      <c r="F1745" t="s">
        <v>3</v>
      </c>
      <c r="G1745" t="s">
        <v>711</v>
      </c>
      <c r="H1745" t="str">
        <f>IF(ISBLANK(G1745),"cash",IF(COUNTIF($D$2:D1745,D1745)=1,"Nuevo","frecuente"))</f>
        <v>frecuente</v>
      </c>
      <c r="I1745" s="8">
        <v>30.86</v>
      </c>
      <c r="J1745" t="s">
        <v>14</v>
      </c>
      <c r="K1745" t="str">
        <f>Tabla1[[#This Row],[day_of_the_week]]&amp;"-"&amp;Tabla1[[#This Row],[hour]]&amp;"-"&amp;Tabla1[[#This Row],[cash_type]]&amp;"-"&amp;Tabla1[[#This Row],[card]]&amp;"-"&amp;Tabla1[[#This Row],[coffee_name]]</f>
        <v>martes-11:55-card-ANON-0000-0000-0697-Americano with Milk</v>
      </c>
      <c r="L1745" t="str">
        <f>IF(COUNTIF($K$2:K1745,K1745)=1,"único","repetido")</f>
        <v>único</v>
      </c>
    </row>
    <row r="1746" spans="1:12" x14ac:dyDescent="0.3">
      <c r="A1746" s="1">
        <v>45566</v>
      </c>
      <c r="B1746" s="2">
        <v>45566.508894050923</v>
      </c>
      <c r="C1746" s="2" t="str">
        <f>TEXT(Tabla1[[#This Row],[date]],"mmm")</f>
        <v>oct</v>
      </c>
      <c r="D1746" s="2" t="str">
        <f>TEXT(Tabla1[[#This Row],[date]],"dddd")</f>
        <v>martes</v>
      </c>
      <c r="E1746" s="2" t="str">
        <f>TEXT(Tabla1[[#This Row],[datetime]],"hh:mm")</f>
        <v>12:12</v>
      </c>
      <c r="F1746" t="s">
        <v>3</v>
      </c>
      <c r="G1746" t="s">
        <v>712</v>
      </c>
      <c r="H1746" t="str">
        <f>IF(ISBLANK(G1746),"cash",IF(COUNTIF($D$2:D1746,D1746)=1,"Nuevo","frecuente"))</f>
        <v>frecuente</v>
      </c>
      <c r="I1746" s="8">
        <v>30.86</v>
      </c>
      <c r="J1746" t="s">
        <v>14</v>
      </c>
      <c r="K1746" t="str">
        <f>Tabla1[[#This Row],[day_of_the_week]]&amp;"-"&amp;Tabla1[[#This Row],[hour]]&amp;"-"&amp;Tabla1[[#This Row],[cash_type]]&amp;"-"&amp;Tabla1[[#This Row],[card]]&amp;"-"&amp;Tabla1[[#This Row],[coffee_name]]</f>
        <v>martes-12:12-card-ANON-0000-0000-0698-Americano with Milk</v>
      </c>
      <c r="L1746" t="str">
        <f>IF(COUNTIF($K$2:K1746,K1746)=1,"único","repetido")</f>
        <v>único</v>
      </c>
    </row>
    <row r="1747" spans="1:12" x14ac:dyDescent="0.3">
      <c r="A1747" s="1">
        <v>45566</v>
      </c>
      <c r="B1747" s="2">
        <v>45566.509992847219</v>
      </c>
      <c r="C1747" s="2" t="str">
        <f>TEXT(Tabla1[[#This Row],[date]],"mmm")</f>
        <v>oct</v>
      </c>
      <c r="D1747" s="2" t="str">
        <f>TEXT(Tabla1[[#This Row],[date]],"dddd")</f>
        <v>martes</v>
      </c>
      <c r="E1747" s="2" t="str">
        <f>TEXT(Tabla1[[#This Row],[datetime]],"hh:mm")</f>
        <v>12:14</v>
      </c>
      <c r="F1747" t="s">
        <v>3</v>
      </c>
      <c r="G1747" t="s">
        <v>712</v>
      </c>
      <c r="H1747" t="str">
        <f>IF(ISBLANK(G1747),"cash",IF(COUNTIF($D$2:D1747,D1747)=1,"Nuevo","frecuente"))</f>
        <v>frecuente</v>
      </c>
      <c r="I1747" s="8">
        <v>30.86</v>
      </c>
      <c r="J1747" t="s">
        <v>14</v>
      </c>
      <c r="K1747" t="str">
        <f>Tabla1[[#This Row],[day_of_the_week]]&amp;"-"&amp;Tabla1[[#This Row],[hour]]&amp;"-"&amp;Tabla1[[#This Row],[cash_type]]&amp;"-"&amp;Tabla1[[#This Row],[card]]&amp;"-"&amp;Tabla1[[#This Row],[coffee_name]]</f>
        <v>martes-12:14-card-ANON-0000-0000-0698-Americano with Milk</v>
      </c>
      <c r="L1747" t="str">
        <f>IF(COUNTIF($K$2:K1747,K1747)=1,"único","repetido")</f>
        <v>único</v>
      </c>
    </row>
    <row r="1748" spans="1:12" x14ac:dyDescent="0.3">
      <c r="A1748" s="1">
        <v>45566</v>
      </c>
      <c r="B1748" s="2">
        <v>45566.595543483796</v>
      </c>
      <c r="C1748" s="2" t="str">
        <f>TEXT(Tabla1[[#This Row],[date]],"mmm")</f>
        <v>oct</v>
      </c>
      <c r="D1748" s="2" t="str">
        <f>TEXT(Tabla1[[#This Row],[date]],"dddd")</f>
        <v>martes</v>
      </c>
      <c r="E1748" s="2" t="str">
        <f>TEXT(Tabla1[[#This Row],[datetime]],"hh:mm")</f>
        <v>14:17</v>
      </c>
      <c r="F1748" t="s">
        <v>3</v>
      </c>
      <c r="G1748" t="s">
        <v>713</v>
      </c>
      <c r="H1748" t="str">
        <f>IF(ISBLANK(G1748),"cash",IF(COUNTIF($D$2:D1748,D1748)=1,"Nuevo","frecuente"))</f>
        <v>frecuente</v>
      </c>
      <c r="I1748" s="8">
        <v>25.96</v>
      </c>
      <c r="J1748" t="s">
        <v>11</v>
      </c>
      <c r="K1748" t="str">
        <f>Tabla1[[#This Row],[day_of_the_week]]&amp;"-"&amp;Tabla1[[#This Row],[hour]]&amp;"-"&amp;Tabla1[[#This Row],[cash_type]]&amp;"-"&amp;Tabla1[[#This Row],[card]]&amp;"-"&amp;Tabla1[[#This Row],[coffee_name]]</f>
        <v>martes-14:17-card-ANON-0000-0000-0699-Americano</v>
      </c>
      <c r="L1748" t="str">
        <f>IF(COUNTIF($K$2:K1748,K1748)=1,"único","repetido")</f>
        <v>único</v>
      </c>
    </row>
    <row r="1749" spans="1:12" x14ac:dyDescent="0.3">
      <c r="A1749" s="1">
        <v>45566</v>
      </c>
      <c r="B1749" s="2">
        <v>45566.596441643516</v>
      </c>
      <c r="C1749" s="2" t="str">
        <f>TEXT(Tabla1[[#This Row],[date]],"mmm")</f>
        <v>oct</v>
      </c>
      <c r="D1749" s="2" t="str">
        <f>TEXT(Tabla1[[#This Row],[date]],"dddd")</f>
        <v>martes</v>
      </c>
      <c r="E1749" s="2" t="str">
        <f>TEXT(Tabla1[[#This Row],[datetime]],"hh:mm")</f>
        <v>14:18</v>
      </c>
      <c r="F1749" t="s">
        <v>3</v>
      </c>
      <c r="G1749" t="s">
        <v>713</v>
      </c>
      <c r="H1749" t="str">
        <f>IF(ISBLANK(G1749),"cash",IF(COUNTIF($D$2:D1749,D1749)=1,"Nuevo","frecuente"))</f>
        <v>frecuente</v>
      </c>
      <c r="I1749" s="8">
        <v>30.86</v>
      </c>
      <c r="J1749" t="s">
        <v>14</v>
      </c>
      <c r="K1749" t="str">
        <f>Tabla1[[#This Row],[day_of_the_week]]&amp;"-"&amp;Tabla1[[#This Row],[hour]]&amp;"-"&amp;Tabla1[[#This Row],[cash_type]]&amp;"-"&amp;Tabla1[[#This Row],[card]]&amp;"-"&amp;Tabla1[[#This Row],[coffee_name]]</f>
        <v>martes-14:18-card-ANON-0000-0000-0699-Americano with Milk</v>
      </c>
      <c r="L1749" t="str">
        <f>IF(COUNTIF($K$2:K1749,K1749)=1,"único","repetido")</f>
        <v>único</v>
      </c>
    </row>
    <row r="1750" spans="1:12" x14ac:dyDescent="0.3">
      <c r="A1750" s="1">
        <v>45566</v>
      </c>
      <c r="B1750" s="2">
        <v>45566.67267359954</v>
      </c>
      <c r="C1750" s="2" t="str">
        <f>TEXT(Tabla1[[#This Row],[date]],"mmm")</f>
        <v>oct</v>
      </c>
      <c r="D1750" s="2" t="str">
        <f>TEXT(Tabla1[[#This Row],[date]],"dddd")</f>
        <v>martes</v>
      </c>
      <c r="E1750" s="2" t="str">
        <f>TEXT(Tabla1[[#This Row],[datetime]],"hh:mm")</f>
        <v>16:08</v>
      </c>
      <c r="F1750" t="s">
        <v>3</v>
      </c>
      <c r="G1750" t="s">
        <v>651</v>
      </c>
      <c r="H1750" t="str">
        <f>IF(ISBLANK(G1750),"cash",IF(COUNTIF($D$2:D1750,D1750)=1,"Nuevo","frecuente"))</f>
        <v>frecuente</v>
      </c>
      <c r="I1750" s="8">
        <v>35.76</v>
      </c>
      <c r="J1750" t="s">
        <v>9</v>
      </c>
      <c r="K1750" t="str">
        <f>Tabla1[[#This Row],[day_of_the_week]]&amp;"-"&amp;Tabla1[[#This Row],[hour]]&amp;"-"&amp;Tabla1[[#This Row],[cash_type]]&amp;"-"&amp;Tabla1[[#This Row],[card]]&amp;"-"&amp;Tabla1[[#This Row],[coffee_name]]</f>
        <v>martes-16:08-card-ANON-0000-0000-0637-Hot Chocolate</v>
      </c>
      <c r="L1750" t="str">
        <f>IF(COUNTIF($K$2:K1750,K1750)=1,"único","repetido")</f>
        <v>único</v>
      </c>
    </row>
    <row r="1751" spans="1:12" x14ac:dyDescent="0.3">
      <c r="A1751" s="1">
        <v>45566</v>
      </c>
      <c r="B1751" s="2">
        <v>45566.695769456019</v>
      </c>
      <c r="C1751" s="2" t="str">
        <f>TEXT(Tabla1[[#This Row],[date]],"mmm")</f>
        <v>oct</v>
      </c>
      <c r="D1751" s="2" t="str">
        <f>TEXT(Tabla1[[#This Row],[date]],"dddd")</f>
        <v>martes</v>
      </c>
      <c r="E1751" s="2" t="str">
        <f>TEXT(Tabla1[[#This Row],[datetime]],"hh:mm")</f>
        <v>16:41</v>
      </c>
      <c r="F1751" t="s">
        <v>3</v>
      </c>
      <c r="G1751" t="s">
        <v>714</v>
      </c>
      <c r="H1751" t="str">
        <f>IF(ISBLANK(G1751),"cash",IF(COUNTIF($D$2:D1751,D1751)=1,"Nuevo","frecuente"))</f>
        <v>frecuente</v>
      </c>
      <c r="I1751" s="8">
        <v>25.96</v>
      </c>
      <c r="J1751" t="s">
        <v>11</v>
      </c>
      <c r="K1751" t="str">
        <f>Tabla1[[#This Row],[day_of_the_week]]&amp;"-"&amp;Tabla1[[#This Row],[hour]]&amp;"-"&amp;Tabla1[[#This Row],[cash_type]]&amp;"-"&amp;Tabla1[[#This Row],[card]]&amp;"-"&amp;Tabla1[[#This Row],[coffee_name]]</f>
        <v>martes-16:41-card-ANON-0000-0000-0700-Americano</v>
      </c>
      <c r="L1751" t="str">
        <f>IF(COUNTIF($K$2:K1751,K1751)=1,"único","repetido")</f>
        <v>único</v>
      </c>
    </row>
    <row r="1752" spans="1:12" x14ac:dyDescent="0.3">
      <c r="A1752" s="1">
        <v>45566</v>
      </c>
      <c r="B1752" s="2">
        <v>45566.755862789352</v>
      </c>
      <c r="C1752" s="2" t="str">
        <f>TEXT(Tabla1[[#This Row],[date]],"mmm")</f>
        <v>oct</v>
      </c>
      <c r="D1752" s="2" t="str">
        <f>TEXT(Tabla1[[#This Row],[date]],"dddd")</f>
        <v>martes</v>
      </c>
      <c r="E1752" s="2" t="str">
        <f>TEXT(Tabla1[[#This Row],[datetime]],"hh:mm")</f>
        <v>18:08</v>
      </c>
      <c r="F1752" t="s">
        <v>3</v>
      </c>
      <c r="G1752" t="s">
        <v>715</v>
      </c>
      <c r="H1752" t="str">
        <f>IF(ISBLANK(G1752),"cash",IF(COUNTIF($D$2:D1752,D1752)=1,"Nuevo","frecuente"))</f>
        <v>frecuente</v>
      </c>
      <c r="I1752" s="8">
        <v>35.76</v>
      </c>
      <c r="J1752" t="s">
        <v>7</v>
      </c>
      <c r="K1752" t="str">
        <f>Tabla1[[#This Row],[day_of_the_week]]&amp;"-"&amp;Tabla1[[#This Row],[hour]]&amp;"-"&amp;Tabla1[[#This Row],[cash_type]]&amp;"-"&amp;Tabla1[[#This Row],[card]]&amp;"-"&amp;Tabla1[[#This Row],[coffee_name]]</f>
        <v>martes-18:08-card-ANON-0000-0000-0701-Latte</v>
      </c>
      <c r="L1752" t="str">
        <f>IF(COUNTIF($K$2:K1752,K1752)=1,"único","repetido")</f>
        <v>único</v>
      </c>
    </row>
    <row r="1753" spans="1:12" x14ac:dyDescent="0.3">
      <c r="A1753" s="1">
        <v>45566</v>
      </c>
      <c r="B1753" s="2">
        <v>45566.766104861112</v>
      </c>
      <c r="C1753" s="2" t="str">
        <f>TEXT(Tabla1[[#This Row],[date]],"mmm")</f>
        <v>oct</v>
      </c>
      <c r="D1753" s="2" t="str">
        <f>TEXT(Tabla1[[#This Row],[date]],"dddd")</f>
        <v>martes</v>
      </c>
      <c r="E1753" s="2" t="str">
        <f>TEXT(Tabla1[[#This Row],[datetime]],"hh:mm")</f>
        <v>18:23</v>
      </c>
      <c r="F1753" t="s">
        <v>3</v>
      </c>
      <c r="G1753" t="s">
        <v>716</v>
      </c>
      <c r="H1753" t="str">
        <f>IF(ISBLANK(G1753),"cash",IF(COUNTIF($D$2:D1753,D1753)=1,"Nuevo","frecuente"))</f>
        <v>frecuente</v>
      </c>
      <c r="I1753" s="8">
        <v>35.76</v>
      </c>
      <c r="J1753" t="s">
        <v>7</v>
      </c>
      <c r="K1753" t="str">
        <f>Tabla1[[#This Row],[day_of_the_week]]&amp;"-"&amp;Tabla1[[#This Row],[hour]]&amp;"-"&amp;Tabla1[[#This Row],[cash_type]]&amp;"-"&amp;Tabla1[[#This Row],[card]]&amp;"-"&amp;Tabla1[[#This Row],[coffee_name]]</f>
        <v>martes-18:23-card-ANON-0000-0000-0702-Latte</v>
      </c>
      <c r="L1753" t="str">
        <f>IF(COUNTIF($K$2:K1753,K1753)=1,"único","repetido")</f>
        <v>único</v>
      </c>
    </row>
    <row r="1754" spans="1:12" x14ac:dyDescent="0.3">
      <c r="A1754" s="1">
        <v>45566</v>
      </c>
      <c r="B1754" s="2">
        <v>45566.766831620371</v>
      </c>
      <c r="C1754" s="2" t="str">
        <f>TEXT(Tabla1[[#This Row],[date]],"mmm")</f>
        <v>oct</v>
      </c>
      <c r="D1754" s="2" t="str">
        <f>TEXT(Tabla1[[#This Row],[date]],"dddd")</f>
        <v>martes</v>
      </c>
      <c r="E1754" s="2" t="str">
        <f>TEXT(Tabla1[[#This Row],[datetime]],"hh:mm")</f>
        <v>18:24</v>
      </c>
      <c r="F1754" t="s">
        <v>3</v>
      </c>
      <c r="G1754" t="s">
        <v>716</v>
      </c>
      <c r="H1754" t="str">
        <f>IF(ISBLANK(G1754),"cash",IF(COUNTIF($D$2:D1754,D1754)=1,"Nuevo","frecuente"))</f>
        <v>frecuente</v>
      </c>
      <c r="I1754" s="8">
        <v>35.76</v>
      </c>
      <c r="J1754" t="s">
        <v>9</v>
      </c>
      <c r="K1754" t="str">
        <f>Tabla1[[#This Row],[day_of_the_week]]&amp;"-"&amp;Tabla1[[#This Row],[hour]]&amp;"-"&amp;Tabla1[[#This Row],[cash_type]]&amp;"-"&amp;Tabla1[[#This Row],[card]]&amp;"-"&amp;Tabla1[[#This Row],[coffee_name]]</f>
        <v>martes-18:24-card-ANON-0000-0000-0702-Hot Chocolate</v>
      </c>
      <c r="L1754" t="str">
        <f>IF(COUNTIF($K$2:K1754,K1754)=1,"único","repetido")</f>
        <v>único</v>
      </c>
    </row>
    <row r="1755" spans="1:12" x14ac:dyDescent="0.3">
      <c r="A1755" s="1">
        <v>45566</v>
      </c>
      <c r="B1755" s="2">
        <v>45566.835672951391</v>
      </c>
      <c r="C1755" s="2" t="str">
        <f>TEXT(Tabla1[[#This Row],[date]],"mmm")</f>
        <v>oct</v>
      </c>
      <c r="D1755" s="2" t="str">
        <f>TEXT(Tabla1[[#This Row],[date]],"dddd")</f>
        <v>martes</v>
      </c>
      <c r="E1755" s="2" t="str">
        <f>TEXT(Tabla1[[#This Row],[datetime]],"hh:mm")</f>
        <v>20:03</v>
      </c>
      <c r="F1755" t="s">
        <v>3</v>
      </c>
      <c r="G1755" t="s">
        <v>599</v>
      </c>
      <c r="H1755" t="str">
        <f>IF(ISBLANK(G1755),"cash",IF(COUNTIF($D$2:D1755,D1755)=1,"Nuevo","frecuente"))</f>
        <v>frecuente</v>
      </c>
      <c r="I1755" s="8">
        <v>35.76</v>
      </c>
      <c r="J1755" t="s">
        <v>9</v>
      </c>
      <c r="K1755" t="str">
        <f>Tabla1[[#This Row],[day_of_the_week]]&amp;"-"&amp;Tabla1[[#This Row],[hour]]&amp;"-"&amp;Tabla1[[#This Row],[cash_type]]&amp;"-"&amp;Tabla1[[#This Row],[card]]&amp;"-"&amp;Tabla1[[#This Row],[coffee_name]]</f>
        <v>martes-20:03-card-ANON-0000-0000-0585-Hot Chocolate</v>
      </c>
      <c r="L1755" t="str">
        <f>IF(COUNTIF($K$2:K1755,K1755)=1,"único","repetido")</f>
        <v>único</v>
      </c>
    </row>
    <row r="1756" spans="1:12" x14ac:dyDescent="0.3">
      <c r="A1756" s="1">
        <v>45567</v>
      </c>
      <c r="B1756" s="2">
        <v>45567.331467511576</v>
      </c>
      <c r="C1756" s="2" t="str">
        <f>TEXT(Tabla1[[#This Row],[date]],"mmm")</f>
        <v>oct</v>
      </c>
      <c r="D1756" s="2" t="str">
        <f>TEXT(Tabla1[[#This Row],[date]],"dddd")</f>
        <v>miércoles</v>
      </c>
      <c r="E1756" s="2" t="str">
        <f>TEXT(Tabla1[[#This Row],[datetime]],"hh:mm")</f>
        <v>07:57</v>
      </c>
      <c r="F1756" t="s">
        <v>3</v>
      </c>
      <c r="G1756" t="s">
        <v>717</v>
      </c>
      <c r="H1756" t="str">
        <f>IF(ISBLANK(G1756),"cash",IF(COUNTIF($D$2:D1756,D1756)=1,"Nuevo","frecuente"))</f>
        <v>frecuente</v>
      </c>
      <c r="I1756" s="8">
        <v>35.76</v>
      </c>
      <c r="J1756" t="s">
        <v>7</v>
      </c>
      <c r="K1756" t="str">
        <f>Tabla1[[#This Row],[day_of_the_week]]&amp;"-"&amp;Tabla1[[#This Row],[hour]]&amp;"-"&amp;Tabla1[[#This Row],[cash_type]]&amp;"-"&amp;Tabla1[[#This Row],[card]]&amp;"-"&amp;Tabla1[[#This Row],[coffee_name]]</f>
        <v>miércoles-07:57-card-ANON-0000-0000-0703-Latte</v>
      </c>
      <c r="L1756" t="str">
        <f>IF(COUNTIF($K$2:K1756,K1756)=1,"único","repetido")</f>
        <v>único</v>
      </c>
    </row>
    <row r="1757" spans="1:12" x14ac:dyDescent="0.3">
      <c r="A1757" s="1">
        <v>45567</v>
      </c>
      <c r="B1757" s="2">
        <v>45567.363016689815</v>
      </c>
      <c r="C1757" s="2" t="str">
        <f>TEXT(Tabla1[[#This Row],[date]],"mmm")</f>
        <v>oct</v>
      </c>
      <c r="D1757" s="2" t="str">
        <f>TEXT(Tabla1[[#This Row],[date]],"dddd")</f>
        <v>miércoles</v>
      </c>
      <c r="E1757" s="2" t="str">
        <f>TEXT(Tabla1[[#This Row],[datetime]],"hh:mm")</f>
        <v>08:42</v>
      </c>
      <c r="F1757" t="s">
        <v>3</v>
      </c>
      <c r="G1757" t="s">
        <v>155</v>
      </c>
      <c r="H1757" t="str">
        <f>IF(ISBLANK(G1757),"cash",IF(COUNTIF($D$2:D1757,D1757)=1,"Nuevo","frecuente"))</f>
        <v>frecuente</v>
      </c>
      <c r="I1757" s="8">
        <v>25.96</v>
      </c>
      <c r="J1757" t="s">
        <v>28</v>
      </c>
      <c r="K1757" t="str">
        <f>Tabla1[[#This Row],[day_of_the_week]]&amp;"-"&amp;Tabla1[[#This Row],[hour]]&amp;"-"&amp;Tabla1[[#This Row],[cash_type]]&amp;"-"&amp;Tabla1[[#This Row],[card]]&amp;"-"&amp;Tabla1[[#This Row],[coffee_name]]</f>
        <v>miércoles-08:42-card-ANON-0000-0000-0141-Cortado</v>
      </c>
      <c r="L1757" t="str">
        <f>IF(COUNTIF($K$2:K1757,K1757)=1,"único","repetido")</f>
        <v>único</v>
      </c>
    </row>
    <row r="1758" spans="1:12" x14ac:dyDescent="0.3">
      <c r="A1758" s="1">
        <v>45567</v>
      </c>
      <c r="B1758" s="2">
        <v>45567.388391817127</v>
      </c>
      <c r="C1758" s="2" t="str">
        <f>TEXT(Tabla1[[#This Row],[date]],"mmm")</f>
        <v>oct</v>
      </c>
      <c r="D1758" s="2" t="str">
        <f>TEXT(Tabla1[[#This Row],[date]],"dddd")</f>
        <v>miércoles</v>
      </c>
      <c r="E1758" s="2" t="str">
        <f>TEXT(Tabla1[[#This Row],[datetime]],"hh:mm")</f>
        <v>09:19</v>
      </c>
      <c r="F1758" t="s">
        <v>3</v>
      </c>
      <c r="G1758" t="s">
        <v>290</v>
      </c>
      <c r="H1758" t="str">
        <f>IF(ISBLANK(G1758),"cash",IF(COUNTIF($D$2:D1758,D1758)=1,"Nuevo","frecuente"))</f>
        <v>frecuente</v>
      </c>
      <c r="I1758" s="8">
        <v>30.86</v>
      </c>
      <c r="J1758" t="s">
        <v>14</v>
      </c>
      <c r="K1758" t="str">
        <f>Tabla1[[#This Row],[day_of_the_week]]&amp;"-"&amp;Tabla1[[#This Row],[hour]]&amp;"-"&amp;Tabla1[[#This Row],[cash_type]]&amp;"-"&amp;Tabla1[[#This Row],[card]]&amp;"-"&amp;Tabla1[[#This Row],[coffee_name]]</f>
        <v>miércoles-09:19-card-ANON-0000-0000-0276-Americano with Milk</v>
      </c>
      <c r="L1758" t="str">
        <f>IF(COUNTIF($K$2:K1758,K1758)=1,"único","repetido")</f>
        <v>único</v>
      </c>
    </row>
    <row r="1759" spans="1:12" x14ac:dyDescent="0.3">
      <c r="A1759" s="1">
        <v>45567</v>
      </c>
      <c r="B1759" s="2">
        <v>45567.431962071758</v>
      </c>
      <c r="C1759" s="2" t="str">
        <f>TEXT(Tabla1[[#This Row],[date]],"mmm")</f>
        <v>oct</v>
      </c>
      <c r="D1759" s="2" t="str">
        <f>TEXT(Tabla1[[#This Row],[date]],"dddd")</f>
        <v>miércoles</v>
      </c>
      <c r="E1759" s="2" t="str">
        <f>TEXT(Tabla1[[#This Row],[datetime]],"hh:mm")</f>
        <v>10:22</v>
      </c>
      <c r="F1759" t="s">
        <v>3</v>
      </c>
      <c r="G1759" t="s">
        <v>389</v>
      </c>
      <c r="H1759" t="str">
        <f>IF(ISBLANK(G1759),"cash",IF(COUNTIF($D$2:D1759,D1759)=1,"Nuevo","frecuente"))</f>
        <v>frecuente</v>
      </c>
      <c r="I1759" s="8">
        <v>35.76</v>
      </c>
      <c r="J1759" t="s">
        <v>7</v>
      </c>
      <c r="K1759" t="str">
        <f>Tabla1[[#This Row],[day_of_the_week]]&amp;"-"&amp;Tabla1[[#This Row],[hour]]&amp;"-"&amp;Tabla1[[#This Row],[cash_type]]&amp;"-"&amp;Tabla1[[#This Row],[card]]&amp;"-"&amp;Tabla1[[#This Row],[coffee_name]]</f>
        <v>miércoles-10:22-card-ANON-0000-0000-0375-Latte</v>
      </c>
      <c r="L1759" t="str">
        <f>IF(COUNTIF($K$2:K1759,K1759)=1,"único","repetido")</f>
        <v>único</v>
      </c>
    </row>
    <row r="1760" spans="1:12" x14ac:dyDescent="0.3">
      <c r="A1760" s="1">
        <v>45567</v>
      </c>
      <c r="B1760" s="2">
        <v>45567.433278611112</v>
      </c>
      <c r="C1760" s="2" t="str">
        <f>TEXT(Tabla1[[#This Row],[date]],"mmm")</f>
        <v>oct</v>
      </c>
      <c r="D1760" s="2" t="str">
        <f>TEXT(Tabla1[[#This Row],[date]],"dddd")</f>
        <v>miércoles</v>
      </c>
      <c r="E1760" s="2" t="str">
        <f>TEXT(Tabla1[[#This Row],[datetime]],"hh:mm")</f>
        <v>10:23</v>
      </c>
      <c r="F1760" t="s">
        <v>3</v>
      </c>
      <c r="G1760" t="s">
        <v>718</v>
      </c>
      <c r="H1760" t="str">
        <f>IF(ISBLANK(G1760),"cash",IF(COUNTIF($D$2:D1760,D1760)=1,"Nuevo","frecuente"))</f>
        <v>frecuente</v>
      </c>
      <c r="I1760" s="8">
        <v>30.86</v>
      </c>
      <c r="J1760" t="s">
        <v>14</v>
      </c>
      <c r="K1760" t="str">
        <f>Tabla1[[#This Row],[day_of_the_week]]&amp;"-"&amp;Tabla1[[#This Row],[hour]]&amp;"-"&amp;Tabla1[[#This Row],[cash_type]]&amp;"-"&amp;Tabla1[[#This Row],[card]]&amp;"-"&amp;Tabla1[[#This Row],[coffee_name]]</f>
        <v>miércoles-10:23-card-ANON-0000-0000-0704-Americano with Milk</v>
      </c>
      <c r="L1760" t="str">
        <f>IF(COUNTIF($K$2:K1760,K1760)=1,"único","repetido")</f>
        <v>único</v>
      </c>
    </row>
    <row r="1761" spans="1:12" x14ac:dyDescent="0.3">
      <c r="A1761" s="1">
        <v>45567</v>
      </c>
      <c r="B1761" s="2">
        <v>45567.478401539352</v>
      </c>
      <c r="C1761" s="2" t="str">
        <f>TEXT(Tabla1[[#This Row],[date]],"mmm")</f>
        <v>oct</v>
      </c>
      <c r="D1761" s="2" t="str">
        <f>TEXT(Tabla1[[#This Row],[date]],"dddd")</f>
        <v>miércoles</v>
      </c>
      <c r="E1761" s="2" t="str">
        <f>TEXT(Tabla1[[#This Row],[datetime]],"hh:mm")</f>
        <v>11:28</v>
      </c>
      <c r="F1761" t="s">
        <v>3</v>
      </c>
      <c r="G1761" t="s">
        <v>719</v>
      </c>
      <c r="H1761" t="str">
        <f>IF(ISBLANK(G1761),"cash",IF(COUNTIF($D$2:D1761,D1761)=1,"Nuevo","frecuente"))</f>
        <v>frecuente</v>
      </c>
      <c r="I1761" s="8">
        <v>35.76</v>
      </c>
      <c r="J1761" t="s">
        <v>43</v>
      </c>
      <c r="K1761" t="str">
        <f>Tabla1[[#This Row],[day_of_the_week]]&amp;"-"&amp;Tabla1[[#This Row],[hour]]&amp;"-"&amp;Tabla1[[#This Row],[cash_type]]&amp;"-"&amp;Tabla1[[#This Row],[card]]&amp;"-"&amp;Tabla1[[#This Row],[coffee_name]]</f>
        <v>miércoles-11:28-card-ANON-0000-0000-0705-Cappuccino</v>
      </c>
      <c r="L1761" t="str">
        <f>IF(COUNTIF($K$2:K1761,K1761)=1,"único","repetido")</f>
        <v>único</v>
      </c>
    </row>
    <row r="1762" spans="1:12" x14ac:dyDescent="0.3">
      <c r="A1762" s="1">
        <v>45567</v>
      </c>
      <c r="B1762" s="2">
        <v>45567.634515532409</v>
      </c>
      <c r="C1762" s="2" t="str">
        <f>TEXT(Tabla1[[#This Row],[date]],"mmm")</f>
        <v>oct</v>
      </c>
      <c r="D1762" s="2" t="str">
        <f>TEXT(Tabla1[[#This Row],[date]],"dddd")</f>
        <v>miércoles</v>
      </c>
      <c r="E1762" s="2" t="str">
        <f>TEXT(Tabla1[[#This Row],[datetime]],"hh:mm")</f>
        <v>15:13</v>
      </c>
      <c r="F1762" t="s">
        <v>3</v>
      </c>
      <c r="G1762" t="s">
        <v>720</v>
      </c>
      <c r="H1762" t="str">
        <f>IF(ISBLANK(G1762),"cash",IF(COUNTIF($D$2:D1762,D1762)=1,"Nuevo","frecuente"))</f>
        <v>frecuente</v>
      </c>
      <c r="I1762" s="8">
        <v>35.76</v>
      </c>
      <c r="J1762" t="s">
        <v>43</v>
      </c>
      <c r="K1762" t="str">
        <f>Tabla1[[#This Row],[day_of_the_week]]&amp;"-"&amp;Tabla1[[#This Row],[hour]]&amp;"-"&amp;Tabla1[[#This Row],[cash_type]]&amp;"-"&amp;Tabla1[[#This Row],[card]]&amp;"-"&amp;Tabla1[[#This Row],[coffee_name]]</f>
        <v>miércoles-15:13-card-ANON-0000-0000-0706-Cappuccino</v>
      </c>
      <c r="L1762" t="str">
        <f>IF(COUNTIF($K$2:K1762,K1762)=1,"único","repetido")</f>
        <v>único</v>
      </c>
    </row>
    <row r="1763" spans="1:12" x14ac:dyDescent="0.3">
      <c r="A1763" s="1">
        <v>45567</v>
      </c>
      <c r="B1763" s="2">
        <v>45567.771610567128</v>
      </c>
      <c r="C1763" s="2" t="str">
        <f>TEXT(Tabla1[[#This Row],[date]],"mmm")</f>
        <v>oct</v>
      </c>
      <c r="D1763" s="2" t="str">
        <f>TEXT(Tabla1[[#This Row],[date]],"dddd")</f>
        <v>miércoles</v>
      </c>
      <c r="E1763" s="2" t="str">
        <f>TEXT(Tabla1[[#This Row],[datetime]],"hh:mm")</f>
        <v>18:31</v>
      </c>
      <c r="F1763" t="s">
        <v>3</v>
      </c>
      <c r="G1763" t="s">
        <v>269</v>
      </c>
      <c r="H1763" t="str">
        <f>IF(ISBLANK(G1763),"cash",IF(COUNTIF($D$2:D1763,D1763)=1,"Nuevo","frecuente"))</f>
        <v>frecuente</v>
      </c>
      <c r="I1763" s="8">
        <v>35.76</v>
      </c>
      <c r="J1763" t="s">
        <v>9</v>
      </c>
      <c r="K1763" t="str">
        <f>Tabla1[[#This Row],[day_of_the_week]]&amp;"-"&amp;Tabla1[[#This Row],[hour]]&amp;"-"&amp;Tabla1[[#This Row],[cash_type]]&amp;"-"&amp;Tabla1[[#This Row],[card]]&amp;"-"&amp;Tabla1[[#This Row],[coffee_name]]</f>
        <v>miércoles-18:31-card-ANON-0000-0000-0255-Hot Chocolate</v>
      </c>
      <c r="L1763" t="str">
        <f>IF(COUNTIF($K$2:K1763,K1763)=1,"único","repetido")</f>
        <v>único</v>
      </c>
    </row>
    <row r="1764" spans="1:12" x14ac:dyDescent="0.3">
      <c r="A1764" s="1">
        <v>45567</v>
      </c>
      <c r="B1764" s="2">
        <v>45567.929807627312</v>
      </c>
      <c r="C1764" s="2" t="str">
        <f>TEXT(Tabla1[[#This Row],[date]],"mmm")</f>
        <v>oct</v>
      </c>
      <c r="D1764" s="2" t="str">
        <f>TEXT(Tabla1[[#This Row],[date]],"dddd")</f>
        <v>miércoles</v>
      </c>
      <c r="E1764" s="2" t="str">
        <f>TEXT(Tabla1[[#This Row],[datetime]],"hh:mm")</f>
        <v>22:18</v>
      </c>
      <c r="F1764" t="s">
        <v>3</v>
      </c>
      <c r="G1764" t="s">
        <v>651</v>
      </c>
      <c r="H1764" t="str">
        <f>IF(ISBLANK(G1764),"cash",IF(COUNTIF($D$2:D1764,D1764)=1,"Nuevo","frecuente"))</f>
        <v>frecuente</v>
      </c>
      <c r="I1764" s="8">
        <v>35.76</v>
      </c>
      <c r="J1764" t="s">
        <v>9</v>
      </c>
      <c r="K1764" t="str">
        <f>Tabla1[[#This Row],[day_of_the_week]]&amp;"-"&amp;Tabla1[[#This Row],[hour]]&amp;"-"&amp;Tabla1[[#This Row],[cash_type]]&amp;"-"&amp;Tabla1[[#This Row],[card]]&amp;"-"&amp;Tabla1[[#This Row],[coffee_name]]</f>
        <v>miércoles-22:18-card-ANON-0000-0000-0637-Hot Chocolate</v>
      </c>
      <c r="L1764" t="str">
        <f>IF(COUNTIF($K$2:K1764,K1764)=1,"único","repetido")</f>
        <v>único</v>
      </c>
    </row>
    <row r="1765" spans="1:12" x14ac:dyDescent="0.3">
      <c r="A1765" s="1">
        <v>45567</v>
      </c>
      <c r="B1765" s="2">
        <v>45567.93033210648</v>
      </c>
      <c r="C1765" s="2" t="str">
        <f>TEXT(Tabla1[[#This Row],[date]],"mmm")</f>
        <v>oct</v>
      </c>
      <c r="D1765" s="2" t="str">
        <f>TEXT(Tabla1[[#This Row],[date]],"dddd")</f>
        <v>miércoles</v>
      </c>
      <c r="E1765" s="2" t="str">
        <f>TEXT(Tabla1[[#This Row],[datetime]],"hh:mm")</f>
        <v>22:19</v>
      </c>
      <c r="F1765" t="s">
        <v>3</v>
      </c>
      <c r="G1765" t="s">
        <v>651</v>
      </c>
      <c r="H1765" t="str">
        <f>IF(ISBLANK(G1765),"cash",IF(COUNTIF($D$2:D1765,D1765)=1,"Nuevo","frecuente"))</f>
        <v>frecuente</v>
      </c>
      <c r="I1765" s="8">
        <v>35.76</v>
      </c>
      <c r="J1765" t="s">
        <v>9</v>
      </c>
      <c r="K1765" t="str">
        <f>Tabla1[[#This Row],[day_of_the_week]]&amp;"-"&amp;Tabla1[[#This Row],[hour]]&amp;"-"&amp;Tabla1[[#This Row],[cash_type]]&amp;"-"&amp;Tabla1[[#This Row],[card]]&amp;"-"&amp;Tabla1[[#This Row],[coffee_name]]</f>
        <v>miércoles-22:19-card-ANON-0000-0000-0637-Hot Chocolate</v>
      </c>
      <c r="L1765" t="str">
        <f>IF(COUNTIF($K$2:K1765,K1765)=1,"único","repetido")</f>
        <v>único</v>
      </c>
    </row>
    <row r="1766" spans="1:12" x14ac:dyDescent="0.3">
      <c r="A1766" s="1">
        <v>45567</v>
      </c>
      <c r="B1766" s="2">
        <v>45567.930829293982</v>
      </c>
      <c r="C1766" s="2" t="str">
        <f>TEXT(Tabla1[[#This Row],[date]],"mmm")</f>
        <v>oct</v>
      </c>
      <c r="D1766" s="2" t="str">
        <f>TEXT(Tabla1[[#This Row],[date]],"dddd")</f>
        <v>miércoles</v>
      </c>
      <c r="E1766" s="2" t="str">
        <f>TEXT(Tabla1[[#This Row],[datetime]],"hh:mm")</f>
        <v>22:20</v>
      </c>
      <c r="F1766" t="s">
        <v>3</v>
      </c>
      <c r="G1766" t="s">
        <v>721</v>
      </c>
      <c r="H1766" t="str">
        <f>IF(ISBLANK(G1766),"cash",IF(COUNTIF($D$2:D1766,D1766)=1,"Nuevo","frecuente"))</f>
        <v>frecuente</v>
      </c>
      <c r="I1766" s="8">
        <v>35.76</v>
      </c>
      <c r="J1766" t="s">
        <v>9</v>
      </c>
      <c r="K1766" t="str">
        <f>Tabla1[[#This Row],[day_of_the_week]]&amp;"-"&amp;Tabla1[[#This Row],[hour]]&amp;"-"&amp;Tabla1[[#This Row],[cash_type]]&amp;"-"&amp;Tabla1[[#This Row],[card]]&amp;"-"&amp;Tabla1[[#This Row],[coffee_name]]</f>
        <v>miércoles-22:20-card-ANON-0000-0000-0707-Hot Chocolate</v>
      </c>
      <c r="L1766" t="str">
        <f>IF(COUNTIF($K$2:K1766,K1766)=1,"único","repetido")</f>
        <v>único</v>
      </c>
    </row>
    <row r="1767" spans="1:12" x14ac:dyDescent="0.3">
      <c r="A1767" s="1">
        <v>45568</v>
      </c>
      <c r="B1767" s="2">
        <v>45568.574721319441</v>
      </c>
      <c r="C1767" s="2" t="str">
        <f>TEXT(Tabla1[[#This Row],[date]],"mmm")</f>
        <v>oct</v>
      </c>
      <c r="D1767" s="2" t="str">
        <f>TEXT(Tabla1[[#This Row],[date]],"dddd")</f>
        <v>jueves</v>
      </c>
      <c r="E1767" s="2" t="str">
        <f>TEXT(Tabla1[[#This Row],[datetime]],"hh:mm")</f>
        <v>13:47</v>
      </c>
      <c r="F1767" t="s">
        <v>3</v>
      </c>
      <c r="G1767" t="s">
        <v>722</v>
      </c>
      <c r="H1767" t="str">
        <f>IF(ISBLANK(G1767),"cash",IF(COUNTIF($D$2:D1767,D1767)=1,"Nuevo","frecuente"))</f>
        <v>frecuente</v>
      </c>
      <c r="I1767" s="8">
        <v>35.76</v>
      </c>
      <c r="J1767" t="s">
        <v>18</v>
      </c>
      <c r="K1767" t="str">
        <f>Tabla1[[#This Row],[day_of_the_week]]&amp;"-"&amp;Tabla1[[#This Row],[hour]]&amp;"-"&amp;Tabla1[[#This Row],[cash_type]]&amp;"-"&amp;Tabla1[[#This Row],[card]]&amp;"-"&amp;Tabla1[[#This Row],[coffee_name]]</f>
        <v>jueves-13:47-card-ANON-0000-0000-0708-Cocoa</v>
      </c>
      <c r="L1767" t="str">
        <f>IF(COUNTIF($K$2:K1767,K1767)=1,"único","repetido")</f>
        <v>único</v>
      </c>
    </row>
    <row r="1768" spans="1:12" x14ac:dyDescent="0.3">
      <c r="A1768" s="1">
        <v>45568</v>
      </c>
      <c r="B1768" s="2">
        <v>45568.633393055556</v>
      </c>
      <c r="C1768" s="2" t="str">
        <f>TEXT(Tabla1[[#This Row],[date]],"mmm")</f>
        <v>oct</v>
      </c>
      <c r="D1768" s="2" t="str">
        <f>TEXT(Tabla1[[#This Row],[date]],"dddd")</f>
        <v>jueves</v>
      </c>
      <c r="E1768" s="2" t="str">
        <f>TEXT(Tabla1[[#This Row],[datetime]],"hh:mm")</f>
        <v>15:12</v>
      </c>
      <c r="F1768" t="s">
        <v>3</v>
      </c>
      <c r="G1768" t="s">
        <v>723</v>
      </c>
      <c r="H1768" t="str">
        <f>IF(ISBLANK(G1768),"cash",IF(COUNTIF($D$2:D1768,D1768)=1,"Nuevo","frecuente"))</f>
        <v>frecuente</v>
      </c>
      <c r="I1768" s="8">
        <v>30.86</v>
      </c>
      <c r="J1768" t="s">
        <v>14</v>
      </c>
      <c r="K1768" t="str">
        <f>Tabla1[[#This Row],[day_of_the_week]]&amp;"-"&amp;Tabla1[[#This Row],[hour]]&amp;"-"&amp;Tabla1[[#This Row],[cash_type]]&amp;"-"&amp;Tabla1[[#This Row],[card]]&amp;"-"&amp;Tabla1[[#This Row],[coffee_name]]</f>
        <v>jueves-15:12-card-ANON-0000-0000-0709-Americano with Milk</v>
      </c>
      <c r="L1768" t="str">
        <f>IF(COUNTIF($K$2:K1768,K1768)=1,"único","repetido")</f>
        <v>único</v>
      </c>
    </row>
    <row r="1769" spans="1:12" x14ac:dyDescent="0.3">
      <c r="A1769" s="1">
        <v>45568</v>
      </c>
      <c r="B1769" s="2">
        <v>45568.842335196758</v>
      </c>
      <c r="C1769" s="2" t="str">
        <f>TEXT(Tabla1[[#This Row],[date]],"mmm")</f>
        <v>oct</v>
      </c>
      <c r="D1769" s="2" t="str">
        <f>TEXT(Tabla1[[#This Row],[date]],"dddd")</f>
        <v>jueves</v>
      </c>
      <c r="E1769" s="2" t="str">
        <f>TEXT(Tabla1[[#This Row],[datetime]],"hh:mm")</f>
        <v>20:12</v>
      </c>
      <c r="F1769" t="s">
        <v>3</v>
      </c>
      <c r="G1769" t="s">
        <v>724</v>
      </c>
      <c r="H1769" t="str">
        <f>IF(ISBLANK(G1769),"cash",IF(COUNTIF($D$2:D1769,D1769)=1,"Nuevo","frecuente"))</f>
        <v>frecuente</v>
      </c>
      <c r="I1769" s="8">
        <v>25.96</v>
      </c>
      <c r="J1769" t="s">
        <v>28</v>
      </c>
      <c r="K1769" t="str">
        <f>Tabla1[[#This Row],[day_of_the_week]]&amp;"-"&amp;Tabla1[[#This Row],[hour]]&amp;"-"&amp;Tabla1[[#This Row],[cash_type]]&amp;"-"&amp;Tabla1[[#This Row],[card]]&amp;"-"&amp;Tabla1[[#This Row],[coffee_name]]</f>
        <v>jueves-20:12-card-ANON-0000-0000-0710-Cortado</v>
      </c>
      <c r="L1769" t="str">
        <f>IF(COUNTIF($K$2:K1769,K1769)=1,"único","repetido")</f>
        <v>único</v>
      </c>
    </row>
    <row r="1770" spans="1:12" x14ac:dyDescent="0.3">
      <c r="A1770" s="1">
        <v>45568</v>
      </c>
      <c r="B1770" s="2">
        <v>45568.843110891205</v>
      </c>
      <c r="C1770" s="2" t="str">
        <f>TEXT(Tabla1[[#This Row],[date]],"mmm")</f>
        <v>oct</v>
      </c>
      <c r="D1770" s="2" t="str">
        <f>TEXT(Tabla1[[#This Row],[date]],"dddd")</f>
        <v>jueves</v>
      </c>
      <c r="E1770" s="2" t="str">
        <f>TEXT(Tabla1[[#This Row],[datetime]],"hh:mm")</f>
        <v>20:14</v>
      </c>
      <c r="F1770" t="s">
        <v>3</v>
      </c>
      <c r="G1770" t="s">
        <v>724</v>
      </c>
      <c r="H1770" t="str">
        <f>IF(ISBLANK(G1770),"cash",IF(COUNTIF($D$2:D1770,D1770)=1,"Nuevo","frecuente"))</f>
        <v>frecuente</v>
      </c>
      <c r="I1770" s="8">
        <v>35.76</v>
      </c>
      <c r="J1770" t="s">
        <v>9</v>
      </c>
      <c r="K1770" t="str">
        <f>Tabla1[[#This Row],[day_of_the_week]]&amp;"-"&amp;Tabla1[[#This Row],[hour]]&amp;"-"&amp;Tabla1[[#This Row],[cash_type]]&amp;"-"&amp;Tabla1[[#This Row],[card]]&amp;"-"&amp;Tabla1[[#This Row],[coffee_name]]</f>
        <v>jueves-20:14-card-ANON-0000-0000-0710-Hot Chocolate</v>
      </c>
      <c r="L1770" t="str">
        <f>IF(COUNTIF($K$2:K1770,K1770)=1,"único","repetido")</f>
        <v>único</v>
      </c>
    </row>
    <row r="1771" spans="1:12" x14ac:dyDescent="0.3">
      <c r="A1771" s="1">
        <v>45568</v>
      </c>
      <c r="B1771" s="2">
        <v>45568.889656203704</v>
      </c>
      <c r="C1771" s="2" t="str">
        <f>TEXT(Tabla1[[#This Row],[date]],"mmm")</f>
        <v>oct</v>
      </c>
      <c r="D1771" s="2" t="str">
        <f>TEXT(Tabla1[[#This Row],[date]],"dddd")</f>
        <v>jueves</v>
      </c>
      <c r="E1771" s="2" t="str">
        <f>TEXT(Tabla1[[#This Row],[datetime]],"hh:mm")</f>
        <v>21:21</v>
      </c>
      <c r="F1771" t="s">
        <v>3</v>
      </c>
      <c r="G1771" t="s">
        <v>651</v>
      </c>
      <c r="H1771" t="str">
        <f>IF(ISBLANK(G1771),"cash",IF(COUNTIF($D$2:D1771,D1771)=1,"Nuevo","frecuente"))</f>
        <v>frecuente</v>
      </c>
      <c r="I1771" s="8">
        <v>35.76</v>
      </c>
      <c r="J1771" t="s">
        <v>9</v>
      </c>
      <c r="K1771" t="str">
        <f>Tabla1[[#This Row],[day_of_the_week]]&amp;"-"&amp;Tabla1[[#This Row],[hour]]&amp;"-"&amp;Tabla1[[#This Row],[cash_type]]&amp;"-"&amp;Tabla1[[#This Row],[card]]&amp;"-"&amp;Tabla1[[#This Row],[coffee_name]]</f>
        <v>jueves-21:21-card-ANON-0000-0000-0637-Hot Chocolate</v>
      </c>
      <c r="L1771" t="str">
        <f>IF(COUNTIF($K$2:K1771,K1771)=1,"único","repetido")</f>
        <v>único</v>
      </c>
    </row>
    <row r="1772" spans="1:12" x14ac:dyDescent="0.3">
      <c r="A1772" s="1">
        <v>45568</v>
      </c>
      <c r="B1772" s="2">
        <v>45568.895178125</v>
      </c>
      <c r="C1772" s="2" t="str">
        <f>TEXT(Tabla1[[#This Row],[date]],"mmm")</f>
        <v>oct</v>
      </c>
      <c r="D1772" s="2" t="str">
        <f>TEXT(Tabla1[[#This Row],[date]],"dddd")</f>
        <v>jueves</v>
      </c>
      <c r="E1772" s="2" t="str">
        <f>TEXT(Tabla1[[#This Row],[datetime]],"hh:mm")</f>
        <v>21:29</v>
      </c>
      <c r="F1772" t="s">
        <v>3</v>
      </c>
      <c r="G1772" t="s">
        <v>725</v>
      </c>
      <c r="H1772" t="str">
        <f>IF(ISBLANK(G1772),"cash",IF(COUNTIF($D$2:D1772,D1772)=1,"Nuevo","frecuente"))</f>
        <v>frecuente</v>
      </c>
      <c r="I1772" s="8">
        <v>35.76</v>
      </c>
      <c r="J1772" t="s">
        <v>43</v>
      </c>
      <c r="K1772" t="str">
        <f>Tabla1[[#This Row],[day_of_the_week]]&amp;"-"&amp;Tabla1[[#This Row],[hour]]&amp;"-"&amp;Tabla1[[#This Row],[cash_type]]&amp;"-"&amp;Tabla1[[#This Row],[card]]&amp;"-"&amp;Tabla1[[#This Row],[coffee_name]]</f>
        <v>jueves-21:29-card-ANON-0000-0000-0711-Cappuccino</v>
      </c>
      <c r="L1772" t="str">
        <f>IF(COUNTIF($K$2:K1772,K1772)=1,"único","repetido")</f>
        <v>único</v>
      </c>
    </row>
    <row r="1773" spans="1:12" x14ac:dyDescent="0.3">
      <c r="A1773" s="1">
        <v>45568</v>
      </c>
      <c r="B1773" s="2">
        <v>45568.896532997685</v>
      </c>
      <c r="C1773" s="2" t="str">
        <f>TEXT(Tabla1[[#This Row],[date]],"mmm")</f>
        <v>oct</v>
      </c>
      <c r="D1773" s="2" t="str">
        <f>TEXT(Tabla1[[#This Row],[date]],"dddd")</f>
        <v>jueves</v>
      </c>
      <c r="E1773" s="2" t="str">
        <f>TEXT(Tabla1[[#This Row],[datetime]],"hh:mm")</f>
        <v>21:31</v>
      </c>
      <c r="F1773" t="s">
        <v>3</v>
      </c>
      <c r="G1773" t="s">
        <v>726</v>
      </c>
      <c r="H1773" t="str">
        <f>IF(ISBLANK(G1773),"cash",IF(COUNTIF($D$2:D1773,D1773)=1,"Nuevo","frecuente"))</f>
        <v>frecuente</v>
      </c>
      <c r="I1773" s="8">
        <v>35.76</v>
      </c>
      <c r="J1773" t="s">
        <v>9</v>
      </c>
      <c r="K1773" t="str">
        <f>Tabla1[[#This Row],[day_of_the_week]]&amp;"-"&amp;Tabla1[[#This Row],[hour]]&amp;"-"&amp;Tabla1[[#This Row],[cash_type]]&amp;"-"&amp;Tabla1[[#This Row],[card]]&amp;"-"&amp;Tabla1[[#This Row],[coffee_name]]</f>
        <v>jueves-21:31-card-ANON-0000-0000-0712-Hot Chocolate</v>
      </c>
      <c r="L1773" t="str">
        <f>IF(COUNTIF($K$2:K1773,K1773)=1,"único","repetido")</f>
        <v>único</v>
      </c>
    </row>
    <row r="1774" spans="1:12" x14ac:dyDescent="0.3">
      <c r="A1774" s="1">
        <v>45569</v>
      </c>
      <c r="B1774" s="2">
        <v>45569.363898993055</v>
      </c>
      <c r="C1774" s="2" t="str">
        <f>TEXT(Tabla1[[#This Row],[date]],"mmm")</f>
        <v>oct</v>
      </c>
      <c r="D1774" s="2" t="str">
        <f>TEXT(Tabla1[[#This Row],[date]],"dddd")</f>
        <v>viernes</v>
      </c>
      <c r="E1774" s="2" t="str">
        <f>TEXT(Tabla1[[#This Row],[datetime]],"hh:mm")</f>
        <v>08:44</v>
      </c>
      <c r="F1774" t="s">
        <v>3</v>
      </c>
      <c r="G1774" t="s">
        <v>454</v>
      </c>
      <c r="H1774" t="str">
        <f>IF(ISBLANK(G1774),"cash",IF(COUNTIF($D$2:D1774,D1774)=1,"Nuevo","frecuente"))</f>
        <v>frecuente</v>
      </c>
      <c r="I1774" s="8">
        <v>25.96</v>
      </c>
      <c r="J1774" t="s">
        <v>11</v>
      </c>
      <c r="K1774" t="str">
        <f>Tabla1[[#This Row],[day_of_the_week]]&amp;"-"&amp;Tabla1[[#This Row],[hour]]&amp;"-"&amp;Tabla1[[#This Row],[cash_type]]&amp;"-"&amp;Tabla1[[#This Row],[card]]&amp;"-"&amp;Tabla1[[#This Row],[coffee_name]]</f>
        <v>viernes-08:44-card-ANON-0000-0000-0440-Americano</v>
      </c>
      <c r="L1774" t="str">
        <f>IF(COUNTIF($K$2:K1774,K1774)=1,"único","repetido")</f>
        <v>único</v>
      </c>
    </row>
    <row r="1775" spans="1:12" x14ac:dyDescent="0.3">
      <c r="A1775" s="1">
        <v>45569</v>
      </c>
      <c r="B1775" s="2">
        <v>45569.365034166665</v>
      </c>
      <c r="C1775" s="2" t="str">
        <f>TEXT(Tabla1[[#This Row],[date]],"mmm")</f>
        <v>oct</v>
      </c>
      <c r="D1775" s="2" t="str">
        <f>TEXT(Tabla1[[#This Row],[date]],"dddd")</f>
        <v>viernes</v>
      </c>
      <c r="E1775" s="2" t="str">
        <f>TEXT(Tabla1[[#This Row],[datetime]],"hh:mm")</f>
        <v>08:45</v>
      </c>
      <c r="F1775" t="s">
        <v>3</v>
      </c>
      <c r="G1775" t="s">
        <v>454</v>
      </c>
      <c r="H1775" t="str">
        <f>IF(ISBLANK(G1775),"cash",IF(COUNTIF($D$2:D1775,D1775)=1,"Nuevo","frecuente"))</f>
        <v>frecuente</v>
      </c>
      <c r="I1775" s="8">
        <v>25.96</v>
      </c>
      <c r="J1775" t="s">
        <v>11</v>
      </c>
      <c r="K1775" t="str">
        <f>Tabla1[[#This Row],[day_of_the_week]]&amp;"-"&amp;Tabla1[[#This Row],[hour]]&amp;"-"&amp;Tabla1[[#This Row],[cash_type]]&amp;"-"&amp;Tabla1[[#This Row],[card]]&amp;"-"&amp;Tabla1[[#This Row],[coffee_name]]</f>
        <v>viernes-08:45-card-ANON-0000-0000-0440-Americano</v>
      </c>
      <c r="L1775" t="str">
        <f>IF(COUNTIF($K$2:K1775,K1775)=1,"único","repetido")</f>
        <v>único</v>
      </c>
    </row>
    <row r="1776" spans="1:12" x14ac:dyDescent="0.3">
      <c r="A1776" s="1">
        <v>45569</v>
      </c>
      <c r="B1776" s="2">
        <v>45569.396088402777</v>
      </c>
      <c r="C1776" s="2" t="str">
        <f>TEXT(Tabla1[[#This Row],[date]],"mmm")</f>
        <v>oct</v>
      </c>
      <c r="D1776" s="2" t="str">
        <f>TEXT(Tabla1[[#This Row],[date]],"dddd")</f>
        <v>viernes</v>
      </c>
      <c r="E1776" s="2" t="str">
        <f>TEXT(Tabla1[[#This Row],[datetime]],"hh:mm")</f>
        <v>09:30</v>
      </c>
      <c r="F1776" t="s">
        <v>3</v>
      </c>
      <c r="G1776" t="s">
        <v>12</v>
      </c>
      <c r="H1776" t="str">
        <f>IF(ISBLANK(G1776),"cash",IF(COUNTIF($D$2:D1776,D1776)=1,"Nuevo","frecuente"))</f>
        <v>frecuente</v>
      </c>
      <c r="I1776" s="8">
        <v>30.86</v>
      </c>
      <c r="J1776" t="s">
        <v>14</v>
      </c>
      <c r="K1776" t="str">
        <f>Tabla1[[#This Row],[day_of_the_week]]&amp;"-"&amp;Tabla1[[#This Row],[hour]]&amp;"-"&amp;Tabla1[[#This Row],[cash_type]]&amp;"-"&amp;Tabla1[[#This Row],[card]]&amp;"-"&amp;Tabla1[[#This Row],[coffee_name]]</f>
        <v>viernes-09:30-card-ANON-0000-0000-0004-Americano with Milk</v>
      </c>
      <c r="L1776" t="str">
        <f>IF(COUNTIF($K$2:K1776,K1776)=1,"único","repetido")</f>
        <v>único</v>
      </c>
    </row>
    <row r="1777" spans="1:12" x14ac:dyDescent="0.3">
      <c r="A1777" s="1">
        <v>45569</v>
      </c>
      <c r="B1777" s="2">
        <v>45569.396841099537</v>
      </c>
      <c r="C1777" s="2" t="str">
        <f>TEXT(Tabla1[[#This Row],[date]],"mmm")</f>
        <v>oct</v>
      </c>
      <c r="D1777" s="2" t="str">
        <f>TEXT(Tabla1[[#This Row],[date]],"dddd")</f>
        <v>viernes</v>
      </c>
      <c r="E1777" s="2" t="str">
        <f>TEXT(Tabla1[[#This Row],[datetime]],"hh:mm")</f>
        <v>09:31</v>
      </c>
      <c r="F1777" t="s">
        <v>3</v>
      </c>
      <c r="G1777" t="s">
        <v>10</v>
      </c>
      <c r="H1777" t="str">
        <f>IF(ISBLANK(G1777),"cash",IF(COUNTIF($D$2:D1777,D1777)=1,"Nuevo","frecuente"))</f>
        <v>frecuente</v>
      </c>
      <c r="I1777" s="8">
        <v>25.96</v>
      </c>
      <c r="J1777" t="s">
        <v>11</v>
      </c>
      <c r="K1777" t="str">
        <f>Tabla1[[#This Row],[day_of_the_week]]&amp;"-"&amp;Tabla1[[#This Row],[hour]]&amp;"-"&amp;Tabla1[[#This Row],[cash_type]]&amp;"-"&amp;Tabla1[[#This Row],[card]]&amp;"-"&amp;Tabla1[[#This Row],[coffee_name]]</f>
        <v>viernes-09:31-card-ANON-0000-0000-0003-Americano</v>
      </c>
      <c r="L1777" t="str">
        <f>IF(COUNTIF($K$2:K1777,K1777)=1,"único","repetido")</f>
        <v>único</v>
      </c>
    </row>
    <row r="1778" spans="1:12" x14ac:dyDescent="0.3">
      <c r="A1778" s="1">
        <v>45569</v>
      </c>
      <c r="B1778" s="2">
        <v>45569.41248353009</v>
      </c>
      <c r="C1778" s="2" t="str">
        <f>TEXT(Tabla1[[#This Row],[date]],"mmm")</f>
        <v>oct</v>
      </c>
      <c r="D1778" s="2" t="str">
        <f>TEXT(Tabla1[[#This Row],[date]],"dddd")</f>
        <v>viernes</v>
      </c>
      <c r="E1778" s="2" t="str">
        <f>TEXT(Tabla1[[#This Row],[datetime]],"hh:mm")</f>
        <v>09:53</v>
      </c>
      <c r="F1778" t="s">
        <v>3</v>
      </c>
      <c r="G1778" t="s">
        <v>664</v>
      </c>
      <c r="H1778" t="str">
        <f>IF(ISBLANK(G1778),"cash",IF(COUNTIF($D$2:D1778,D1778)=1,"Nuevo","frecuente"))</f>
        <v>frecuente</v>
      </c>
      <c r="I1778" s="8">
        <v>25.96</v>
      </c>
      <c r="J1778" t="s">
        <v>28</v>
      </c>
      <c r="K1778" t="str">
        <f>Tabla1[[#This Row],[day_of_the_week]]&amp;"-"&amp;Tabla1[[#This Row],[hour]]&amp;"-"&amp;Tabla1[[#This Row],[cash_type]]&amp;"-"&amp;Tabla1[[#This Row],[card]]&amp;"-"&amp;Tabla1[[#This Row],[coffee_name]]</f>
        <v>viernes-09:53-card-ANON-0000-0000-0650-Cortado</v>
      </c>
      <c r="L1778" t="str">
        <f>IF(COUNTIF($K$2:K1778,K1778)=1,"único","repetido")</f>
        <v>único</v>
      </c>
    </row>
    <row r="1779" spans="1:12" x14ac:dyDescent="0.3">
      <c r="A1779" s="1">
        <v>45569</v>
      </c>
      <c r="B1779" s="2">
        <v>45569.413247187498</v>
      </c>
      <c r="C1779" s="2" t="str">
        <f>TEXT(Tabla1[[#This Row],[date]],"mmm")</f>
        <v>oct</v>
      </c>
      <c r="D1779" s="2" t="str">
        <f>TEXT(Tabla1[[#This Row],[date]],"dddd")</f>
        <v>viernes</v>
      </c>
      <c r="E1779" s="2" t="str">
        <f>TEXT(Tabla1[[#This Row],[datetime]],"hh:mm")</f>
        <v>09:55</v>
      </c>
      <c r="F1779" t="s">
        <v>3</v>
      </c>
      <c r="G1779" t="s">
        <v>664</v>
      </c>
      <c r="H1779" t="str">
        <f>IF(ISBLANK(G1779),"cash",IF(COUNTIF($D$2:D1779,D1779)=1,"Nuevo","frecuente"))</f>
        <v>frecuente</v>
      </c>
      <c r="I1779" s="8">
        <v>25.96</v>
      </c>
      <c r="J1779" t="s">
        <v>28</v>
      </c>
      <c r="K1779" t="str">
        <f>Tabla1[[#This Row],[day_of_the_week]]&amp;"-"&amp;Tabla1[[#This Row],[hour]]&amp;"-"&amp;Tabla1[[#This Row],[cash_type]]&amp;"-"&amp;Tabla1[[#This Row],[card]]&amp;"-"&amp;Tabla1[[#This Row],[coffee_name]]</f>
        <v>viernes-09:55-card-ANON-0000-0000-0650-Cortado</v>
      </c>
      <c r="L1779" t="str">
        <f>IF(COUNTIF($K$2:K1779,K1779)=1,"único","repetido")</f>
        <v>único</v>
      </c>
    </row>
    <row r="1780" spans="1:12" x14ac:dyDescent="0.3">
      <c r="A1780" s="1">
        <v>45569</v>
      </c>
      <c r="B1780" s="2">
        <v>45569.732810289352</v>
      </c>
      <c r="C1780" s="2" t="str">
        <f>TEXT(Tabla1[[#This Row],[date]],"mmm")</f>
        <v>oct</v>
      </c>
      <c r="D1780" s="2" t="str">
        <f>TEXT(Tabla1[[#This Row],[date]],"dddd")</f>
        <v>viernes</v>
      </c>
      <c r="E1780" s="2" t="str">
        <f>TEXT(Tabla1[[#This Row],[datetime]],"hh:mm")</f>
        <v>17:35</v>
      </c>
      <c r="F1780" t="s">
        <v>3</v>
      </c>
      <c r="G1780" t="s">
        <v>727</v>
      </c>
      <c r="H1780" t="str">
        <f>IF(ISBLANK(G1780),"cash",IF(COUNTIF($D$2:D1780,D1780)=1,"Nuevo","frecuente"))</f>
        <v>frecuente</v>
      </c>
      <c r="I1780" s="8">
        <v>35.76</v>
      </c>
      <c r="J1780" t="s">
        <v>7</v>
      </c>
      <c r="K1780" t="str">
        <f>Tabla1[[#This Row],[day_of_the_week]]&amp;"-"&amp;Tabla1[[#This Row],[hour]]&amp;"-"&amp;Tabla1[[#This Row],[cash_type]]&amp;"-"&amp;Tabla1[[#This Row],[card]]&amp;"-"&amp;Tabla1[[#This Row],[coffee_name]]</f>
        <v>viernes-17:35-card-ANON-0000-0000-0713-Latte</v>
      </c>
      <c r="L1780" t="str">
        <f>IF(COUNTIF($K$2:K1780,K1780)=1,"único","repetido")</f>
        <v>único</v>
      </c>
    </row>
    <row r="1781" spans="1:12" x14ac:dyDescent="0.3">
      <c r="A1781" s="1">
        <v>45569</v>
      </c>
      <c r="B1781" s="2">
        <v>45569.737756724535</v>
      </c>
      <c r="C1781" s="2" t="str">
        <f>TEXT(Tabla1[[#This Row],[date]],"mmm")</f>
        <v>oct</v>
      </c>
      <c r="D1781" s="2" t="str">
        <f>TEXT(Tabla1[[#This Row],[date]],"dddd")</f>
        <v>viernes</v>
      </c>
      <c r="E1781" s="2" t="str">
        <f>TEXT(Tabla1[[#This Row],[datetime]],"hh:mm")</f>
        <v>17:42</v>
      </c>
      <c r="F1781" t="s">
        <v>3</v>
      </c>
      <c r="G1781" t="s">
        <v>728</v>
      </c>
      <c r="H1781" t="str">
        <f>IF(ISBLANK(G1781),"cash",IF(COUNTIF($D$2:D1781,D1781)=1,"Nuevo","frecuente"))</f>
        <v>frecuente</v>
      </c>
      <c r="I1781" s="8">
        <v>35.76</v>
      </c>
      <c r="J1781" t="s">
        <v>9</v>
      </c>
      <c r="K1781" t="str">
        <f>Tabla1[[#This Row],[day_of_the_week]]&amp;"-"&amp;Tabla1[[#This Row],[hour]]&amp;"-"&amp;Tabla1[[#This Row],[cash_type]]&amp;"-"&amp;Tabla1[[#This Row],[card]]&amp;"-"&amp;Tabla1[[#This Row],[coffee_name]]</f>
        <v>viernes-17:42-card-ANON-0000-0000-0714-Hot Chocolate</v>
      </c>
      <c r="L1781" t="str">
        <f>IF(COUNTIF($K$2:K1781,K1781)=1,"único","repetido")</f>
        <v>único</v>
      </c>
    </row>
    <row r="1782" spans="1:12" x14ac:dyDescent="0.3">
      <c r="A1782" s="1">
        <v>45569</v>
      </c>
      <c r="B1782" s="2">
        <v>45569.739309837962</v>
      </c>
      <c r="C1782" s="2" t="str">
        <f>TEXT(Tabla1[[#This Row],[date]],"mmm")</f>
        <v>oct</v>
      </c>
      <c r="D1782" s="2" t="str">
        <f>TEXT(Tabla1[[#This Row],[date]],"dddd")</f>
        <v>viernes</v>
      </c>
      <c r="E1782" s="2" t="str">
        <f>TEXT(Tabla1[[#This Row],[datetime]],"hh:mm")</f>
        <v>17:44</v>
      </c>
      <c r="F1782" t="s">
        <v>3</v>
      </c>
      <c r="G1782" t="s">
        <v>728</v>
      </c>
      <c r="H1782" t="str">
        <f>IF(ISBLANK(G1782),"cash",IF(COUNTIF($D$2:D1782,D1782)=1,"Nuevo","frecuente"))</f>
        <v>frecuente</v>
      </c>
      <c r="I1782" s="8">
        <v>35.76</v>
      </c>
      <c r="J1782" t="s">
        <v>18</v>
      </c>
      <c r="K1782" t="str">
        <f>Tabla1[[#This Row],[day_of_the_week]]&amp;"-"&amp;Tabla1[[#This Row],[hour]]&amp;"-"&amp;Tabla1[[#This Row],[cash_type]]&amp;"-"&amp;Tabla1[[#This Row],[card]]&amp;"-"&amp;Tabla1[[#This Row],[coffee_name]]</f>
        <v>viernes-17:44-card-ANON-0000-0000-0714-Cocoa</v>
      </c>
      <c r="L1782" t="str">
        <f>IF(COUNTIF($K$2:K1782,K1782)=1,"único","repetido")</f>
        <v>único</v>
      </c>
    </row>
    <row r="1783" spans="1:12" x14ac:dyDescent="0.3">
      <c r="A1783" s="1">
        <v>45570</v>
      </c>
      <c r="B1783" s="2">
        <v>45570.375542372683</v>
      </c>
      <c r="C1783" s="2" t="str">
        <f>TEXT(Tabla1[[#This Row],[date]],"mmm")</f>
        <v>oct</v>
      </c>
      <c r="D1783" s="2" t="str">
        <f>TEXT(Tabla1[[#This Row],[date]],"dddd")</f>
        <v>sábado</v>
      </c>
      <c r="E1783" s="2" t="str">
        <f>TEXT(Tabla1[[#This Row],[datetime]],"hh:mm")</f>
        <v>09:00</v>
      </c>
      <c r="F1783" t="s">
        <v>3</v>
      </c>
      <c r="G1783" t="s">
        <v>155</v>
      </c>
      <c r="H1783" t="str">
        <f>IF(ISBLANK(G1783),"cash",IF(COUNTIF($D$2:D1783,D1783)=1,"Nuevo","frecuente"))</f>
        <v>frecuente</v>
      </c>
      <c r="I1783" s="8">
        <v>25.96</v>
      </c>
      <c r="J1783" t="s">
        <v>28</v>
      </c>
      <c r="K1783" t="str">
        <f>Tabla1[[#This Row],[day_of_the_week]]&amp;"-"&amp;Tabla1[[#This Row],[hour]]&amp;"-"&amp;Tabla1[[#This Row],[cash_type]]&amp;"-"&amp;Tabla1[[#This Row],[card]]&amp;"-"&amp;Tabla1[[#This Row],[coffee_name]]</f>
        <v>sábado-09:00-card-ANON-0000-0000-0141-Cortado</v>
      </c>
      <c r="L1783" t="str">
        <f>IF(COUNTIF($K$2:K1783,K1783)=1,"único","repetido")</f>
        <v>único</v>
      </c>
    </row>
    <row r="1784" spans="1:12" x14ac:dyDescent="0.3">
      <c r="A1784" s="1">
        <v>45570</v>
      </c>
      <c r="B1784" s="2">
        <v>45570.376188298615</v>
      </c>
      <c r="C1784" s="2" t="str">
        <f>TEXT(Tabla1[[#This Row],[date]],"mmm")</f>
        <v>oct</v>
      </c>
      <c r="D1784" s="2" t="str">
        <f>TEXT(Tabla1[[#This Row],[date]],"dddd")</f>
        <v>sábado</v>
      </c>
      <c r="E1784" s="2" t="str">
        <f>TEXT(Tabla1[[#This Row],[datetime]],"hh:mm")</f>
        <v>09:01</v>
      </c>
      <c r="F1784" t="s">
        <v>3</v>
      </c>
      <c r="G1784" t="s">
        <v>155</v>
      </c>
      <c r="H1784" t="str">
        <f>IF(ISBLANK(G1784),"cash",IF(COUNTIF($D$2:D1784,D1784)=1,"Nuevo","frecuente"))</f>
        <v>frecuente</v>
      </c>
      <c r="I1784" s="8">
        <v>25.96</v>
      </c>
      <c r="J1784" t="s">
        <v>28</v>
      </c>
      <c r="K1784" t="str">
        <f>Tabla1[[#This Row],[day_of_the_week]]&amp;"-"&amp;Tabla1[[#This Row],[hour]]&amp;"-"&amp;Tabla1[[#This Row],[cash_type]]&amp;"-"&amp;Tabla1[[#This Row],[card]]&amp;"-"&amp;Tabla1[[#This Row],[coffee_name]]</f>
        <v>sábado-09:01-card-ANON-0000-0000-0141-Cortado</v>
      </c>
      <c r="L1784" t="str">
        <f>IF(COUNTIF($K$2:K1784,K1784)=1,"único","repetido")</f>
        <v>único</v>
      </c>
    </row>
    <row r="1785" spans="1:12" x14ac:dyDescent="0.3">
      <c r="A1785" s="1">
        <v>45570</v>
      </c>
      <c r="B1785" s="2">
        <v>45570.399825266206</v>
      </c>
      <c r="C1785" s="2" t="str">
        <f>TEXT(Tabla1[[#This Row],[date]],"mmm")</f>
        <v>oct</v>
      </c>
      <c r="D1785" s="2" t="str">
        <f>TEXT(Tabla1[[#This Row],[date]],"dddd")</f>
        <v>sábado</v>
      </c>
      <c r="E1785" s="2" t="str">
        <f>TEXT(Tabla1[[#This Row],[datetime]],"hh:mm")</f>
        <v>09:35</v>
      </c>
      <c r="F1785" t="s">
        <v>3</v>
      </c>
      <c r="G1785" t="s">
        <v>729</v>
      </c>
      <c r="H1785" t="str">
        <f>IF(ISBLANK(G1785),"cash",IF(COUNTIF($D$2:D1785,D1785)=1,"Nuevo","frecuente"))</f>
        <v>frecuente</v>
      </c>
      <c r="I1785" s="8">
        <v>35.76</v>
      </c>
      <c r="J1785" t="s">
        <v>18</v>
      </c>
      <c r="K1785" t="str">
        <f>Tabla1[[#This Row],[day_of_the_week]]&amp;"-"&amp;Tabla1[[#This Row],[hour]]&amp;"-"&amp;Tabla1[[#This Row],[cash_type]]&amp;"-"&amp;Tabla1[[#This Row],[card]]&amp;"-"&amp;Tabla1[[#This Row],[coffee_name]]</f>
        <v>sábado-09:35-card-ANON-0000-0000-0715-Cocoa</v>
      </c>
      <c r="L1785" t="str">
        <f>IF(COUNTIF($K$2:K1785,K1785)=1,"único","repetido")</f>
        <v>único</v>
      </c>
    </row>
    <row r="1786" spans="1:12" x14ac:dyDescent="0.3">
      <c r="A1786" s="1">
        <v>45570</v>
      </c>
      <c r="B1786" s="2">
        <v>45570.550153761571</v>
      </c>
      <c r="C1786" s="2" t="str">
        <f>TEXT(Tabla1[[#This Row],[date]],"mmm")</f>
        <v>oct</v>
      </c>
      <c r="D1786" s="2" t="str">
        <f>TEXT(Tabla1[[#This Row],[date]],"dddd")</f>
        <v>sábado</v>
      </c>
      <c r="E1786" s="2" t="str">
        <f>TEXT(Tabla1[[#This Row],[datetime]],"hh:mm")</f>
        <v>13:12</v>
      </c>
      <c r="F1786" t="s">
        <v>3</v>
      </c>
      <c r="G1786" t="s">
        <v>220</v>
      </c>
      <c r="H1786" t="str">
        <f>IF(ISBLANK(G1786),"cash",IF(COUNTIF($D$2:D1786,D1786)=1,"Nuevo","frecuente"))</f>
        <v>frecuente</v>
      </c>
      <c r="I1786" s="8">
        <v>35.76</v>
      </c>
      <c r="J1786" t="s">
        <v>43</v>
      </c>
      <c r="K1786" t="str">
        <f>Tabla1[[#This Row],[day_of_the_week]]&amp;"-"&amp;Tabla1[[#This Row],[hour]]&amp;"-"&amp;Tabla1[[#This Row],[cash_type]]&amp;"-"&amp;Tabla1[[#This Row],[card]]&amp;"-"&amp;Tabla1[[#This Row],[coffee_name]]</f>
        <v>sábado-13:12-card-ANON-0000-0000-0206-Cappuccino</v>
      </c>
      <c r="L1786" t="str">
        <f>IF(COUNTIF($K$2:K1786,K1786)=1,"único","repetido")</f>
        <v>único</v>
      </c>
    </row>
    <row r="1787" spans="1:12" x14ac:dyDescent="0.3">
      <c r="A1787" s="1">
        <v>45570</v>
      </c>
      <c r="B1787" s="2">
        <v>45570.839329374998</v>
      </c>
      <c r="C1787" s="2" t="str">
        <f>TEXT(Tabla1[[#This Row],[date]],"mmm")</f>
        <v>oct</v>
      </c>
      <c r="D1787" s="2" t="str">
        <f>TEXT(Tabla1[[#This Row],[date]],"dddd")</f>
        <v>sábado</v>
      </c>
      <c r="E1787" s="2" t="str">
        <f>TEXT(Tabla1[[#This Row],[datetime]],"hh:mm")</f>
        <v>20:08</v>
      </c>
      <c r="F1787" t="s">
        <v>3</v>
      </c>
      <c r="G1787" t="s">
        <v>23</v>
      </c>
      <c r="H1787" t="str">
        <f>IF(ISBLANK(G1787),"cash",IF(COUNTIF($D$2:D1787,D1787)=1,"Nuevo","frecuente"))</f>
        <v>frecuente</v>
      </c>
      <c r="I1787" s="8">
        <v>25.96</v>
      </c>
      <c r="J1787" t="s">
        <v>11</v>
      </c>
      <c r="K1787" t="str">
        <f>Tabla1[[#This Row],[day_of_the_week]]&amp;"-"&amp;Tabla1[[#This Row],[hour]]&amp;"-"&amp;Tabla1[[#This Row],[cash_type]]&amp;"-"&amp;Tabla1[[#This Row],[card]]&amp;"-"&amp;Tabla1[[#This Row],[coffee_name]]</f>
        <v>sábado-20:08-card-ANON-0000-0000-0012-Americano</v>
      </c>
      <c r="L1787" t="str">
        <f>IF(COUNTIF($K$2:K1787,K1787)=1,"único","repetido")</f>
        <v>único</v>
      </c>
    </row>
    <row r="1788" spans="1:12" x14ac:dyDescent="0.3">
      <c r="A1788" s="1">
        <v>45570</v>
      </c>
      <c r="B1788" s="2">
        <v>45570.839972766204</v>
      </c>
      <c r="C1788" s="2" t="str">
        <f>TEXT(Tabla1[[#This Row],[date]],"mmm")</f>
        <v>oct</v>
      </c>
      <c r="D1788" s="2" t="str">
        <f>TEXT(Tabla1[[#This Row],[date]],"dddd")</f>
        <v>sábado</v>
      </c>
      <c r="E1788" s="2" t="str">
        <f>TEXT(Tabla1[[#This Row],[datetime]],"hh:mm")</f>
        <v>20:09</v>
      </c>
      <c r="F1788" t="s">
        <v>3</v>
      </c>
      <c r="G1788" t="s">
        <v>23</v>
      </c>
      <c r="H1788" t="str">
        <f>IF(ISBLANK(G1788),"cash",IF(COUNTIF($D$2:D1788,D1788)=1,"Nuevo","frecuente"))</f>
        <v>frecuente</v>
      </c>
      <c r="I1788" s="8">
        <v>25.96</v>
      </c>
      <c r="J1788" t="s">
        <v>11</v>
      </c>
      <c r="K1788" t="str">
        <f>Tabla1[[#This Row],[day_of_the_week]]&amp;"-"&amp;Tabla1[[#This Row],[hour]]&amp;"-"&amp;Tabla1[[#This Row],[cash_type]]&amp;"-"&amp;Tabla1[[#This Row],[card]]&amp;"-"&amp;Tabla1[[#This Row],[coffee_name]]</f>
        <v>sábado-20:09-card-ANON-0000-0000-0012-Americano</v>
      </c>
      <c r="L1788" t="str">
        <f>IF(COUNTIF($K$2:K1788,K1788)=1,"único","repetido")</f>
        <v>único</v>
      </c>
    </row>
    <row r="1789" spans="1:12" x14ac:dyDescent="0.3">
      <c r="A1789" s="1">
        <v>45571</v>
      </c>
      <c r="B1789" s="2">
        <v>45571.349267604164</v>
      </c>
      <c r="C1789" s="2" t="str">
        <f>TEXT(Tabla1[[#This Row],[date]],"mmm")</f>
        <v>oct</v>
      </c>
      <c r="D1789" s="2" t="str">
        <f>TEXT(Tabla1[[#This Row],[date]],"dddd")</f>
        <v>domingo</v>
      </c>
      <c r="E1789" s="2" t="str">
        <f>TEXT(Tabla1[[#This Row],[datetime]],"hh:mm")</f>
        <v>08:22</v>
      </c>
      <c r="F1789" t="s">
        <v>3</v>
      </c>
      <c r="G1789" t="s">
        <v>155</v>
      </c>
      <c r="H1789" t="str">
        <f>IF(ISBLANK(G1789),"cash",IF(COUNTIF($D$2:D1789,D1789)=1,"Nuevo","frecuente"))</f>
        <v>frecuente</v>
      </c>
      <c r="I1789" s="8">
        <v>25.96</v>
      </c>
      <c r="J1789" t="s">
        <v>28</v>
      </c>
      <c r="K1789" t="str">
        <f>Tabla1[[#This Row],[day_of_the_week]]&amp;"-"&amp;Tabla1[[#This Row],[hour]]&amp;"-"&amp;Tabla1[[#This Row],[cash_type]]&amp;"-"&amp;Tabla1[[#This Row],[card]]&amp;"-"&amp;Tabla1[[#This Row],[coffee_name]]</f>
        <v>domingo-08:22-card-ANON-0000-0000-0141-Cortado</v>
      </c>
      <c r="L1789" t="str">
        <f>IF(COUNTIF($K$2:K1789,K1789)=1,"único","repetido")</f>
        <v>único</v>
      </c>
    </row>
    <row r="1790" spans="1:12" x14ac:dyDescent="0.3">
      <c r="A1790" s="1">
        <v>45571</v>
      </c>
      <c r="B1790" s="2">
        <v>45571.420644004633</v>
      </c>
      <c r="C1790" s="2" t="str">
        <f>TEXT(Tabla1[[#This Row],[date]],"mmm")</f>
        <v>oct</v>
      </c>
      <c r="D1790" s="2" t="str">
        <f>TEXT(Tabla1[[#This Row],[date]],"dddd")</f>
        <v>domingo</v>
      </c>
      <c r="E1790" s="2" t="str">
        <f>TEXT(Tabla1[[#This Row],[datetime]],"hh:mm")</f>
        <v>10:05</v>
      </c>
      <c r="F1790" t="s">
        <v>3</v>
      </c>
      <c r="G1790" t="s">
        <v>209</v>
      </c>
      <c r="H1790" t="str">
        <f>IF(ISBLANK(G1790),"cash",IF(COUNTIF($D$2:D1790,D1790)=1,"Nuevo","frecuente"))</f>
        <v>frecuente</v>
      </c>
      <c r="I1790" s="8">
        <v>35.76</v>
      </c>
      <c r="J1790" t="s">
        <v>43</v>
      </c>
      <c r="K1790" t="str">
        <f>Tabla1[[#This Row],[day_of_the_week]]&amp;"-"&amp;Tabla1[[#This Row],[hour]]&amp;"-"&amp;Tabla1[[#This Row],[cash_type]]&amp;"-"&amp;Tabla1[[#This Row],[card]]&amp;"-"&amp;Tabla1[[#This Row],[coffee_name]]</f>
        <v>domingo-10:05-card-ANON-0000-0000-0195-Cappuccino</v>
      </c>
      <c r="L1790" t="str">
        <f>IF(COUNTIF($K$2:K1790,K1790)=1,"único","repetido")</f>
        <v>único</v>
      </c>
    </row>
    <row r="1791" spans="1:12" x14ac:dyDescent="0.3">
      <c r="A1791" s="1">
        <v>45571</v>
      </c>
      <c r="B1791" s="2">
        <v>45571.421378888888</v>
      </c>
      <c r="C1791" s="2" t="str">
        <f>TEXT(Tabla1[[#This Row],[date]],"mmm")</f>
        <v>oct</v>
      </c>
      <c r="D1791" s="2" t="str">
        <f>TEXT(Tabla1[[#This Row],[date]],"dddd")</f>
        <v>domingo</v>
      </c>
      <c r="E1791" s="2" t="str">
        <f>TEXT(Tabla1[[#This Row],[datetime]],"hh:mm")</f>
        <v>10:06</v>
      </c>
      <c r="F1791" t="s">
        <v>3</v>
      </c>
      <c r="G1791" t="s">
        <v>209</v>
      </c>
      <c r="H1791" t="str">
        <f>IF(ISBLANK(G1791),"cash",IF(COUNTIF($D$2:D1791,D1791)=1,"Nuevo","frecuente"))</f>
        <v>frecuente</v>
      </c>
      <c r="I1791" s="8">
        <v>25.96</v>
      </c>
      <c r="J1791" t="s">
        <v>28</v>
      </c>
      <c r="K1791" t="str">
        <f>Tabla1[[#This Row],[day_of_the_week]]&amp;"-"&amp;Tabla1[[#This Row],[hour]]&amp;"-"&amp;Tabla1[[#This Row],[cash_type]]&amp;"-"&amp;Tabla1[[#This Row],[card]]&amp;"-"&amp;Tabla1[[#This Row],[coffee_name]]</f>
        <v>domingo-10:06-card-ANON-0000-0000-0195-Cortado</v>
      </c>
      <c r="L1791" t="str">
        <f>IF(COUNTIF($K$2:K1791,K1791)=1,"único","repetido")</f>
        <v>único</v>
      </c>
    </row>
    <row r="1792" spans="1:12" x14ac:dyDescent="0.3">
      <c r="A1792" s="1">
        <v>45571</v>
      </c>
      <c r="B1792" s="2">
        <v>45571.496861643522</v>
      </c>
      <c r="C1792" s="2" t="str">
        <f>TEXT(Tabla1[[#This Row],[date]],"mmm")</f>
        <v>oct</v>
      </c>
      <c r="D1792" s="2" t="str">
        <f>TEXT(Tabla1[[#This Row],[date]],"dddd")</f>
        <v>domingo</v>
      </c>
      <c r="E1792" s="2" t="str">
        <f>TEXT(Tabla1[[#This Row],[datetime]],"hh:mm")</f>
        <v>11:55</v>
      </c>
      <c r="F1792" t="s">
        <v>3</v>
      </c>
      <c r="G1792" t="s">
        <v>730</v>
      </c>
      <c r="H1792" t="str">
        <f>IF(ISBLANK(G1792),"cash",IF(COUNTIF($D$2:D1792,D1792)=1,"Nuevo","frecuente"))</f>
        <v>frecuente</v>
      </c>
      <c r="I1792" s="8">
        <v>35.76</v>
      </c>
      <c r="J1792" t="s">
        <v>7</v>
      </c>
      <c r="K1792" t="str">
        <f>Tabla1[[#This Row],[day_of_the_week]]&amp;"-"&amp;Tabla1[[#This Row],[hour]]&amp;"-"&amp;Tabla1[[#This Row],[cash_type]]&amp;"-"&amp;Tabla1[[#This Row],[card]]&amp;"-"&amp;Tabla1[[#This Row],[coffee_name]]</f>
        <v>domingo-11:55-card-ANON-0000-0000-0716-Latte</v>
      </c>
      <c r="L1792" t="str">
        <f>IF(COUNTIF($K$2:K1792,K1792)=1,"único","repetido")</f>
        <v>único</v>
      </c>
    </row>
    <row r="1793" spans="1:12" x14ac:dyDescent="0.3">
      <c r="A1793" s="1">
        <v>45571</v>
      </c>
      <c r="B1793" s="2">
        <v>45571.506294583334</v>
      </c>
      <c r="C1793" s="2" t="str">
        <f>TEXT(Tabla1[[#This Row],[date]],"mmm")</f>
        <v>oct</v>
      </c>
      <c r="D1793" s="2" t="str">
        <f>TEXT(Tabla1[[#This Row],[date]],"dddd")</f>
        <v>domingo</v>
      </c>
      <c r="E1793" s="2" t="str">
        <f>TEXT(Tabla1[[#This Row],[datetime]],"hh:mm")</f>
        <v>12:09</v>
      </c>
      <c r="F1793" t="s">
        <v>3</v>
      </c>
      <c r="G1793" t="s">
        <v>679</v>
      </c>
      <c r="H1793" t="str">
        <f>IF(ISBLANK(G1793),"cash",IF(COUNTIF($D$2:D1793,D1793)=1,"Nuevo","frecuente"))</f>
        <v>frecuente</v>
      </c>
      <c r="I1793" s="8">
        <v>35.76</v>
      </c>
      <c r="J1793" t="s">
        <v>7</v>
      </c>
      <c r="K1793" t="str">
        <f>Tabla1[[#This Row],[day_of_the_week]]&amp;"-"&amp;Tabla1[[#This Row],[hour]]&amp;"-"&amp;Tabla1[[#This Row],[cash_type]]&amp;"-"&amp;Tabla1[[#This Row],[card]]&amp;"-"&amp;Tabla1[[#This Row],[coffee_name]]</f>
        <v>domingo-12:09-card-ANON-0000-0000-0665-Latte</v>
      </c>
      <c r="L1793" t="str">
        <f>IF(COUNTIF($K$2:K1793,K1793)=1,"único","repetido")</f>
        <v>único</v>
      </c>
    </row>
    <row r="1794" spans="1:12" x14ac:dyDescent="0.3">
      <c r="A1794" s="1">
        <v>45571</v>
      </c>
      <c r="B1794" s="2">
        <v>45571.507145173608</v>
      </c>
      <c r="C1794" s="2" t="str">
        <f>TEXT(Tabla1[[#This Row],[date]],"mmm")</f>
        <v>oct</v>
      </c>
      <c r="D1794" s="2" t="str">
        <f>TEXT(Tabla1[[#This Row],[date]],"dddd")</f>
        <v>domingo</v>
      </c>
      <c r="E1794" s="2" t="str">
        <f>TEXT(Tabla1[[#This Row],[datetime]],"hh:mm")</f>
        <v>12:10</v>
      </c>
      <c r="F1794" t="s">
        <v>3</v>
      </c>
      <c r="G1794" t="s">
        <v>679</v>
      </c>
      <c r="H1794" t="str">
        <f>IF(ISBLANK(G1794),"cash",IF(COUNTIF($D$2:D1794,D1794)=1,"Nuevo","frecuente"))</f>
        <v>frecuente</v>
      </c>
      <c r="I1794" s="8">
        <v>35.76</v>
      </c>
      <c r="J1794" t="s">
        <v>43</v>
      </c>
      <c r="K1794" t="str">
        <f>Tabla1[[#This Row],[day_of_the_week]]&amp;"-"&amp;Tabla1[[#This Row],[hour]]&amp;"-"&amp;Tabla1[[#This Row],[cash_type]]&amp;"-"&amp;Tabla1[[#This Row],[card]]&amp;"-"&amp;Tabla1[[#This Row],[coffee_name]]</f>
        <v>domingo-12:10-card-ANON-0000-0000-0665-Cappuccino</v>
      </c>
      <c r="L1794" t="str">
        <f>IF(COUNTIF($K$2:K1794,K1794)=1,"único","repetido")</f>
        <v>único</v>
      </c>
    </row>
    <row r="1795" spans="1:12" x14ac:dyDescent="0.3">
      <c r="A1795" s="1">
        <v>45571</v>
      </c>
      <c r="B1795" s="2">
        <v>45571.508140740742</v>
      </c>
      <c r="C1795" s="2" t="str">
        <f>TEXT(Tabla1[[#This Row],[date]],"mmm")</f>
        <v>oct</v>
      </c>
      <c r="D1795" s="2" t="str">
        <f>TEXT(Tabla1[[#This Row],[date]],"dddd")</f>
        <v>domingo</v>
      </c>
      <c r="E1795" s="2" t="str">
        <f>TEXT(Tabla1[[#This Row],[datetime]],"hh:mm")</f>
        <v>12:11</v>
      </c>
      <c r="F1795" t="s">
        <v>3</v>
      </c>
      <c r="G1795" t="s">
        <v>679</v>
      </c>
      <c r="H1795" t="str">
        <f>IF(ISBLANK(G1795),"cash",IF(COUNTIF($D$2:D1795,D1795)=1,"Nuevo","frecuente"))</f>
        <v>frecuente</v>
      </c>
      <c r="I1795" s="8">
        <v>30.86</v>
      </c>
      <c r="J1795" t="s">
        <v>14</v>
      </c>
      <c r="K1795" t="str">
        <f>Tabla1[[#This Row],[day_of_the_week]]&amp;"-"&amp;Tabla1[[#This Row],[hour]]&amp;"-"&amp;Tabla1[[#This Row],[cash_type]]&amp;"-"&amp;Tabla1[[#This Row],[card]]&amp;"-"&amp;Tabla1[[#This Row],[coffee_name]]</f>
        <v>domingo-12:11-card-ANON-0000-0000-0665-Americano with Milk</v>
      </c>
      <c r="L1795" t="str">
        <f>IF(COUNTIF($K$2:K1795,K1795)=1,"único","repetido")</f>
        <v>único</v>
      </c>
    </row>
    <row r="1796" spans="1:12" x14ac:dyDescent="0.3">
      <c r="A1796" s="1">
        <v>45571</v>
      </c>
      <c r="B1796" s="2">
        <v>45571.573653645835</v>
      </c>
      <c r="C1796" s="2" t="str">
        <f>TEXT(Tabla1[[#This Row],[date]],"mmm")</f>
        <v>oct</v>
      </c>
      <c r="D1796" s="2" t="str">
        <f>TEXT(Tabla1[[#This Row],[date]],"dddd")</f>
        <v>domingo</v>
      </c>
      <c r="E1796" s="2" t="str">
        <f>TEXT(Tabla1[[#This Row],[datetime]],"hh:mm")</f>
        <v>13:46</v>
      </c>
      <c r="F1796" t="s">
        <v>3</v>
      </c>
      <c r="G1796" t="s">
        <v>731</v>
      </c>
      <c r="H1796" t="str">
        <f>IF(ISBLANK(G1796),"cash",IF(COUNTIF($D$2:D1796,D1796)=1,"Nuevo","frecuente"))</f>
        <v>frecuente</v>
      </c>
      <c r="I1796" s="8">
        <v>25.96</v>
      </c>
      <c r="J1796" t="s">
        <v>11</v>
      </c>
      <c r="K1796" t="str">
        <f>Tabla1[[#This Row],[day_of_the_week]]&amp;"-"&amp;Tabla1[[#This Row],[hour]]&amp;"-"&amp;Tabla1[[#This Row],[cash_type]]&amp;"-"&amp;Tabla1[[#This Row],[card]]&amp;"-"&amp;Tabla1[[#This Row],[coffee_name]]</f>
        <v>domingo-13:46-card-ANON-0000-0000-0717-Americano</v>
      </c>
      <c r="L1796" t="str">
        <f>IF(COUNTIF($K$2:K1796,K1796)=1,"único","repetido")</f>
        <v>único</v>
      </c>
    </row>
    <row r="1797" spans="1:12" x14ac:dyDescent="0.3">
      <c r="A1797" s="1">
        <v>45571</v>
      </c>
      <c r="B1797" s="2">
        <v>45571.574328159724</v>
      </c>
      <c r="C1797" s="2" t="str">
        <f>TEXT(Tabla1[[#This Row],[date]],"mmm")</f>
        <v>oct</v>
      </c>
      <c r="D1797" s="2" t="str">
        <f>TEXT(Tabla1[[#This Row],[date]],"dddd")</f>
        <v>domingo</v>
      </c>
      <c r="E1797" s="2" t="str">
        <f>TEXT(Tabla1[[#This Row],[datetime]],"hh:mm")</f>
        <v>13:47</v>
      </c>
      <c r="F1797" t="s">
        <v>3</v>
      </c>
      <c r="G1797" t="s">
        <v>731</v>
      </c>
      <c r="H1797" t="str">
        <f>IF(ISBLANK(G1797),"cash",IF(COUNTIF($D$2:D1797,D1797)=1,"Nuevo","frecuente"))</f>
        <v>frecuente</v>
      </c>
      <c r="I1797" s="8">
        <v>35.76</v>
      </c>
      <c r="J1797" t="s">
        <v>43</v>
      </c>
      <c r="K1797" t="str">
        <f>Tabla1[[#This Row],[day_of_the_week]]&amp;"-"&amp;Tabla1[[#This Row],[hour]]&amp;"-"&amp;Tabla1[[#This Row],[cash_type]]&amp;"-"&amp;Tabla1[[#This Row],[card]]&amp;"-"&amp;Tabla1[[#This Row],[coffee_name]]</f>
        <v>domingo-13:47-card-ANON-0000-0000-0717-Cappuccino</v>
      </c>
      <c r="L1797" t="str">
        <f>IF(COUNTIF($K$2:K1797,K1797)=1,"único","repetido")</f>
        <v>único</v>
      </c>
    </row>
    <row r="1798" spans="1:12" x14ac:dyDescent="0.3">
      <c r="A1798" s="1">
        <v>45571</v>
      </c>
      <c r="B1798" s="2">
        <v>45571.576390509261</v>
      </c>
      <c r="C1798" s="2" t="str">
        <f>TEXT(Tabla1[[#This Row],[date]],"mmm")</f>
        <v>oct</v>
      </c>
      <c r="D1798" s="2" t="str">
        <f>TEXT(Tabla1[[#This Row],[date]],"dddd")</f>
        <v>domingo</v>
      </c>
      <c r="E1798" s="2" t="str">
        <f>TEXT(Tabla1[[#This Row],[datetime]],"hh:mm")</f>
        <v>13:50</v>
      </c>
      <c r="F1798" t="s">
        <v>3</v>
      </c>
      <c r="G1798" t="s">
        <v>732</v>
      </c>
      <c r="H1798" t="str">
        <f>IF(ISBLANK(G1798),"cash",IF(COUNTIF($D$2:D1798,D1798)=1,"Nuevo","frecuente"))</f>
        <v>frecuente</v>
      </c>
      <c r="I1798" s="8">
        <v>30.86</v>
      </c>
      <c r="J1798" t="s">
        <v>14</v>
      </c>
      <c r="K1798" t="str">
        <f>Tabla1[[#This Row],[day_of_the_week]]&amp;"-"&amp;Tabla1[[#This Row],[hour]]&amp;"-"&amp;Tabla1[[#This Row],[cash_type]]&amp;"-"&amp;Tabla1[[#This Row],[card]]&amp;"-"&amp;Tabla1[[#This Row],[coffee_name]]</f>
        <v>domingo-13:50-card-ANON-0000-0000-0718-Americano with Milk</v>
      </c>
      <c r="L1798" t="str">
        <f>IF(COUNTIF($K$2:K1798,K1798)=1,"único","repetido")</f>
        <v>único</v>
      </c>
    </row>
    <row r="1799" spans="1:12" x14ac:dyDescent="0.3">
      <c r="A1799" s="1">
        <v>45571</v>
      </c>
      <c r="B1799" s="2">
        <v>45571.577132523147</v>
      </c>
      <c r="C1799" s="2" t="str">
        <f>TEXT(Tabla1[[#This Row],[date]],"mmm")</f>
        <v>oct</v>
      </c>
      <c r="D1799" s="2" t="str">
        <f>TEXT(Tabla1[[#This Row],[date]],"dddd")</f>
        <v>domingo</v>
      </c>
      <c r="E1799" s="2" t="str">
        <f>TEXT(Tabla1[[#This Row],[datetime]],"hh:mm")</f>
        <v>13:51</v>
      </c>
      <c r="F1799" t="s">
        <v>3</v>
      </c>
      <c r="G1799" t="s">
        <v>732</v>
      </c>
      <c r="H1799" t="str">
        <f>IF(ISBLANK(G1799),"cash",IF(COUNTIF($D$2:D1799,D1799)=1,"Nuevo","frecuente"))</f>
        <v>frecuente</v>
      </c>
      <c r="I1799" s="8">
        <v>35.76</v>
      </c>
      <c r="J1799" t="s">
        <v>7</v>
      </c>
      <c r="K1799" t="str">
        <f>Tabla1[[#This Row],[day_of_the_week]]&amp;"-"&amp;Tabla1[[#This Row],[hour]]&amp;"-"&amp;Tabla1[[#This Row],[cash_type]]&amp;"-"&amp;Tabla1[[#This Row],[card]]&amp;"-"&amp;Tabla1[[#This Row],[coffee_name]]</f>
        <v>domingo-13:51-card-ANON-0000-0000-0718-Latte</v>
      </c>
      <c r="L1799" t="str">
        <f>IF(COUNTIF($K$2:K1799,K1799)=1,"único","repetido")</f>
        <v>único</v>
      </c>
    </row>
    <row r="1800" spans="1:12" x14ac:dyDescent="0.3">
      <c r="A1800" s="1">
        <v>45571</v>
      </c>
      <c r="B1800" s="2">
        <v>45571.577734756946</v>
      </c>
      <c r="C1800" s="2" t="str">
        <f>TEXT(Tabla1[[#This Row],[date]],"mmm")</f>
        <v>oct</v>
      </c>
      <c r="D1800" s="2" t="str">
        <f>TEXT(Tabla1[[#This Row],[date]],"dddd")</f>
        <v>domingo</v>
      </c>
      <c r="E1800" s="2" t="str">
        <f>TEXT(Tabla1[[#This Row],[datetime]],"hh:mm")</f>
        <v>13:51</v>
      </c>
      <c r="F1800" t="s">
        <v>3</v>
      </c>
      <c r="G1800" t="s">
        <v>732</v>
      </c>
      <c r="H1800" t="str">
        <f>IF(ISBLANK(G1800),"cash",IF(COUNTIF($D$2:D1800,D1800)=1,"Nuevo","frecuente"))</f>
        <v>frecuente</v>
      </c>
      <c r="I1800" s="8">
        <v>35.76</v>
      </c>
      <c r="J1800" t="s">
        <v>43</v>
      </c>
      <c r="K1800" t="str">
        <f>Tabla1[[#This Row],[day_of_the_week]]&amp;"-"&amp;Tabla1[[#This Row],[hour]]&amp;"-"&amp;Tabla1[[#This Row],[cash_type]]&amp;"-"&amp;Tabla1[[#This Row],[card]]&amp;"-"&amp;Tabla1[[#This Row],[coffee_name]]</f>
        <v>domingo-13:51-card-ANON-0000-0000-0718-Cappuccino</v>
      </c>
      <c r="L1800" t="str">
        <f>IF(COUNTIF($K$2:K1800,K1800)=1,"único","repetido")</f>
        <v>único</v>
      </c>
    </row>
    <row r="1801" spans="1:12" x14ac:dyDescent="0.3">
      <c r="A1801" s="1">
        <v>45571</v>
      </c>
      <c r="B1801" s="2">
        <v>45571.688583194446</v>
      </c>
      <c r="C1801" s="2" t="str">
        <f>TEXT(Tabla1[[#This Row],[date]],"mmm")</f>
        <v>oct</v>
      </c>
      <c r="D1801" s="2" t="str">
        <f>TEXT(Tabla1[[#This Row],[date]],"dddd")</f>
        <v>domingo</v>
      </c>
      <c r="E1801" s="2" t="str">
        <f>TEXT(Tabla1[[#This Row],[datetime]],"hh:mm")</f>
        <v>16:31</v>
      </c>
      <c r="F1801" t="s">
        <v>3</v>
      </c>
      <c r="G1801" t="s">
        <v>733</v>
      </c>
      <c r="H1801" t="str">
        <f>IF(ISBLANK(G1801),"cash",IF(COUNTIF($D$2:D1801,D1801)=1,"Nuevo","frecuente"))</f>
        <v>frecuente</v>
      </c>
      <c r="I1801" s="8">
        <v>35.76</v>
      </c>
      <c r="J1801" t="s">
        <v>43</v>
      </c>
      <c r="K1801" t="str">
        <f>Tabla1[[#This Row],[day_of_the_week]]&amp;"-"&amp;Tabla1[[#This Row],[hour]]&amp;"-"&amp;Tabla1[[#This Row],[cash_type]]&amp;"-"&amp;Tabla1[[#This Row],[card]]&amp;"-"&amp;Tabla1[[#This Row],[coffee_name]]</f>
        <v>domingo-16:31-card-ANON-0000-0000-0719-Cappuccino</v>
      </c>
      <c r="L1801" t="str">
        <f>IF(COUNTIF($K$2:K1801,K1801)=1,"único","repetido")</f>
        <v>único</v>
      </c>
    </row>
    <row r="1802" spans="1:12" x14ac:dyDescent="0.3">
      <c r="A1802" s="1">
        <v>45571</v>
      </c>
      <c r="B1802" s="2">
        <v>45571.691500289351</v>
      </c>
      <c r="C1802" s="2" t="str">
        <f>TEXT(Tabla1[[#This Row],[date]],"mmm")</f>
        <v>oct</v>
      </c>
      <c r="D1802" s="2" t="str">
        <f>TEXT(Tabla1[[#This Row],[date]],"dddd")</f>
        <v>domingo</v>
      </c>
      <c r="E1802" s="2" t="str">
        <f>TEXT(Tabla1[[#This Row],[datetime]],"hh:mm")</f>
        <v>16:35</v>
      </c>
      <c r="F1802" t="s">
        <v>3</v>
      </c>
      <c r="G1802" t="s">
        <v>734</v>
      </c>
      <c r="H1802" t="str">
        <f>IF(ISBLANK(G1802),"cash",IF(COUNTIF($D$2:D1802,D1802)=1,"Nuevo","frecuente"))</f>
        <v>frecuente</v>
      </c>
      <c r="I1802" s="8">
        <v>21.06</v>
      </c>
      <c r="J1802" t="s">
        <v>35</v>
      </c>
      <c r="K1802" t="str">
        <f>Tabla1[[#This Row],[day_of_the_week]]&amp;"-"&amp;Tabla1[[#This Row],[hour]]&amp;"-"&amp;Tabla1[[#This Row],[cash_type]]&amp;"-"&amp;Tabla1[[#This Row],[card]]&amp;"-"&amp;Tabla1[[#This Row],[coffee_name]]</f>
        <v>domingo-16:35-card-ANON-0000-0000-0720-Espresso</v>
      </c>
      <c r="L1802" t="str">
        <f>IF(COUNTIF($K$2:K1802,K1802)=1,"único","repetido")</f>
        <v>único</v>
      </c>
    </row>
    <row r="1803" spans="1:12" x14ac:dyDescent="0.3">
      <c r="A1803" s="1">
        <v>45571</v>
      </c>
      <c r="B1803" s="2">
        <v>45571.762326099539</v>
      </c>
      <c r="C1803" s="2" t="str">
        <f>TEXT(Tabla1[[#This Row],[date]],"mmm")</f>
        <v>oct</v>
      </c>
      <c r="D1803" s="2" t="str">
        <f>TEXT(Tabla1[[#This Row],[date]],"dddd")</f>
        <v>domingo</v>
      </c>
      <c r="E1803" s="2" t="str">
        <f>TEXT(Tabla1[[#This Row],[datetime]],"hh:mm")</f>
        <v>18:17</v>
      </c>
      <c r="F1803" t="s">
        <v>3</v>
      </c>
      <c r="G1803" t="s">
        <v>735</v>
      </c>
      <c r="H1803" t="str">
        <f>IF(ISBLANK(G1803),"cash",IF(COUNTIF($D$2:D1803,D1803)=1,"Nuevo","frecuente"))</f>
        <v>frecuente</v>
      </c>
      <c r="I1803" s="8">
        <v>30.86</v>
      </c>
      <c r="J1803" t="s">
        <v>14</v>
      </c>
      <c r="K1803" t="str">
        <f>Tabla1[[#This Row],[day_of_the_week]]&amp;"-"&amp;Tabla1[[#This Row],[hour]]&amp;"-"&amp;Tabla1[[#This Row],[cash_type]]&amp;"-"&amp;Tabla1[[#This Row],[card]]&amp;"-"&amp;Tabla1[[#This Row],[coffee_name]]</f>
        <v>domingo-18:17-card-ANON-0000-0000-0721-Americano with Milk</v>
      </c>
      <c r="L1803" t="str">
        <f>IF(COUNTIF($K$2:K1803,K1803)=1,"único","repetido")</f>
        <v>único</v>
      </c>
    </row>
    <row r="1804" spans="1:12" x14ac:dyDescent="0.3">
      <c r="A1804" s="1">
        <v>45571</v>
      </c>
      <c r="B1804" s="2">
        <v>45571.774496157406</v>
      </c>
      <c r="C1804" s="2" t="str">
        <f>TEXT(Tabla1[[#This Row],[date]],"mmm")</f>
        <v>oct</v>
      </c>
      <c r="D1804" s="2" t="str">
        <f>TEXT(Tabla1[[#This Row],[date]],"dddd")</f>
        <v>domingo</v>
      </c>
      <c r="E1804" s="2" t="str">
        <f>TEXT(Tabla1[[#This Row],[datetime]],"hh:mm")</f>
        <v>18:35</v>
      </c>
      <c r="F1804" t="s">
        <v>3</v>
      </c>
      <c r="G1804" t="s">
        <v>736</v>
      </c>
      <c r="H1804" t="str">
        <f>IF(ISBLANK(G1804),"cash",IF(COUNTIF($D$2:D1804,D1804)=1,"Nuevo","frecuente"))</f>
        <v>frecuente</v>
      </c>
      <c r="I1804" s="8">
        <v>35.76</v>
      </c>
      <c r="J1804" t="s">
        <v>9</v>
      </c>
      <c r="K1804" t="str">
        <f>Tabla1[[#This Row],[day_of_the_week]]&amp;"-"&amp;Tabla1[[#This Row],[hour]]&amp;"-"&amp;Tabla1[[#This Row],[cash_type]]&amp;"-"&amp;Tabla1[[#This Row],[card]]&amp;"-"&amp;Tabla1[[#This Row],[coffee_name]]</f>
        <v>domingo-18:35-card-ANON-0000-0000-0722-Hot Chocolate</v>
      </c>
      <c r="L1804" t="str">
        <f>IF(COUNTIF($K$2:K1804,K1804)=1,"único","repetido")</f>
        <v>único</v>
      </c>
    </row>
    <row r="1805" spans="1:12" x14ac:dyDescent="0.3">
      <c r="A1805" s="1">
        <v>45571</v>
      </c>
      <c r="B1805" s="2">
        <v>45571.881399178237</v>
      </c>
      <c r="C1805" s="2" t="str">
        <f>TEXT(Tabla1[[#This Row],[date]],"mmm")</f>
        <v>oct</v>
      </c>
      <c r="D1805" s="2" t="str">
        <f>TEXT(Tabla1[[#This Row],[date]],"dddd")</f>
        <v>domingo</v>
      </c>
      <c r="E1805" s="2" t="str">
        <f>TEXT(Tabla1[[#This Row],[datetime]],"hh:mm")</f>
        <v>21:09</v>
      </c>
      <c r="F1805" t="s">
        <v>3</v>
      </c>
      <c r="G1805" t="s">
        <v>737</v>
      </c>
      <c r="H1805" t="str">
        <f>IF(ISBLANK(G1805),"cash",IF(COUNTIF($D$2:D1805,D1805)=1,"Nuevo","frecuente"))</f>
        <v>frecuente</v>
      </c>
      <c r="I1805" s="8">
        <v>35.76</v>
      </c>
      <c r="J1805" t="s">
        <v>9</v>
      </c>
      <c r="K1805" t="str">
        <f>Tabla1[[#This Row],[day_of_the_week]]&amp;"-"&amp;Tabla1[[#This Row],[hour]]&amp;"-"&amp;Tabla1[[#This Row],[cash_type]]&amp;"-"&amp;Tabla1[[#This Row],[card]]&amp;"-"&amp;Tabla1[[#This Row],[coffee_name]]</f>
        <v>domingo-21:09-card-ANON-0000-0000-0723-Hot Chocolate</v>
      </c>
      <c r="L1805" t="str">
        <f>IF(COUNTIF($K$2:K1805,K1805)=1,"único","repetido")</f>
        <v>único</v>
      </c>
    </row>
    <row r="1806" spans="1:12" x14ac:dyDescent="0.3">
      <c r="A1806" s="1">
        <v>45571</v>
      </c>
      <c r="B1806" s="2">
        <v>45571.881949953706</v>
      </c>
      <c r="C1806" s="2" t="str">
        <f>TEXT(Tabla1[[#This Row],[date]],"mmm")</f>
        <v>oct</v>
      </c>
      <c r="D1806" s="2" t="str">
        <f>TEXT(Tabla1[[#This Row],[date]],"dddd")</f>
        <v>domingo</v>
      </c>
      <c r="E1806" s="2" t="str">
        <f>TEXT(Tabla1[[#This Row],[datetime]],"hh:mm")</f>
        <v>21:10</v>
      </c>
      <c r="F1806" t="s">
        <v>3</v>
      </c>
      <c r="G1806" t="s">
        <v>737</v>
      </c>
      <c r="H1806" t="str">
        <f>IF(ISBLANK(G1806),"cash",IF(COUNTIF($D$2:D1806,D1806)=1,"Nuevo","frecuente"))</f>
        <v>frecuente</v>
      </c>
      <c r="I1806" s="8">
        <v>35.76</v>
      </c>
      <c r="J1806" t="s">
        <v>9</v>
      </c>
      <c r="K1806" t="str">
        <f>Tabla1[[#This Row],[day_of_the_week]]&amp;"-"&amp;Tabla1[[#This Row],[hour]]&amp;"-"&amp;Tabla1[[#This Row],[cash_type]]&amp;"-"&amp;Tabla1[[#This Row],[card]]&amp;"-"&amp;Tabla1[[#This Row],[coffee_name]]</f>
        <v>domingo-21:10-card-ANON-0000-0000-0723-Hot Chocolate</v>
      </c>
      <c r="L1806" t="str">
        <f>IF(COUNTIF($K$2:K1806,K1806)=1,"único","repetido")</f>
        <v>único</v>
      </c>
    </row>
    <row r="1807" spans="1:12" x14ac:dyDescent="0.3">
      <c r="A1807" s="1">
        <v>45571</v>
      </c>
      <c r="B1807" s="2">
        <v>45571.882468217591</v>
      </c>
      <c r="C1807" s="2" t="str">
        <f>TEXT(Tabla1[[#This Row],[date]],"mmm")</f>
        <v>oct</v>
      </c>
      <c r="D1807" s="2" t="str">
        <f>TEXT(Tabla1[[#This Row],[date]],"dddd")</f>
        <v>domingo</v>
      </c>
      <c r="E1807" s="2" t="str">
        <f>TEXT(Tabla1[[#This Row],[datetime]],"hh:mm")</f>
        <v>21:10</v>
      </c>
      <c r="F1807" t="s">
        <v>3</v>
      </c>
      <c r="G1807" t="s">
        <v>650</v>
      </c>
      <c r="H1807" t="str">
        <f>IF(ISBLANK(G1807),"cash",IF(COUNTIF($D$2:D1807,D1807)=1,"Nuevo","frecuente"))</f>
        <v>frecuente</v>
      </c>
      <c r="I1807" s="8">
        <v>35.76</v>
      </c>
      <c r="J1807" t="s">
        <v>9</v>
      </c>
      <c r="K1807" t="str">
        <f>Tabla1[[#This Row],[day_of_the_week]]&amp;"-"&amp;Tabla1[[#This Row],[hour]]&amp;"-"&amp;Tabla1[[#This Row],[cash_type]]&amp;"-"&amp;Tabla1[[#This Row],[card]]&amp;"-"&amp;Tabla1[[#This Row],[coffee_name]]</f>
        <v>domingo-21:10-card-ANON-0000-0000-0636-Hot Chocolate</v>
      </c>
      <c r="L1807" t="str">
        <f>IF(COUNTIF($K$2:K1807,K1807)=1,"único","repetido")</f>
        <v>único</v>
      </c>
    </row>
    <row r="1808" spans="1:12" x14ac:dyDescent="0.3">
      <c r="A1808" s="1">
        <v>45571</v>
      </c>
      <c r="B1808" s="2">
        <v>45571.886676805552</v>
      </c>
      <c r="C1808" s="2" t="str">
        <f>TEXT(Tabla1[[#This Row],[date]],"mmm")</f>
        <v>oct</v>
      </c>
      <c r="D1808" s="2" t="str">
        <f>TEXT(Tabla1[[#This Row],[date]],"dddd")</f>
        <v>domingo</v>
      </c>
      <c r="E1808" s="2" t="str">
        <f>TEXT(Tabla1[[#This Row],[datetime]],"hh:mm")</f>
        <v>21:16</v>
      </c>
      <c r="F1808" t="s">
        <v>3</v>
      </c>
      <c r="G1808" t="s">
        <v>651</v>
      </c>
      <c r="H1808" t="str">
        <f>IF(ISBLANK(G1808),"cash",IF(COUNTIF($D$2:D1808,D1808)=1,"Nuevo","frecuente"))</f>
        <v>frecuente</v>
      </c>
      <c r="I1808" s="8">
        <v>35.76</v>
      </c>
      <c r="J1808" t="s">
        <v>7</v>
      </c>
      <c r="K1808" t="str">
        <f>Tabla1[[#This Row],[day_of_the_week]]&amp;"-"&amp;Tabla1[[#This Row],[hour]]&amp;"-"&amp;Tabla1[[#This Row],[cash_type]]&amp;"-"&amp;Tabla1[[#This Row],[card]]&amp;"-"&amp;Tabla1[[#This Row],[coffee_name]]</f>
        <v>domingo-21:16-card-ANON-0000-0000-0637-Latte</v>
      </c>
      <c r="L1808" t="str">
        <f>IF(COUNTIF($K$2:K1808,K1808)=1,"único","repetido")</f>
        <v>único</v>
      </c>
    </row>
    <row r="1809" spans="1:12" x14ac:dyDescent="0.3">
      <c r="A1809" s="1">
        <v>45572</v>
      </c>
      <c r="B1809" s="2">
        <v>45572.356671562498</v>
      </c>
      <c r="C1809" s="2" t="str">
        <f>TEXT(Tabla1[[#This Row],[date]],"mmm")</f>
        <v>oct</v>
      </c>
      <c r="D1809" s="2" t="str">
        <f>TEXT(Tabla1[[#This Row],[date]],"dddd")</f>
        <v>lunes</v>
      </c>
      <c r="E1809" s="2" t="str">
        <f>TEXT(Tabla1[[#This Row],[datetime]],"hh:mm")</f>
        <v>08:33</v>
      </c>
      <c r="F1809" t="s">
        <v>3</v>
      </c>
      <c r="G1809" t="s">
        <v>738</v>
      </c>
      <c r="H1809" t="str">
        <f>IF(ISBLANK(G1809),"cash",IF(COUNTIF($D$2:D1809,D1809)=1,"Nuevo","frecuente"))</f>
        <v>frecuente</v>
      </c>
      <c r="I1809" s="8">
        <v>35.76</v>
      </c>
      <c r="J1809" t="s">
        <v>7</v>
      </c>
      <c r="K1809" t="str">
        <f>Tabla1[[#This Row],[day_of_the_week]]&amp;"-"&amp;Tabla1[[#This Row],[hour]]&amp;"-"&amp;Tabla1[[#This Row],[cash_type]]&amp;"-"&amp;Tabla1[[#This Row],[card]]&amp;"-"&amp;Tabla1[[#This Row],[coffee_name]]</f>
        <v>lunes-08:33-card-ANON-0000-0000-0724-Latte</v>
      </c>
      <c r="L1809" t="str">
        <f>IF(COUNTIF($K$2:K1809,K1809)=1,"único","repetido")</f>
        <v>único</v>
      </c>
    </row>
    <row r="1810" spans="1:12" x14ac:dyDescent="0.3">
      <c r="A1810" s="1">
        <v>45572</v>
      </c>
      <c r="B1810" s="2">
        <v>45572.367783298614</v>
      </c>
      <c r="C1810" s="2" t="str">
        <f>TEXT(Tabla1[[#This Row],[date]],"mmm")</f>
        <v>oct</v>
      </c>
      <c r="D1810" s="2" t="str">
        <f>TEXT(Tabla1[[#This Row],[date]],"dddd")</f>
        <v>lunes</v>
      </c>
      <c r="E1810" s="2" t="str">
        <f>TEXT(Tabla1[[#This Row],[datetime]],"hh:mm")</f>
        <v>08:49</v>
      </c>
      <c r="F1810" t="s">
        <v>3</v>
      </c>
      <c r="G1810" t="s">
        <v>399</v>
      </c>
      <c r="H1810" t="str">
        <f>IF(ISBLANK(G1810),"cash",IF(COUNTIF($D$2:D1810,D1810)=1,"Nuevo","frecuente"))</f>
        <v>frecuente</v>
      </c>
      <c r="I1810" s="8">
        <v>35.76</v>
      </c>
      <c r="J1810" t="s">
        <v>7</v>
      </c>
      <c r="K1810" t="str">
        <f>Tabla1[[#This Row],[day_of_the_week]]&amp;"-"&amp;Tabla1[[#This Row],[hour]]&amp;"-"&amp;Tabla1[[#This Row],[cash_type]]&amp;"-"&amp;Tabla1[[#This Row],[card]]&amp;"-"&amp;Tabla1[[#This Row],[coffee_name]]</f>
        <v>lunes-08:49-card-ANON-0000-0000-0385-Latte</v>
      </c>
      <c r="L1810" t="str">
        <f>IF(COUNTIF($K$2:K1810,K1810)=1,"único","repetido")</f>
        <v>único</v>
      </c>
    </row>
    <row r="1811" spans="1:12" x14ac:dyDescent="0.3">
      <c r="A1811" s="1">
        <v>45572</v>
      </c>
      <c r="B1811" s="2">
        <v>45572.368537824077</v>
      </c>
      <c r="C1811" s="2" t="str">
        <f>TEXT(Tabla1[[#This Row],[date]],"mmm")</f>
        <v>oct</v>
      </c>
      <c r="D1811" s="2" t="str">
        <f>TEXT(Tabla1[[#This Row],[date]],"dddd")</f>
        <v>lunes</v>
      </c>
      <c r="E1811" s="2" t="str">
        <f>TEXT(Tabla1[[#This Row],[datetime]],"hh:mm")</f>
        <v>08:50</v>
      </c>
      <c r="F1811" t="s">
        <v>3</v>
      </c>
      <c r="G1811" t="s">
        <v>399</v>
      </c>
      <c r="H1811" t="str">
        <f>IF(ISBLANK(G1811),"cash",IF(COUNTIF($D$2:D1811,D1811)=1,"Nuevo","frecuente"))</f>
        <v>frecuente</v>
      </c>
      <c r="I1811" s="8">
        <v>30.86</v>
      </c>
      <c r="J1811" t="s">
        <v>14</v>
      </c>
      <c r="K1811" t="str">
        <f>Tabla1[[#This Row],[day_of_the_week]]&amp;"-"&amp;Tabla1[[#This Row],[hour]]&amp;"-"&amp;Tabla1[[#This Row],[cash_type]]&amp;"-"&amp;Tabla1[[#This Row],[card]]&amp;"-"&amp;Tabla1[[#This Row],[coffee_name]]</f>
        <v>lunes-08:50-card-ANON-0000-0000-0385-Americano with Milk</v>
      </c>
      <c r="L1811" t="str">
        <f>IF(COUNTIF($K$2:K1811,K1811)=1,"único","repetido")</f>
        <v>único</v>
      </c>
    </row>
    <row r="1812" spans="1:12" x14ac:dyDescent="0.3">
      <c r="A1812" s="1">
        <v>45572</v>
      </c>
      <c r="B1812" s="2">
        <v>45572.378797349535</v>
      </c>
      <c r="C1812" s="2" t="str">
        <f>TEXT(Tabla1[[#This Row],[date]],"mmm")</f>
        <v>oct</v>
      </c>
      <c r="D1812" s="2" t="str">
        <f>TEXT(Tabla1[[#This Row],[date]],"dddd")</f>
        <v>lunes</v>
      </c>
      <c r="E1812" s="2" t="str">
        <f>TEXT(Tabla1[[#This Row],[datetime]],"hh:mm")</f>
        <v>09:05</v>
      </c>
      <c r="F1812" t="s">
        <v>3</v>
      </c>
      <c r="G1812" t="s">
        <v>739</v>
      </c>
      <c r="H1812" t="str">
        <f>IF(ISBLANK(G1812),"cash",IF(COUNTIF($D$2:D1812,D1812)=1,"Nuevo","frecuente"))</f>
        <v>frecuente</v>
      </c>
      <c r="I1812" s="8">
        <v>35.76</v>
      </c>
      <c r="J1812" t="s">
        <v>18</v>
      </c>
      <c r="K1812" t="str">
        <f>Tabla1[[#This Row],[day_of_the_week]]&amp;"-"&amp;Tabla1[[#This Row],[hour]]&amp;"-"&amp;Tabla1[[#This Row],[cash_type]]&amp;"-"&amp;Tabla1[[#This Row],[card]]&amp;"-"&amp;Tabla1[[#This Row],[coffee_name]]</f>
        <v>lunes-09:05-card-ANON-0000-0000-0725-Cocoa</v>
      </c>
      <c r="L1812" t="str">
        <f>IF(COUNTIF($K$2:K1812,K1812)=1,"único","repetido")</f>
        <v>único</v>
      </c>
    </row>
    <row r="1813" spans="1:12" x14ac:dyDescent="0.3">
      <c r="A1813" s="1">
        <v>45572</v>
      </c>
      <c r="B1813" s="2">
        <v>45572.381925034722</v>
      </c>
      <c r="C1813" s="2" t="str">
        <f>TEXT(Tabla1[[#This Row],[date]],"mmm")</f>
        <v>oct</v>
      </c>
      <c r="D1813" s="2" t="str">
        <f>TEXT(Tabla1[[#This Row],[date]],"dddd")</f>
        <v>lunes</v>
      </c>
      <c r="E1813" s="2" t="str">
        <f>TEXT(Tabla1[[#This Row],[datetime]],"hh:mm")</f>
        <v>09:09</v>
      </c>
      <c r="F1813" t="s">
        <v>3</v>
      </c>
      <c r="G1813" t="s">
        <v>740</v>
      </c>
      <c r="H1813" t="str">
        <f>IF(ISBLANK(G1813),"cash",IF(COUNTIF($D$2:D1813,D1813)=1,"Nuevo","frecuente"))</f>
        <v>frecuente</v>
      </c>
      <c r="I1813" s="8">
        <v>35.76</v>
      </c>
      <c r="J1813" t="s">
        <v>7</v>
      </c>
      <c r="K1813" t="str">
        <f>Tabla1[[#This Row],[day_of_the_week]]&amp;"-"&amp;Tabla1[[#This Row],[hour]]&amp;"-"&amp;Tabla1[[#This Row],[cash_type]]&amp;"-"&amp;Tabla1[[#This Row],[card]]&amp;"-"&amp;Tabla1[[#This Row],[coffee_name]]</f>
        <v>lunes-09:09-card-ANON-0000-0000-0726-Latte</v>
      </c>
      <c r="L1813" t="str">
        <f>IF(COUNTIF($K$2:K1813,K1813)=1,"único","repetido")</f>
        <v>único</v>
      </c>
    </row>
    <row r="1814" spans="1:12" x14ac:dyDescent="0.3">
      <c r="A1814" s="1">
        <v>45572</v>
      </c>
      <c r="B1814" s="2">
        <v>45572.512462002313</v>
      </c>
      <c r="C1814" s="2" t="str">
        <f>TEXT(Tabla1[[#This Row],[date]],"mmm")</f>
        <v>oct</v>
      </c>
      <c r="D1814" s="2" t="str">
        <f>TEXT(Tabla1[[#This Row],[date]],"dddd")</f>
        <v>lunes</v>
      </c>
      <c r="E1814" s="2" t="str">
        <f>TEXT(Tabla1[[#This Row],[datetime]],"hh:mm")</f>
        <v>12:17</v>
      </c>
      <c r="F1814" t="s">
        <v>3</v>
      </c>
      <c r="G1814" t="s">
        <v>741</v>
      </c>
      <c r="H1814" t="str">
        <f>IF(ISBLANK(G1814),"cash",IF(COUNTIF($D$2:D1814,D1814)=1,"Nuevo","frecuente"))</f>
        <v>frecuente</v>
      </c>
      <c r="I1814" s="8">
        <v>30.86</v>
      </c>
      <c r="J1814" t="s">
        <v>14</v>
      </c>
      <c r="K1814" t="str">
        <f>Tabla1[[#This Row],[day_of_the_week]]&amp;"-"&amp;Tabla1[[#This Row],[hour]]&amp;"-"&amp;Tabla1[[#This Row],[cash_type]]&amp;"-"&amp;Tabla1[[#This Row],[card]]&amp;"-"&amp;Tabla1[[#This Row],[coffee_name]]</f>
        <v>lunes-12:17-card-ANON-0000-0000-0727-Americano with Milk</v>
      </c>
      <c r="L1814" t="str">
        <f>IF(COUNTIF($K$2:K1814,K1814)=1,"único","repetido")</f>
        <v>único</v>
      </c>
    </row>
    <row r="1815" spans="1:12" x14ac:dyDescent="0.3">
      <c r="A1815" s="1">
        <v>45572</v>
      </c>
      <c r="B1815" s="2">
        <v>45572.605384930554</v>
      </c>
      <c r="C1815" s="2" t="str">
        <f>TEXT(Tabla1[[#This Row],[date]],"mmm")</f>
        <v>oct</v>
      </c>
      <c r="D1815" s="2" t="str">
        <f>TEXT(Tabla1[[#This Row],[date]],"dddd")</f>
        <v>lunes</v>
      </c>
      <c r="E1815" s="2" t="str">
        <f>TEXT(Tabla1[[#This Row],[datetime]],"hh:mm")</f>
        <v>14:31</v>
      </c>
      <c r="F1815" t="s">
        <v>3</v>
      </c>
      <c r="G1815" t="s">
        <v>742</v>
      </c>
      <c r="H1815" t="str">
        <f>IF(ISBLANK(G1815),"cash",IF(COUNTIF($D$2:D1815,D1815)=1,"Nuevo","frecuente"))</f>
        <v>frecuente</v>
      </c>
      <c r="I1815" s="8">
        <v>25.96</v>
      </c>
      <c r="J1815" t="s">
        <v>11</v>
      </c>
      <c r="K1815" t="str">
        <f>Tabla1[[#This Row],[day_of_the_week]]&amp;"-"&amp;Tabla1[[#This Row],[hour]]&amp;"-"&amp;Tabla1[[#This Row],[cash_type]]&amp;"-"&amp;Tabla1[[#This Row],[card]]&amp;"-"&amp;Tabla1[[#This Row],[coffee_name]]</f>
        <v>lunes-14:31-card-ANON-0000-0000-0728-Americano</v>
      </c>
      <c r="L1815" t="str">
        <f>IF(COUNTIF($K$2:K1815,K1815)=1,"único","repetido")</f>
        <v>único</v>
      </c>
    </row>
    <row r="1816" spans="1:12" x14ac:dyDescent="0.3">
      <c r="A1816" s="1">
        <v>45572</v>
      </c>
      <c r="B1816" s="2">
        <v>45572.606004224537</v>
      </c>
      <c r="C1816" s="2" t="str">
        <f>TEXT(Tabla1[[#This Row],[date]],"mmm")</f>
        <v>oct</v>
      </c>
      <c r="D1816" s="2" t="str">
        <f>TEXT(Tabla1[[#This Row],[date]],"dddd")</f>
        <v>lunes</v>
      </c>
      <c r="E1816" s="2" t="str">
        <f>TEXT(Tabla1[[#This Row],[datetime]],"hh:mm")</f>
        <v>14:32</v>
      </c>
      <c r="F1816" t="s">
        <v>3</v>
      </c>
      <c r="G1816" t="s">
        <v>742</v>
      </c>
      <c r="H1816" t="str">
        <f>IF(ISBLANK(G1816),"cash",IF(COUNTIF($D$2:D1816,D1816)=1,"Nuevo","frecuente"))</f>
        <v>frecuente</v>
      </c>
      <c r="I1816" s="8">
        <v>25.96</v>
      </c>
      <c r="J1816" t="s">
        <v>11</v>
      </c>
      <c r="K1816" t="str">
        <f>Tabla1[[#This Row],[day_of_the_week]]&amp;"-"&amp;Tabla1[[#This Row],[hour]]&amp;"-"&amp;Tabla1[[#This Row],[cash_type]]&amp;"-"&amp;Tabla1[[#This Row],[card]]&amp;"-"&amp;Tabla1[[#This Row],[coffee_name]]</f>
        <v>lunes-14:32-card-ANON-0000-0000-0728-Americano</v>
      </c>
      <c r="L1816" t="str">
        <f>IF(COUNTIF($K$2:K1816,K1816)=1,"único","repetido")</f>
        <v>único</v>
      </c>
    </row>
    <row r="1817" spans="1:12" x14ac:dyDescent="0.3">
      <c r="A1817" s="1">
        <v>45572</v>
      </c>
      <c r="B1817" s="2">
        <v>45572.742303310188</v>
      </c>
      <c r="C1817" s="2" t="str">
        <f>TEXT(Tabla1[[#This Row],[date]],"mmm")</f>
        <v>oct</v>
      </c>
      <c r="D1817" s="2" t="str">
        <f>TEXT(Tabla1[[#This Row],[date]],"dddd")</f>
        <v>lunes</v>
      </c>
      <c r="E1817" s="2" t="str">
        <f>TEXT(Tabla1[[#This Row],[datetime]],"hh:mm")</f>
        <v>17:48</v>
      </c>
      <c r="F1817" t="s">
        <v>3</v>
      </c>
      <c r="G1817" t="s">
        <v>508</v>
      </c>
      <c r="H1817" t="str">
        <f>IF(ISBLANK(G1817),"cash",IF(COUNTIF($D$2:D1817,D1817)=1,"Nuevo","frecuente"))</f>
        <v>frecuente</v>
      </c>
      <c r="I1817" s="8">
        <v>35.76</v>
      </c>
      <c r="J1817" t="s">
        <v>7</v>
      </c>
      <c r="K1817" t="str">
        <f>Tabla1[[#This Row],[day_of_the_week]]&amp;"-"&amp;Tabla1[[#This Row],[hour]]&amp;"-"&amp;Tabla1[[#This Row],[cash_type]]&amp;"-"&amp;Tabla1[[#This Row],[card]]&amp;"-"&amp;Tabla1[[#This Row],[coffee_name]]</f>
        <v>lunes-17:48-card-ANON-0000-0000-0494-Latte</v>
      </c>
      <c r="L1817" t="str">
        <f>IF(COUNTIF($K$2:K1817,K1817)=1,"único","repetido")</f>
        <v>único</v>
      </c>
    </row>
    <row r="1818" spans="1:12" x14ac:dyDescent="0.3">
      <c r="A1818" s="1">
        <v>45572</v>
      </c>
      <c r="B1818" s="2">
        <v>45572.885209837965</v>
      </c>
      <c r="C1818" s="2" t="str">
        <f>TEXT(Tabla1[[#This Row],[date]],"mmm")</f>
        <v>oct</v>
      </c>
      <c r="D1818" s="2" t="str">
        <f>TEXT(Tabla1[[#This Row],[date]],"dddd")</f>
        <v>lunes</v>
      </c>
      <c r="E1818" s="2" t="str">
        <f>TEXT(Tabla1[[#This Row],[datetime]],"hh:mm")</f>
        <v>21:14</v>
      </c>
      <c r="F1818" t="s">
        <v>3</v>
      </c>
      <c r="G1818" t="s">
        <v>650</v>
      </c>
      <c r="H1818" t="str">
        <f>IF(ISBLANK(G1818),"cash",IF(COUNTIF($D$2:D1818,D1818)=1,"Nuevo","frecuente"))</f>
        <v>frecuente</v>
      </c>
      <c r="I1818" s="8">
        <v>35.76</v>
      </c>
      <c r="J1818" t="s">
        <v>9</v>
      </c>
      <c r="K1818" t="str">
        <f>Tabla1[[#This Row],[day_of_the_week]]&amp;"-"&amp;Tabla1[[#This Row],[hour]]&amp;"-"&amp;Tabla1[[#This Row],[cash_type]]&amp;"-"&amp;Tabla1[[#This Row],[card]]&amp;"-"&amp;Tabla1[[#This Row],[coffee_name]]</f>
        <v>lunes-21:14-card-ANON-0000-0000-0636-Hot Chocolate</v>
      </c>
      <c r="L1818" t="str">
        <f>IF(COUNTIF($K$2:K1818,K1818)=1,"único","repetido")</f>
        <v>único</v>
      </c>
    </row>
    <row r="1819" spans="1:12" x14ac:dyDescent="0.3">
      <c r="A1819" s="1">
        <v>45572</v>
      </c>
      <c r="B1819" s="2">
        <v>45572.885649560187</v>
      </c>
      <c r="C1819" s="2" t="str">
        <f>TEXT(Tabla1[[#This Row],[date]],"mmm")</f>
        <v>oct</v>
      </c>
      <c r="D1819" s="2" t="str">
        <f>TEXT(Tabla1[[#This Row],[date]],"dddd")</f>
        <v>lunes</v>
      </c>
      <c r="E1819" s="2" t="str">
        <f>TEXT(Tabla1[[#This Row],[datetime]],"hh:mm")</f>
        <v>21:15</v>
      </c>
      <c r="F1819" t="s">
        <v>3</v>
      </c>
      <c r="G1819" t="s">
        <v>650</v>
      </c>
      <c r="H1819" t="str">
        <f>IF(ISBLANK(G1819),"cash",IF(COUNTIF($D$2:D1819,D1819)=1,"Nuevo","frecuente"))</f>
        <v>frecuente</v>
      </c>
      <c r="I1819" s="8">
        <v>35.76</v>
      </c>
      <c r="J1819" t="s">
        <v>9</v>
      </c>
      <c r="K1819" t="str">
        <f>Tabla1[[#This Row],[day_of_the_week]]&amp;"-"&amp;Tabla1[[#This Row],[hour]]&amp;"-"&amp;Tabla1[[#This Row],[cash_type]]&amp;"-"&amp;Tabla1[[#This Row],[card]]&amp;"-"&amp;Tabla1[[#This Row],[coffee_name]]</f>
        <v>lunes-21:15-card-ANON-0000-0000-0636-Hot Chocolate</v>
      </c>
      <c r="L1819" t="str">
        <f>IF(COUNTIF($K$2:K1819,K1819)=1,"único","repetido")</f>
        <v>único</v>
      </c>
    </row>
    <row r="1820" spans="1:12" x14ac:dyDescent="0.3">
      <c r="A1820" s="1">
        <v>45572</v>
      </c>
      <c r="B1820" s="2">
        <v>45572.903339293982</v>
      </c>
      <c r="C1820" s="2" t="str">
        <f>TEXT(Tabla1[[#This Row],[date]],"mmm")</f>
        <v>oct</v>
      </c>
      <c r="D1820" s="2" t="str">
        <f>TEXT(Tabla1[[#This Row],[date]],"dddd")</f>
        <v>lunes</v>
      </c>
      <c r="E1820" s="2" t="str">
        <f>TEXT(Tabla1[[#This Row],[datetime]],"hh:mm")</f>
        <v>21:40</v>
      </c>
      <c r="F1820" t="s">
        <v>3</v>
      </c>
      <c r="G1820" t="s">
        <v>612</v>
      </c>
      <c r="H1820" t="str">
        <f>IF(ISBLANK(G1820),"cash",IF(COUNTIF($D$2:D1820,D1820)=1,"Nuevo","frecuente"))</f>
        <v>frecuente</v>
      </c>
      <c r="I1820" s="8">
        <v>35.76</v>
      </c>
      <c r="J1820" t="s">
        <v>7</v>
      </c>
      <c r="K1820" t="str">
        <f>Tabla1[[#This Row],[day_of_the_week]]&amp;"-"&amp;Tabla1[[#This Row],[hour]]&amp;"-"&amp;Tabla1[[#This Row],[cash_type]]&amp;"-"&amp;Tabla1[[#This Row],[card]]&amp;"-"&amp;Tabla1[[#This Row],[coffee_name]]</f>
        <v>lunes-21:40-card-ANON-0000-0000-0598-Latte</v>
      </c>
      <c r="L1820" t="str">
        <f>IF(COUNTIF($K$2:K1820,K1820)=1,"único","repetido")</f>
        <v>único</v>
      </c>
    </row>
    <row r="1821" spans="1:12" x14ac:dyDescent="0.3">
      <c r="A1821" s="1">
        <v>45573</v>
      </c>
      <c r="B1821" s="2">
        <v>45573.341561157409</v>
      </c>
      <c r="C1821" s="2" t="str">
        <f>TEXT(Tabla1[[#This Row],[date]],"mmm")</f>
        <v>oct</v>
      </c>
      <c r="D1821" s="2" t="str">
        <f>TEXT(Tabla1[[#This Row],[date]],"dddd")</f>
        <v>martes</v>
      </c>
      <c r="E1821" s="2" t="str">
        <f>TEXT(Tabla1[[#This Row],[datetime]],"hh:mm")</f>
        <v>08:11</v>
      </c>
      <c r="F1821" t="s">
        <v>3</v>
      </c>
      <c r="G1821" t="s">
        <v>717</v>
      </c>
      <c r="H1821" t="str">
        <f>IF(ISBLANK(G1821),"cash",IF(COUNTIF($D$2:D1821,D1821)=1,"Nuevo","frecuente"))</f>
        <v>frecuente</v>
      </c>
      <c r="I1821" s="8">
        <v>35.76</v>
      </c>
      <c r="J1821" t="s">
        <v>7</v>
      </c>
      <c r="K1821" t="str">
        <f>Tabla1[[#This Row],[day_of_the_week]]&amp;"-"&amp;Tabla1[[#This Row],[hour]]&amp;"-"&amp;Tabla1[[#This Row],[cash_type]]&amp;"-"&amp;Tabla1[[#This Row],[card]]&amp;"-"&amp;Tabla1[[#This Row],[coffee_name]]</f>
        <v>martes-08:11-card-ANON-0000-0000-0703-Latte</v>
      </c>
      <c r="L1821" t="str">
        <f>IF(COUNTIF($K$2:K1821,K1821)=1,"único","repetido")</f>
        <v>único</v>
      </c>
    </row>
    <row r="1822" spans="1:12" x14ac:dyDescent="0.3">
      <c r="A1822" s="1">
        <v>45573</v>
      </c>
      <c r="B1822" s="2">
        <v>45573.37863457176</v>
      </c>
      <c r="C1822" s="2" t="str">
        <f>TEXT(Tabla1[[#This Row],[date]],"mmm")</f>
        <v>oct</v>
      </c>
      <c r="D1822" s="2" t="str">
        <f>TEXT(Tabla1[[#This Row],[date]],"dddd")</f>
        <v>martes</v>
      </c>
      <c r="E1822" s="2" t="str">
        <f>TEXT(Tabla1[[#This Row],[datetime]],"hh:mm")</f>
        <v>09:05</v>
      </c>
      <c r="F1822" t="s">
        <v>3</v>
      </c>
      <c r="G1822" t="s">
        <v>290</v>
      </c>
      <c r="H1822" t="str">
        <f>IF(ISBLANK(G1822),"cash",IF(COUNTIF($D$2:D1822,D1822)=1,"Nuevo","frecuente"))</f>
        <v>frecuente</v>
      </c>
      <c r="I1822" s="8">
        <v>30.86</v>
      </c>
      <c r="J1822" t="s">
        <v>14</v>
      </c>
      <c r="K1822" t="str">
        <f>Tabla1[[#This Row],[day_of_the_week]]&amp;"-"&amp;Tabla1[[#This Row],[hour]]&amp;"-"&amp;Tabla1[[#This Row],[cash_type]]&amp;"-"&amp;Tabla1[[#This Row],[card]]&amp;"-"&amp;Tabla1[[#This Row],[coffee_name]]</f>
        <v>martes-09:05-card-ANON-0000-0000-0276-Americano with Milk</v>
      </c>
      <c r="L1822" t="str">
        <f>IF(COUNTIF($K$2:K1822,K1822)=1,"único","repetido")</f>
        <v>único</v>
      </c>
    </row>
    <row r="1823" spans="1:12" x14ac:dyDescent="0.3">
      <c r="A1823" s="1">
        <v>45573</v>
      </c>
      <c r="B1823" s="2">
        <v>45573.432307569441</v>
      </c>
      <c r="C1823" s="2" t="str">
        <f>TEXT(Tabla1[[#This Row],[date]],"mmm")</f>
        <v>oct</v>
      </c>
      <c r="D1823" s="2" t="str">
        <f>TEXT(Tabla1[[#This Row],[date]],"dddd")</f>
        <v>martes</v>
      </c>
      <c r="E1823" s="2" t="str">
        <f>TEXT(Tabla1[[#This Row],[datetime]],"hh:mm")</f>
        <v>10:22</v>
      </c>
      <c r="F1823" t="s">
        <v>3</v>
      </c>
      <c r="G1823" t="s">
        <v>714</v>
      </c>
      <c r="H1823" t="str">
        <f>IF(ISBLANK(G1823),"cash",IF(COUNTIF($D$2:D1823,D1823)=1,"Nuevo","frecuente"))</f>
        <v>frecuente</v>
      </c>
      <c r="I1823" s="8">
        <v>25.96</v>
      </c>
      <c r="J1823" t="s">
        <v>11</v>
      </c>
      <c r="K1823" t="str">
        <f>Tabla1[[#This Row],[day_of_the_week]]&amp;"-"&amp;Tabla1[[#This Row],[hour]]&amp;"-"&amp;Tabla1[[#This Row],[cash_type]]&amp;"-"&amp;Tabla1[[#This Row],[card]]&amp;"-"&amp;Tabla1[[#This Row],[coffee_name]]</f>
        <v>martes-10:22-card-ANON-0000-0000-0700-Americano</v>
      </c>
      <c r="L1823" t="str">
        <f>IF(COUNTIF($K$2:K1823,K1823)=1,"único","repetido")</f>
        <v>único</v>
      </c>
    </row>
    <row r="1824" spans="1:12" x14ac:dyDescent="0.3">
      <c r="A1824" s="1">
        <v>45573</v>
      </c>
      <c r="B1824" s="2">
        <v>45573.435518715276</v>
      </c>
      <c r="C1824" s="2" t="str">
        <f>TEXT(Tabla1[[#This Row],[date]],"mmm")</f>
        <v>oct</v>
      </c>
      <c r="D1824" s="2" t="str">
        <f>TEXT(Tabla1[[#This Row],[date]],"dddd")</f>
        <v>martes</v>
      </c>
      <c r="E1824" s="2" t="str">
        <f>TEXT(Tabla1[[#This Row],[datetime]],"hh:mm")</f>
        <v>10:27</v>
      </c>
      <c r="F1824" t="s">
        <v>3</v>
      </c>
      <c r="G1824" t="s">
        <v>697</v>
      </c>
      <c r="H1824" t="str">
        <f>IF(ISBLANK(G1824),"cash",IF(COUNTIF($D$2:D1824,D1824)=1,"Nuevo","frecuente"))</f>
        <v>frecuente</v>
      </c>
      <c r="I1824" s="8">
        <v>35.76</v>
      </c>
      <c r="J1824" t="s">
        <v>7</v>
      </c>
      <c r="K1824" t="str">
        <f>Tabla1[[#This Row],[day_of_the_week]]&amp;"-"&amp;Tabla1[[#This Row],[hour]]&amp;"-"&amp;Tabla1[[#This Row],[cash_type]]&amp;"-"&amp;Tabla1[[#This Row],[card]]&amp;"-"&amp;Tabla1[[#This Row],[coffee_name]]</f>
        <v>martes-10:27-card-ANON-0000-0000-0683-Latte</v>
      </c>
      <c r="L1824" t="str">
        <f>IF(COUNTIF($K$2:K1824,K1824)=1,"único","repetido")</f>
        <v>único</v>
      </c>
    </row>
    <row r="1825" spans="1:12" x14ac:dyDescent="0.3">
      <c r="A1825" s="1">
        <v>45573</v>
      </c>
      <c r="B1825" s="2">
        <v>45573.479285335648</v>
      </c>
      <c r="C1825" s="2" t="str">
        <f>TEXT(Tabla1[[#This Row],[date]],"mmm")</f>
        <v>oct</v>
      </c>
      <c r="D1825" s="2" t="str">
        <f>TEXT(Tabla1[[#This Row],[date]],"dddd")</f>
        <v>martes</v>
      </c>
      <c r="E1825" s="2" t="str">
        <f>TEXT(Tabla1[[#This Row],[datetime]],"hh:mm")</f>
        <v>11:30</v>
      </c>
      <c r="F1825" t="s">
        <v>3</v>
      </c>
      <c r="G1825" t="s">
        <v>740</v>
      </c>
      <c r="H1825" t="str">
        <f>IF(ISBLANK(G1825),"cash",IF(COUNTIF($D$2:D1825,D1825)=1,"Nuevo","frecuente"))</f>
        <v>frecuente</v>
      </c>
      <c r="I1825" s="8">
        <v>35.76</v>
      </c>
      <c r="J1825" t="s">
        <v>7</v>
      </c>
      <c r="K1825" t="str">
        <f>Tabla1[[#This Row],[day_of_the_week]]&amp;"-"&amp;Tabla1[[#This Row],[hour]]&amp;"-"&amp;Tabla1[[#This Row],[cash_type]]&amp;"-"&amp;Tabla1[[#This Row],[card]]&amp;"-"&amp;Tabla1[[#This Row],[coffee_name]]</f>
        <v>martes-11:30-card-ANON-0000-0000-0726-Latte</v>
      </c>
      <c r="L1825" t="str">
        <f>IF(COUNTIF($K$2:K1825,K1825)=1,"único","repetido")</f>
        <v>único</v>
      </c>
    </row>
    <row r="1826" spans="1:12" x14ac:dyDescent="0.3">
      <c r="A1826" s="1">
        <v>45573</v>
      </c>
      <c r="B1826" s="2">
        <v>45573.533385648145</v>
      </c>
      <c r="C1826" s="2" t="str">
        <f>TEXT(Tabla1[[#This Row],[date]],"mmm")</f>
        <v>oct</v>
      </c>
      <c r="D1826" s="2" t="str">
        <f>TEXT(Tabla1[[#This Row],[date]],"dddd")</f>
        <v>martes</v>
      </c>
      <c r="E1826" s="2" t="str">
        <f>TEXT(Tabla1[[#This Row],[datetime]],"hh:mm")</f>
        <v>12:48</v>
      </c>
      <c r="F1826" t="s">
        <v>3</v>
      </c>
      <c r="G1826" t="s">
        <v>239</v>
      </c>
      <c r="H1826" t="str">
        <f>IF(ISBLANK(G1826),"cash",IF(COUNTIF($D$2:D1826,D1826)=1,"Nuevo","frecuente"))</f>
        <v>frecuente</v>
      </c>
      <c r="I1826" s="8">
        <v>25.96</v>
      </c>
      <c r="J1826" t="s">
        <v>11</v>
      </c>
      <c r="K1826" t="str">
        <f>Tabla1[[#This Row],[day_of_the_week]]&amp;"-"&amp;Tabla1[[#This Row],[hour]]&amp;"-"&amp;Tabla1[[#This Row],[cash_type]]&amp;"-"&amp;Tabla1[[#This Row],[card]]&amp;"-"&amp;Tabla1[[#This Row],[coffee_name]]</f>
        <v>martes-12:48-card-ANON-0000-0000-0225-Americano</v>
      </c>
      <c r="L1826" t="str">
        <f>IF(COUNTIF($K$2:K1826,K1826)=1,"único","repetido")</f>
        <v>único</v>
      </c>
    </row>
    <row r="1827" spans="1:12" x14ac:dyDescent="0.3">
      <c r="A1827" s="1">
        <v>45573</v>
      </c>
      <c r="B1827" s="2">
        <v>45573.534080798614</v>
      </c>
      <c r="C1827" s="2" t="str">
        <f>TEXT(Tabla1[[#This Row],[date]],"mmm")</f>
        <v>oct</v>
      </c>
      <c r="D1827" s="2" t="str">
        <f>TEXT(Tabla1[[#This Row],[date]],"dddd")</f>
        <v>martes</v>
      </c>
      <c r="E1827" s="2" t="str">
        <f>TEXT(Tabla1[[#This Row],[datetime]],"hh:mm")</f>
        <v>12:49</v>
      </c>
      <c r="F1827" t="s">
        <v>3</v>
      </c>
      <c r="G1827" t="s">
        <v>239</v>
      </c>
      <c r="H1827" t="str">
        <f>IF(ISBLANK(G1827),"cash",IF(COUNTIF($D$2:D1827,D1827)=1,"Nuevo","frecuente"))</f>
        <v>frecuente</v>
      </c>
      <c r="I1827" s="8">
        <v>25.96</v>
      </c>
      <c r="J1827" t="s">
        <v>11</v>
      </c>
      <c r="K1827" t="str">
        <f>Tabla1[[#This Row],[day_of_the_week]]&amp;"-"&amp;Tabla1[[#This Row],[hour]]&amp;"-"&amp;Tabla1[[#This Row],[cash_type]]&amp;"-"&amp;Tabla1[[#This Row],[card]]&amp;"-"&amp;Tabla1[[#This Row],[coffee_name]]</f>
        <v>martes-12:49-card-ANON-0000-0000-0225-Americano</v>
      </c>
      <c r="L1827" t="str">
        <f>IF(COUNTIF($K$2:K1827,K1827)=1,"único","repetido")</f>
        <v>único</v>
      </c>
    </row>
    <row r="1828" spans="1:12" x14ac:dyDescent="0.3">
      <c r="A1828" s="1">
        <v>45573</v>
      </c>
      <c r="B1828" s="2">
        <v>45573.544454918978</v>
      </c>
      <c r="C1828" s="2" t="str">
        <f>TEXT(Tabla1[[#This Row],[date]],"mmm")</f>
        <v>oct</v>
      </c>
      <c r="D1828" s="2" t="str">
        <f>TEXT(Tabla1[[#This Row],[date]],"dddd")</f>
        <v>martes</v>
      </c>
      <c r="E1828" s="2" t="str">
        <f>TEXT(Tabla1[[#This Row],[datetime]],"hh:mm")</f>
        <v>13:04</v>
      </c>
      <c r="F1828" t="s">
        <v>3</v>
      </c>
      <c r="G1828" t="s">
        <v>743</v>
      </c>
      <c r="H1828" t="str">
        <f>IF(ISBLANK(G1828),"cash",IF(COUNTIF($D$2:D1828,D1828)=1,"Nuevo","frecuente"))</f>
        <v>frecuente</v>
      </c>
      <c r="I1828" s="8">
        <v>35.76</v>
      </c>
      <c r="J1828" t="s">
        <v>7</v>
      </c>
      <c r="K1828" t="str">
        <f>Tabla1[[#This Row],[day_of_the_week]]&amp;"-"&amp;Tabla1[[#This Row],[hour]]&amp;"-"&amp;Tabla1[[#This Row],[cash_type]]&amp;"-"&amp;Tabla1[[#This Row],[card]]&amp;"-"&amp;Tabla1[[#This Row],[coffee_name]]</f>
        <v>martes-13:04-card-ANON-0000-0000-0729-Latte</v>
      </c>
      <c r="L1828" t="str">
        <f>IF(COUNTIF($K$2:K1828,K1828)=1,"único","repetido")</f>
        <v>único</v>
      </c>
    </row>
    <row r="1829" spans="1:12" x14ac:dyDescent="0.3">
      <c r="A1829" s="1">
        <v>45573</v>
      </c>
      <c r="B1829" s="2">
        <v>45573.613106770834</v>
      </c>
      <c r="C1829" s="2" t="str">
        <f>TEXT(Tabla1[[#This Row],[date]],"mmm")</f>
        <v>oct</v>
      </c>
      <c r="D1829" s="2" t="str">
        <f>TEXT(Tabla1[[#This Row],[date]],"dddd")</f>
        <v>martes</v>
      </c>
      <c r="E1829" s="2" t="str">
        <f>TEXT(Tabla1[[#This Row],[datetime]],"hh:mm")</f>
        <v>14:42</v>
      </c>
      <c r="F1829" t="s">
        <v>3</v>
      </c>
      <c r="G1829" t="s">
        <v>521</v>
      </c>
      <c r="H1829" t="str">
        <f>IF(ISBLANK(G1829),"cash",IF(COUNTIF($D$2:D1829,D1829)=1,"Nuevo","frecuente"))</f>
        <v>frecuente</v>
      </c>
      <c r="I1829" s="8">
        <v>35.76</v>
      </c>
      <c r="J1829" t="s">
        <v>7</v>
      </c>
      <c r="K1829" t="str">
        <f>Tabla1[[#This Row],[day_of_the_week]]&amp;"-"&amp;Tabla1[[#This Row],[hour]]&amp;"-"&amp;Tabla1[[#This Row],[cash_type]]&amp;"-"&amp;Tabla1[[#This Row],[card]]&amp;"-"&amp;Tabla1[[#This Row],[coffee_name]]</f>
        <v>martes-14:42-card-ANON-0000-0000-0507-Latte</v>
      </c>
      <c r="L1829" t="str">
        <f>IF(COUNTIF($K$2:K1829,K1829)=1,"único","repetido")</f>
        <v>único</v>
      </c>
    </row>
    <row r="1830" spans="1:12" x14ac:dyDescent="0.3">
      <c r="A1830" s="1">
        <v>45573</v>
      </c>
      <c r="B1830" s="2">
        <v>45573.634504050926</v>
      </c>
      <c r="C1830" s="2" t="str">
        <f>TEXT(Tabla1[[#This Row],[date]],"mmm")</f>
        <v>oct</v>
      </c>
      <c r="D1830" s="2" t="str">
        <f>TEXT(Tabla1[[#This Row],[date]],"dddd")</f>
        <v>martes</v>
      </c>
      <c r="E1830" s="2" t="str">
        <f>TEXT(Tabla1[[#This Row],[datetime]],"hh:mm")</f>
        <v>15:13</v>
      </c>
      <c r="F1830" t="s">
        <v>3</v>
      </c>
      <c r="G1830" t="s">
        <v>489</v>
      </c>
      <c r="H1830" t="str">
        <f>IF(ISBLANK(G1830),"cash",IF(COUNTIF($D$2:D1830,D1830)=1,"Nuevo","frecuente"))</f>
        <v>frecuente</v>
      </c>
      <c r="I1830" s="8">
        <v>35.76</v>
      </c>
      <c r="J1830" t="s">
        <v>7</v>
      </c>
      <c r="K1830" t="str">
        <f>Tabla1[[#This Row],[day_of_the_week]]&amp;"-"&amp;Tabla1[[#This Row],[hour]]&amp;"-"&amp;Tabla1[[#This Row],[cash_type]]&amp;"-"&amp;Tabla1[[#This Row],[card]]&amp;"-"&amp;Tabla1[[#This Row],[coffee_name]]</f>
        <v>martes-15:13-card-ANON-0000-0000-0475-Latte</v>
      </c>
      <c r="L1830" t="str">
        <f>IF(COUNTIF($K$2:K1830,K1830)=1,"único","repetido")</f>
        <v>único</v>
      </c>
    </row>
    <row r="1831" spans="1:12" x14ac:dyDescent="0.3">
      <c r="A1831" s="1">
        <v>45573</v>
      </c>
      <c r="B1831" s="2">
        <v>45573.638797488427</v>
      </c>
      <c r="C1831" s="2" t="str">
        <f>TEXT(Tabla1[[#This Row],[date]],"mmm")</f>
        <v>oct</v>
      </c>
      <c r="D1831" s="2" t="str">
        <f>TEXT(Tabla1[[#This Row],[date]],"dddd")</f>
        <v>martes</v>
      </c>
      <c r="E1831" s="2" t="str">
        <f>TEXT(Tabla1[[#This Row],[datetime]],"hh:mm")</f>
        <v>15:19</v>
      </c>
      <c r="F1831" t="s">
        <v>3</v>
      </c>
      <c r="G1831" t="s">
        <v>64</v>
      </c>
      <c r="H1831" t="str">
        <f>IF(ISBLANK(G1831),"cash",IF(COUNTIF($D$2:D1831,D1831)=1,"Nuevo","frecuente"))</f>
        <v>frecuente</v>
      </c>
      <c r="I1831" s="8">
        <v>25.96</v>
      </c>
      <c r="J1831" t="s">
        <v>11</v>
      </c>
      <c r="K1831" t="str">
        <f>Tabla1[[#This Row],[day_of_the_week]]&amp;"-"&amp;Tabla1[[#This Row],[hour]]&amp;"-"&amp;Tabla1[[#This Row],[cash_type]]&amp;"-"&amp;Tabla1[[#This Row],[card]]&amp;"-"&amp;Tabla1[[#This Row],[coffee_name]]</f>
        <v>martes-15:19-card-ANON-0000-0000-0050-Americano</v>
      </c>
      <c r="L1831" t="str">
        <f>IF(COUNTIF($K$2:K1831,K1831)=1,"único","repetido")</f>
        <v>único</v>
      </c>
    </row>
    <row r="1832" spans="1:12" x14ac:dyDescent="0.3">
      <c r="A1832" s="1">
        <v>45573</v>
      </c>
      <c r="B1832" s="2">
        <v>45573.660221319442</v>
      </c>
      <c r="C1832" s="2" t="str">
        <f>TEXT(Tabla1[[#This Row],[date]],"mmm")</f>
        <v>oct</v>
      </c>
      <c r="D1832" s="2" t="str">
        <f>TEXT(Tabla1[[#This Row],[date]],"dddd")</f>
        <v>martes</v>
      </c>
      <c r="E1832" s="2" t="str">
        <f>TEXT(Tabla1[[#This Row],[datetime]],"hh:mm")</f>
        <v>15:50</v>
      </c>
      <c r="F1832" t="s">
        <v>3</v>
      </c>
      <c r="G1832" t="s">
        <v>744</v>
      </c>
      <c r="H1832" t="str">
        <f>IF(ISBLANK(G1832),"cash",IF(COUNTIF($D$2:D1832,D1832)=1,"Nuevo","frecuente"))</f>
        <v>frecuente</v>
      </c>
      <c r="I1832" s="8">
        <v>30.86</v>
      </c>
      <c r="J1832" t="s">
        <v>14</v>
      </c>
      <c r="K1832" t="str">
        <f>Tabla1[[#This Row],[day_of_the_week]]&amp;"-"&amp;Tabla1[[#This Row],[hour]]&amp;"-"&amp;Tabla1[[#This Row],[cash_type]]&amp;"-"&amp;Tabla1[[#This Row],[card]]&amp;"-"&amp;Tabla1[[#This Row],[coffee_name]]</f>
        <v>martes-15:50-card-ANON-0000-0000-0730-Americano with Milk</v>
      </c>
      <c r="L1832" t="str">
        <f>IF(COUNTIF($K$2:K1832,K1832)=1,"único","repetido")</f>
        <v>único</v>
      </c>
    </row>
    <row r="1833" spans="1:12" x14ac:dyDescent="0.3">
      <c r="A1833" s="1">
        <v>45573</v>
      </c>
      <c r="B1833" s="2">
        <v>45573.861579386576</v>
      </c>
      <c r="C1833" s="2" t="str">
        <f>TEXT(Tabla1[[#This Row],[date]],"mmm")</f>
        <v>oct</v>
      </c>
      <c r="D1833" s="2" t="str">
        <f>TEXT(Tabla1[[#This Row],[date]],"dddd")</f>
        <v>martes</v>
      </c>
      <c r="E1833" s="2" t="str">
        <f>TEXT(Tabla1[[#This Row],[datetime]],"hh:mm")</f>
        <v>20:40</v>
      </c>
      <c r="F1833" t="s">
        <v>3</v>
      </c>
      <c r="G1833" t="s">
        <v>745</v>
      </c>
      <c r="H1833" t="str">
        <f>IF(ISBLANK(G1833),"cash",IF(COUNTIF($D$2:D1833,D1833)=1,"Nuevo","frecuente"))</f>
        <v>frecuente</v>
      </c>
      <c r="I1833" s="8">
        <v>35.76</v>
      </c>
      <c r="J1833" t="s">
        <v>9</v>
      </c>
      <c r="K1833" t="str">
        <f>Tabla1[[#This Row],[day_of_the_week]]&amp;"-"&amp;Tabla1[[#This Row],[hour]]&amp;"-"&amp;Tabla1[[#This Row],[cash_type]]&amp;"-"&amp;Tabla1[[#This Row],[card]]&amp;"-"&amp;Tabla1[[#This Row],[coffee_name]]</f>
        <v>martes-20:40-card-ANON-0000-0000-0731-Hot Chocolate</v>
      </c>
      <c r="L1833" t="str">
        <f>IF(COUNTIF($K$2:K1833,K1833)=1,"único","repetido")</f>
        <v>único</v>
      </c>
    </row>
    <row r="1834" spans="1:12" x14ac:dyDescent="0.3">
      <c r="A1834" s="1">
        <v>45573</v>
      </c>
      <c r="B1834" s="2">
        <v>45573.862192870372</v>
      </c>
      <c r="C1834" s="2" t="str">
        <f>TEXT(Tabla1[[#This Row],[date]],"mmm")</f>
        <v>oct</v>
      </c>
      <c r="D1834" s="2" t="str">
        <f>TEXT(Tabla1[[#This Row],[date]],"dddd")</f>
        <v>martes</v>
      </c>
      <c r="E1834" s="2" t="str">
        <f>TEXT(Tabla1[[#This Row],[datetime]],"hh:mm")</f>
        <v>20:41</v>
      </c>
      <c r="F1834" t="s">
        <v>3</v>
      </c>
      <c r="G1834" t="s">
        <v>745</v>
      </c>
      <c r="H1834" t="str">
        <f>IF(ISBLANK(G1834),"cash",IF(COUNTIF($D$2:D1834,D1834)=1,"Nuevo","frecuente"))</f>
        <v>frecuente</v>
      </c>
      <c r="I1834" s="8">
        <v>35.76</v>
      </c>
      <c r="J1834" t="s">
        <v>43</v>
      </c>
      <c r="K1834" t="str">
        <f>Tabla1[[#This Row],[day_of_the_week]]&amp;"-"&amp;Tabla1[[#This Row],[hour]]&amp;"-"&amp;Tabla1[[#This Row],[cash_type]]&amp;"-"&amp;Tabla1[[#This Row],[card]]&amp;"-"&amp;Tabla1[[#This Row],[coffee_name]]</f>
        <v>martes-20:41-card-ANON-0000-0000-0731-Cappuccino</v>
      </c>
      <c r="L1834" t="str">
        <f>IF(COUNTIF($K$2:K1834,K1834)=1,"único","repetido")</f>
        <v>único</v>
      </c>
    </row>
    <row r="1835" spans="1:12" x14ac:dyDescent="0.3">
      <c r="A1835" s="1">
        <v>45573</v>
      </c>
      <c r="B1835" s="2">
        <v>45573.868850949075</v>
      </c>
      <c r="C1835" s="2" t="str">
        <f>TEXT(Tabla1[[#This Row],[date]],"mmm")</f>
        <v>oct</v>
      </c>
      <c r="D1835" s="2" t="str">
        <f>TEXT(Tabla1[[#This Row],[date]],"dddd")</f>
        <v>martes</v>
      </c>
      <c r="E1835" s="2" t="str">
        <f>TEXT(Tabla1[[#This Row],[datetime]],"hh:mm")</f>
        <v>20:51</v>
      </c>
      <c r="F1835" t="s">
        <v>3</v>
      </c>
      <c r="G1835" t="s">
        <v>746</v>
      </c>
      <c r="H1835" t="str">
        <f>IF(ISBLANK(G1835),"cash",IF(COUNTIF($D$2:D1835,D1835)=1,"Nuevo","frecuente"))</f>
        <v>frecuente</v>
      </c>
      <c r="I1835" s="8">
        <v>35.76</v>
      </c>
      <c r="J1835" t="s">
        <v>7</v>
      </c>
      <c r="K1835" t="str">
        <f>Tabla1[[#This Row],[day_of_the_week]]&amp;"-"&amp;Tabla1[[#This Row],[hour]]&amp;"-"&amp;Tabla1[[#This Row],[cash_type]]&amp;"-"&amp;Tabla1[[#This Row],[card]]&amp;"-"&amp;Tabla1[[#This Row],[coffee_name]]</f>
        <v>martes-20:51-card-ANON-0000-0000-0732-Latte</v>
      </c>
      <c r="L1835" t="str">
        <f>IF(COUNTIF($K$2:K1835,K1835)=1,"único","repetido")</f>
        <v>único</v>
      </c>
    </row>
    <row r="1836" spans="1:12" x14ac:dyDescent="0.3">
      <c r="A1836" s="1">
        <v>45573</v>
      </c>
      <c r="B1836" s="2">
        <v>45573.892037465281</v>
      </c>
      <c r="C1836" s="2" t="str">
        <f>TEXT(Tabla1[[#This Row],[date]],"mmm")</f>
        <v>oct</v>
      </c>
      <c r="D1836" s="2" t="str">
        <f>TEXT(Tabla1[[#This Row],[date]],"dddd")</f>
        <v>martes</v>
      </c>
      <c r="E1836" s="2" t="str">
        <f>TEXT(Tabla1[[#This Row],[datetime]],"hh:mm")</f>
        <v>21:24</v>
      </c>
      <c r="F1836" t="s">
        <v>3</v>
      </c>
      <c r="G1836" t="s">
        <v>54</v>
      </c>
      <c r="H1836" t="str">
        <f>IF(ISBLANK(G1836),"cash",IF(COUNTIF($D$2:D1836,D1836)=1,"Nuevo","frecuente"))</f>
        <v>frecuente</v>
      </c>
      <c r="I1836" s="8">
        <v>30.86</v>
      </c>
      <c r="J1836" t="s">
        <v>14</v>
      </c>
      <c r="K1836" t="str">
        <f>Tabla1[[#This Row],[day_of_the_week]]&amp;"-"&amp;Tabla1[[#This Row],[hour]]&amp;"-"&amp;Tabla1[[#This Row],[cash_type]]&amp;"-"&amp;Tabla1[[#This Row],[card]]&amp;"-"&amp;Tabla1[[#This Row],[coffee_name]]</f>
        <v>martes-21:24-card-ANON-0000-0000-0040-Americano with Milk</v>
      </c>
      <c r="L1836" t="str">
        <f>IF(COUNTIF($K$2:K1836,K1836)=1,"único","repetido")</f>
        <v>único</v>
      </c>
    </row>
    <row r="1837" spans="1:12" x14ac:dyDescent="0.3">
      <c r="A1837" s="1">
        <v>45573</v>
      </c>
      <c r="B1837" s="2">
        <v>45573.892731481479</v>
      </c>
      <c r="C1837" s="2" t="str">
        <f>TEXT(Tabla1[[#This Row],[date]],"mmm")</f>
        <v>oct</v>
      </c>
      <c r="D1837" s="2" t="str">
        <f>TEXT(Tabla1[[#This Row],[date]],"dddd")</f>
        <v>martes</v>
      </c>
      <c r="E1837" s="2" t="str">
        <f>TEXT(Tabla1[[#This Row],[datetime]],"hh:mm")</f>
        <v>21:25</v>
      </c>
      <c r="F1837" t="s">
        <v>3</v>
      </c>
      <c r="G1837" t="s">
        <v>54</v>
      </c>
      <c r="H1837" t="str">
        <f>IF(ISBLANK(G1837),"cash",IF(COUNTIF($D$2:D1837,D1837)=1,"Nuevo","frecuente"))</f>
        <v>frecuente</v>
      </c>
      <c r="I1837" s="8">
        <v>30.86</v>
      </c>
      <c r="J1837" t="s">
        <v>14</v>
      </c>
      <c r="K1837" t="str">
        <f>Tabla1[[#This Row],[day_of_the_week]]&amp;"-"&amp;Tabla1[[#This Row],[hour]]&amp;"-"&amp;Tabla1[[#This Row],[cash_type]]&amp;"-"&amp;Tabla1[[#This Row],[card]]&amp;"-"&amp;Tabla1[[#This Row],[coffee_name]]</f>
        <v>martes-21:25-card-ANON-0000-0000-0040-Americano with Milk</v>
      </c>
      <c r="L1837" t="str">
        <f>IF(COUNTIF($K$2:K1837,K1837)=1,"único","repetido")</f>
        <v>único</v>
      </c>
    </row>
    <row r="1838" spans="1:12" x14ac:dyDescent="0.3">
      <c r="A1838" s="1">
        <v>45574</v>
      </c>
      <c r="B1838" s="2">
        <v>45574.329659710646</v>
      </c>
      <c r="C1838" s="2" t="str">
        <f>TEXT(Tabla1[[#This Row],[date]],"mmm")</f>
        <v>oct</v>
      </c>
      <c r="D1838" s="2" t="str">
        <f>TEXT(Tabla1[[#This Row],[date]],"dddd")</f>
        <v>miércoles</v>
      </c>
      <c r="E1838" s="2" t="str">
        <f>TEXT(Tabla1[[#This Row],[datetime]],"hh:mm")</f>
        <v>07:54</v>
      </c>
      <c r="F1838" t="s">
        <v>3</v>
      </c>
      <c r="G1838" t="s">
        <v>584</v>
      </c>
      <c r="H1838" t="str">
        <f>IF(ISBLANK(G1838),"cash",IF(COUNTIF($D$2:D1838,D1838)=1,"Nuevo","frecuente"))</f>
        <v>frecuente</v>
      </c>
      <c r="I1838" s="8">
        <v>35.76</v>
      </c>
      <c r="J1838" t="s">
        <v>7</v>
      </c>
      <c r="K1838" t="str">
        <f>Tabla1[[#This Row],[day_of_the_week]]&amp;"-"&amp;Tabla1[[#This Row],[hour]]&amp;"-"&amp;Tabla1[[#This Row],[cash_type]]&amp;"-"&amp;Tabla1[[#This Row],[card]]&amp;"-"&amp;Tabla1[[#This Row],[coffee_name]]</f>
        <v>miércoles-07:54-card-ANON-0000-0000-0570-Latte</v>
      </c>
      <c r="L1838" t="str">
        <f>IF(COUNTIF($K$2:K1838,K1838)=1,"único","repetido")</f>
        <v>único</v>
      </c>
    </row>
    <row r="1839" spans="1:12" x14ac:dyDescent="0.3">
      <c r="A1839" s="1">
        <v>45574</v>
      </c>
      <c r="B1839" s="2">
        <v>45574.351360057874</v>
      </c>
      <c r="C1839" s="2" t="str">
        <f>TEXT(Tabla1[[#This Row],[date]],"mmm")</f>
        <v>oct</v>
      </c>
      <c r="D1839" s="2" t="str">
        <f>TEXT(Tabla1[[#This Row],[date]],"dddd")</f>
        <v>miércoles</v>
      </c>
      <c r="E1839" s="2" t="str">
        <f>TEXT(Tabla1[[#This Row],[datetime]],"hh:mm")</f>
        <v>08:25</v>
      </c>
      <c r="F1839" t="s">
        <v>3</v>
      </c>
      <c r="G1839" t="s">
        <v>290</v>
      </c>
      <c r="H1839" t="str">
        <f>IF(ISBLANK(G1839),"cash",IF(COUNTIF($D$2:D1839,D1839)=1,"Nuevo","frecuente"))</f>
        <v>frecuente</v>
      </c>
      <c r="I1839" s="8">
        <v>30.86</v>
      </c>
      <c r="J1839" t="s">
        <v>14</v>
      </c>
      <c r="K1839" t="str">
        <f>Tabla1[[#This Row],[day_of_the_week]]&amp;"-"&amp;Tabla1[[#This Row],[hour]]&amp;"-"&amp;Tabla1[[#This Row],[cash_type]]&amp;"-"&amp;Tabla1[[#This Row],[card]]&amp;"-"&amp;Tabla1[[#This Row],[coffee_name]]</f>
        <v>miércoles-08:25-card-ANON-0000-0000-0276-Americano with Milk</v>
      </c>
      <c r="L1839" t="str">
        <f>IF(COUNTIF($K$2:K1839,K1839)=1,"único","repetido")</f>
        <v>único</v>
      </c>
    </row>
    <row r="1840" spans="1:12" x14ac:dyDescent="0.3">
      <c r="A1840" s="1">
        <v>45574</v>
      </c>
      <c r="B1840" s="2">
        <v>45574.405104502315</v>
      </c>
      <c r="C1840" s="2" t="str">
        <f>TEXT(Tabla1[[#This Row],[date]],"mmm")</f>
        <v>oct</v>
      </c>
      <c r="D1840" s="2" t="str">
        <f>TEXT(Tabla1[[#This Row],[date]],"dddd")</f>
        <v>miércoles</v>
      </c>
      <c r="E1840" s="2" t="str">
        <f>TEXT(Tabla1[[#This Row],[datetime]],"hh:mm")</f>
        <v>09:43</v>
      </c>
      <c r="F1840" t="s">
        <v>3</v>
      </c>
      <c r="G1840" t="s">
        <v>438</v>
      </c>
      <c r="H1840" t="str">
        <f>IF(ISBLANK(G1840),"cash",IF(COUNTIF($D$2:D1840,D1840)=1,"Nuevo","frecuente"))</f>
        <v>frecuente</v>
      </c>
      <c r="I1840" s="8">
        <v>30.86</v>
      </c>
      <c r="J1840" t="s">
        <v>14</v>
      </c>
      <c r="K1840" t="str">
        <f>Tabla1[[#This Row],[day_of_the_week]]&amp;"-"&amp;Tabla1[[#This Row],[hour]]&amp;"-"&amp;Tabla1[[#This Row],[cash_type]]&amp;"-"&amp;Tabla1[[#This Row],[card]]&amp;"-"&amp;Tabla1[[#This Row],[coffee_name]]</f>
        <v>miércoles-09:43-card-ANON-0000-0000-0424-Americano with Milk</v>
      </c>
      <c r="L1840" t="str">
        <f>IF(COUNTIF($K$2:K1840,K1840)=1,"único","repetido")</f>
        <v>único</v>
      </c>
    </row>
    <row r="1841" spans="1:12" x14ac:dyDescent="0.3">
      <c r="A1841" s="1">
        <v>45574</v>
      </c>
      <c r="B1841" s="2">
        <v>45574.41643484954</v>
      </c>
      <c r="C1841" s="2" t="str">
        <f>TEXT(Tabla1[[#This Row],[date]],"mmm")</f>
        <v>oct</v>
      </c>
      <c r="D1841" s="2" t="str">
        <f>TEXT(Tabla1[[#This Row],[date]],"dddd")</f>
        <v>miércoles</v>
      </c>
      <c r="E1841" s="2" t="str">
        <f>TEXT(Tabla1[[#This Row],[datetime]],"hh:mm")</f>
        <v>09:59</v>
      </c>
      <c r="F1841" t="s">
        <v>3</v>
      </c>
      <c r="G1841" t="s">
        <v>508</v>
      </c>
      <c r="H1841" t="str">
        <f>IF(ISBLANK(G1841),"cash",IF(COUNTIF($D$2:D1841,D1841)=1,"Nuevo","frecuente"))</f>
        <v>frecuente</v>
      </c>
      <c r="I1841" s="8">
        <v>35.76</v>
      </c>
      <c r="J1841" t="s">
        <v>7</v>
      </c>
      <c r="K1841" t="str">
        <f>Tabla1[[#This Row],[day_of_the_week]]&amp;"-"&amp;Tabla1[[#This Row],[hour]]&amp;"-"&amp;Tabla1[[#This Row],[cash_type]]&amp;"-"&amp;Tabla1[[#This Row],[card]]&amp;"-"&amp;Tabla1[[#This Row],[coffee_name]]</f>
        <v>miércoles-09:59-card-ANON-0000-0000-0494-Latte</v>
      </c>
      <c r="L1841" t="str">
        <f>IF(COUNTIF($K$2:K1841,K1841)=1,"único","repetido")</f>
        <v>único</v>
      </c>
    </row>
    <row r="1842" spans="1:12" x14ac:dyDescent="0.3">
      <c r="A1842" s="1">
        <v>45574</v>
      </c>
      <c r="B1842" s="2">
        <v>45574.443019976854</v>
      </c>
      <c r="C1842" s="2" t="str">
        <f>TEXT(Tabla1[[#This Row],[date]],"mmm")</f>
        <v>oct</v>
      </c>
      <c r="D1842" s="2" t="str">
        <f>TEXT(Tabla1[[#This Row],[date]],"dddd")</f>
        <v>miércoles</v>
      </c>
      <c r="E1842" s="2" t="str">
        <f>TEXT(Tabla1[[#This Row],[datetime]],"hh:mm")</f>
        <v>10:37</v>
      </c>
      <c r="F1842" t="s">
        <v>3</v>
      </c>
      <c r="G1842" t="s">
        <v>747</v>
      </c>
      <c r="H1842" t="str">
        <f>IF(ISBLANK(G1842),"cash",IF(COUNTIF($D$2:D1842,D1842)=1,"Nuevo","frecuente"))</f>
        <v>frecuente</v>
      </c>
      <c r="I1842" s="8">
        <v>21.06</v>
      </c>
      <c r="J1842" t="s">
        <v>35</v>
      </c>
      <c r="K1842" t="str">
        <f>Tabla1[[#This Row],[day_of_the_week]]&amp;"-"&amp;Tabla1[[#This Row],[hour]]&amp;"-"&amp;Tabla1[[#This Row],[cash_type]]&amp;"-"&amp;Tabla1[[#This Row],[card]]&amp;"-"&amp;Tabla1[[#This Row],[coffee_name]]</f>
        <v>miércoles-10:37-card-ANON-0000-0000-0733-Espresso</v>
      </c>
      <c r="L1842" t="str">
        <f>IF(COUNTIF($K$2:K1842,K1842)=1,"único","repetido")</f>
        <v>único</v>
      </c>
    </row>
    <row r="1843" spans="1:12" x14ac:dyDescent="0.3">
      <c r="A1843" s="1">
        <v>45574</v>
      </c>
      <c r="B1843" s="2">
        <v>45574.470858078705</v>
      </c>
      <c r="C1843" s="2" t="str">
        <f>TEXT(Tabla1[[#This Row],[date]],"mmm")</f>
        <v>oct</v>
      </c>
      <c r="D1843" s="2" t="str">
        <f>TEXT(Tabla1[[#This Row],[date]],"dddd")</f>
        <v>miércoles</v>
      </c>
      <c r="E1843" s="2" t="str">
        <f>TEXT(Tabla1[[#This Row],[datetime]],"hh:mm")</f>
        <v>11:18</v>
      </c>
      <c r="F1843" t="s">
        <v>3</v>
      </c>
      <c r="G1843" t="s">
        <v>748</v>
      </c>
      <c r="H1843" t="str">
        <f>IF(ISBLANK(G1843),"cash",IF(COUNTIF($D$2:D1843,D1843)=1,"Nuevo","frecuente"))</f>
        <v>frecuente</v>
      </c>
      <c r="I1843" s="8">
        <v>25.96</v>
      </c>
      <c r="J1843" t="s">
        <v>11</v>
      </c>
      <c r="K1843" t="str">
        <f>Tabla1[[#This Row],[day_of_the_week]]&amp;"-"&amp;Tabla1[[#This Row],[hour]]&amp;"-"&amp;Tabla1[[#This Row],[cash_type]]&amp;"-"&amp;Tabla1[[#This Row],[card]]&amp;"-"&amp;Tabla1[[#This Row],[coffee_name]]</f>
        <v>miércoles-11:18-card-ANON-0000-0000-0734-Americano</v>
      </c>
      <c r="L1843" t="str">
        <f>IF(COUNTIF($K$2:K1843,K1843)=1,"único","repetido")</f>
        <v>único</v>
      </c>
    </row>
    <row r="1844" spans="1:12" x14ac:dyDescent="0.3">
      <c r="A1844" s="1">
        <v>45574</v>
      </c>
      <c r="B1844" s="2">
        <v>45574.543848541667</v>
      </c>
      <c r="C1844" s="2" t="str">
        <f>TEXT(Tabla1[[#This Row],[date]],"mmm")</f>
        <v>oct</v>
      </c>
      <c r="D1844" s="2" t="str">
        <f>TEXT(Tabla1[[#This Row],[date]],"dddd")</f>
        <v>miércoles</v>
      </c>
      <c r="E1844" s="2" t="str">
        <f>TEXT(Tabla1[[#This Row],[datetime]],"hh:mm")</f>
        <v>13:03</v>
      </c>
      <c r="F1844" t="s">
        <v>3</v>
      </c>
      <c r="G1844" t="s">
        <v>740</v>
      </c>
      <c r="H1844" t="str">
        <f>IF(ISBLANK(G1844),"cash",IF(COUNTIF($D$2:D1844,D1844)=1,"Nuevo","frecuente"))</f>
        <v>frecuente</v>
      </c>
      <c r="I1844" s="8">
        <v>35.76</v>
      </c>
      <c r="J1844" t="s">
        <v>7</v>
      </c>
      <c r="K1844" t="str">
        <f>Tabla1[[#This Row],[day_of_the_week]]&amp;"-"&amp;Tabla1[[#This Row],[hour]]&amp;"-"&amp;Tabla1[[#This Row],[cash_type]]&amp;"-"&amp;Tabla1[[#This Row],[card]]&amp;"-"&amp;Tabla1[[#This Row],[coffee_name]]</f>
        <v>miércoles-13:03-card-ANON-0000-0000-0726-Latte</v>
      </c>
      <c r="L1844" t="str">
        <f>IF(COUNTIF($K$2:K1844,K1844)=1,"único","repetido")</f>
        <v>único</v>
      </c>
    </row>
    <row r="1845" spans="1:12" x14ac:dyDescent="0.3">
      <c r="A1845" s="1">
        <v>45574</v>
      </c>
      <c r="B1845" s="2">
        <v>45574.578179814816</v>
      </c>
      <c r="C1845" s="2" t="str">
        <f>TEXT(Tabla1[[#This Row],[date]],"mmm")</f>
        <v>oct</v>
      </c>
      <c r="D1845" s="2" t="str">
        <f>TEXT(Tabla1[[#This Row],[date]],"dddd")</f>
        <v>miércoles</v>
      </c>
      <c r="E1845" s="2" t="str">
        <f>TEXT(Tabla1[[#This Row],[datetime]],"hh:mm")</f>
        <v>13:52</v>
      </c>
      <c r="F1845" t="s">
        <v>3</v>
      </c>
      <c r="G1845" t="s">
        <v>749</v>
      </c>
      <c r="H1845" t="str">
        <f>IF(ISBLANK(G1845),"cash",IF(COUNTIF($D$2:D1845,D1845)=1,"Nuevo","frecuente"))</f>
        <v>frecuente</v>
      </c>
      <c r="I1845" s="8">
        <v>30.86</v>
      </c>
      <c r="J1845" t="s">
        <v>14</v>
      </c>
      <c r="K1845" t="str">
        <f>Tabla1[[#This Row],[day_of_the_week]]&amp;"-"&amp;Tabla1[[#This Row],[hour]]&amp;"-"&amp;Tabla1[[#This Row],[cash_type]]&amp;"-"&amp;Tabla1[[#This Row],[card]]&amp;"-"&amp;Tabla1[[#This Row],[coffee_name]]</f>
        <v>miércoles-13:52-card-ANON-0000-0000-0735-Americano with Milk</v>
      </c>
      <c r="L1845" t="str">
        <f>IF(COUNTIF($K$2:K1845,K1845)=1,"único","repetido")</f>
        <v>único</v>
      </c>
    </row>
    <row r="1846" spans="1:12" x14ac:dyDescent="0.3">
      <c r="A1846" s="1">
        <v>45574</v>
      </c>
      <c r="B1846" s="2">
        <v>45574.726902442133</v>
      </c>
      <c r="C1846" s="2" t="str">
        <f>TEXT(Tabla1[[#This Row],[date]],"mmm")</f>
        <v>oct</v>
      </c>
      <c r="D1846" s="2" t="str">
        <f>TEXT(Tabla1[[#This Row],[date]],"dddd")</f>
        <v>miércoles</v>
      </c>
      <c r="E1846" s="2" t="str">
        <f>TEXT(Tabla1[[#This Row],[datetime]],"hh:mm")</f>
        <v>17:26</v>
      </c>
      <c r="F1846" t="s">
        <v>3</v>
      </c>
      <c r="G1846" t="s">
        <v>672</v>
      </c>
      <c r="H1846" t="str">
        <f>IF(ISBLANK(G1846),"cash",IF(COUNTIF($D$2:D1846,D1846)=1,"Nuevo","frecuente"))</f>
        <v>frecuente</v>
      </c>
      <c r="I1846" s="8">
        <v>35.76</v>
      </c>
      <c r="J1846" t="s">
        <v>43</v>
      </c>
      <c r="K1846" t="str">
        <f>Tabla1[[#This Row],[day_of_the_week]]&amp;"-"&amp;Tabla1[[#This Row],[hour]]&amp;"-"&amp;Tabla1[[#This Row],[cash_type]]&amp;"-"&amp;Tabla1[[#This Row],[card]]&amp;"-"&amp;Tabla1[[#This Row],[coffee_name]]</f>
        <v>miércoles-17:26-card-ANON-0000-0000-0658-Cappuccino</v>
      </c>
      <c r="L1846" t="str">
        <f>IF(COUNTIF($K$2:K1846,K1846)=1,"único","repetido")</f>
        <v>único</v>
      </c>
    </row>
    <row r="1847" spans="1:12" x14ac:dyDescent="0.3">
      <c r="A1847" s="1">
        <v>45574</v>
      </c>
      <c r="B1847" s="2">
        <v>45574.727649074077</v>
      </c>
      <c r="C1847" s="2" t="str">
        <f>TEXT(Tabla1[[#This Row],[date]],"mmm")</f>
        <v>oct</v>
      </c>
      <c r="D1847" s="2" t="str">
        <f>TEXT(Tabla1[[#This Row],[date]],"dddd")</f>
        <v>miércoles</v>
      </c>
      <c r="E1847" s="2" t="str">
        <f>TEXT(Tabla1[[#This Row],[datetime]],"hh:mm")</f>
        <v>17:27</v>
      </c>
      <c r="F1847" t="s">
        <v>3</v>
      </c>
      <c r="G1847" t="s">
        <v>672</v>
      </c>
      <c r="H1847" t="str">
        <f>IF(ISBLANK(G1847),"cash",IF(COUNTIF($D$2:D1847,D1847)=1,"Nuevo","frecuente"))</f>
        <v>frecuente</v>
      </c>
      <c r="I1847" s="8">
        <v>25.96</v>
      </c>
      <c r="J1847" t="s">
        <v>11</v>
      </c>
      <c r="K1847" t="str">
        <f>Tabla1[[#This Row],[day_of_the_week]]&amp;"-"&amp;Tabla1[[#This Row],[hour]]&amp;"-"&amp;Tabla1[[#This Row],[cash_type]]&amp;"-"&amp;Tabla1[[#This Row],[card]]&amp;"-"&amp;Tabla1[[#This Row],[coffee_name]]</f>
        <v>miércoles-17:27-card-ANON-0000-0000-0658-Americano</v>
      </c>
      <c r="L1847" t="str">
        <f>IF(COUNTIF($K$2:K1847,K1847)=1,"único","repetido")</f>
        <v>único</v>
      </c>
    </row>
    <row r="1848" spans="1:12" x14ac:dyDescent="0.3">
      <c r="A1848" s="1">
        <v>45574</v>
      </c>
      <c r="B1848" s="2">
        <v>45574.743050370373</v>
      </c>
      <c r="C1848" s="2" t="str">
        <f>TEXT(Tabla1[[#This Row],[date]],"mmm")</f>
        <v>oct</v>
      </c>
      <c r="D1848" s="2" t="str">
        <f>TEXT(Tabla1[[#This Row],[date]],"dddd")</f>
        <v>miércoles</v>
      </c>
      <c r="E1848" s="2" t="str">
        <f>TEXT(Tabla1[[#This Row],[datetime]],"hh:mm")</f>
        <v>17:50</v>
      </c>
      <c r="F1848" t="s">
        <v>3</v>
      </c>
      <c r="G1848" t="s">
        <v>750</v>
      </c>
      <c r="H1848" t="str">
        <f>IF(ISBLANK(G1848),"cash",IF(COUNTIF($D$2:D1848,D1848)=1,"Nuevo","frecuente"))</f>
        <v>frecuente</v>
      </c>
      <c r="I1848" s="8">
        <v>21.06</v>
      </c>
      <c r="J1848" t="s">
        <v>35</v>
      </c>
      <c r="K1848" t="str">
        <f>Tabla1[[#This Row],[day_of_the_week]]&amp;"-"&amp;Tabla1[[#This Row],[hour]]&amp;"-"&amp;Tabla1[[#This Row],[cash_type]]&amp;"-"&amp;Tabla1[[#This Row],[card]]&amp;"-"&amp;Tabla1[[#This Row],[coffee_name]]</f>
        <v>miércoles-17:50-card-ANON-0000-0000-0736-Espresso</v>
      </c>
      <c r="L1848" t="str">
        <f>IF(COUNTIF($K$2:K1848,K1848)=1,"único","repetido")</f>
        <v>único</v>
      </c>
    </row>
    <row r="1849" spans="1:12" x14ac:dyDescent="0.3">
      <c r="A1849" s="1">
        <v>45574</v>
      </c>
      <c r="B1849" s="2">
        <v>45574.867505787035</v>
      </c>
      <c r="C1849" s="2" t="str">
        <f>TEXT(Tabla1[[#This Row],[date]],"mmm")</f>
        <v>oct</v>
      </c>
      <c r="D1849" s="2" t="str">
        <f>TEXT(Tabla1[[#This Row],[date]],"dddd")</f>
        <v>miércoles</v>
      </c>
      <c r="E1849" s="2" t="str">
        <f>TEXT(Tabla1[[#This Row],[datetime]],"hh:mm")</f>
        <v>20:49</v>
      </c>
      <c r="F1849" t="s">
        <v>3</v>
      </c>
      <c r="G1849" t="s">
        <v>751</v>
      </c>
      <c r="H1849" t="str">
        <f>IF(ISBLANK(G1849),"cash",IF(COUNTIF($D$2:D1849,D1849)=1,"Nuevo","frecuente"))</f>
        <v>frecuente</v>
      </c>
      <c r="I1849" s="8">
        <v>35.76</v>
      </c>
      <c r="J1849" t="s">
        <v>43</v>
      </c>
      <c r="K1849" t="str">
        <f>Tabla1[[#This Row],[day_of_the_week]]&amp;"-"&amp;Tabla1[[#This Row],[hour]]&amp;"-"&amp;Tabla1[[#This Row],[cash_type]]&amp;"-"&amp;Tabla1[[#This Row],[card]]&amp;"-"&amp;Tabla1[[#This Row],[coffee_name]]</f>
        <v>miércoles-20:49-card-ANON-0000-0000-0737-Cappuccino</v>
      </c>
      <c r="L1849" t="str">
        <f>IF(COUNTIF($K$2:K1849,K1849)=1,"único","repetido")</f>
        <v>único</v>
      </c>
    </row>
    <row r="1850" spans="1:12" x14ac:dyDescent="0.3">
      <c r="A1850" s="1">
        <v>45575</v>
      </c>
      <c r="B1850" s="2">
        <v>45575.366746527776</v>
      </c>
      <c r="C1850" s="2" t="str">
        <f>TEXT(Tabla1[[#This Row],[date]],"mmm")</f>
        <v>oct</v>
      </c>
      <c r="D1850" s="2" t="str">
        <f>TEXT(Tabla1[[#This Row],[date]],"dddd")</f>
        <v>jueves</v>
      </c>
      <c r="E1850" s="2" t="str">
        <f>TEXT(Tabla1[[#This Row],[datetime]],"hh:mm")</f>
        <v>08:48</v>
      </c>
      <c r="F1850" t="s">
        <v>3</v>
      </c>
      <c r="G1850" t="s">
        <v>10</v>
      </c>
      <c r="H1850" t="str">
        <f>IF(ISBLANK(G1850),"cash",IF(COUNTIF($D$2:D1850,D1850)=1,"Nuevo","frecuente"))</f>
        <v>frecuente</v>
      </c>
      <c r="I1850" s="8">
        <v>25.96</v>
      </c>
      <c r="J1850" t="s">
        <v>11</v>
      </c>
      <c r="K1850" t="str">
        <f>Tabla1[[#This Row],[day_of_the_week]]&amp;"-"&amp;Tabla1[[#This Row],[hour]]&amp;"-"&amp;Tabla1[[#This Row],[cash_type]]&amp;"-"&amp;Tabla1[[#This Row],[card]]&amp;"-"&amp;Tabla1[[#This Row],[coffee_name]]</f>
        <v>jueves-08:48-card-ANON-0000-0000-0003-Americano</v>
      </c>
      <c r="L1850" t="str">
        <f>IF(COUNTIF($K$2:K1850,K1850)=1,"único","repetido")</f>
        <v>único</v>
      </c>
    </row>
    <row r="1851" spans="1:12" x14ac:dyDescent="0.3">
      <c r="A1851" s="1">
        <v>45575</v>
      </c>
      <c r="B1851" s="2">
        <v>45575.391205069442</v>
      </c>
      <c r="C1851" s="2" t="str">
        <f>TEXT(Tabla1[[#This Row],[date]],"mmm")</f>
        <v>oct</v>
      </c>
      <c r="D1851" s="2" t="str">
        <f>TEXT(Tabla1[[#This Row],[date]],"dddd")</f>
        <v>jueves</v>
      </c>
      <c r="E1851" s="2" t="str">
        <f>TEXT(Tabla1[[#This Row],[datetime]],"hh:mm")</f>
        <v>09:23</v>
      </c>
      <c r="F1851" t="s">
        <v>3</v>
      </c>
      <c r="G1851" t="s">
        <v>290</v>
      </c>
      <c r="H1851" t="str">
        <f>IF(ISBLANK(G1851),"cash",IF(COUNTIF($D$2:D1851,D1851)=1,"Nuevo","frecuente"))</f>
        <v>frecuente</v>
      </c>
      <c r="I1851" s="8">
        <v>30.86</v>
      </c>
      <c r="J1851" t="s">
        <v>14</v>
      </c>
      <c r="K1851" t="str">
        <f>Tabla1[[#This Row],[day_of_the_week]]&amp;"-"&amp;Tabla1[[#This Row],[hour]]&amp;"-"&amp;Tabla1[[#This Row],[cash_type]]&amp;"-"&amp;Tabla1[[#This Row],[card]]&amp;"-"&amp;Tabla1[[#This Row],[coffee_name]]</f>
        <v>jueves-09:23-card-ANON-0000-0000-0276-Americano with Milk</v>
      </c>
      <c r="L1851" t="str">
        <f>IF(COUNTIF($K$2:K1851,K1851)=1,"único","repetido")</f>
        <v>único</v>
      </c>
    </row>
    <row r="1852" spans="1:12" x14ac:dyDescent="0.3">
      <c r="A1852" s="1">
        <v>45575</v>
      </c>
      <c r="B1852" s="2">
        <v>45575.410928368059</v>
      </c>
      <c r="C1852" s="2" t="str">
        <f>TEXT(Tabla1[[#This Row],[date]],"mmm")</f>
        <v>oct</v>
      </c>
      <c r="D1852" s="2" t="str">
        <f>TEXT(Tabla1[[#This Row],[date]],"dddd")</f>
        <v>jueves</v>
      </c>
      <c r="E1852" s="2" t="str">
        <f>TEXT(Tabla1[[#This Row],[datetime]],"hh:mm")</f>
        <v>09:51</v>
      </c>
      <c r="F1852" t="s">
        <v>3</v>
      </c>
      <c r="G1852" t="s">
        <v>752</v>
      </c>
      <c r="H1852" t="str">
        <f>IF(ISBLANK(G1852),"cash",IF(COUNTIF($D$2:D1852,D1852)=1,"Nuevo","frecuente"))</f>
        <v>frecuente</v>
      </c>
      <c r="I1852" s="8">
        <v>35.76</v>
      </c>
      <c r="J1852" t="s">
        <v>9</v>
      </c>
      <c r="K1852" t="str">
        <f>Tabla1[[#This Row],[day_of_the_week]]&amp;"-"&amp;Tabla1[[#This Row],[hour]]&amp;"-"&amp;Tabla1[[#This Row],[cash_type]]&amp;"-"&amp;Tabla1[[#This Row],[card]]&amp;"-"&amp;Tabla1[[#This Row],[coffee_name]]</f>
        <v>jueves-09:51-card-ANON-0000-0000-0738-Hot Chocolate</v>
      </c>
      <c r="L1852" t="str">
        <f>IF(COUNTIF($K$2:K1852,K1852)=1,"único","repetido")</f>
        <v>único</v>
      </c>
    </row>
    <row r="1853" spans="1:12" x14ac:dyDescent="0.3">
      <c r="A1853" s="1">
        <v>45575</v>
      </c>
      <c r="B1853" s="2">
        <v>45575.420248773145</v>
      </c>
      <c r="C1853" s="2" t="str">
        <f>TEXT(Tabla1[[#This Row],[date]],"mmm")</f>
        <v>oct</v>
      </c>
      <c r="D1853" s="2" t="str">
        <f>TEXT(Tabla1[[#This Row],[date]],"dddd")</f>
        <v>jueves</v>
      </c>
      <c r="E1853" s="2" t="str">
        <f>TEXT(Tabla1[[#This Row],[datetime]],"hh:mm")</f>
        <v>10:05</v>
      </c>
      <c r="F1853" t="s">
        <v>3</v>
      </c>
      <c r="G1853" t="s">
        <v>389</v>
      </c>
      <c r="H1853" t="str">
        <f>IF(ISBLANK(G1853),"cash",IF(COUNTIF($D$2:D1853,D1853)=1,"Nuevo","frecuente"))</f>
        <v>frecuente</v>
      </c>
      <c r="I1853" s="8">
        <v>35.76</v>
      </c>
      <c r="J1853" t="s">
        <v>7</v>
      </c>
      <c r="K1853" t="str">
        <f>Tabla1[[#This Row],[day_of_the_week]]&amp;"-"&amp;Tabla1[[#This Row],[hour]]&amp;"-"&amp;Tabla1[[#This Row],[cash_type]]&amp;"-"&amp;Tabla1[[#This Row],[card]]&amp;"-"&amp;Tabla1[[#This Row],[coffee_name]]</f>
        <v>jueves-10:05-card-ANON-0000-0000-0375-Latte</v>
      </c>
      <c r="L1853" t="str">
        <f>IF(COUNTIF($K$2:K1853,K1853)=1,"único","repetido")</f>
        <v>único</v>
      </c>
    </row>
    <row r="1854" spans="1:12" x14ac:dyDescent="0.3">
      <c r="A1854" s="1">
        <v>45575</v>
      </c>
      <c r="B1854" s="2">
        <v>45575.446331539351</v>
      </c>
      <c r="C1854" s="2" t="str">
        <f>TEXT(Tabla1[[#This Row],[date]],"mmm")</f>
        <v>oct</v>
      </c>
      <c r="D1854" s="2" t="str">
        <f>TEXT(Tabla1[[#This Row],[date]],"dddd")</f>
        <v>jueves</v>
      </c>
      <c r="E1854" s="2" t="str">
        <f>TEXT(Tabla1[[#This Row],[datetime]],"hh:mm")</f>
        <v>10:42</v>
      </c>
      <c r="F1854" t="s">
        <v>3</v>
      </c>
      <c r="G1854" t="s">
        <v>155</v>
      </c>
      <c r="H1854" t="str">
        <f>IF(ISBLANK(G1854),"cash",IF(COUNTIF($D$2:D1854,D1854)=1,"Nuevo","frecuente"))</f>
        <v>frecuente</v>
      </c>
      <c r="I1854" s="8">
        <v>25.96</v>
      </c>
      <c r="J1854" t="s">
        <v>28</v>
      </c>
      <c r="K1854" t="str">
        <f>Tabla1[[#This Row],[day_of_the_week]]&amp;"-"&amp;Tabla1[[#This Row],[hour]]&amp;"-"&amp;Tabla1[[#This Row],[cash_type]]&amp;"-"&amp;Tabla1[[#This Row],[card]]&amp;"-"&amp;Tabla1[[#This Row],[coffee_name]]</f>
        <v>jueves-10:42-card-ANON-0000-0000-0141-Cortado</v>
      </c>
      <c r="L1854" t="str">
        <f>IF(COUNTIF($K$2:K1854,K1854)=1,"único","repetido")</f>
        <v>único</v>
      </c>
    </row>
    <row r="1855" spans="1:12" x14ac:dyDescent="0.3">
      <c r="A1855" s="1">
        <v>45575</v>
      </c>
      <c r="B1855" s="2">
        <v>45575.446875300928</v>
      </c>
      <c r="C1855" s="2" t="str">
        <f>TEXT(Tabla1[[#This Row],[date]],"mmm")</f>
        <v>oct</v>
      </c>
      <c r="D1855" s="2" t="str">
        <f>TEXT(Tabla1[[#This Row],[date]],"dddd")</f>
        <v>jueves</v>
      </c>
      <c r="E1855" s="2" t="str">
        <f>TEXT(Tabla1[[#This Row],[datetime]],"hh:mm")</f>
        <v>10:43</v>
      </c>
      <c r="F1855" t="s">
        <v>3</v>
      </c>
      <c r="G1855" t="s">
        <v>155</v>
      </c>
      <c r="H1855" t="str">
        <f>IF(ISBLANK(G1855),"cash",IF(COUNTIF($D$2:D1855,D1855)=1,"Nuevo","frecuente"))</f>
        <v>frecuente</v>
      </c>
      <c r="I1855" s="8">
        <v>25.96</v>
      </c>
      <c r="J1855" t="s">
        <v>28</v>
      </c>
      <c r="K1855" t="str">
        <f>Tabla1[[#This Row],[day_of_the_week]]&amp;"-"&amp;Tabla1[[#This Row],[hour]]&amp;"-"&amp;Tabla1[[#This Row],[cash_type]]&amp;"-"&amp;Tabla1[[#This Row],[card]]&amp;"-"&amp;Tabla1[[#This Row],[coffee_name]]</f>
        <v>jueves-10:43-card-ANON-0000-0000-0141-Cortado</v>
      </c>
      <c r="L1855" t="str">
        <f>IF(COUNTIF($K$2:K1855,K1855)=1,"único","repetido")</f>
        <v>único</v>
      </c>
    </row>
    <row r="1856" spans="1:12" x14ac:dyDescent="0.3">
      <c r="A1856" s="1">
        <v>45575</v>
      </c>
      <c r="B1856" s="2">
        <v>45575.45523861111</v>
      </c>
      <c r="C1856" s="2" t="str">
        <f>TEXT(Tabla1[[#This Row],[date]],"mmm")</f>
        <v>oct</v>
      </c>
      <c r="D1856" s="2" t="str">
        <f>TEXT(Tabla1[[#This Row],[date]],"dddd")</f>
        <v>jueves</v>
      </c>
      <c r="E1856" s="2" t="str">
        <f>TEXT(Tabla1[[#This Row],[datetime]],"hh:mm")</f>
        <v>10:55</v>
      </c>
      <c r="F1856" t="s">
        <v>3</v>
      </c>
      <c r="G1856" t="s">
        <v>753</v>
      </c>
      <c r="H1856" t="str">
        <f>IF(ISBLANK(G1856),"cash",IF(COUNTIF($D$2:D1856,D1856)=1,"Nuevo","frecuente"))</f>
        <v>frecuente</v>
      </c>
      <c r="I1856" s="8">
        <v>35.76</v>
      </c>
      <c r="J1856" t="s">
        <v>7</v>
      </c>
      <c r="K1856" t="str">
        <f>Tabla1[[#This Row],[day_of_the_week]]&amp;"-"&amp;Tabla1[[#This Row],[hour]]&amp;"-"&amp;Tabla1[[#This Row],[cash_type]]&amp;"-"&amp;Tabla1[[#This Row],[card]]&amp;"-"&amp;Tabla1[[#This Row],[coffee_name]]</f>
        <v>jueves-10:55-card-ANON-0000-0000-0739-Latte</v>
      </c>
      <c r="L1856" t="str">
        <f>IF(COUNTIF($K$2:K1856,K1856)=1,"único","repetido")</f>
        <v>único</v>
      </c>
    </row>
    <row r="1857" spans="1:12" x14ac:dyDescent="0.3">
      <c r="A1857" s="1">
        <v>45575</v>
      </c>
      <c r="B1857" s="2">
        <v>45575.461335057873</v>
      </c>
      <c r="C1857" s="2" t="str">
        <f>TEXT(Tabla1[[#This Row],[date]],"mmm")</f>
        <v>oct</v>
      </c>
      <c r="D1857" s="2" t="str">
        <f>TEXT(Tabla1[[#This Row],[date]],"dddd")</f>
        <v>jueves</v>
      </c>
      <c r="E1857" s="2" t="str">
        <f>TEXT(Tabla1[[#This Row],[datetime]],"hh:mm")</f>
        <v>11:04</v>
      </c>
      <c r="F1857" t="s">
        <v>3</v>
      </c>
      <c r="G1857" t="s">
        <v>754</v>
      </c>
      <c r="H1857" t="str">
        <f>IF(ISBLANK(G1857),"cash",IF(COUNTIF($D$2:D1857,D1857)=1,"Nuevo","frecuente"))</f>
        <v>frecuente</v>
      </c>
      <c r="I1857" s="8">
        <v>35.76</v>
      </c>
      <c r="J1857" t="s">
        <v>7</v>
      </c>
      <c r="K1857" t="str">
        <f>Tabla1[[#This Row],[day_of_the_week]]&amp;"-"&amp;Tabla1[[#This Row],[hour]]&amp;"-"&amp;Tabla1[[#This Row],[cash_type]]&amp;"-"&amp;Tabla1[[#This Row],[card]]&amp;"-"&amp;Tabla1[[#This Row],[coffee_name]]</f>
        <v>jueves-11:04-card-ANON-0000-0000-0740-Latte</v>
      </c>
      <c r="L1857" t="str">
        <f>IF(COUNTIF($K$2:K1857,K1857)=1,"único","repetido")</f>
        <v>único</v>
      </c>
    </row>
    <row r="1858" spans="1:12" x14ac:dyDescent="0.3">
      <c r="A1858" s="1">
        <v>45575</v>
      </c>
      <c r="B1858" s="2">
        <v>45575.628968726851</v>
      </c>
      <c r="C1858" s="2" t="str">
        <f>TEXT(Tabla1[[#This Row],[date]],"mmm")</f>
        <v>oct</v>
      </c>
      <c r="D1858" s="2" t="str">
        <f>TEXT(Tabla1[[#This Row],[date]],"dddd")</f>
        <v>jueves</v>
      </c>
      <c r="E1858" s="2" t="str">
        <f>TEXT(Tabla1[[#This Row],[datetime]],"hh:mm")</f>
        <v>15:05</v>
      </c>
      <c r="F1858" t="s">
        <v>3</v>
      </c>
      <c r="G1858" t="s">
        <v>524</v>
      </c>
      <c r="H1858" t="str">
        <f>IF(ISBLANK(G1858),"cash",IF(COUNTIF($D$2:D1858,D1858)=1,"Nuevo","frecuente"))</f>
        <v>frecuente</v>
      </c>
      <c r="I1858" s="8">
        <v>35.76</v>
      </c>
      <c r="J1858" t="s">
        <v>43</v>
      </c>
      <c r="K1858" t="str">
        <f>Tabla1[[#This Row],[day_of_the_week]]&amp;"-"&amp;Tabla1[[#This Row],[hour]]&amp;"-"&amp;Tabla1[[#This Row],[cash_type]]&amp;"-"&amp;Tabla1[[#This Row],[card]]&amp;"-"&amp;Tabla1[[#This Row],[coffee_name]]</f>
        <v>jueves-15:05-card-ANON-0000-0000-0510-Cappuccino</v>
      </c>
      <c r="L1858" t="str">
        <f>IF(COUNTIF($K$2:K1858,K1858)=1,"único","repetido")</f>
        <v>único</v>
      </c>
    </row>
    <row r="1859" spans="1:12" x14ac:dyDescent="0.3">
      <c r="A1859" s="1">
        <v>45575</v>
      </c>
      <c r="B1859" s="2">
        <v>45575.736624814817</v>
      </c>
      <c r="C1859" s="2" t="str">
        <f>TEXT(Tabla1[[#This Row],[date]],"mmm")</f>
        <v>oct</v>
      </c>
      <c r="D1859" s="2" t="str">
        <f>TEXT(Tabla1[[#This Row],[date]],"dddd")</f>
        <v>jueves</v>
      </c>
      <c r="E1859" s="2" t="str">
        <f>TEXT(Tabla1[[#This Row],[datetime]],"hh:mm")</f>
        <v>17:40</v>
      </c>
      <c r="F1859" t="s">
        <v>3</v>
      </c>
      <c r="G1859" t="s">
        <v>755</v>
      </c>
      <c r="H1859" t="str">
        <f>IF(ISBLANK(G1859),"cash",IF(COUNTIF($D$2:D1859,D1859)=1,"Nuevo","frecuente"))</f>
        <v>frecuente</v>
      </c>
      <c r="I1859" s="8">
        <v>35.76</v>
      </c>
      <c r="J1859" t="s">
        <v>7</v>
      </c>
      <c r="K1859" t="str">
        <f>Tabla1[[#This Row],[day_of_the_week]]&amp;"-"&amp;Tabla1[[#This Row],[hour]]&amp;"-"&amp;Tabla1[[#This Row],[cash_type]]&amp;"-"&amp;Tabla1[[#This Row],[card]]&amp;"-"&amp;Tabla1[[#This Row],[coffee_name]]</f>
        <v>jueves-17:40-card-ANON-0000-0000-0741-Latte</v>
      </c>
      <c r="L1859" t="str">
        <f>IF(COUNTIF($K$2:K1859,K1859)=1,"único","repetido")</f>
        <v>único</v>
      </c>
    </row>
    <row r="1860" spans="1:12" x14ac:dyDescent="0.3">
      <c r="A1860" s="1">
        <v>45575</v>
      </c>
      <c r="B1860" s="2">
        <v>45575.76287859954</v>
      </c>
      <c r="C1860" s="2" t="str">
        <f>TEXT(Tabla1[[#This Row],[date]],"mmm")</f>
        <v>oct</v>
      </c>
      <c r="D1860" s="2" t="str">
        <f>TEXT(Tabla1[[#This Row],[date]],"dddd")</f>
        <v>jueves</v>
      </c>
      <c r="E1860" s="2" t="str">
        <f>TEXT(Tabla1[[#This Row],[datetime]],"hh:mm")</f>
        <v>18:18</v>
      </c>
      <c r="F1860" t="s">
        <v>3</v>
      </c>
      <c r="G1860" t="s">
        <v>756</v>
      </c>
      <c r="H1860" t="str">
        <f>IF(ISBLANK(G1860),"cash",IF(COUNTIF($D$2:D1860,D1860)=1,"Nuevo","frecuente"))</f>
        <v>frecuente</v>
      </c>
      <c r="I1860" s="8">
        <v>25.96</v>
      </c>
      <c r="J1860" t="s">
        <v>11</v>
      </c>
      <c r="K1860" t="str">
        <f>Tabla1[[#This Row],[day_of_the_week]]&amp;"-"&amp;Tabla1[[#This Row],[hour]]&amp;"-"&amp;Tabla1[[#This Row],[cash_type]]&amp;"-"&amp;Tabla1[[#This Row],[card]]&amp;"-"&amp;Tabla1[[#This Row],[coffee_name]]</f>
        <v>jueves-18:18-card-ANON-0000-0000-0742-Americano</v>
      </c>
      <c r="L1860" t="str">
        <f>IF(COUNTIF($K$2:K1860,K1860)=1,"único","repetido")</f>
        <v>único</v>
      </c>
    </row>
    <row r="1861" spans="1:12" x14ac:dyDescent="0.3">
      <c r="A1861" s="1">
        <v>45575</v>
      </c>
      <c r="B1861" s="2">
        <v>45575.789244189815</v>
      </c>
      <c r="C1861" s="2" t="str">
        <f>TEXT(Tabla1[[#This Row],[date]],"mmm")</f>
        <v>oct</v>
      </c>
      <c r="D1861" s="2" t="str">
        <f>TEXT(Tabla1[[#This Row],[date]],"dddd")</f>
        <v>jueves</v>
      </c>
      <c r="E1861" s="2" t="str">
        <f>TEXT(Tabla1[[#This Row],[datetime]],"hh:mm")</f>
        <v>18:56</v>
      </c>
      <c r="F1861" t="s">
        <v>3</v>
      </c>
      <c r="G1861" t="s">
        <v>727</v>
      </c>
      <c r="H1861" t="str">
        <f>IF(ISBLANK(G1861),"cash",IF(COUNTIF($D$2:D1861,D1861)=1,"Nuevo","frecuente"))</f>
        <v>frecuente</v>
      </c>
      <c r="I1861" s="8">
        <v>30.86</v>
      </c>
      <c r="J1861" t="s">
        <v>14</v>
      </c>
      <c r="K1861" t="str">
        <f>Tabla1[[#This Row],[day_of_the_week]]&amp;"-"&amp;Tabla1[[#This Row],[hour]]&amp;"-"&amp;Tabla1[[#This Row],[cash_type]]&amp;"-"&amp;Tabla1[[#This Row],[card]]&amp;"-"&amp;Tabla1[[#This Row],[coffee_name]]</f>
        <v>jueves-18:56-card-ANON-0000-0000-0713-Americano with Milk</v>
      </c>
      <c r="L1861" t="str">
        <f>IF(COUNTIF($K$2:K1861,K1861)=1,"único","repetido")</f>
        <v>único</v>
      </c>
    </row>
    <row r="1862" spans="1:12" x14ac:dyDescent="0.3">
      <c r="A1862" s="1">
        <v>45575</v>
      </c>
      <c r="B1862" s="2">
        <v>45575.789991307873</v>
      </c>
      <c r="C1862" s="2" t="str">
        <f>TEXT(Tabla1[[#This Row],[date]],"mmm")</f>
        <v>oct</v>
      </c>
      <c r="D1862" s="2" t="str">
        <f>TEXT(Tabla1[[#This Row],[date]],"dddd")</f>
        <v>jueves</v>
      </c>
      <c r="E1862" s="2" t="str">
        <f>TEXT(Tabla1[[#This Row],[datetime]],"hh:mm")</f>
        <v>18:57</v>
      </c>
      <c r="F1862" t="s">
        <v>3</v>
      </c>
      <c r="G1862" t="s">
        <v>727</v>
      </c>
      <c r="H1862" t="str">
        <f>IF(ISBLANK(G1862),"cash",IF(COUNTIF($D$2:D1862,D1862)=1,"Nuevo","frecuente"))</f>
        <v>frecuente</v>
      </c>
      <c r="I1862" s="8">
        <v>35.76</v>
      </c>
      <c r="J1862" t="s">
        <v>7</v>
      </c>
      <c r="K1862" t="str">
        <f>Tabla1[[#This Row],[day_of_the_week]]&amp;"-"&amp;Tabla1[[#This Row],[hour]]&amp;"-"&amp;Tabla1[[#This Row],[cash_type]]&amp;"-"&amp;Tabla1[[#This Row],[card]]&amp;"-"&amp;Tabla1[[#This Row],[coffee_name]]</f>
        <v>jueves-18:57-card-ANON-0000-0000-0713-Latte</v>
      </c>
      <c r="L1862" t="str">
        <f>IF(COUNTIF($K$2:K1862,K1862)=1,"único","repetido")</f>
        <v>único</v>
      </c>
    </row>
    <row r="1863" spans="1:12" x14ac:dyDescent="0.3">
      <c r="A1863" s="1">
        <v>45575</v>
      </c>
      <c r="B1863" s="2">
        <v>45575.939779814813</v>
      </c>
      <c r="C1863" s="2" t="str">
        <f>TEXT(Tabla1[[#This Row],[date]],"mmm")</f>
        <v>oct</v>
      </c>
      <c r="D1863" s="2" t="str">
        <f>TEXT(Tabla1[[#This Row],[date]],"dddd")</f>
        <v>jueves</v>
      </c>
      <c r="E1863" s="2" t="str">
        <f>TEXT(Tabla1[[#This Row],[datetime]],"hh:mm")</f>
        <v>22:33</v>
      </c>
      <c r="F1863" t="s">
        <v>3</v>
      </c>
      <c r="G1863" t="s">
        <v>651</v>
      </c>
      <c r="H1863" t="str">
        <f>IF(ISBLANK(G1863),"cash",IF(COUNTIF($D$2:D1863,D1863)=1,"Nuevo","frecuente"))</f>
        <v>frecuente</v>
      </c>
      <c r="I1863" s="8">
        <v>35.76</v>
      </c>
      <c r="J1863" t="s">
        <v>9</v>
      </c>
      <c r="K1863" t="str">
        <f>Tabla1[[#This Row],[day_of_the_week]]&amp;"-"&amp;Tabla1[[#This Row],[hour]]&amp;"-"&amp;Tabla1[[#This Row],[cash_type]]&amp;"-"&amp;Tabla1[[#This Row],[card]]&amp;"-"&amp;Tabla1[[#This Row],[coffee_name]]</f>
        <v>jueves-22:33-card-ANON-0000-0000-0637-Hot Chocolate</v>
      </c>
      <c r="L1863" t="str">
        <f>IF(COUNTIF($K$2:K1863,K1863)=1,"único","repetido")</f>
        <v>único</v>
      </c>
    </row>
    <row r="1864" spans="1:12" x14ac:dyDescent="0.3">
      <c r="A1864" s="1">
        <v>45575</v>
      </c>
      <c r="B1864" s="2">
        <v>45575.940274641202</v>
      </c>
      <c r="C1864" s="2" t="str">
        <f>TEXT(Tabla1[[#This Row],[date]],"mmm")</f>
        <v>oct</v>
      </c>
      <c r="D1864" s="2" t="str">
        <f>TEXT(Tabla1[[#This Row],[date]],"dddd")</f>
        <v>jueves</v>
      </c>
      <c r="E1864" s="2" t="str">
        <f>TEXT(Tabla1[[#This Row],[datetime]],"hh:mm")</f>
        <v>22:34</v>
      </c>
      <c r="F1864" t="s">
        <v>3</v>
      </c>
      <c r="G1864" t="s">
        <v>651</v>
      </c>
      <c r="H1864" t="str">
        <f>IF(ISBLANK(G1864),"cash",IF(COUNTIF($D$2:D1864,D1864)=1,"Nuevo","frecuente"))</f>
        <v>frecuente</v>
      </c>
      <c r="I1864" s="8">
        <v>35.76</v>
      </c>
      <c r="J1864" t="s">
        <v>9</v>
      </c>
      <c r="K1864" t="str">
        <f>Tabla1[[#This Row],[day_of_the_week]]&amp;"-"&amp;Tabla1[[#This Row],[hour]]&amp;"-"&amp;Tabla1[[#This Row],[cash_type]]&amp;"-"&amp;Tabla1[[#This Row],[card]]&amp;"-"&amp;Tabla1[[#This Row],[coffee_name]]</f>
        <v>jueves-22:34-card-ANON-0000-0000-0637-Hot Chocolate</v>
      </c>
      <c r="L1864" t="str">
        <f>IF(COUNTIF($K$2:K1864,K1864)=1,"único","repetido")</f>
        <v>único</v>
      </c>
    </row>
    <row r="1865" spans="1:12" x14ac:dyDescent="0.3">
      <c r="A1865" s="1">
        <v>45576</v>
      </c>
      <c r="B1865" s="2">
        <v>45576.329763657406</v>
      </c>
      <c r="C1865" s="2" t="str">
        <f>TEXT(Tabla1[[#This Row],[date]],"mmm")</f>
        <v>oct</v>
      </c>
      <c r="D1865" s="2" t="str">
        <f>TEXT(Tabla1[[#This Row],[date]],"dddd")</f>
        <v>viernes</v>
      </c>
      <c r="E1865" s="2" t="str">
        <f>TEXT(Tabla1[[#This Row],[datetime]],"hh:mm")</f>
        <v>07:54</v>
      </c>
      <c r="F1865" t="s">
        <v>3</v>
      </c>
      <c r="G1865" t="s">
        <v>290</v>
      </c>
      <c r="H1865" t="str">
        <f>IF(ISBLANK(G1865),"cash",IF(COUNTIF($D$2:D1865,D1865)=1,"Nuevo","frecuente"))</f>
        <v>frecuente</v>
      </c>
      <c r="I1865" s="8">
        <v>30.86</v>
      </c>
      <c r="J1865" t="s">
        <v>14</v>
      </c>
      <c r="K1865" t="str">
        <f>Tabla1[[#This Row],[day_of_the_week]]&amp;"-"&amp;Tabla1[[#This Row],[hour]]&amp;"-"&amp;Tabla1[[#This Row],[cash_type]]&amp;"-"&amp;Tabla1[[#This Row],[card]]&amp;"-"&amp;Tabla1[[#This Row],[coffee_name]]</f>
        <v>viernes-07:54-card-ANON-0000-0000-0276-Americano with Milk</v>
      </c>
      <c r="L1865" t="str">
        <f>IF(COUNTIF($K$2:K1865,K1865)=1,"único","repetido")</f>
        <v>único</v>
      </c>
    </row>
    <row r="1866" spans="1:12" x14ac:dyDescent="0.3">
      <c r="A1866" s="1">
        <v>45576</v>
      </c>
      <c r="B1866" s="2">
        <v>45576.333922893522</v>
      </c>
      <c r="C1866" s="2" t="str">
        <f>TEXT(Tabla1[[#This Row],[date]],"mmm")</f>
        <v>oct</v>
      </c>
      <c r="D1866" s="2" t="str">
        <f>TEXT(Tabla1[[#This Row],[date]],"dddd")</f>
        <v>viernes</v>
      </c>
      <c r="E1866" s="2" t="str">
        <f>TEXT(Tabla1[[#This Row],[datetime]],"hh:mm")</f>
        <v>08:00</v>
      </c>
      <c r="F1866" t="s">
        <v>3</v>
      </c>
      <c r="G1866" t="s">
        <v>717</v>
      </c>
      <c r="H1866" t="str">
        <f>IF(ISBLANK(G1866),"cash",IF(COUNTIF($D$2:D1866,D1866)=1,"Nuevo","frecuente"))</f>
        <v>frecuente</v>
      </c>
      <c r="I1866" s="8">
        <v>35.76</v>
      </c>
      <c r="J1866" t="s">
        <v>7</v>
      </c>
      <c r="K1866" t="str">
        <f>Tabla1[[#This Row],[day_of_the_week]]&amp;"-"&amp;Tabla1[[#This Row],[hour]]&amp;"-"&amp;Tabla1[[#This Row],[cash_type]]&amp;"-"&amp;Tabla1[[#This Row],[card]]&amp;"-"&amp;Tabla1[[#This Row],[coffee_name]]</f>
        <v>viernes-08:00-card-ANON-0000-0000-0703-Latte</v>
      </c>
      <c r="L1866" t="str">
        <f>IF(COUNTIF($K$2:K1866,K1866)=1,"único","repetido")</f>
        <v>único</v>
      </c>
    </row>
    <row r="1867" spans="1:12" x14ac:dyDescent="0.3">
      <c r="A1867" s="1">
        <v>45576</v>
      </c>
      <c r="B1867" s="2">
        <v>45576.341901087966</v>
      </c>
      <c r="C1867" s="2" t="str">
        <f>TEXT(Tabla1[[#This Row],[date]],"mmm")</f>
        <v>oct</v>
      </c>
      <c r="D1867" s="2" t="str">
        <f>TEXT(Tabla1[[#This Row],[date]],"dddd")</f>
        <v>viernes</v>
      </c>
      <c r="E1867" s="2" t="str">
        <f>TEXT(Tabla1[[#This Row],[datetime]],"hh:mm")</f>
        <v>08:12</v>
      </c>
      <c r="F1867" t="s">
        <v>3</v>
      </c>
      <c r="G1867" t="s">
        <v>155</v>
      </c>
      <c r="H1867" t="str">
        <f>IF(ISBLANK(G1867),"cash",IF(COUNTIF($D$2:D1867,D1867)=1,"Nuevo","frecuente"))</f>
        <v>frecuente</v>
      </c>
      <c r="I1867" s="8">
        <v>25.96</v>
      </c>
      <c r="J1867" t="s">
        <v>28</v>
      </c>
      <c r="K1867" t="str">
        <f>Tabla1[[#This Row],[day_of_the_week]]&amp;"-"&amp;Tabla1[[#This Row],[hour]]&amp;"-"&amp;Tabla1[[#This Row],[cash_type]]&amp;"-"&amp;Tabla1[[#This Row],[card]]&amp;"-"&amp;Tabla1[[#This Row],[coffee_name]]</f>
        <v>viernes-08:12-card-ANON-0000-0000-0141-Cortado</v>
      </c>
      <c r="L1867" t="str">
        <f>IF(COUNTIF($K$2:K1867,K1867)=1,"único","repetido")</f>
        <v>único</v>
      </c>
    </row>
    <row r="1868" spans="1:12" x14ac:dyDescent="0.3">
      <c r="A1868" s="1">
        <v>45576</v>
      </c>
      <c r="B1868" s="2">
        <v>45576.352996250003</v>
      </c>
      <c r="C1868" s="2" t="str">
        <f>TEXT(Tabla1[[#This Row],[date]],"mmm")</f>
        <v>oct</v>
      </c>
      <c r="D1868" s="2" t="str">
        <f>TEXT(Tabla1[[#This Row],[date]],"dddd")</f>
        <v>viernes</v>
      </c>
      <c r="E1868" s="2" t="str">
        <f>TEXT(Tabla1[[#This Row],[datetime]],"hh:mm")</f>
        <v>08:28</v>
      </c>
      <c r="F1868" t="s">
        <v>3</v>
      </c>
      <c r="G1868" t="s">
        <v>584</v>
      </c>
      <c r="H1868" t="str">
        <f>IF(ISBLANK(G1868),"cash",IF(COUNTIF($D$2:D1868,D1868)=1,"Nuevo","frecuente"))</f>
        <v>frecuente</v>
      </c>
      <c r="I1868" s="8">
        <v>35.76</v>
      </c>
      <c r="J1868" t="s">
        <v>7</v>
      </c>
      <c r="K1868" t="str">
        <f>Tabla1[[#This Row],[day_of_the_week]]&amp;"-"&amp;Tabla1[[#This Row],[hour]]&amp;"-"&amp;Tabla1[[#This Row],[cash_type]]&amp;"-"&amp;Tabla1[[#This Row],[card]]&amp;"-"&amp;Tabla1[[#This Row],[coffee_name]]</f>
        <v>viernes-08:28-card-ANON-0000-0000-0570-Latte</v>
      </c>
      <c r="L1868" t="str">
        <f>IF(COUNTIF($K$2:K1868,K1868)=1,"único","repetido")</f>
        <v>único</v>
      </c>
    </row>
    <row r="1869" spans="1:12" x14ac:dyDescent="0.3">
      <c r="A1869" s="1">
        <v>45576</v>
      </c>
      <c r="B1869" s="2">
        <v>45576.353731365743</v>
      </c>
      <c r="C1869" s="2" t="str">
        <f>TEXT(Tabla1[[#This Row],[date]],"mmm")</f>
        <v>oct</v>
      </c>
      <c r="D1869" s="2" t="str">
        <f>TEXT(Tabla1[[#This Row],[date]],"dddd")</f>
        <v>viernes</v>
      </c>
      <c r="E1869" s="2" t="str">
        <f>TEXT(Tabla1[[#This Row],[datetime]],"hh:mm")</f>
        <v>08:29</v>
      </c>
      <c r="F1869" t="s">
        <v>3</v>
      </c>
      <c r="G1869" t="s">
        <v>584</v>
      </c>
      <c r="H1869" t="str">
        <f>IF(ISBLANK(G1869),"cash",IF(COUNTIF($D$2:D1869,D1869)=1,"Nuevo","frecuente"))</f>
        <v>frecuente</v>
      </c>
      <c r="I1869" s="8">
        <v>35.76</v>
      </c>
      <c r="J1869" t="s">
        <v>18</v>
      </c>
      <c r="K1869" t="str">
        <f>Tabla1[[#This Row],[day_of_the_week]]&amp;"-"&amp;Tabla1[[#This Row],[hour]]&amp;"-"&amp;Tabla1[[#This Row],[cash_type]]&amp;"-"&amp;Tabla1[[#This Row],[card]]&amp;"-"&amp;Tabla1[[#This Row],[coffee_name]]</f>
        <v>viernes-08:29-card-ANON-0000-0000-0570-Cocoa</v>
      </c>
      <c r="L1869" t="str">
        <f>IF(COUNTIF($K$2:K1869,K1869)=1,"único","repetido")</f>
        <v>único</v>
      </c>
    </row>
    <row r="1870" spans="1:12" x14ac:dyDescent="0.3">
      <c r="A1870" s="1">
        <v>45576</v>
      </c>
      <c r="B1870" s="2">
        <v>45576.372034571759</v>
      </c>
      <c r="C1870" s="2" t="str">
        <f>TEXT(Tabla1[[#This Row],[date]],"mmm")</f>
        <v>oct</v>
      </c>
      <c r="D1870" s="2" t="str">
        <f>TEXT(Tabla1[[#This Row],[date]],"dddd")</f>
        <v>viernes</v>
      </c>
      <c r="E1870" s="2" t="str">
        <f>TEXT(Tabla1[[#This Row],[datetime]],"hh:mm")</f>
        <v>08:55</v>
      </c>
      <c r="F1870" t="s">
        <v>3</v>
      </c>
      <c r="G1870" t="s">
        <v>739</v>
      </c>
      <c r="H1870" t="str">
        <f>IF(ISBLANK(G1870),"cash",IF(COUNTIF($D$2:D1870,D1870)=1,"Nuevo","frecuente"))</f>
        <v>frecuente</v>
      </c>
      <c r="I1870" s="8">
        <v>35.76</v>
      </c>
      <c r="J1870" t="s">
        <v>18</v>
      </c>
      <c r="K1870" t="str">
        <f>Tabla1[[#This Row],[day_of_the_week]]&amp;"-"&amp;Tabla1[[#This Row],[hour]]&amp;"-"&amp;Tabla1[[#This Row],[cash_type]]&amp;"-"&amp;Tabla1[[#This Row],[card]]&amp;"-"&amp;Tabla1[[#This Row],[coffee_name]]</f>
        <v>viernes-08:55-card-ANON-0000-0000-0725-Cocoa</v>
      </c>
      <c r="L1870" t="str">
        <f>IF(COUNTIF($K$2:K1870,K1870)=1,"único","repetido")</f>
        <v>único</v>
      </c>
    </row>
    <row r="1871" spans="1:12" x14ac:dyDescent="0.3">
      <c r="A1871" s="1">
        <v>45576</v>
      </c>
      <c r="B1871" s="2">
        <v>45576.372902523151</v>
      </c>
      <c r="C1871" s="2" t="str">
        <f>TEXT(Tabla1[[#This Row],[date]],"mmm")</f>
        <v>oct</v>
      </c>
      <c r="D1871" s="2" t="str">
        <f>TEXT(Tabla1[[#This Row],[date]],"dddd")</f>
        <v>viernes</v>
      </c>
      <c r="E1871" s="2" t="str">
        <f>TEXT(Tabla1[[#This Row],[datetime]],"hh:mm")</f>
        <v>08:56</v>
      </c>
      <c r="F1871" t="s">
        <v>3</v>
      </c>
      <c r="G1871" t="s">
        <v>740</v>
      </c>
      <c r="H1871" t="str">
        <f>IF(ISBLANK(G1871),"cash",IF(COUNTIF($D$2:D1871,D1871)=1,"Nuevo","frecuente"))</f>
        <v>frecuente</v>
      </c>
      <c r="I1871" s="8">
        <v>30.86</v>
      </c>
      <c r="J1871" t="s">
        <v>14</v>
      </c>
      <c r="K1871" t="str">
        <f>Tabla1[[#This Row],[day_of_the_week]]&amp;"-"&amp;Tabla1[[#This Row],[hour]]&amp;"-"&amp;Tabla1[[#This Row],[cash_type]]&amp;"-"&amp;Tabla1[[#This Row],[card]]&amp;"-"&amp;Tabla1[[#This Row],[coffee_name]]</f>
        <v>viernes-08:56-card-ANON-0000-0000-0726-Americano with Milk</v>
      </c>
      <c r="L1871" t="str">
        <f>IF(COUNTIF($K$2:K1871,K1871)=1,"único","repetido")</f>
        <v>único</v>
      </c>
    </row>
    <row r="1872" spans="1:12" x14ac:dyDescent="0.3">
      <c r="A1872" s="1">
        <v>45576</v>
      </c>
      <c r="B1872" s="2">
        <v>45576.373716458336</v>
      </c>
      <c r="C1872" s="2" t="str">
        <f>TEXT(Tabla1[[#This Row],[date]],"mmm")</f>
        <v>oct</v>
      </c>
      <c r="D1872" s="2" t="str">
        <f>TEXT(Tabla1[[#This Row],[date]],"dddd")</f>
        <v>viernes</v>
      </c>
      <c r="E1872" s="2" t="str">
        <f>TEXT(Tabla1[[#This Row],[datetime]],"hh:mm")</f>
        <v>08:58</v>
      </c>
      <c r="F1872" t="s">
        <v>3</v>
      </c>
      <c r="G1872" t="s">
        <v>757</v>
      </c>
      <c r="H1872" t="str">
        <f>IF(ISBLANK(G1872),"cash",IF(COUNTIF($D$2:D1872,D1872)=1,"Nuevo","frecuente"))</f>
        <v>frecuente</v>
      </c>
      <c r="I1872" s="8">
        <v>35.76</v>
      </c>
      <c r="J1872" t="s">
        <v>9</v>
      </c>
      <c r="K1872" t="str">
        <f>Tabla1[[#This Row],[day_of_the_week]]&amp;"-"&amp;Tabla1[[#This Row],[hour]]&amp;"-"&amp;Tabla1[[#This Row],[cash_type]]&amp;"-"&amp;Tabla1[[#This Row],[card]]&amp;"-"&amp;Tabla1[[#This Row],[coffee_name]]</f>
        <v>viernes-08:58-card-ANON-0000-0000-0743-Hot Chocolate</v>
      </c>
      <c r="L1872" t="str">
        <f>IF(COUNTIF($K$2:K1872,K1872)=1,"único","repetido")</f>
        <v>único</v>
      </c>
    </row>
    <row r="1873" spans="1:12" x14ac:dyDescent="0.3">
      <c r="A1873" s="1">
        <v>45576</v>
      </c>
      <c r="B1873" s="2">
        <v>45576.397017800926</v>
      </c>
      <c r="C1873" s="2" t="str">
        <f>TEXT(Tabla1[[#This Row],[date]],"mmm")</f>
        <v>oct</v>
      </c>
      <c r="D1873" s="2" t="str">
        <f>TEXT(Tabla1[[#This Row],[date]],"dddd")</f>
        <v>viernes</v>
      </c>
      <c r="E1873" s="2" t="str">
        <f>TEXT(Tabla1[[#This Row],[datetime]],"hh:mm")</f>
        <v>09:31</v>
      </c>
      <c r="F1873" t="s">
        <v>3</v>
      </c>
      <c r="G1873" t="s">
        <v>758</v>
      </c>
      <c r="H1873" t="str">
        <f>IF(ISBLANK(G1873),"cash",IF(COUNTIF($D$2:D1873,D1873)=1,"Nuevo","frecuente"))</f>
        <v>frecuente</v>
      </c>
      <c r="I1873" s="8">
        <v>30.86</v>
      </c>
      <c r="J1873" t="s">
        <v>14</v>
      </c>
      <c r="K1873" t="str">
        <f>Tabla1[[#This Row],[day_of_the_week]]&amp;"-"&amp;Tabla1[[#This Row],[hour]]&amp;"-"&amp;Tabla1[[#This Row],[cash_type]]&amp;"-"&amp;Tabla1[[#This Row],[card]]&amp;"-"&amp;Tabla1[[#This Row],[coffee_name]]</f>
        <v>viernes-09:31-card-ANON-0000-0000-0744-Americano with Milk</v>
      </c>
      <c r="L1873" t="str">
        <f>IF(COUNTIF($K$2:K1873,K1873)=1,"único","repetido")</f>
        <v>único</v>
      </c>
    </row>
    <row r="1874" spans="1:12" x14ac:dyDescent="0.3">
      <c r="A1874" s="1">
        <v>45576</v>
      </c>
      <c r="B1874" s="2">
        <v>45576.401932025467</v>
      </c>
      <c r="C1874" s="2" t="str">
        <f>TEXT(Tabla1[[#This Row],[date]],"mmm")</f>
        <v>oct</v>
      </c>
      <c r="D1874" s="2" t="str">
        <f>TEXT(Tabla1[[#This Row],[date]],"dddd")</f>
        <v>viernes</v>
      </c>
      <c r="E1874" s="2" t="str">
        <f>TEXT(Tabla1[[#This Row],[datetime]],"hh:mm")</f>
        <v>09:38</v>
      </c>
      <c r="F1874" t="s">
        <v>3</v>
      </c>
      <c r="G1874" t="s">
        <v>416</v>
      </c>
      <c r="H1874" t="str">
        <f>IF(ISBLANK(G1874),"cash",IF(COUNTIF($D$2:D1874,D1874)=1,"Nuevo","frecuente"))</f>
        <v>frecuente</v>
      </c>
      <c r="I1874" s="8">
        <v>25.96</v>
      </c>
      <c r="J1874" t="s">
        <v>28</v>
      </c>
      <c r="K1874" t="str">
        <f>Tabla1[[#This Row],[day_of_the_week]]&amp;"-"&amp;Tabla1[[#This Row],[hour]]&amp;"-"&amp;Tabla1[[#This Row],[cash_type]]&amp;"-"&amp;Tabla1[[#This Row],[card]]&amp;"-"&amp;Tabla1[[#This Row],[coffee_name]]</f>
        <v>viernes-09:38-card-ANON-0000-0000-0402-Cortado</v>
      </c>
      <c r="L1874" t="str">
        <f>IF(COUNTIF($K$2:K1874,K1874)=1,"único","repetido")</f>
        <v>único</v>
      </c>
    </row>
    <row r="1875" spans="1:12" x14ac:dyDescent="0.3">
      <c r="A1875" s="1">
        <v>45576</v>
      </c>
      <c r="B1875" s="2">
        <v>45576.41713396991</v>
      </c>
      <c r="C1875" s="2" t="str">
        <f>TEXT(Tabla1[[#This Row],[date]],"mmm")</f>
        <v>oct</v>
      </c>
      <c r="D1875" s="2" t="str">
        <f>TEXT(Tabla1[[#This Row],[date]],"dddd")</f>
        <v>viernes</v>
      </c>
      <c r="E1875" s="2" t="str">
        <f>TEXT(Tabla1[[#This Row],[datetime]],"hh:mm")</f>
        <v>10:00</v>
      </c>
      <c r="F1875" t="s">
        <v>3</v>
      </c>
      <c r="G1875" t="s">
        <v>389</v>
      </c>
      <c r="H1875" t="str">
        <f>IF(ISBLANK(G1875),"cash",IF(COUNTIF($D$2:D1875,D1875)=1,"Nuevo","frecuente"))</f>
        <v>frecuente</v>
      </c>
      <c r="I1875" s="8">
        <v>25.96</v>
      </c>
      <c r="J1875" t="s">
        <v>11</v>
      </c>
      <c r="K1875" t="str">
        <f>Tabla1[[#This Row],[day_of_the_week]]&amp;"-"&amp;Tabla1[[#This Row],[hour]]&amp;"-"&amp;Tabla1[[#This Row],[cash_type]]&amp;"-"&amp;Tabla1[[#This Row],[card]]&amp;"-"&amp;Tabla1[[#This Row],[coffee_name]]</f>
        <v>viernes-10:00-card-ANON-0000-0000-0375-Americano</v>
      </c>
      <c r="L1875" t="str">
        <f>IF(COUNTIF($K$2:K1875,K1875)=1,"único","repetido")</f>
        <v>único</v>
      </c>
    </row>
    <row r="1876" spans="1:12" x14ac:dyDescent="0.3">
      <c r="A1876" s="1">
        <v>45576</v>
      </c>
      <c r="B1876" s="2">
        <v>45576.417996215278</v>
      </c>
      <c r="C1876" s="2" t="str">
        <f>TEXT(Tabla1[[#This Row],[date]],"mmm")</f>
        <v>oct</v>
      </c>
      <c r="D1876" s="2" t="str">
        <f>TEXT(Tabla1[[#This Row],[date]],"dddd")</f>
        <v>viernes</v>
      </c>
      <c r="E1876" s="2" t="str">
        <f>TEXT(Tabla1[[#This Row],[datetime]],"hh:mm")</f>
        <v>10:01</v>
      </c>
      <c r="F1876" t="s">
        <v>3</v>
      </c>
      <c r="G1876" t="s">
        <v>389</v>
      </c>
      <c r="H1876" t="str">
        <f>IF(ISBLANK(G1876),"cash",IF(COUNTIF($D$2:D1876,D1876)=1,"Nuevo","frecuente"))</f>
        <v>frecuente</v>
      </c>
      <c r="I1876" s="8">
        <v>25.96</v>
      </c>
      <c r="J1876" t="s">
        <v>11</v>
      </c>
      <c r="K1876" t="str">
        <f>Tabla1[[#This Row],[day_of_the_week]]&amp;"-"&amp;Tabla1[[#This Row],[hour]]&amp;"-"&amp;Tabla1[[#This Row],[cash_type]]&amp;"-"&amp;Tabla1[[#This Row],[card]]&amp;"-"&amp;Tabla1[[#This Row],[coffee_name]]</f>
        <v>viernes-10:01-card-ANON-0000-0000-0375-Americano</v>
      </c>
      <c r="L1876" t="str">
        <f>IF(COUNTIF($K$2:K1876,K1876)=1,"único","repetido")</f>
        <v>único</v>
      </c>
    </row>
    <row r="1877" spans="1:12" x14ac:dyDescent="0.3">
      <c r="A1877" s="1">
        <v>45576</v>
      </c>
      <c r="B1877" s="2">
        <v>45576.437916331015</v>
      </c>
      <c r="C1877" s="2" t="str">
        <f>TEXT(Tabla1[[#This Row],[date]],"mmm")</f>
        <v>oct</v>
      </c>
      <c r="D1877" s="2" t="str">
        <f>TEXT(Tabla1[[#This Row],[date]],"dddd")</f>
        <v>viernes</v>
      </c>
      <c r="E1877" s="2" t="str">
        <f>TEXT(Tabla1[[#This Row],[datetime]],"hh:mm")</f>
        <v>10:30</v>
      </c>
      <c r="F1877" t="s">
        <v>3</v>
      </c>
      <c r="G1877" t="s">
        <v>256</v>
      </c>
      <c r="H1877" t="str">
        <f>IF(ISBLANK(G1877),"cash",IF(COUNTIF($D$2:D1877,D1877)=1,"Nuevo","frecuente"))</f>
        <v>frecuente</v>
      </c>
      <c r="I1877" s="8">
        <v>30.86</v>
      </c>
      <c r="J1877" t="s">
        <v>14</v>
      </c>
      <c r="K1877" t="str">
        <f>Tabla1[[#This Row],[day_of_the_week]]&amp;"-"&amp;Tabla1[[#This Row],[hour]]&amp;"-"&amp;Tabla1[[#This Row],[cash_type]]&amp;"-"&amp;Tabla1[[#This Row],[card]]&amp;"-"&amp;Tabla1[[#This Row],[coffee_name]]</f>
        <v>viernes-10:30-card-ANON-0000-0000-0242-Americano with Milk</v>
      </c>
      <c r="L1877" t="str">
        <f>IF(COUNTIF($K$2:K1877,K1877)=1,"único","repetido")</f>
        <v>único</v>
      </c>
    </row>
    <row r="1878" spans="1:12" x14ac:dyDescent="0.3">
      <c r="A1878" s="1">
        <v>45576</v>
      </c>
      <c r="B1878" s="2">
        <v>45576.545155127315</v>
      </c>
      <c r="C1878" s="2" t="str">
        <f>TEXT(Tabla1[[#This Row],[date]],"mmm")</f>
        <v>oct</v>
      </c>
      <c r="D1878" s="2" t="str">
        <f>TEXT(Tabla1[[#This Row],[date]],"dddd")</f>
        <v>viernes</v>
      </c>
      <c r="E1878" s="2" t="str">
        <f>TEXT(Tabla1[[#This Row],[datetime]],"hh:mm")</f>
        <v>13:05</v>
      </c>
      <c r="F1878" t="s">
        <v>3</v>
      </c>
      <c r="G1878" t="s">
        <v>754</v>
      </c>
      <c r="H1878" t="str">
        <f>IF(ISBLANK(G1878),"cash",IF(COUNTIF($D$2:D1878,D1878)=1,"Nuevo","frecuente"))</f>
        <v>frecuente</v>
      </c>
      <c r="I1878" s="8">
        <v>35.76</v>
      </c>
      <c r="J1878" t="s">
        <v>7</v>
      </c>
      <c r="K1878" t="str">
        <f>Tabla1[[#This Row],[day_of_the_week]]&amp;"-"&amp;Tabla1[[#This Row],[hour]]&amp;"-"&amp;Tabla1[[#This Row],[cash_type]]&amp;"-"&amp;Tabla1[[#This Row],[card]]&amp;"-"&amp;Tabla1[[#This Row],[coffee_name]]</f>
        <v>viernes-13:05-card-ANON-0000-0000-0740-Latte</v>
      </c>
      <c r="L1878" t="str">
        <f>IF(COUNTIF($K$2:K1878,K1878)=1,"único","repetido")</f>
        <v>único</v>
      </c>
    </row>
    <row r="1879" spans="1:12" x14ac:dyDescent="0.3">
      <c r="A1879" s="1">
        <v>45576</v>
      </c>
      <c r="B1879" s="2">
        <v>45576.561833993059</v>
      </c>
      <c r="C1879" s="2" t="str">
        <f>TEXT(Tabla1[[#This Row],[date]],"mmm")</f>
        <v>oct</v>
      </c>
      <c r="D1879" s="2" t="str">
        <f>TEXT(Tabla1[[#This Row],[date]],"dddd")</f>
        <v>viernes</v>
      </c>
      <c r="E1879" s="2" t="str">
        <f>TEXT(Tabla1[[#This Row],[datetime]],"hh:mm")</f>
        <v>13:29</v>
      </c>
      <c r="F1879" t="s">
        <v>3</v>
      </c>
      <c r="G1879" t="s">
        <v>23</v>
      </c>
      <c r="H1879" t="str">
        <f>IF(ISBLANK(G1879),"cash",IF(COUNTIF($D$2:D1879,D1879)=1,"Nuevo","frecuente"))</f>
        <v>frecuente</v>
      </c>
      <c r="I1879" s="8">
        <v>25.96</v>
      </c>
      <c r="J1879" t="s">
        <v>11</v>
      </c>
      <c r="K1879" t="str">
        <f>Tabla1[[#This Row],[day_of_the_week]]&amp;"-"&amp;Tabla1[[#This Row],[hour]]&amp;"-"&amp;Tabla1[[#This Row],[cash_type]]&amp;"-"&amp;Tabla1[[#This Row],[card]]&amp;"-"&amp;Tabla1[[#This Row],[coffee_name]]</f>
        <v>viernes-13:29-card-ANON-0000-0000-0012-Americano</v>
      </c>
      <c r="L1879" t="str">
        <f>IF(COUNTIF($K$2:K1879,K1879)=1,"único","repetido")</f>
        <v>único</v>
      </c>
    </row>
    <row r="1880" spans="1:12" x14ac:dyDescent="0.3">
      <c r="A1880" s="1">
        <v>45576</v>
      </c>
      <c r="B1880" s="2">
        <v>45576.562604409723</v>
      </c>
      <c r="C1880" s="2" t="str">
        <f>TEXT(Tabla1[[#This Row],[date]],"mmm")</f>
        <v>oct</v>
      </c>
      <c r="D1880" s="2" t="str">
        <f>TEXT(Tabla1[[#This Row],[date]],"dddd")</f>
        <v>viernes</v>
      </c>
      <c r="E1880" s="2" t="str">
        <f>TEXT(Tabla1[[#This Row],[datetime]],"hh:mm")</f>
        <v>13:30</v>
      </c>
      <c r="F1880" t="s">
        <v>3</v>
      </c>
      <c r="G1880" t="s">
        <v>23</v>
      </c>
      <c r="H1880" t="str">
        <f>IF(ISBLANK(G1880),"cash",IF(COUNTIF($D$2:D1880,D1880)=1,"Nuevo","frecuente"))</f>
        <v>frecuente</v>
      </c>
      <c r="I1880" s="8">
        <v>25.96</v>
      </c>
      <c r="J1880" t="s">
        <v>11</v>
      </c>
      <c r="K1880" t="str">
        <f>Tabla1[[#This Row],[day_of_the_week]]&amp;"-"&amp;Tabla1[[#This Row],[hour]]&amp;"-"&amp;Tabla1[[#This Row],[cash_type]]&amp;"-"&amp;Tabla1[[#This Row],[card]]&amp;"-"&amp;Tabla1[[#This Row],[coffee_name]]</f>
        <v>viernes-13:30-card-ANON-0000-0000-0012-Americano</v>
      </c>
      <c r="L1880" t="str">
        <f>IF(COUNTIF($K$2:K1880,K1880)=1,"único","repetido")</f>
        <v>único</v>
      </c>
    </row>
    <row r="1881" spans="1:12" x14ac:dyDescent="0.3">
      <c r="A1881" s="1">
        <v>45576</v>
      </c>
      <c r="B1881" s="2">
        <v>45576.60671915509</v>
      </c>
      <c r="C1881" s="2" t="str">
        <f>TEXT(Tabla1[[#This Row],[date]],"mmm")</f>
        <v>oct</v>
      </c>
      <c r="D1881" s="2" t="str">
        <f>TEXT(Tabla1[[#This Row],[date]],"dddd")</f>
        <v>viernes</v>
      </c>
      <c r="E1881" s="2" t="str">
        <f>TEXT(Tabla1[[#This Row],[datetime]],"hh:mm")</f>
        <v>14:33</v>
      </c>
      <c r="F1881" t="s">
        <v>3</v>
      </c>
      <c r="G1881" t="s">
        <v>759</v>
      </c>
      <c r="H1881" t="str">
        <f>IF(ISBLANK(G1881),"cash",IF(COUNTIF($D$2:D1881,D1881)=1,"Nuevo","frecuente"))</f>
        <v>frecuente</v>
      </c>
      <c r="I1881" s="8">
        <v>35.76</v>
      </c>
      <c r="J1881" t="s">
        <v>18</v>
      </c>
      <c r="K1881" t="str">
        <f>Tabla1[[#This Row],[day_of_the_week]]&amp;"-"&amp;Tabla1[[#This Row],[hour]]&amp;"-"&amp;Tabla1[[#This Row],[cash_type]]&amp;"-"&amp;Tabla1[[#This Row],[card]]&amp;"-"&amp;Tabla1[[#This Row],[coffee_name]]</f>
        <v>viernes-14:33-card-ANON-0000-0000-0745-Cocoa</v>
      </c>
      <c r="L1881" t="str">
        <f>IF(COUNTIF($K$2:K1881,K1881)=1,"único","repetido")</f>
        <v>único</v>
      </c>
    </row>
    <row r="1882" spans="1:12" x14ac:dyDescent="0.3">
      <c r="A1882" s="1">
        <v>45576</v>
      </c>
      <c r="B1882" s="2">
        <v>45576.607978148146</v>
      </c>
      <c r="C1882" s="2" t="str">
        <f>TEXT(Tabla1[[#This Row],[date]],"mmm")</f>
        <v>oct</v>
      </c>
      <c r="D1882" s="2" t="str">
        <f>TEXT(Tabla1[[#This Row],[date]],"dddd")</f>
        <v>viernes</v>
      </c>
      <c r="E1882" s="2" t="str">
        <f>TEXT(Tabla1[[#This Row],[datetime]],"hh:mm")</f>
        <v>14:35</v>
      </c>
      <c r="F1882" t="s">
        <v>3</v>
      </c>
      <c r="G1882" t="s">
        <v>759</v>
      </c>
      <c r="H1882" t="str">
        <f>IF(ISBLANK(G1882),"cash",IF(COUNTIF($D$2:D1882,D1882)=1,"Nuevo","frecuente"))</f>
        <v>frecuente</v>
      </c>
      <c r="I1882" s="8">
        <v>25.96</v>
      </c>
      <c r="J1882" t="s">
        <v>11</v>
      </c>
      <c r="K1882" t="str">
        <f>Tabla1[[#This Row],[day_of_the_week]]&amp;"-"&amp;Tabla1[[#This Row],[hour]]&amp;"-"&amp;Tabla1[[#This Row],[cash_type]]&amp;"-"&amp;Tabla1[[#This Row],[card]]&amp;"-"&amp;Tabla1[[#This Row],[coffee_name]]</f>
        <v>viernes-14:35-card-ANON-0000-0000-0745-Americano</v>
      </c>
      <c r="L1882" t="str">
        <f>IF(COUNTIF($K$2:K1882,K1882)=1,"único","repetido")</f>
        <v>único</v>
      </c>
    </row>
    <row r="1883" spans="1:12" x14ac:dyDescent="0.3">
      <c r="A1883" s="1">
        <v>45576</v>
      </c>
      <c r="B1883" s="2">
        <v>45576.618156956021</v>
      </c>
      <c r="C1883" s="2" t="str">
        <f>TEXT(Tabla1[[#This Row],[date]],"mmm")</f>
        <v>oct</v>
      </c>
      <c r="D1883" s="2" t="str">
        <f>TEXT(Tabla1[[#This Row],[date]],"dddd")</f>
        <v>viernes</v>
      </c>
      <c r="E1883" s="2" t="str">
        <f>TEXT(Tabla1[[#This Row],[datetime]],"hh:mm")</f>
        <v>14:50</v>
      </c>
      <c r="F1883" t="s">
        <v>3</v>
      </c>
      <c r="G1883" t="s">
        <v>728</v>
      </c>
      <c r="H1883" t="str">
        <f>IF(ISBLANK(G1883),"cash",IF(COUNTIF($D$2:D1883,D1883)=1,"Nuevo","frecuente"))</f>
        <v>frecuente</v>
      </c>
      <c r="I1883" s="8">
        <v>35.76</v>
      </c>
      <c r="J1883" t="s">
        <v>43</v>
      </c>
      <c r="K1883" t="str">
        <f>Tabla1[[#This Row],[day_of_the_week]]&amp;"-"&amp;Tabla1[[#This Row],[hour]]&amp;"-"&amp;Tabla1[[#This Row],[cash_type]]&amp;"-"&amp;Tabla1[[#This Row],[card]]&amp;"-"&amp;Tabla1[[#This Row],[coffee_name]]</f>
        <v>viernes-14:50-card-ANON-0000-0000-0714-Cappuccino</v>
      </c>
      <c r="L1883" t="str">
        <f>IF(COUNTIF($K$2:K1883,K1883)=1,"único","repetido")</f>
        <v>único</v>
      </c>
    </row>
    <row r="1884" spans="1:12" x14ac:dyDescent="0.3">
      <c r="A1884" s="1">
        <v>45576</v>
      </c>
      <c r="B1884" s="2">
        <v>45576.716751539352</v>
      </c>
      <c r="C1884" s="2" t="str">
        <f>TEXT(Tabla1[[#This Row],[date]],"mmm")</f>
        <v>oct</v>
      </c>
      <c r="D1884" s="2" t="str">
        <f>TEXT(Tabla1[[#This Row],[date]],"dddd")</f>
        <v>viernes</v>
      </c>
      <c r="E1884" s="2" t="str">
        <f>TEXT(Tabla1[[#This Row],[datetime]],"hh:mm")</f>
        <v>17:12</v>
      </c>
      <c r="F1884" t="s">
        <v>3</v>
      </c>
      <c r="G1884" t="s">
        <v>760</v>
      </c>
      <c r="H1884" t="str">
        <f>IF(ISBLANK(G1884),"cash",IF(COUNTIF($D$2:D1884,D1884)=1,"Nuevo","frecuente"))</f>
        <v>frecuente</v>
      </c>
      <c r="I1884" s="8">
        <v>35.76</v>
      </c>
      <c r="J1884" t="s">
        <v>7</v>
      </c>
      <c r="K1884" t="str">
        <f>Tabla1[[#This Row],[day_of_the_week]]&amp;"-"&amp;Tabla1[[#This Row],[hour]]&amp;"-"&amp;Tabla1[[#This Row],[cash_type]]&amp;"-"&amp;Tabla1[[#This Row],[card]]&amp;"-"&amp;Tabla1[[#This Row],[coffee_name]]</f>
        <v>viernes-17:12-card-ANON-0000-0000-0746-Latte</v>
      </c>
      <c r="L1884" t="str">
        <f>IF(COUNTIF($K$2:K1884,K1884)=1,"único","repetido")</f>
        <v>único</v>
      </c>
    </row>
    <row r="1885" spans="1:12" x14ac:dyDescent="0.3">
      <c r="A1885" s="1">
        <v>45576</v>
      </c>
      <c r="B1885" s="2">
        <v>45576.71761107639</v>
      </c>
      <c r="C1885" s="2" t="str">
        <f>TEXT(Tabla1[[#This Row],[date]],"mmm")</f>
        <v>oct</v>
      </c>
      <c r="D1885" s="2" t="str">
        <f>TEXT(Tabla1[[#This Row],[date]],"dddd")</f>
        <v>viernes</v>
      </c>
      <c r="E1885" s="2" t="str">
        <f>TEXT(Tabla1[[#This Row],[datetime]],"hh:mm")</f>
        <v>17:13</v>
      </c>
      <c r="F1885" t="s">
        <v>3</v>
      </c>
      <c r="G1885" t="s">
        <v>760</v>
      </c>
      <c r="H1885" t="str">
        <f>IF(ISBLANK(G1885),"cash",IF(COUNTIF($D$2:D1885,D1885)=1,"Nuevo","frecuente"))</f>
        <v>frecuente</v>
      </c>
      <c r="I1885" s="8">
        <v>35.76</v>
      </c>
      <c r="J1885" t="s">
        <v>9</v>
      </c>
      <c r="K1885" t="str">
        <f>Tabla1[[#This Row],[day_of_the_week]]&amp;"-"&amp;Tabla1[[#This Row],[hour]]&amp;"-"&amp;Tabla1[[#This Row],[cash_type]]&amp;"-"&amp;Tabla1[[#This Row],[card]]&amp;"-"&amp;Tabla1[[#This Row],[coffee_name]]</f>
        <v>viernes-17:13-card-ANON-0000-0000-0746-Hot Chocolate</v>
      </c>
      <c r="L1885" t="str">
        <f>IF(COUNTIF($K$2:K1885,K1885)=1,"único","repetido")</f>
        <v>único</v>
      </c>
    </row>
    <row r="1886" spans="1:12" x14ac:dyDescent="0.3">
      <c r="A1886" s="1">
        <v>45576</v>
      </c>
      <c r="B1886" s="2">
        <v>45576.726518124997</v>
      </c>
      <c r="C1886" s="2" t="str">
        <f>TEXT(Tabla1[[#This Row],[date]],"mmm")</f>
        <v>oct</v>
      </c>
      <c r="D1886" s="2" t="str">
        <f>TEXT(Tabla1[[#This Row],[date]],"dddd")</f>
        <v>viernes</v>
      </c>
      <c r="E1886" s="2" t="str">
        <f>TEXT(Tabla1[[#This Row],[datetime]],"hh:mm")</f>
        <v>17:26</v>
      </c>
      <c r="F1886" t="s">
        <v>3</v>
      </c>
      <c r="G1886" t="s">
        <v>761</v>
      </c>
      <c r="H1886" t="str">
        <f>IF(ISBLANK(G1886),"cash",IF(COUNTIF($D$2:D1886,D1886)=1,"Nuevo","frecuente"))</f>
        <v>frecuente</v>
      </c>
      <c r="I1886" s="8">
        <v>35.76</v>
      </c>
      <c r="J1886" t="s">
        <v>9</v>
      </c>
      <c r="K1886" t="str">
        <f>Tabla1[[#This Row],[day_of_the_week]]&amp;"-"&amp;Tabla1[[#This Row],[hour]]&amp;"-"&amp;Tabla1[[#This Row],[cash_type]]&amp;"-"&amp;Tabla1[[#This Row],[card]]&amp;"-"&amp;Tabla1[[#This Row],[coffee_name]]</f>
        <v>viernes-17:26-card-ANON-0000-0000-0747-Hot Chocolate</v>
      </c>
      <c r="L1886" t="str">
        <f>IF(COUNTIF($K$2:K1886,K1886)=1,"único","repetido")</f>
        <v>único</v>
      </c>
    </row>
    <row r="1887" spans="1:12" x14ac:dyDescent="0.3">
      <c r="A1887" s="1">
        <v>45576</v>
      </c>
      <c r="B1887" s="2">
        <v>45576.908769907408</v>
      </c>
      <c r="C1887" s="2" t="str">
        <f>TEXT(Tabla1[[#This Row],[date]],"mmm")</f>
        <v>oct</v>
      </c>
      <c r="D1887" s="2" t="str">
        <f>TEXT(Tabla1[[#This Row],[date]],"dddd")</f>
        <v>viernes</v>
      </c>
      <c r="E1887" s="2" t="str">
        <f>TEXT(Tabla1[[#This Row],[datetime]],"hh:mm")</f>
        <v>21:48</v>
      </c>
      <c r="F1887" t="s">
        <v>3</v>
      </c>
      <c r="G1887" t="s">
        <v>704</v>
      </c>
      <c r="H1887" t="str">
        <f>IF(ISBLANK(G1887),"cash",IF(COUNTIF($D$2:D1887,D1887)=1,"Nuevo","frecuente"))</f>
        <v>frecuente</v>
      </c>
      <c r="I1887" s="8">
        <v>35.76</v>
      </c>
      <c r="J1887" t="s">
        <v>7</v>
      </c>
      <c r="K1887" t="str">
        <f>Tabla1[[#This Row],[day_of_the_week]]&amp;"-"&amp;Tabla1[[#This Row],[hour]]&amp;"-"&amp;Tabla1[[#This Row],[cash_type]]&amp;"-"&amp;Tabla1[[#This Row],[card]]&amp;"-"&amp;Tabla1[[#This Row],[coffee_name]]</f>
        <v>viernes-21:48-card-ANON-0000-0000-0690-Latte</v>
      </c>
      <c r="L1887" t="str">
        <f>IF(COUNTIF($K$2:K1887,K1887)=1,"único","repetido")</f>
        <v>único</v>
      </c>
    </row>
    <row r="1888" spans="1:12" x14ac:dyDescent="0.3">
      <c r="A1888" s="1">
        <v>45576</v>
      </c>
      <c r="B1888" s="2">
        <v>45576.912426006944</v>
      </c>
      <c r="C1888" s="2" t="str">
        <f>TEXT(Tabla1[[#This Row],[date]],"mmm")</f>
        <v>oct</v>
      </c>
      <c r="D1888" s="2" t="str">
        <f>TEXT(Tabla1[[#This Row],[date]],"dddd")</f>
        <v>viernes</v>
      </c>
      <c r="E1888" s="2" t="str">
        <f>TEXT(Tabla1[[#This Row],[datetime]],"hh:mm")</f>
        <v>21:53</v>
      </c>
      <c r="F1888" t="s">
        <v>3</v>
      </c>
      <c r="G1888" t="s">
        <v>762</v>
      </c>
      <c r="H1888" t="str">
        <f>IF(ISBLANK(G1888),"cash",IF(COUNTIF($D$2:D1888,D1888)=1,"Nuevo","frecuente"))</f>
        <v>frecuente</v>
      </c>
      <c r="I1888" s="8">
        <v>30.86</v>
      </c>
      <c r="J1888" t="s">
        <v>14</v>
      </c>
      <c r="K1888" t="str">
        <f>Tabla1[[#This Row],[day_of_the_week]]&amp;"-"&amp;Tabla1[[#This Row],[hour]]&amp;"-"&amp;Tabla1[[#This Row],[cash_type]]&amp;"-"&amp;Tabla1[[#This Row],[card]]&amp;"-"&amp;Tabla1[[#This Row],[coffee_name]]</f>
        <v>viernes-21:53-card-ANON-0000-0000-0748-Americano with Milk</v>
      </c>
      <c r="L1888" t="str">
        <f>IF(COUNTIF($K$2:K1888,K1888)=1,"único","repetido")</f>
        <v>único</v>
      </c>
    </row>
    <row r="1889" spans="1:12" x14ac:dyDescent="0.3">
      <c r="A1889" s="1">
        <v>45576</v>
      </c>
      <c r="B1889" s="2">
        <v>45576.941986493053</v>
      </c>
      <c r="C1889" s="2" t="str">
        <f>TEXT(Tabla1[[#This Row],[date]],"mmm")</f>
        <v>oct</v>
      </c>
      <c r="D1889" s="2" t="str">
        <f>TEXT(Tabla1[[#This Row],[date]],"dddd")</f>
        <v>viernes</v>
      </c>
      <c r="E1889" s="2" t="str">
        <f>TEXT(Tabla1[[#This Row],[datetime]],"hh:mm")</f>
        <v>22:36</v>
      </c>
      <c r="F1889" t="s">
        <v>3</v>
      </c>
      <c r="G1889" t="s">
        <v>763</v>
      </c>
      <c r="H1889" t="str">
        <f>IF(ISBLANK(G1889),"cash",IF(COUNTIF($D$2:D1889,D1889)=1,"Nuevo","frecuente"))</f>
        <v>frecuente</v>
      </c>
      <c r="I1889" s="8">
        <v>35.76</v>
      </c>
      <c r="J1889" t="s">
        <v>9</v>
      </c>
      <c r="K1889" t="str">
        <f>Tabla1[[#This Row],[day_of_the_week]]&amp;"-"&amp;Tabla1[[#This Row],[hour]]&amp;"-"&amp;Tabla1[[#This Row],[cash_type]]&amp;"-"&amp;Tabla1[[#This Row],[card]]&amp;"-"&amp;Tabla1[[#This Row],[coffee_name]]</f>
        <v>viernes-22:36-card-ANON-0000-0000-0749-Hot Chocolate</v>
      </c>
      <c r="L1889" t="str">
        <f>IF(COUNTIF($K$2:K1889,K1889)=1,"único","repetido")</f>
        <v>único</v>
      </c>
    </row>
    <row r="1890" spans="1:12" x14ac:dyDescent="0.3">
      <c r="A1890" s="1">
        <v>45576</v>
      </c>
      <c r="B1890" s="2">
        <v>45576.942670150464</v>
      </c>
      <c r="C1890" s="2" t="str">
        <f>TEXT(Tabla1[[#This Row],[date]],"mmm")</f>
        <v>oct</v>
      </c>
      <c r="D1890" s="2" t="str">
        <f>TEXT(Tabla1[[#This Row],[date]],"dddd")</f>
        <v>viernes</v>
      </c>
      <c r="E1890" s="2" t="str">
        <f>TEXT(Tabla1[[#This Row],[datetime]],"hh:mm")</f>
        <v>22:37</v>
      </c>
      <c r="F1890" t="s">
        <v>3</v>
      </c>
      <c r="G1890" t="s">
        <v>763</v>
      </c>
      <c r="H1890" t="str">
        <f>IF(ISBLANK(G1890),"cash",IF(COUNTIF($D$2:D1890,D1890)=1,"Nuevo","frecuente"))</f>
        <v>frecuente</v>
      </c>
      <c r="I1890" s="8">
        <v>35.76</v>
      </c>
      <c r="J1890" t="s">
        <v>9</v>
      </c>
      <c r="K1890" t="str">
        <f>Tabla1[[#This Row],[day_of_the_week]]&amp;"-"&amp;Tabla1[[#This Row],[hour]]&amp;"-"&amp;Tabla1[[#This Row],[cash_type]]&amp;"-"&amp;Tabla1[[#This Row],[card]]&amp;"-"&amp;Tabla1[[#This Row],[coffee_name]]</f>
        <v>viernes-22:37-card-ANON-0000-0000-0749-Hot Chocolate</v>
      </c>
      <c r="L1890" t="str">
        <f>IF(COUNTIF($K$2:K1890,K1890)=1,"único","repetido")</f>
        <v>único</v>
      </c>
    </row>
    <row r="1891" spans="1:12" x14ac:dyDescent="0.3">
      <c r="A1891" s="1">
        <v>45577</v>
      </c>
      <c r="B1891" s="2">
        <v>45577.352957384261</v>
      </c>
      <c r="C1891" s="2" t="str">
        <f>TEXT(Tabla1[[#This Row],[date]],"mmm")</f>
        <v>oct</v>
      </c>
      <c r="D1891" s="2" t="str">
        <f>TEXT(Tabla1[[#This Row],[date]],"dddd")</f>
        <v>sábado</v>
      </c>
      <c r="E1891" s="2" t="str">
        <f>TEXT(Tabla1[[#This Row],[datetime]],"hh:mm")</f>
        <v>08:28</v>
      </c>
      <c r="F1891" t="s">
        <v>3</v>
      </c>
      <c r="G1891" t="s">
        <v>155</v>
      </c>
      <c r="H1891" t="str">
        <f>IF(ISBLANK(G1891),"cash",IF(COUNTIF($D$2:D1891,D1891)=1,"Nuevo","frecuente"))</f>
        <v>frecuente</v>
      </c>
      <c r="I1891" s="8">
        <v>25.96</v>
      </c>
      <c r="J1891" t="s">
        <v>28</v>
      </c>
      <c r="K1891" t="str">
        <f>Tabla1[[#This Row],[day_of_the_week]]&amp;"-"&amp;Tabla1[[#This Row],[hour]]&amp;"-"&amp;Tabla1[[#This Row],[cash_type]]&amp;"-"&amp;Tabla1[[#This Row],[card]]&amp;"-"&amp;Tabla1[[#This Row],[coffee_name]]</f>
        <v>sábado-08:28-card-ANON-0000-0000-0141-Cortado</v>
      </c>
      <c r="L1891" t="str">
        <f>IF(COUNTIF($K$2:K1891,K1891)=1,"único","repetido")</f>
        <v>único</v>
      </c>
    </row>
    <row r="1892" spans="1:12" x14ac:dyDescent="0.3">
      <c r="A1892" s="1">
        <v>45577</v>
      </c>
      <c r="B1892" s="2">
        <v>45577.438644664355</v>
      </c>
      <c r="C1892" s="2" t="str">
        <f>TEXT(Tabla1[[#This Row],[date]],"mmm")</f>
        <v>oct</v>
      </c>
      <c r="D1892" s="2" t="str">
        <f>TEXT(Tabla1[[#This Row],[date]],"dddd")</f>
        <v>sábado</v>
      </c>
      <c r="E1892" s="2" t="str">
        <f>TEXT(Tabla1[[#This Row],[datetime]],"hh:mm")</f>
        <v>10:31</v>
      </c>
      <c r="F1892" t="s">
        <v>3</v>
      </c>
      <c r="G1892" t="s">
        <v>664</v>
      </c>
      <c r="H1892" t="str">
        <f>IF(ISBLANK(G1892),"cash",IF(COUNTIF($D$2:D1892,D1892)=1,"Nuevo","frecuente"))</f>
        <v>frecuente</v>
      </c>
      <c r="I1892" s="8">
        <v>25.96</v>
      </c>
      <c r="J1892" t="s">
        <v>28</v>
      </c>
      <c r="K1892" t="str">
        <f>Tabla1[[#This Row],[day_of_the_week]]&amp;"-"&amp;Tabla1[[#This Row],[hour]]&amp;"-"&amp;Tabla1[[#This Row],[cash_type]]&amp;"-"&amp;Tabla1[[#This Row],[card]]&amp;"-"&amp;Tabla1[[#This Row],[coffee_name]]</f>
        <v>sábado-10:31-card-ANON-0000-0000-0650-Cortado</v>
      </c>
      <c r="L1892" t="str">
        <f>IF(COUNTIF($K$2:K1892,K1892)=1,"único","repetido")</f>
        <v>único</v>
      </c>
    </row>
    <row r="1893" spans="1:12" x14ac:dyDescent="0.3">
      <c r="A1893" s="1">
        <v>45577</v>
      </c>
      <c r="B1893" s="2">
        <v>45577.439531504628</v>
      </c>
      <c r="C1893" s="2" t="str">
        <f>TEXT(Tabla1[[#This Row],[date]],"mmm")</f>
        <v>oct</v>
      </c>
      <c r="D1893" s="2" t="str">
        <f>TEXT(Tabla1[[#This Row],[date]],"dddd")</f>
        <v>sábado</v>
      </c>
      <c r="E1893" s="2" t="str">
        <f>TEXT(Tabla1[[#This Row],[datetime]],"hh:mm")</f>
        <v>10:32</v>
      </c>
      <c r="F1893" t="s">
        <v>3</v>
      </c>
      <c r="G1893" t="s">
        <v>664</v>
      </c>
      <c r="H1893" t="str">
        <f>IF(ISBLANK(G1893),"cash",IF(COUNTIF($D$2:D1893,D1893)=1,"Nuevo","frecuente"))</f>
        <v>frecuente</v>
      </c>
      <c r="I1893" s="8">
        <v>25.96</v>
      </c>
      <c r="J1893" t="s">
        <v>28</v>
      </c>
      <c r="K1893" t="str">
        <f>Tabla1[[#This Row],[day_of_the_week]]&amp;"-"&amp;Tabla1[[#This Row],[hour]]&amp;"-"&amp;Tabla1[[#This Row],[cash_type]]&amp;"-"&amp;Tabla1[[#This Row],[card]]&amp;"-"&amp;Tabla1[[#This Row],[coffee_name]]</f>
        <v>sábado-10:32-card-ANON-0000-0000-0650-Cortado</v>
      </c>
      <c r="L1893" t="str">
        <f>IF(COUNTIF($K$2:K1893,K1893)=1,"único","repetido")</f>
        <v>único</v>
      </c>
    </row>
    <row r="1894" spans="1:12" x14ac:dyDescent="0.3">
      <c r="A1894" s="1">
        <v>45577</v>
      </c>
      <c r="B1894" s="2">
        <v>45577.494623831015</v>
      </c>
      <c r="C1894" s="2" t="str">
        <f>TEXT(Tabla1[[#This Row],[date]],"mmm")</f>
        <v>oct</v>
      </c>
      <c r="D1894" s="2" t="str">
        <f>TEXT(Tabla1[[#This Row],[date]],"dddd")</f>
        <v>sábado</v>
      </c>
      <c r="E1894" s="2" t="str">
        <f>TEXT(Tabla1[[#This Row],[datetime]],"hh:mm")</f>
        <v>11:52</v>
      </c>
      <c r="F1894" t="s">
        <v>3</v>
      </c>
      <c r="G1894" t="s">
        <v>521</v>
      </c>
      <c r="H1894" t="str">
        <f>IF(ISBLANK(G1894),"cash",IF(COUNTIF($D$2:D1894,D1894)=1,"Nuevo","frecuente"))</f>
        <v>frecuente</v>
      </c>
      <c r="I1894" s="8">
        <v>35.76</v>
      </c>
      <c r="J1894" t="s">
        <v>7</v>
      </c>
      <c r="K1894" t="str">
        <f>Tabla1[[#This Row],[day_of_the_week]]&amp;"-"&amp;Tabla1[[#This Row],[hour]]&amp;"-"&amp;Tabla1[[#This Row],[cash_type]]&amp;"-"&amp;Tabla1[[#This Row],[card]]&amp;"-"&amp;Tabla1[[#This Row],[coffee_name]]</f>
        <v>sábado-11:52-card-ANON-0000-0000-0507-Latte</v>
      </c>
      <c r="L1894" t="str">
        <f>IF(COUNTIF($K$2:K1894,K1894)=1,"único","repetido")</f>
        <v>único</v>
      </c>
    </row>
    <row r="1895" spans="1:12" x14ac:dyDescent="0.3">
      <c r="A1895" s="1">
        <v>45577</v>
      </c>
      <c r="B1895" s="2">
        <v>45577.495614502317</v>
      </c>
      <c r="C1895" s="2" t="str">
        <f>TEXT(Tabla1[[#This Row],[date]],"mmm")</f>
        <v>oct</v>
      </c>
      <c r="D1895" s="2" t="str">
        <f>TEXT(Tabla1[[#This Row],[date]],"dddd")</f>
        <v>sábado</v>
      </c>
      <c r="E1895" s="2" t="str">
        <f>TEXT(Tabla1[[#This Row],[datetime]],"hh:mm")</f>
        <v>11:53</v>
      </c>
      <c r="F1895" t="s">
        <v>3</v>
      </c>
      <c r="G1895" t="s">
        <v>764</v>
      </c>
      <c r="H1895" t="str">
        <f>IF(ISBLANK(G1895),"cash",IF(COUNTIF($D$2:D1895,D1895)=1,"Nuevo","frecuente"))</f>
        <v>frecuente</v>
      </c>
      <c r="I1895" s="8">
        <v>30.86</v>
      </c>
      <c r="J1895" t="s">
        <v>14</v>
      </c>
      <c r="K1895" t="str">
        <f>Tabla1[[#This Row],[day_of_the_week]]&amp;"-"&amp;Tabla1[[#This Row],[hour]]&amp;"-"&amp;Tabla1[[#This Row],[cash_type]]&amp;"-"&amp;Tabla1[[#This Row],[card]]&amp;"-"&amp;Tabla1[[#This Row],[coffee_name]]</f>
        <v>sábado-11:53-card-ANON-0000-0000-0750-Americano with Milk</v>
      </c>
      <c r="L1895" t="str">
        <f>IF(COUNTIF($K$2:K1895,K1895)=1,"único","repetido")</f>
        <v>único</v>
      </c>
    </row>
    <row r="1896" spans="1:12" x14ac:dyDescent="0.3">
      <c r="A1896" s="1">
        <v>45577</v>
      </c>
      <c r="B1896" s="2">
        <v>45577.55471128472</v>
      </c>
      <c r="C1896" s="2" t="str">
        <f>TEXT(Tabla1[[#This Row],[date]],"mmm")</f>
        <v>oct</v>
      </c>
      <c r="D1896" s="2" t="str">
        <f>TEXT(Tabla1[[#This Row],[date]],"dddd")</f>
        <v>sábado</v>
      </c>
      <c r="E1896" s="2" t="str">
        <f>TEXT(Tabla1[[#This Row],[datetime]],"hh:mm")</f>
        <v>13:18</v>
      </c>
      <c r="F1896" t="s">
        <v>3</v>
      </c>
      <c r="G1896" t="s">
        <v>765</v>
      </c>
      <c r="H1896" t="str">
        <f>IF(ISBLANK(G1896),"cash",IF(COUNTIF($D$2:D1896,D1896)=1,"Nuevo","frecuente"))</f>
        <v>frecuente</v>
      </c>
      <c r="I1896" s="8">
        <v>35.76</v>
      </c>
      <c r="J1896" t="s">
        <v>43</v>
      </c>
      <c r="K1896" t="str">
        <f>Tabla1[[#This Row],[day_of_the_week]]&amp;"-"&amp;Tabla1[[#This Row],[hour]]&amp;"-"&amp;Tabla1[[#This Row],[cash_type]]&amp;"-"&amp;Tabla1[[#This Row],[card]]&amp;"-"&amp;Tabla1[[#This Row],[coffee_name]]</f>
        <v>sábado-13:18-card-ANON-0000-0000-0751-Cappuccino</v>
      </c>
      <c r="L1896" t="str">
        <f>IF(COUNTIF($K$2:K1896,K1896)=1,"único","repetido")</f>
        <v>único</v>
      </c>
    </row>
    <row r="1897" spans="1:12" x14ac:dyDescent="0.3">
      <c r="A1897" s="1">
        <v>45577</v>
      </c>
      <c r="B1897" s="2">
        <v>45577.840901759257</v>
      </c>
      <c r="C1897" s="2" t="str">
        <f>TEXT(Tabla1[[#This Row],[date]],"mmm")</f>
        <v>oct</v>
      </c>
      <c r="D1897" s="2" t="str">
        <f>TEXT(Tabla1[[#This Row],[date]],"dddd")</f>
        <v>sábado</v>
      </c>
      <c r="E1897" s="2" t="str">
        <f>TEXT(Tabla1[[#This Row],[datetime]],"hh:mm")</f>
        <v>20:10</v>
      </c>
      <c r="F1897" t="s">
        <v>3</v>
      </c>
      <c r="G1897" t="s">
        <v>521</v>
      </c>
      <c r="H1897" t="str">
        <f>IF(ISBLANK(G1897),"cash",IF(COUNTIF($D$2:D1897,D1897)=1,"Nuevo","frecuente"))</f>
        <v>frecuente</v>
      </c>
      <c r="I1897" s="8">
        <v>35.76</v>
      </c>
      <c r="J1897" t="s">
        <v>7</v>
      </c>
      <c r="K1897" t="str">
        <f>Tabla1[[#This Row],[day_of_the_week]]&amp;"-"&amp;Tabla1[[#This Row],[hour]]&amp;"-"&amp;Tabla1[[#This Row],[cash_type]]&amp;"-"&amp;Tabla1[[#This Row],[card]]&amp;"-"&amp;Tabla1[[#This Row],[coffee_name]]</f>
        <v>sábado-20:10-card-ANON-0000-0000-0507-Latte</v>
      </c>
      <c r="L1897" t="str">
        <f>IF(COUNTIF($K$2:K1897,K1897)=1,"único","repetido")</f>
        <v>único</v>
      </c>
    </row>
    <row r="1898" spans="1:12" x14ac:dyDescent="0.3">
      <c r="A1898" s="1">
        <v>45578</v>
      </c>
      <c r="B1898" s="2">
        <v>45578.413138738426</v>
      </c>
      <c r="C1898" s="2" t="str">
        <f>TEXT(Tabla1[[#This Row],[date]],"mmm")</f>
        <v>oct</v>
      </c>
      <c r="D1898" s="2" t="str">
        <f>TEXT(Tabla1[[#This Row],[date]],"dddd")</f>
        <v>domingo</v>
      </c>
      <c r="E1898" s="2" t="str">
        <f>TEXT(Tabla1[[#This Row],[datetime]],"hh:mm")</f>
        <v>09:54</v>
      </c>
      <c r="F1898" t="s">
        <v>3</v>
      </c>
      <c r="G1898" t="s">
        <v>155</v>
      </c>
      <c r="H1898" t="str">
        <f>IF(ISBLANK(G1898),"cash",IF(COUNTIF($D$2:D1898,D1898)=1,"Nuevo","frecuente"))</f>
        <v>frecuente</v>
      </c>
      <c r="I1898" s="8">
        <v>25.96</v>
      </c>
      <c r="J1898" t="s">
        <v>28</v>
      </c>
      <c r="K1898" t="str">
        <f>Tabla1[[#This Row],[day_of_the_week]]&amp;"-"&amp;Tabla1[[#This Row],[hour]]&amp;"-"&amp;Tabla1[[#This Row],[cash_type]]&amp;"-"&amp;Tabla1[[#This Row],[card]]&amp;"-"&amp;Tabla1[[#This Row],[coffee_name]]</f>
        <v>domingo-09:54-card-ANON-0000-0000-0141-Cortado</v>
      </c>
      <c r="L1898" t="str">
        <f>IF(COUNTIF($K$2:K1898,K1898)=1,"único","repetido")</f>
        <v>único</v>
      </c>
    </row>
    <row r="1899" spans="1:12" x14ac:dyDescent="0.3">
      <c r="A1899" s="1">
        <v>45578</v>
      </c>
      <c r="B1899" s="2">
        <v>45578.514428182869</v>
      </c>
      <c r="C1899" s="2" t="str">
        <f>TEXT(Tabla1[[#This Row],[date]],"mmm")</f>
        <v>oct</v>
      </c>
      <c r="D1899" s="2" t="str">
        <f>TEXT(Tabla1[[#This Row],[date]],"dddd")</f>
        <v>domingo</v>
      </c>
      <c r="E1899" s="2" t="str">
        <f>TEXT(Tabla1[[#This Row],[datetime]],"hh:mm")</f>
        <v>12:20</v>
      </c>
      <c r="F1899" t="s">
        <v>3</v>
      </c>
      <c r="G1899" t="s">
        <v>766</v>
      </c>
      <c r="H1899" t="str">
        <f>IF(ISBLANK(G1899),"cash",IF(COUNTIF($D$2:D1899,D1899)=1,"Nuevo","frecuente"))</f>
        <v>frecuente</v>
      </c>
      <c r="I1899" s="8">
        <v>30.86</v>
      </c>
      <c r="J1899" t="s">
        <v>14</v>
      </c>
      <c r="K1899" t="str">
        <f>Tabla1[[#This Row],[day_of_the_week]]&amp;"-"&amp;Tabla1[[#This Row],[hour]]&amp;"-"&amp;Tabla1[[#This Row],[cash_type]]&amp;"-"&amp;Tabla1[[#This Row],[card]]&amp;"-"&amp;Tabla1[[#This Row],[coffee_name]]</f>
        <v>domingo-12:20-card-ANON-0000-0000-0752-Americano with Milk</v>
      </c>
      <c r="L1899" t="str">
        <f>IF(COUNTIF($K$2:K1899,K1899)=1,"único","repetido")</f>
        <v>único</v>
      </c>
    </row>
    <row r="1900" spans="1:12" x14ac:dyDescent="0.3">
      <c r="A1900" s="1">
        <v>45578</v>
      </c>
      <c r="B1900" s="2">
        <v>45578.564230555552</v>
      </c>
      <c r="C1900" s="2" t="str">
        <f>TEXT(Tabla1[[#This Row],[date]],"mmm")</f>
        <v>oct</v>
      </c>
      <c r="D1900" s="2" t="str">
        <f>TEXT(Tabla1[[#This Row],[date]],"dddd")</f>
        <v>domingo</v>
      </c>
      <c r="E1900" s="2" t="str">
        <f>TEXT(Tabla1[[#This Row],[datetime]],"hh:mm")</f>
        <v>13:32</v>
      </c>
      <c r="F1900" t="s">
        <v>3</v>
      </c>
      <c r="G1900" t="s">
        <v>664</v>
      </c>
      <c r="H1900" t="str">
        <f>IF(ISBLANK(G1900),"cash",IF(COUNTIF($D$2:D1900,D1900)=1,"Nuevo","frecuente"))</f>
        <v>frecuente</v>
      </c>
      <c r="I1900" s="8">
        <v>25.96</v>
      </c>
      <c r="J1900" t="s">
        <v>28</v>
      </c>
      <c r="K1900" t="str">
        <f>Tabla1[[#This Row],[day_of_the_week]]&amp;"-"&amp;Tabla1[[#This Row],[hour]]&amp;"-"&amp;Tabla1[[#This Row],[cash_type]]&amp;"-"&amp;Tabla1[[#This Row],[card]]&amp;"-"&amp;Tabla1[[#This Row],[coffee_name]]</f>
        <v>domingo-13:32-card-ANON-0000-0000-0650-Cortado</v>
      </c>
      <c r="L1900" t="str">
        <f>IF(COUNTIF($K$2:K1900,K1900)=1,"único","repetido")</f>
        <v>único</v>
      </c>
    </row>
    <row r="1901" spans="1:12" x14ac:dyDescent="0.3">
      <c r="A1901" s="1">
        <v>45578</v>
      </c>
      <c r="B1901" s="2">
        <v>45578.564923437501</v>
      </c>
      <c r="C1901" s="2" t="str">
        <f>TEXT(Tabla1[[#This Row],[date]],"mmm")</f>
        <v>oct</v>
      </c>
      <c r="D1901" s="2" t="str">
        <f>TEXT(Tabla1[[#This Row],[date]],"dddd")</f>
        <v>domingo</v>
      </c>
      <c r="E1901" s="2" t="str">
        <f>TEXT(Tabla1[[#This Row],[datetime]],"hh:mm")</f>
        <v>13:33</v>
      </c>
      <c r="F1901" t="s">
        <v>3</v>
      </c>
      <c r="G1901" t="s">
        <v>664</v>
      </c>
      <c r="H1901" t="str">
        <f>IF(ISBLANK(G1901),"cash",IF(COUNTIF($D$2:D1901,D1901)=1,"Nuevo","frecuente"))</f>
        <v>frecuente</v>
      </c>
      <c r="I1901" s="8">
        <v>21.06</v>
      </c>
      <c r="J1901" t="s">
        <v>35</v>
      </c>
      <c r="K1901" t="str">
        <f>Tabla1[[#This Row],[day_of_the_week]]&amp;"-"&amp;Tabla1[[#This Row],[hour]]&amp;"-"&amp;Tabla1[[#This Row],[cash_type]]&amp;"-"&amp;Tabla1[[#This Row],[card]]&amp;"-"&amp;Tabla1[[#This Row],[coffee_name]]</f>
        <v>domingo-13:33-card-ANON-0000-0000-0650-Espresso</v>
      </c>
      <c r="L1901" t="str">
        <f>IF(COUNTIF($K$2:K1901,K1901)=1,"único","repetido")</f>
        <v>único</v>
      </c>
    </row>
    <row r="1902" spans="1:12" x14ac:dyDescent="0.3">
      <c r="A1902" s="1">
        <v>45578</v>
      </c>
      <c r="B1902" s="2">
        <v>45578.565577627312</v>
      </c>
      <c r="C1902" s="2" t="str">
        <f>TEXT(Tabla1[[#This Row],[date]],"mmm")</f>
        <v>oct</v>
      </c>
      <c r="D1902" s="2" t="str">
        <f>TEXT(Tabla1[[#This Row],[date]],"dddd")</f>
        <v>domingo</v>
      </c>
      <c r="E1902" s="2" t="str">
        <f>TEXT(Tabla1[[#This Row],[datetime]],"hh:mm")</f>
        <v>13:34</v>
      </c>
      <c r="F1902" t="s">
        <v>3</v>
      </c>
      <c r="G1902" t="s">
        <v>664</v>
      </c>
      <c r="H1902" t="str">
        <f>IF(ISBLANK(G1902),"cash",IF(COUNTIF($D$2:D1902,D1902)=1,"Nuevo","frecuente"))</f>
        <v>frecuente</v>
      </c>
      <c r="I1902" s="8">
        <v>25.96</v>
      </c>
      <c r="J1902" t="s">
        <v>28</v>
      </c>
      <c r="K1902" t="str">
        <f>Tabla1[[#This Row],[day_of_the_week]]&amp;"-"&amp;Tabla1[[#This Row],[hour]]&amp;"-"&amp;Tabla1[[#This Row],[cash_type]]&amp;"-"&amp;Tabla1[[#This Row],[card]]&amp;"-"&amp;Tabla1[[#This Row],[coffee_name]]</f>
        <v>domingo-13:34-card-ANON-0000-0000-0650-Cortado</v>
      </c>
      <c r="L1902" t="str">
        <f>IF(COUNTIF($K$2:K1902,K1902)=1,"único","repetido")</f>
        <v>único</v>
      </c>
    </row>
    <row r="1903" spans="1:12" x14ac:dyDescent="0.3">
      <c r="A1903" s="1">
        <v>45578</v>
      </c>
      <c r="B1903" s="2">
        <v>45578.74537866898</v>
      </c>
      <c r="C1903" s="2" t="str">
        <f>TEXT(Tabla1[[#This Row],[date]],"mmm")</f>
        <v>oct</v>
      </c>
      <c r="D1903" s="2" t="str">
        <f>TEXT(Tabla1[[#This Row],[date]],"dddd")</f>
        <v>domingo</v>
      </c>
      <c r="E1903" s="2" t="str">
        <f>TEXT(Tabla1[[#This Row],[datetime]],"hh:mm")</f>
        <v>17:53</v>
      </c>
      <c r="F1903" t="s">
        <v>3</v>
      </c>
      <c r="G1903" t="s">
        <v>521</v>
      </c>
      <c r="H1903" t="str">
        <f>IF(ISBLANK(G1903),"cash",IF(COUNTIF($D$2:D1903,D1903)=1,"Nuevo","frecuente"))</f>
        <v>frecuente</v>
      </c>
      <c r="I1903" s="8">
        <v>35.76</v>
      </c>
      <c r="J1903" t="s">
        <v>7</v>
      </c>
      <c r="K1903" t="str">
        <f>Tabla1[[#This Row],[day_of_the_week]]&amp;"-"&amp;Tabla1[[#This Row],[hour]]&amp;"-"&amp;Tabla1[[#This Row],[cash_type]]&amp;"-"&amp;Tabla1[[#This Row],[card]]&amp;"-"&amp;Tabla1[[#This Row],[coffee_name]]</f>
        <v>domingo-17:53-card-ANON-0000-0000-0507-Latte</v>
      </c>
      <c r="L1903" t="str">
        <f>IF(COUNTIF($K$2:K1903,K1903)=1,"único","repetido")</f>
        <v>único</v>
      </c>
    </row>
    <row r="1904" spans="1:12" x14ac:dyDescent="0.3">
      <c r="A1904" s="1">
        <v>45578</v>
      </c>
      <c r="B1904" s="2">
        <v>45578.746092939815</v>
      </c>
      <c r="C1904" s="2" t="str">
        <f>TEXT(Tabla1[[#This Row],[date]],"mmm")</f>
        <v>oct</v>
      </c>
      <c r="D1904" s="2" t="str">
        <f>TEXT(Tabla1[[#This Row],[date]],"dddd")</f>
        <v>domingo</v>
      </c>
      <c r="E1904" s="2" t="str">
        <f>TEXT(Tabla1[[#This Row],[datetime]],"hh:mm")</f>
        <v>17:54</v>
      </c>
      <c r="F1904" t="s">
        <v>3</v>
      </c>
      <c r="G1904" t="s">
        <v>521</v>
      </c>
      <c r="H1904" t="str">
        <f>IF(ISBLANK(G1904),"cash",IF(COUNTIF($D$2:D1904,D1904)=1,"Nuevo","frecuente"))</f>
        <v>frecuente</v>
      </c>
      <c r="I1904" s="8">
        <v>35.76</v>
      </c>
      <c r="J1904" t="s">
        <v>7</v>
      </c>
      <c r="K1904" t="str">
        <f>Tabla1[[#This Row],[day_of_the_week]]&amp;"-"&amp;Tabla1[[#This Row],[hour]]&amp;"-"&amp;Tabla1[[#This Row],[cash_type]]&amp;"-"&amp;Tabla1[[#This Row],[card]]&amp;"-"&amp;Tabla1[[#This Row],[coffee_name]]</f>
        <v>domingo-17:54-card-ANON-0000-0000-0507-Latte</v>
      </c>
      <c r="L1904" t="str">
        <f>IF(COUNTIF($K$2:K1904,K1904)=1,"único","repetido")</f>
        <v>único</v>
      </c>
    </row>
    <row r="1905" spans="1:12" x14ac:dyDescent="0.3">
      <c r="A1905" s="1">
        <v>45578</v>
      </c>
      <c r="B1905" s="2">
        <v>45578.765958553238</v>
      </c>
      <c r="C1905" s="2" t="str">
        <f>TEXT(Tabla1[[#This Row],[date]],"mmm")</f>
        <v>oct</v>
      </c>
      <c r="D1905" s="2" t="str">
        <f>TEXT(Tabla1[[#This Row],[date]],"dddd")</f>
        <v>domingo</v>
      </c>
      <c r="E1905" s="2" t="str">
        <f>TEXT(Tabla1[[#This Row],[datetime]],"hh:mm")</f>
        <v>18:22</v>
      </c>
      <c r="F1905" t="s">
        <v>3</v>
      </c>
      <c r="G1905" t="s">
        <v>767</v>
      </c>
      <c r="H1905" t="str">
        <f>IF(ISBLANK(G1905),"cash",IF(COUNTIF($D$2:D1905,D1905)=1,"Nuevo","frecuente"))</f>
        <v>frecuente</v>
      </c>
      <c r="I1905" s="8">
        <v>35.76</v>
      </c>
      <c r="J1905" t="s">
        <v>43</v>
      </c>
      <c r="K1905" t="str">
        <f>Tabla1[[#This Row],[day_of_the_week]]&amp;"-"&amp;Tabla1[[#This Row],[hour]]&amp;"-"&amp;Tabla1[[#This Row],[cash_type]]&amp;"-"&amp;Tabla1[[#This Row],[card]]&amp;"-"&amp;Tabla1[[#This Row],[coffee_name]]</f>
        <v>domingo-18:22-card-ANON-0000-0000-0753-Cappuccino</v>
      </c>
      <c r="L1905" t="str">
        <f>IF(COUNTIF($K$2:K1905,K1905)=1,"único","repetido")</f>
        <v>único</v>
      </c>
    </row>
    <row r="1906" spans="1:12" x14ac:dyDescent="0.3">
      <c r="A1906" s="1">
        <v>45578</v>
      </c>
      <c r="B1906" s="2">
        <v>45578.863251481482</v>
      </c>
      <c r="C1906" s="2" t="str">
        <f>TEXT(Tabla1[[#This Row],[date]],"mmm")</f>
        <v>oct</v>
      </c>
      <c r="D1906" s="2" t="str">
        <f>TEXT(Tabla1[[#This Row],[date]],"dddd")</f>
        <v>domingo</v>
      </c>
      <c r="E1906" s="2" t="str">
        <f>TEXT(Tabla1[[#This Row],[datetime]],"hh:mm")</f>
        <v>20:43</v>
      </c>
      <c r="F1906" t="s">
        <v>3</v>
      </c>
      <c r="G1906" t="s">
        <v>271</v>
      </c>
      <c r="H1906" t="str">
        <f>IF(ISBLANK(G1906),"cash",IF(COUNTIF($D$2:D1906,D1906)=1,"Nuevo","frecuente"))</f>
        <v>frecuente</v>
      </c>
      <c r="I1906" s="8">
        <v>35.76</v>
      </c>
      <c r="J1906" t="s">
        <v>43</v>
      </c>
      <c r="K1906" t="str">
        <f>Tabla1[[#This Row],[day_of_the_week]]&amp;"-"&amp;Tabla1[[#This Row],[hour]]&amp;"-"&amp;Tabla1[[#This Row],[cash_type]]&amp;"-"&amp;Tabla1[[#This Row],[card]]&amp;"-"&amp;Tabla1[[#This Row],[coffee_name]]</f>
        <v>domingo-20:43-card-ANON-0000-0000-0257-Cappuccino</v>
      </c>
      <c r="L1906" t="str">
        <f>IF(COUNTIF($K$2:K1906,K1906)=1,"único","repetido")</f>
        <v>único</v>
      </c>
    </row>
    <row r="1907" spans="1:12" x14ac:dyDescent="0.3">
      <c r="A1907" s="1">
        <v>45579</v>
      </c>
      <c r="B1907" s="2">
        <v>45579.352021284722</v>
      </c>
      <c r="C1907" s="2" t="str">
        <f>TEXT(Tabla1[[#This Row],[date]],"mmm")</f>
        <v>oct</v>
      </c>
      <c r="D1907" s="2" t="str">
        <f>TEXT(Tabla1[[#This Row],[date]],"dddd")</f>
        <v>lunes</v>
      </c>
      <c r="E1907" s="2" t="str">
        <f>TEXT(Tabla1[[#This Row],[datetime]],"hh:mm")</f>
        <v>08:26</v>
      </c>
      <c r="F1907" t="s">
        <v>3</v>
      </c>
      <c r="G1907" t="s">
        <v>290</v>
      </c>
      <c r="H1907" t="str">
        <f>IF(ISBLANK(G1907),"cash",IF(COUNTIF($D$2:D1907,D1907)=1,"Nuevo","frecuente"))</f>
        <v>frecuente</v>
      </c>
      <c r="I1907" s="8">
        <v>30.86</v>
      </c>
      <c r="J1907" t="s">
        <v>14</v>
      </c>
      <c r="K1907" t="str">
        <f>Tabla1[[#This Row],[day_of_the_week]]&amp;"-"&amp;Tabla1[[#This Row],[hour]]&amp;"-"&amp;Tabla1[[#This Row],[cash_type]]&amp;"-"&amp;Tabla1[[#This Row],[card]]&amp;"-"&amp;Tabla1[[#This Row],[coffee_name]]</f>
        <v>lunes-08:26-card-ANON-0000-0000-0276-Americano with Milk</v>
      </c>
      <c r="L1907" t="str">
        <f>IF(COUNTIF($K$2:K1907,K1907)=1,"único","repetido")</f>
        <v>único</v>
      </c>
    </row>
    <row r="1908" spans="1:12" x14ac:dyDescent="0.3">
      <c r="A1908" s="1">
        <v>45579</v>
      </c>
      <c r="B1908" s="2">
        <v>45579.409659155092</v>
      </c>
      <c r="C1908" s="2" t="str">
        <f>TEXT(Tabla1[[#This Row],[date]],"mmm")</f>
        <v>oct</v>
      </c>
      <c r="D1908" s="2" t="str">
        <f>TEXT(Tabla1[[#This Row],[date]],"dddd")</f>
        <v>lunes</v>
      </c>
      <c r="E1908" s="2" t="str">
        <f>TEXT(Tabla1[[#This Row],[datetime]],"hh:mm")</f>
        <v>09:49</v>
      </c>
      <c r="F1908" t="s">
        <v>3</v>
      </c>
      <c r="G1908" t="s">
        <v>768</v>
      </c>
      <c r="H1908" t="str">
        <f>IF(ISBLANK(G1908),"cash",IF(COUNTIF($D$2:D1908,D1908)=1,"Nuevo","frecuente"))</f>
        <v>frecuente</v>
      </c>
      <c r="I1908" s="8">
        <v>35.76</v>
      </c>
      <c r="J1908" t="s">
        <v>18</v>
      </c>
      <c r="K1908" t="str">
        <f>Tabla1[[#This Row],[day_of_the_week]]&amp;"-"&amp;Tabla1[[#This Row],[hour]]&amp;"-"&amp;Tabla1[[#This Row],[cash_type]]&amp;"-"&amp;Tabla1[[#This Row],[card]]&amp;"-"&amp;Tabla1[[#This Row],[coffee_name]]</f>
        <v>lunes-09:49-card-ANON-0000-0000-0754-Cocoa</v>
      </c>
      <c r="L1908" t="str">
        <f>IF(COUNTIF($K$2:K1908,K1908)=1,"único","repetido")</f>
        <v>único</v>
      </c>
    </row>
    <row r="1909" spans="1:12" x14ac:dyDescent="0.3">
      <c r="A1909" s="1">
        <v>45579</v>
      </c>
      <c r="B1909" s="2">
        <v>45579.436008171295</v>
      </c>
      <c r="C1909" s="2" t="str">
        <f>TEXT(Tabla1[[#This Row],[date]],"mmm")</f>
        <v>oct</v>
      </c>
      <c r="D1909" s="2" t="str">
        <f>TEXT(Tabla1[[#This Row],[date]],"dddd")</f>
        <v>lunes</v>
      </c>
      <c r="E1909" s="2" t="str">
        <f>TEXT(Tabla1[[#This Row],[datetime]],"hh:mm")</f>
        <v>10:27</v>
      </c>
      <c r="F1909" t="s">
        <v>3</v>
      </c>
      <c r="G1909" t="s">
        <v>155</v>
      </c>
      <c r="H1909" t="str">
        <f>IF(ISBLANK(G1909),"cash",IF(COUNTIF($D$2:D1909,D1909)=1,"Nuevo","frecuente"))</f>
        <v>frecuente</v>
      </c>
      <c r="I1909" s="8">
        <v>25.96</v>
      </c>
      <c r="J1909" t="s">
        <v>28</v>
      </c>
      <c r="K1909" t="str">
        <f>Tabla1[[#This Row],[day_of_the_week]]&amp;"-"&amp;Tabla1[[#This Row],[hour]]&amp;"-"&amp;Tabla1[[#This Row],[cash_type]]&amp;"-"&amp;Tabla1[[#This Row],[card]]&amp;"-"&amp;Tabla1[[#This Row],[coffee_name]]</f>
        <v>lunes-10:27-card-ANON-0000-0000-0141-Cortado</v>
      </c>
      <c r="L1909" t="str">
        <f>IF(COUNTIF($K$2:K1909,K1909)=1,"único","repetido")</f>
        <v>único</v>
      </c>
    </row>
    <row r="1910" spans="1:12" x14ac:dyDescent="0.3">
      <c r="A1910" s="1">
        <v>45579</v>
      </c>
      <c r="B1910" s="2">
        <v>45579.443133773151</v>
      </c>
      <c r="C1910" s="2" t="str">
        <f>TEXT(Tabla1[[#This Row],[date]],"mmm")</f>
        <v>oct</v>
      </c>
      <c r="D1910" s="2" t="str">
        <f>TEXT(Tabla1[[#This Row],[date]],"dddd")</f>
        <v>lunes</v>
      </c>
      <c r="E1910" s="2" t="str">
        <f>TEXT(Tabla1[[#This Row],[datetime]],"hh:mm")</f>
        <v>10:38</v>
      </c>
      <c r="F1910" t="s">
        <v>3</v>
      </c>
      <c r="G1910" t="s">
        <v>454</v>
      </c>
      <c r="H1910" t="str">
        <f>IF(ISBLANK(G1910),"cash",IF(COUNTIF($D$2:D1910,D1910)=1,"Nuevo","frecuente"))</f>
        <v>frecuente</v>
      </c>
      <c r="I1910" s="8">
        <v>35.76</v>
      </c>
      <c r="J1910" t="s">
        <v>7</v>
      </c>
      <c r="K1910" t="str">
        <f>Tabla1[[#This Row],[day_of_the_week]]&amp;"-"&amp;Tabla1[[#This Row],[hour]]&amp;"-"&amp;Tabla1[[#This Row],[cash_type]]&amp;"-"&amp;Tabla1[[#This Row],[card]]&amp;"-"&amp;Tabla1[[#This Row],[coffee_name]]</f>
        <v>lunes-10:38-card-ANON-0000-0000-0440-Latte</v>
      </c>
      <c r="L1910" t="str">
        <f>IF(COUNTIF($K$2:K1910,K1910)=1,"único","repetido")</f>
        <v>único</v>
      </c>
    </row>
    <row r="1911" spans="1:12" x14ac:dyDescent="0.3">
      <c r="A1911" s="1">
        <v>45579</v>
      </c>
      <c r="B1911" s="2">
        <v>45579.44390875</v>
      </c>
      <c r="C1911" s="2" t="str">
        <f>TEXT(Tabla1[[#This Row],[date]],"mmm")</f>
        <v>oct</v>
      </c>
      <c r="D1911" s="2" t="str">
        <f>TEXT(Tabla1[[#This Row],[date]],"dddd")</f>
        <v>lunes</v>
      </c>
      <c r="E1911" s="2" t="str">
        <f>TEXT(Tabla1[[#This Row],[datetime]],"hh:mm")</f>
        <v>10:39</v>
      </c>
      <c r="F1911" t="s">
        <v>3</v>
      </c>
      <c r="G1911" t="s">
        <v>454</v>
      </c>
      <c r="H1911" t="str">
        <f>IF(ISBLANK(G1911),"cash",IF(COUNTIF($D$2:D1911,D1911)=1,"Nuevo","frecuente"))</f>
        <v>frecuente</v>
      </c>
      <c r="I1911" s="8">
        <v>35.76</v>
      </c>
      <c r="J1911" t="s">
        <v>7</v>
      </c>
      <c r="K1911" t="str">
        <f>Tabla1[[#This Row],[day_of_the_week]]&amp;"-"&amp;Tabla1[[#This Row],[hour]]&amp;"-"&amp;Tabla1[[#This Row],[cash_type]]&amp;"-"&amp;Tabla1[[#This Row],[card]]&amp;"-"&amp;Tabla1[[#This Row],[coffee_name]]</f>
        <v>lunes-10:39-card-ANON-0000-0000-0440-Latte</v>
      </c>
      <c r="L1911" t="str">
        <f>IF(COUNTIF($K$2:K1911,K1911)=1,"único","repetido")</f>
        <v>único</v>
      </c>
    </row>
    <row r="1912" spans="1:12" x14ac:dyDescent="0.3">
      <c r="A1912" s="1">
        <v>45579</v>
      </c>
      <c r="B1912" s="2">
        <v>45579.474890925929</v>
      </c>
      <c r="C1912" s="2" t="str">
        <f>TEXT(Tabla1[[#This Row],[date]],"mmm")</f>
        <v>oct</v>
      </c>
      <c r="D1912" s="2" t="str">
        <f>TEXT(Tabla1[[#This Row],[date]],"dddd")</f>
        <v>lunes</v>
      </c>
      <c r="E1912" s="2" t="str">
        <f>TEXT(Tabla1[[#This Row],[datetime]],"hh:mm")</f>
        <v>11:23</v>
      </c>
      <c r="F1912" t="s">
        <v>3</v>
      </c>
      <c r="G1912" t="s">
        <v>769</v>
      </c>
      <c r="H1912" t="str">
        <f>IF(ISBLANK(G1912),"cash",IF(COUNTIF($D$2:D1912,D1912)=1,"Nuevo","frecuente"))</f>
        <v>frecuente</v>
      </c>
      <c r="I1912" s="8">
        <v>35.76</v>
      </c>
      <c r="J1912" t="s">
        <v>43</v>
      </c>
      <c r="K1912" t="str">
        <f>Tabla1[[#This Row],[day_of_the_week]]&amp;"-"&amp;Tabla1[[#This Row],[hour]]&amp;"-"&amp;Tabla1[[#This Row],[cash_type]]&amp;"-"&amp;Tabla1[[#This Row],[card]]&amp;"-"&amp;Tabla1[[#This Row],[coffee_name]]</f>
        <v>lunes-11:23-card-ANON-0000-0000-0755-Cappuccino</v>
      </c>
      <c r="L1912" t="str">
        <f>IF(COUNTIF($K$2:K1912,K1912)=1,"único","repetido")</f>
        <v>único</v>
      </c>
    </row>
    <row r="1913" spans="1:12" x14ac:dyDescent="0.3">
      <c r="A1913" s="1">
        <v>45579</v>
      </c>
      <c r="B1913" s="2">
        <v>45579.476126145833</v>
      </c>
      <c r="C1913" s="2" t="str">
        <f>TEXT(Tabla1[[#This Row],[date]],"mmm")</f>
        <v>oct</v>
      </c>
      <c r="D1913" s="2" t="str">
        <f>TEXT(Tabla1[[#This Row],[date]],"dddd")</f>
        <v>lunes</v>
      </c>
      <c r="E1913" s="2" t="str">
        <f>TEXT(Tabla1[[#This Row],[datetime]],"hh:mm")</f>
        <v>11:25</v>
      </c>
      <c r="F1913" t="s">
        <v>3</v>
      </c>
      <c r="G1913" t="s">
        <v>239</v>
      </c>
      <c r="H1913" t="str">
        <f>IF(ISBLANK(G1913),"cash",IF(COUNTIF($D$2:D1913,D1913)=1,"Nuevo","frecuente"))</f>
        <v>frecuente</v>
      </c>
      <c r="I1913" s="8">
        <v>25.96</v>
      </c>
      <c r="J1913" t="s">
        <v>11</v>
      </c>
      <c r="K1913" t="str">
        <f>Tabla1[[#This Row],[day_of_the_week]]&amp;"-"&amp;Tabla1[[#This Row],[hour]]&amp;"-"&amp;Tabla1[[#This Row],[cash_type]]&amp;"-"&amp;Tabla1[[#This Row],[card]]&amp;"-"&amp;Tabla1[[#This Row],[coffee_name]]</f>
        <v>lunes-11:25-card-ANON-0000-0000-0225-Americano</v>
      </c>
      <c r="L1913" t="str">
        <f>IF(COUNTIF($K$2:K1913,K1913)=1,"único","repetido")</f>
        <v>único</v>
      </c>
    </row>
    <row r="1914" spans="1:12" x14ac:dyDescent="0.3">
      <c r="A1914" s="1">
        <v>45579</v>
      </c>
      <c r="B1914" s="2">
        <v>45579.476912557868</v>
      </c>
      <c r="C1914" s="2" t="str">
        <f>TEXT(Tabla1[[#This Row],[date]],"mmm")</f>
        <v>oct</v>
      </c>
      <c r="D1914" s="2" t="str">
        <f>TEXT(Tabla1[[#This Row],[date]],"dddd")</f>
        <v>lunes</v>
      </c>
      <c r="E1914" s="2" t="str">
        <f>TEXT(Tabla1[[#This Row],[datetime]],"hh:mm")</f>
        <v>11:26</v>
      </c>
      <c r="F1914" t="s">
        <v>3</v>
      </c>
      <c r="G1914" t="s">
        <v>239</v>
      </c>
      <c r="H1914" t="str">
        <f>IF(ISBLANK(G1914),"cash",IF(COUNTIF($D$2:D1914,D1914)=1,"Nuevo","frecuente"))</f>
        <v>frecuente</v>
      </c>
      <c r="I1914" s="8">
        <v>25.96</v>
      </c>
      <c r="J1914" t="s">
        <v>11</v>
      </c>
      <c r="K1914" t="str">
        <f>Tabla1[[#This Row],[day_of_the_week]]&amp;"-"&amp;Tabla1[[#This Row],[hour]]&amp;"-"&amp;Tabla1[[#This Row],[cash_type]]&amp;"-"&amp;Tabla1[[#This Row],[card]]&amp;"-"&amp;Tabla1[[#This Row],[coffee_name]]</f>
        <v>lunes-11:26-card-ANON-0000-0000-0225-Americano</v>
      </c>
      <c r="L1914" t="str">
        <f>IF(COUNTIF($K$2:K1914,K1914)=1,"único","repetido")</f>
        <v>único</v>
      </c>
    </row>
    <row r="1915" spans="1:12" x14ac:dyDescent="0.3">
      <c r="A1915" s="1">
        <v>45579</v>
      </c>
      <c r="B1915" s="2">
        <v>45579.608415925926</v>
      </c>
      <c r="C1915" s="2" t="str">
        <f>TEXT(Tabla1[[#This Row],[date]],"mmm")</f>
        <v>oct</v>
      </c>
      <c r="D1915" s="2" t="str">
        <f>TEXT(Tabla1[[#This Row],[date]],"dddd")</f>
        <v>lunes</v>
      </c>
      <c r="E1915" s="2" t="str">
        <f>TEXT(Tabla1[[#This Row],[datetime]],"hh:mm")</f>
        <v>14:36</v>
      </c>
      <c r="F1915" t="s">
        <v>3</v>
      </c>
      <c r="G1915" t="s">
        <v>770</v>
      </c>
      <c r="H1915" t="str">
        <f>IF(ISBLANK(G1915),"cash",IF(COUNTIF($D$2:D1915,D1915)=1,"Nuevo","frecuente"))</f>
        <v>frecuente</v>
      </c>
      <c r="I1915" s="8">
        <v>35.76</v>
      </c>
      <c r="J1915" t="s">
        <v>7</v>
      </c>
      <c r="K1915" t="str">
        <f>Tabla1[[#This Row],[day_of_the_week]]&amp;"-"&amp;Tabla1[[#This Row],[hour]]&amp;"-"&amp;Tabla1[[#This Row],[cash_type]]&amp;"-"&amp;Tabla1[[#This Row],[card]]&amp;"-"&amp;Tabla1[[#This Row],[coffee_name]]</f>
        <v>lunes-14:36-card-ANON-0000-0000-0756-Latte</v>
      </c>
      <c r="L1915" t="str">
        <f>IF(COUNTIF($K$2:K1915,K1915)=1,"único","repetido")</f>
        <v>único</v>
      </c>
    </row>
    <row r="1916" spans="1:12" x14ac:dyDescent="0.3">
      <c r="A1916" s="1">
        <v>45579</v>
      </c>
      <c r="B1916" s="2">
        <v>45579.617956736111</v>
      </c>
      <c r="C1916" s="2" t="str">
        <f>TEXT(Tabla1[[#This Row],[date]],"mmm")</f>
        <v>oct</v>
      </c>
      <c r="D1916" s="2" t="str">
        <f>TEXT(Tabla1[[#This Row],[date]],"dddd")</f>
        <v>lunes</v>
      </c>
      <c r="E1916" s="2" t="str">
        <f>TEXT(Tabla1[[#This Row],[datetime]],"hh:mm")</f>
        <v>14:49</v>
      </c>
      <c r="F1916" t="s">
        <v>3</v>
      </c>
      <c r="G1916" t="s">
        <v>521</v>
      </c>
      <c r="H1916" t="str">
        <f>IF(ISBLANK(G1916),"cash",IF(COUNTIF($D$2:D1916,D1916)=1,"Nuevo","frecuente"))</f>
        <v>frecuente</v>
      </c>
      <c r="I1916" s="8">
        <v>35.76</v>
      </c>
      <c r="J1916" t="s">
        <v>7</v>
      </c>
      <c r="K1916" t="str">
        <f>Tabla1[[#This Row],[day_of_the_week]]&amp;"-"&amp;Tabla1[[#This Row],[hour]]&amp;"-"&amp;Tabla1[[#This Row],[cash_type]]&amp;"-"&amp;Tabla1[[#This Row],[card]]&amp;"-"&amp;Tabla1[[#This Row],[coffee_name]]</f>
        <v>lunes-14:49-card-ANON-0000-0000-0507-Latte</v>
      </c>
      <c r="L1916" t="str">
        <f>IF(COUNTIF($K$2:K1916,K1916)=1,"único","repetido")</f>
        <v>único</v>
      </c>
    </row>
    <row r="1917" spans="1:12" x14ac:dyDescent="0.3">
      <c r="A1917" s="1">
        <v>45579</v>
      </c>
      <c r="B1917" s="2">
        <v>45579.692910486112</v>
      </c>
      <c r="C1917" s="2" t="str">
        <f>TEXT(Tabla1[[#This Row],[date]],"mmm")</f>
        <v>oct</v>
      </c>
      <c r="D1917" s="2" t="str">
        <f>TEXT(Tabla1[[#This Row],[date]],"dddd")</f>
        <v>lunes</v>
      </c>
      <c r="E1917" s="2" t="str">
        <f>TEXT(Tabla1[[#This Row],[datetime]],"hh:mm")</f>
        <v>16:37</v>
      </c>
      <c r="F1917" t="s">
        <v>3</v>
      </c>
      <c r="G1917" t="s">
        <v>771</v>
      </c>
      <c r="H1917" t="str">
        <f>IF(ISBLANK(G1917),"cash",IF(COUNTIF($D$2:D1917,D1917)=1,"Nuevo","frecuente"))</f>
        <v>frecuente</v>
      </c>
      <c r="I1917" s="8">
        <v>25.96</v>
      </c>
      <c r="J1917" t="s">
        <v>11</v>
      </c>
      <c r="K1917" t="str">
        <f>Tabla1[[#This Row],[day_of_the_week]]&amp;"-"&amp;Tabla1[[#This Row],[hour]]&amp;"-"&amp;Tabla1[[#This Row],[cash_type]]&amp;"-"&amp;Tabla1[[#This Row],[card]]&amp;"-"&amp;Tabla1[[#This Row],[coffee_name]]</f>
        <v>lunes-16:37-card-ANON-0000-0000-0757-Americano</v>
      </c>
      <c r="L1917" t="str">
        <f>IF(COUNTIF($K$2:K1917,K1917)=1,"único","repetido")</f>
        <v>único</v>
      </c>
    </row>
    <row r="1918" spans="1:12" x14ac:dyDescent="0.3">
      <c r="A1918" s="1">
        <v>45579</v>
      </c>
      <c r="B1918" s="2">
        <v>45579.763416562499</v>
      </c>
      <c r="C1918" s="2" t="str">
        <f>TEXT(Tabla1[[#This Row],[date]],"mmm")</f>
        <v>oct</v>
      </c>
      <c r="D1918" s="2" t="str">
        <f>TEXT(Tabla1[[#This Row],[date]],"dddd")</f>
        <v>lunes</v>
      </c>
      <c r="E1918" s="2" t="str">
        <f>TEXT(Tabla1[[#This Row],[datetime]],"hh:mm")</f>
        <v>18:19</v>
      </c>
      <c r="F1918" t="s">
        <v>3</v>
      </c>
      <c r="G1918" t="s">
        <v>772</v>
      </c>
      <c r="H1918" t="str">
        <f>IF(ISBLANK(G1918),"cash",IF(COUNTIF($D$2:D1918,D1918)=1,"Nuevo","frecuente"))</f>
        <v>frecuente</v>
      </c>
      <c r="I1918" s="8">
        <v>35.76</v>
      </c>
      <c r="J1918" t="s">
        <v>7</v>
      </c>
      <c r="K1918" t="str">
        <f>Tabla1[[#This Row],[day_of_the_week]]&amp;"-"&amp;Tabla1[[#This Row],[hour]]&amp;"-"&amp;Tabla1[[#This Row],[cash_type]]&amp;"-"&amp;Tabla1[[#This Row],[card]]&amp;"-"&amp;Tabla1[[#This Row],[coffee_name]]</f>
        <v>lunes-18:19-card-ANON-0000-0000-0758-Latte</v>
      </c>
      <c r="L1918" t="str">
        <f>IF(COUNTIF($K$2:K1918,K1918)=1,"único","repetido")</f>
        <v>único</v>
      </c>
    </row>
    <row r="1919" spans="1:12" x14ac:dyDescent="0.3">
      <c r="A1919" s="1">
        <v>45579</v>
      </c>
      <c r="B1919" s="2">
        <v>45579.764127129631</v>
      </c>
      <c r="C1919" s="2" t="str">
        <f>TEXT(Tabla1[[#This Row],[date]],"mmm")</f>
        <v>oct</v>
      </c>
      <c r="D1919" s="2" t="str">
        <f>TEXT(Tabla1[[#This Row],[date]],"dddd")</f>
        <v>lunes</v>
      </c>
      <c r="E1919" s="2" t="str">
        <f>TEXT(Tabla1[[#This Row],[datetime]],"hh:mm")</f>
        <v>18:20</v>
      </c>
      <c r="F1919" t="s">
        <v>3</v>
      </c>
      <c r="G1919" t="s">
        <v>772</v>
      </c>
      <c r="H1919" t="str">
        <f>IF(ISBLANK(G1919),"cash",IF(COUNTIF($D$2:D1919,D1919)=1,"Nuevo","frecuente"))</f>
        <v>frecuente</v>
      </c>
      <c r="I1919" s="8">
        <v>35.76</v>
      </c>
      <c r="J1919" t="s">
        <v>43</v>
      </c>
      <c r="K1919" t="str">
        <f>Tabla1[[#This Row],[day_of_the_week]]&amp;"-"&amp;Tabla1[[#This Row],[hour]]&amp;"-"&amp;Tabla1[[#This Row],[cash_type]]&amp;"-"&amp;Tabla1[[#This Row],[card]]&amp;"-"&amp;Tabla1[[#This Row],[coffee_name]]</f>
        <v>lunes-18:20-card-ANON-0000-0000-0758-Cappuccino</v>
      </c>
      <c r="L1919" t="str">
        <f>IF(COUNTIF($K$2:K1919,K1919)=1,"único","repetido")</f>
        <v>único</v>
      </c>
    </row>
    <row r="1920" spans="1:12" x14ac:dyDescent="0.3">
      <c r="A1920" s="1">
        <v>45579</v>
      </c>
      <c r="B1920" s="2">
        <v>45579.922844097222</v>
      </c>
      <c r="C1920" s="2" t="str">
        <f>TEXT(Tabla1[[#This Row],[date]],"mmm")</f>
        <v>oct</v>
      </c>
      <c r="D1920" s="2" t="str">
        <f>TEXT(Tabla1[[#This Row],[date]],"dddd")</f>
        <v>lunes</v>
      </c>
      <c r="E1920" s="2" t="str">
        <f>TEXT(Tabla1[[#This Row],[datetime]],"hh:mm")</f>
        <v>22:08</v>
      </c>
      <c r="F1920" t="s">
        <v>3</v>
      </c>
      <c r="G1920" t="s">
        <v>773</v>
      </c>
      <c r="H1920" t="str">
        <f>IF(ISBLANK(G1920),"cash",IF(COUNTIF($D$2:D1920,D1920)=1,"Nuevo","frecuente"))</f>
        <v>frecuente</v>
      </c>
      <c r="I1920" s="8">
        <v>35.76</v>
      </c>
      <c r="J1920" t="s">
        <v>7</v>
      </c>
      <c r="K1920" t="str">
        <f>Tabla1[[#This Row],[day_of_the_week]]&amp;"-"&amp;Tabla1[[#This Row],[hour]]&amp;"-"&amp;Tabla1[[#This Row],[cash_type]]&amp;"-"&amp;Tabla1[[#This Row],[card]]&amp;"-"&amp;Tabla1[[#This Row],[coffee_name]]</f>
        <v>lunes-22:08-card-ANON-0000-0000-0759-Latte</v>
      </c>
      <c r="L1920" t="str">
        <f>IF(COUNTIF($K$2:K1920,K1920)=1,"único","repetido")</f>
        <v>único</v>
      </c>
    </row>
    <row r="1921" spans="1:12" x14ac:dyDescent="0.3">
      <c r="A1921" s="1">
        <v>45579</v>
      </c>
      <c r="B1921" s="2">
        <v>45579.92388509259</v>
      </c>
      <c r="C1921" s="2" t="str">
        <f>TEXT(Tabla1[[#This Row],[date]],"mmm")</f>
        <v>oct</v>
      </c>
      <c r="D1921" s="2" t="str">
        <f>TEXT(Tabla1[[#This Row],[date]],"dddd")</f>
        <v>lunes</v>
      </c>
      <c r="E1921" s="2" t="str">
        <f>TEXT(Tabla1[[#This Row],[datetime]],"hh:mm")</f>
        <v>22:10</v>
      </c>
      <c r="F1921" t="s">
        <v>3</v>
      </c>
      <c r="G1921" t="s">
        <v>774</v>
      </c>
      <c r="H1921" t="str">
        <f>IF(ISBLANK(G1921),"cash",IF(COUNTIF($D$2:D1921,D1921)=1,"Nuevo","frecuente"))</f>
        <v>frecuente</v>
      </c>
      <c r="I1921" s="8">
        <v>35.76</v>
      </c>
      <c r="J1921" t="s">
        <v>7</v>
      </c>
      <c r="K1921" t="str">
        <f>Tabla1[[#This Row],[day_of_the_week]]&amp;"-"&amp;Tabla1[[#This Row],[hour]]&amp;"-"&amp;Tabla1[[#This Row],[cash_type]]&amp;"-"&amp;Tabla1[[#This Row],[card]]&amp;"-"&amp;Tabla1[[#This Row],[coffee_name]]</f>
        <v>lunes-22:10-card-ANON-0000-0000-0760-Latte</v>
      </c>
      <c r="L1921" t="str">
        <f>IF(COUNTIF($K$2:K1921,K1921)=1,"único","repetido")</f>
        <v>único</v>
      </c>
    </row>
    <row r="1922" spans="1:12" x14ac:dyDescent="0.3">
      <c r="A1922" s="1">
        <v>45579</v>
      </c>
      <c r="B1922" s="2">
        <v>45579.931873437497</v>
      </c>
      <c r="C1922" s="2" t="str">
        <f>TEXT(Tabla1[[#This Row],[date]],"mmm")</f>
        <v>oct</v>
      </c>
      <c r="D1922" s="2" t="str">
        <f>TEXT(Tabla1[[#This Row],[date]],"dddd")</f>
        <v>lunes</v>
      </c>
      <c r="E1922" s="2" t="str">
        <f>TEXT(Tabla1[[#This Row],[datetime]],"hh:mm")</f>
        <v>22:21</v>
      </c>
      <c r="F1922" t="s">
        <v>3</v>
      </c>
      <c r="G1922" t="s">
        <v>524</v>
      </c>
      <c r="H1922" t="str">
        <f>IF(ISBLANK(G1922),"cash",IF(COUNTIF($D$2:D1922,D1922)=1,"Nuevo","frecuente"))</f>
        <v>frecuente</v>
      </c>
      <c r="I1922" s="8">
        <v>35.76</v>
      </c>
      <c r="J1922" t="s">
        <v>7</v>
      </c>
      <c r="K1922" t="str">
        <f>Tabla1[[#This Row],[day_of_the_week]]&amp;"-"&amp;Tabla1[[#This Row],[hour]]&amp;"-"&amp;Tabla1[[#This Row],[cash_type]]&amp;"-"&amp;Tabla1[[#This Row],[card]]&amp;"-"&amp;Tabla1[[#This Row],[coffee_name]]</f>
        <v>lunes-22:21-card-ANON-0000-0000-0510-Latte</v>
      </c>
      <c r="L1922" t="str">
        <f>IF(COUNTIF($K$2:K1922,K1922)=1,"único","repetido")</f>
        <v>único</v>
      </c>
    </row>
    <row r="1923" spans="1:12" x14ac:dyDescent="0.3">
      <c r="A1923" s="1">
        <v>45580</v>
      </c>
      <c r="B1923" s="2">
        <v>45580.343387349538</v>
      </c>
      <c r="C1923" s="2" t="str">
        <f>TEXT(Tabla1[[#This Row],[date]],"mmm")</f>
        <v>oct</v>
      </c>
      <c r="D1923" s="2" t="str">
        <f>TEXT(Tabla1[[#This Row],[date]],"dddd")</f>
        <v>martes</v>
      </c>
      <c r="E1923" s="2" t="str">
        <f>TEXT(Tabla1[[#This Row],[datetime]],"hh:mm")</f>
        <v>08:14</v>
      </c>
      <c r="F1923" t="s">
        <v>3</v>
      </c>
      <c r="G1923" t="s">
        <v>155</v>
      </c>
      <c r="H1923" t="str">
        <f>IF(ISBLANK(G1923),"cash",IF(COUNTIF($D$2:D1923,D1923)=1,"Nuevo","frecuente"))</f>
        <v>frecuente</v>
      </c>
      <c r="I1923" s="8">
        <v>25.96</v>
      </c>
      <c r="J1923" t="s">
        <v>28</v>
      </c>
      <c r="K1923" t="str">
        <f>Tabla1[[#This Row],[day_of_the_week]]&amp;"-"&amp;Tabla1[[#This Row],[hour]]&amp;"-"&amp;Tabla1[[#This Row],[cash_type]]&amp;"-"&amp;Tabla1[[#This Row],[card]]&amp;"-"&amp;Tabla1[[#This Row],[coffee_name]]</f>
        <v>martes-08:14-card-ANON-0000-0000-0141-Cortado</v>
      </c>
      <c r="L1923" t="str">
        <f>IF(COUNTIF($K$2:K1923,K1923)=1,"único","repetido")</f>
        <v>único</v>
      </c>
    </row>
    <row r="1924" spans="1:12" x14ac:dyDescent="0.3">
      <c r="A1924" s="1">
        <v>45580</v>
      </c>
      <c r="B1924" s="2">
        <v>45580.357151238422</v>
      </c>
      <c r="C1924" s="2" t="str">
        <f>TEXT(Tabla1[[#This Row],[date]],"mmm")</f>
        <v>oct</v>
      </c>
      <c r="D1924" s="2" t="str">
        <f>TEXT(Tabla1[[#This Row],[date]],"dddd")</f>
        <v>martes</v>
      </c>
      <c r="E1924" s="2" t="str">
        <f>TEXT(Tabla1[[#This Row],[datetime]],"hh:mm")</f>
        <v>08:34</v>
      </c>
      <c r="F1924" t="s">
        <v>3</v>
      </c>
      <c r="G1924" t="s">
        <v>775</v>
      </c>
      <c r="H1924" t="str">
        <f>IF(ISBLANK(G1924),"cash",IF(COUNTIF($D$2:D1924,D1924)=1,"Nuevo","frecuente"))</f>
        <v>frecuente</v>
      </c>
      <c r="I1924" s="8">
        <v>21.06</v>
      </c>
      <c r="J1924" t="s">
        <v>35</v>
      </c>
      <c r="K1924" t="str">
        <f>Tabla1[[#This Row],[day_of_the_week]]&amp;"-"&amp;Tabla1[[#This Row],[hour]]&amp;"-"&amp;Tabla1[[#This Row],[cash_type]]&amp;"-"&amp;Tabla1[[#This Row],[card]]&amp;"-"&amp;Tabla1[[#This Row],[coffee_name]]</f>
        <v>martes-08:34-card-ANON-0000-0000-0761-Espresso</v>
      </c>
      <c r="L1924" t="str">
        <f>IF(COUNTIF($K$2:K1924,K1924)=1,"único","repetido")</f>
        <v>único</v>
      </c>
    </row>
    <row r="1925" spans="1:12" x14ac:dyDescent="0.3">
      <c r="A1925" s="1">
        <v>45580</v>
      </c>
      <c r="B1925" s="2">
        <v>45580.467615312496</v>
      </c>
      <c r="C1925" s="2" t="str">
        <f>TEXT(Tabla1[[#This Row],[date]],"mmm")</f>
        <v>oct</v>
      </c>
      <c r="D1925" s="2" t="str">
        <f>TEXT(Tabla1[[#This Row],[date]],"dddd")</f>
        <v>martes</v>
      </c>
      <c r="E1925" s="2" t="str">
        <f>TEXT(Tabla1[[#This Row],[datetime]],"hh:mm")</f>
        <v>11:13</v>
      </c>
      <c r="F1925" t="s">
        <v>3</v>
      </c>
      <c r="G1925" t="s">
        <v>776</v>
      </c>
      <c r="H1925" t="str">
        <f>IF(ISBLANK(G1925),"cash",IF(COUNTIF($D$2:D1925,D1925)=1,"Nuevo","frecuente"))</f>
        <v>frecuente</v>
      </c>
      <c r="I1925" s="8">
        <v>35.76</v>
      </c>
      <c r="J1925" t="s">
        <v>9</v>
      </c>
      <c r="K1925" t="str">
        <f>Tabla1[[#This Row],[day_of_the_week]]&amp;"-"&amp;Tabla1[[#This Row],[hour]]&amp;"-"&amp;Tabla1[[#This Row],[cash_type]]&amp;"-"&amp;Tabla1[[#This Row],[card]]&amp;"-"&amp;Tabla1[[#This Row],[coffee_name]]</f>
        <v>martes-11:13-card-ANON-0000-0000-0762-Hot Chocolate</v>
      </c>
      <c r="L1925" t="str">
        <f>IF(COUNTIF($K$2:K1925,K1925)=1,"único","repetido")</f>
        <v>único</v>
      </c>
    </row>
    <row r="1926" spans="1:12" x14ac:dyDescent="0.3">
      <c r="A1926" s="1">
        <v>45580</v>
      </c>
      <c r="B1926" s="2">
        <v>45580.468988680557</v>
      </c>
      <c r="C1926" s="2" t="str">
        <f>TEXT(Tabla1[[#This Row],[date]],"mmm")</f>
        <v>oct</v>
      </c>
      <c r="D1926" s="2" t="str">
        <f>TEXT(Tabla1[[#This Row],[date]],"dddd")</f>
        <v>martes</v>
      </c>
      <c r="E1926" s="2" t="str">
        <f>TEXT(Tabla1[[#This Row],[datetime]],"hh:mm")</f>
        <v>11:15</v>
      </c>
      <c r="F1926" t="s">
        <v>3</v>
      </c>
      <c r="G1926" t="s">
        <v>750</v>
      </c>
      <c r="H1926" t="str">
        <f>IF(ISBLANK(G1926),"cash",IF(COUNTIF($D$2:D1926,D1926)=1,"Nuevo","frecuente"))</f>
        <v>frecuente</v>
      </c>
      <c r="I1926" s="8">
        <v>35.76</v>
      </c>
      <c r="J1926" t="s">
        <v>7</v>
      </c>
      <c r="K1926" t="str">
        <f>Tabla1[[#This Row],[day_of_the_week]]&amp;"-"&amp;Tabla1[[#This Row],[hour]]&amp;"-"&amp;Tabla1[[#This Row],[cash_type]]&amp;"-"&amp;Tabla1[[#This Row],[card]]&amp;"-"&amp;Tabla1[[#This Row],[coffee_name]]</f>
        <v>martes-11:15-card-ANON-0000-0000-0736-Latte</v>
      </c>
      <c r="L1926" t="str">
        <f>IF(COUNTIF($K$2:K1926,K1926)=1,"único","repetido")</f>
        <v>único</v>
      </c>
    </row>
    <row r="1927" spans="1:12" x14ac:dyDescent="0.3">
      <c r="A1927" s="1">
        <v>45580</v>
      </c>
      <c r="B1927" s="2">
        <v>45580.469762372682</v>
      </c>
      <c r="C1927" s="2" t="str">
        <f>TEXT(Tabla1[[#This Row],[date]],"mmm")</f>
        <v>oct</v>
      </c>
      <c r="D1927" s="2" t="str">
        <f>TEXT(Tabla1[[#This Row],[date]],"dddd")</f>
        <v>martes</v>
      </c>
      <c r="E1927" s="2" t="str">
        <f>TEXT(Tabla1[[#This Row],[datetime]],"hh:mm")</f>
        <v>11:16</v>
      </c>
      <c r="F1927" t="s">
        <v>3</v>
      </c>
      <c r="G1927" t="s">
        <v>750</v>
      </c>
      <c r="H1927" t="str">
        <f>IF(ISBLANK(G1927),"cash",IF(COUNTIF($D$2:D1927,D1927)=1,"Nuevo","frecuente"))</f>
        <v>frecuente</v>
      </c>
      <c r="I1927" s="8">
        <v>35.76</v>
      </c>
      <c r="J1927" t="s">
        <v>9</v>
      </c>
      <c r="K1927" t="str">
        <f>Tabla1[[#This Row],[day_of_the_week]]&amp;"-"&amp;Tabla1[[#This Row],[hour]]&amp;"-"&amp;Tabla1[[#This Row],[cash_type]]&amp;"-"&amp;Tabla1[[#This Row],[card]]&amp;"-"&amp;Tabla1[[#This Row],[coffee_name]]</f>
        <v>martes-11:16-card-ANON-0000-0000-0736-Hot Chocolate</v>
      </c>
      <c r="L1927" t="str">
        <f>IF(COUNTIF($K$2:K1927,K1927)=1,"único","repetido")</f>
        <v>único</v>
      </c>
    </row>
    <row r="1928" spans="1:12" x14ac:dyDescent="0.3">
      <c r="A1928" s="1">
        <v>45580</v>
      </c>
      <c r="B1928" s="2">
        <v>45580.54216704861</v>
      </c>
      <c r="C1928" s="2" t="str">
        <f>TEXT(Tabla1[[#This Row],[date]],"mmm")</f>
        <v>oct</v>
      </c>
      <c r="D1928" s="2" t="str">
        <f>TEXT(Tabla1[[#This Row],[date]],"dddd")</f>
        <v>martes</v>
      </c>
      <c r="E1928" s="2" t="str">
        <f>TEXT(Tabla1[[#This Row],[datetime]],"hh:mm")</f>
        <v>13:00</v>
      </c>
      <c r="F1928" t="s">
        <v>3</v>
      </c>
      <c r="G1928" t="s">
        <v>777</v>
      </c>
      <c r="H1928" t="str">
        <f>IF(ISBLANK(G1928),"cash",IF(COUNTIF($D$2:D1928,D1928)=1,"Nuevo","frecuente"))</f>
        <v>frecuente</v>
      </c>
      <c r="I1928" s="8">
        <v>35.76</v>
      </c>
      <c r="J1928" t="s">
        <v>7</v>
      </c>
      <c r="K1928" t="str">
        <f>Tabla1[[#This Row],[day_of_the_week]]&amp;"-"&amp;Tabla1[[#This Row],[hour]]&amp;"-"&amp;Tabla1[[#This Row],[cash_type]]&amp;"-"&amp;Tabla1[[#This Row],[card]]&amp;"-"&amp;Tabla1[[#This Row],[coffee_name]]</f>
        <v>martes-13:00-card-ANON-0000-0000-0763-Latte</v>
      </c>
      <c r="L1928" t="str">
        <f>IF(COUNTIF($K$2:K1928,K1928)=1,"único","repetido")</f>
        <v>único</v>
      </c>
    </row>
    <row r="1929" spans="1:12" x14ac:dyDescent="0.3">
      <c r="A1929" s="1">
        <v>45580</v>
      </c>
      <c r="B1929" s="2">
        <v>45580.552602268515</v>
      </c>
      <c r="C1929" s="2" t="str">
        <f>TEXT(Tabla1[[#This Row],[date]],"mmm")</f>
        <v>oct</v>
      </c>
      <c r="D1929" s="2" t="str">
        <f>TEXT(Tabla1[[#This Row],[date]],"dddd")</f>
        <v>martes</v>
      </c>
      <c r="E1929" s="2" t="str">
        <f>TEXT(Tabla1[[#This Row],[datetime]],"hh:mm")</f>
        <v>13:15</v>
      </c>
      <c r="F1929" t="s">
        <v>3</v>
      </c>
      <c r="G1929" t="s">
        <v>778</v>
      </c>
      <c r="H1929" t="str">
        <f>IF(ISBLANK(G1929),"cash",IF(COUNTIF($D$2:D1929,D1929)=1,"Nuevo","frecuente"))</f>
        <v>frecuente</v>
      </c>
      <c r="I1929" s="8">
        <v>30.86</v>
      </c>
      <c r="J1929" t="s">
        <v>14</v>
      </c>
      <c r="K1929" t="str">
        <f>Tabla1[[#This Row],[day_of_the_week]]&amp;"-"&amp;Tabla1[[#This Row],[hour]]&amp;"-"&amp;Tabla1[[#This Row],[cash_type]]&amp;"-"&amp;Tabla1[[#This Row],[card]]&amp;"-"&amp;Tabla1[[#This Row],[coffee_name]]</f>
        <v>martes-13:15-card-ANON-0000-0000-0764-Americano with Milk</v>
      </c>
      <c r="L1929" t="str">
        <f>IF(COUNTIF($K$2:K1929,K1929)=1,"único","repetido")</f>
        <v>único</v>
      </c>
    </row>
    <row r="1930" spans="1:12" x14ac:dyDescent="0.3">
      <c r="A1930" s="1">
        <v>45580</v>
      </c>
      <c r="B1930" s="2">
        <v>45580.647352754633</v>
      </c>
      <c r="C1930" s="2" t="str">
        <f>TEXT(Tabla1[[#This Row],[date]],"mmm")</f>
        <v>oct</v>
      </c>
      <c r="D1930" s="2" t="str">
        <f>TEXT(Tabla1[[#This Row],[date]],"dddd")</f>
        <v>martes</v>
      </c>
      <c r="E1930" s="2" t="str">
        <f>TEXT(Tabla1[[#This Row],[datetime]],"hh:mm")</f>
        <v>15:32</v>
      </c>
      <c r="F1930" t="s">
        <v>3</v>
      </c>
      <c r="G1930" t="s">
        <v>697</v>
      </c>
      <c r="H1930" t="str">
        <f>IF(ISBLANK(G1930),"cash",IF(COUNTIF($D$2:D1930,D1930)=1,"Nuevo","frecuente"))</f>
        <v>frecuente</v>
      </c>
      <c r="I1930" s="8">
        <v>35.76</v>
      </c>
      <c r="J1930" t="s">
        <v>7</v>
      </c>
      <c r="K1930" t="str">
        <f>Tabla1[[#This Row],[day_of_the_week]]&amp;"-"&amp;Tabla1[[#This Row],[hour]]&amp;"-"&amp;Tabla1[[#This Row],[cash_type]]&amp;"-"&amp;Tabla1[[#This Row],[card]]&amp;"-"&amp;Tabla1[[#This Row],[coffee_name]]</f>
        <v>martes-15:32-card-ANON-0000-0000-0683-Latte</v>
      </c>
      <c r="L1930" t="str">
        <f>IF(COUNTIF($K$2:K1930,K1930)=1,"único","repetido")</f>
        <v>único</v>
      </c>
    </row>
    <row r="1931" spans="1:12" x14ac:dyDescent="0.3">
      <c r="A1931" s="1">
        <v>45580</v>
      </c>
      <c r="B1931" s="2">
        <v>45580.662691122685</v>
      </c>
      <c r="C1931" s="2" t="str">
        <f>TEXT(Tabla1[[#This Row],[date]],"mmm")</f>
        <v>oct</v>
      </c>
      <c r="D1931" s="2" t="str">
        <f>TEXT(Tabla1[[#This Row],[date]],"dddd")</f>
        <v>martes</v>
      </c>
      <c r="E1931" s="2" t="str">
        <f>TEXT(Tabla1[[#This Row],[datetime]],"hh:mm")</f>
        <v>15:54</v>
      </c>
      <c r="F1931" t="s">
        <v>3</v>
      </c>
      <c r="G1931" t="s">
        <v>779</v>
      </c>
      <c r="H1931" t="str">
        <f>IF(ISBLANK(G1931),"cash",IF(COUNTIF($D$2:D1931,D1931)=1,"Nuevo","frecuente"))</f>
        <v>frecuente</v>
      </c>
      <c r="I1931" s="8">
        <v>25.96</v>
      </c>
      <c r="J1931" t="s">
        <v>11</v>
      </c>
      <c r="K1931" t="str">
        <f>Tabla1[[#This Row],[day_of_the_week]]&amp;"-"&amp;Tabla1[[#This Row],[hour]]&amp;"-"&amp;Tabla1[[#This Row],[cash_type]]&amp;"-"&amp;Tabla1[[#This Row],[card]]&amp;"-"&amp;Tabla1[[#This Row],[coffee_name]]</f>
        <v>martes-15:54-card-ANON-0000-0000-0765-Americano</v>
      </c>
      <c r="L1931" t="str">
        <f>IF(COUNTIF($K$2:K1931,K1931)=1,"único","repetido")</f>
        <v>único</v>
      </c>
    </row>
    <row r="1932" spans="1:12" x14ac:dyDescent="0.3">
      <c r="A1932" s="1">
        <v>45580</v>
      </c>
      <c r="B1932" s="2">
        <v>45580.663414803239</v>
      </c>
      <c r="C1932" s="2" t="str">
        <f>TEXT(Tabla1[[#This Row],[date]],"mmm")</f>
        <v>oct</v>
      </c>
      <c r="D1932" s="2" t="str">
        <f>TEXT(Tabla1[[#This Row],[date]],"dddd")</f>
        <v>martes</v>
      </c>
      <c r="E1932" s="2" t="str">
        <f>TEXT(Tabla1[[#This Row],[datetime]],"hh:mm")</f>
        <v>15:55</v>
      </c>
      <c r="F1932" t="s">
        <v>3</v>
      </c>
      <c r="G1932" t="s">
        <v>779</v>
      </c>
      <c r="H1932" t="str">
        <f>IF(ISBLANK(G1932),"cash",IF(COUNTIF($D$2:D1932,D1932)=1,"Nuevo","frecuente"))</f>
        <v>frecuente</v>
      </c>
      <c r="I1932" s="8">
        <v>21.06</v>
      </c>
      <c r="J1932" t="s">
        <v>35</v>
      </c>
      <c r="K1932" t="str">
        <f>Tabla1[[#This Row],[day_of_the_week]]&amp;"-"&amp;Tabla1[[#This Row],[hour]]&amp;"-"&amp;Tabla1[[#This Row],[cash_type]]&amp;"-"&amp;Tabla1[[#This Row],[card]]&amp;"-"&amp;Tabla1[[#This Row],[coffee_name]]</f>
        <v>martes-15:55-card-ANON-0000-0000-0765-Espresso</v>
      </c>
      <c r="L1932" t="str">
        <f>IF(COUNTIF($K$2:K1932,K1932)=1,"único","repetido")</f>
        <v>único</v>
      </c>
    </row>
    <row r="1933" spans="1:12" x14ac:dyDescent="0.3">
      <c r="A1933" s="1">
        <v>45580</v>
      </c>
      <c r="B1933" s="2">
        <v>45580.711242303238</v>
      </c>
      <c r="C1933" s="2" t="str">
        <f>TEXT(Tabla1[[#This Row],[date]],"mmm")</f>
        <v>oct</v>
      </c>
      <c r="D1933" s="2" t="str">
        <f>TEXT(Tabla1[[#This Row],[date]],"dddd")</f>
        <v>martes</v>
      </c>
      <c r="E1933" s="2" t="str">
        <f>TEXT(Tabla1[[#This Row],[datetime]],"hh:mm")</f>
        <v>17:04</v>
      </c>
      <c r="F1933" t="s">
        <v>3</v>
      </c>
      <c r="G1933" t="s">
        <v>780</v>
      </c>
      <c r="H1933" t="str">
        <f>IF(ISBLANK(G1933),"cash",IF(COUNTIF($D$2:D1933,D1933)=1,"Nuevo","frecuente"))</f>
        <v>frecuente</v>
      </c>
      <c r="I1933" s="8">
        <v>35.76</v>
      </c>
      <c r="J1933" t="s">
        <v>9</v>
      </c>
      <c r="K1933" t="str">
        <f>Tabla1[[#This Row],[day_of_the_week]]&amp;"-"&amp;Tabla1[[#This Row],[hour]]&amp;"-"&amp;Tabla1[[#This Row],[cash_type]]&amp;"-"&amp;Tabla1[[#This Row],[card]]&amp;"-"&amp;Tabla1[[#This Row],[coffee_name]]</f>
        <v>martes-17:04-card-ANON-0000-0000-0766-Hot Chocolate</v>
      </c>
      <c r="L1933" t="str">
        <f>IF(COUNTIF($K$2:K1933,K1933)=1,"único","repetido")</f>
        <v>único</v>
      </c>
    </row>
    <row r="1934" spans="1:12" x14ac:dyDescent="0.3">
      <c r="A1934" s="1">
        <v>45580</v>
      </c>
      <c r="B1934" s="2">
        <v>45580.807191886575</v>
      </c>
      <c r="C1934" s="2" t="str">
        <f>TEXT(Tabla1[[#This Row],[date]],"mmm")</f>
        <v>oct</v>
      </c>
      <c r="D1934" s="2" t="str">
        <f>TEXT(Tabla1[[#This Row],[date]],"dddd")</f>
        <v>martes</v>
      </c>
      <c r="E1934" s="2" t="str">
        <f>TEXT(Tabla1[[#This Row],[datetime]],"hh:mm")</f>
        <v>19:22</v>
      </c>
      <c r="F1934" t="s">
        <v>3</v>
      </c>
      <c r="G1934" t="s">
        <v>781</v>
      </c>
      <c r="H1934" t="str">
        <f>IF(ISBLANK(G1934),"cash",IF(COUNTIF($D$2:D1934,D1934)=1,"Nuevo","frecuente"))</f>
        <v>frecuente</v>
      </c>
      <c r="I1934" s="8">
        <v>25.96</v>
      </c>
      <c r="J1934" t="s">
        <v>11</v>
      </c>
      <c r="K1934" t="str">
        <f>Tabla1[[#This Row],[day_of_the_week]]&amp;"-"&amp;Tabla1[[#This Row],[hour]]&amp;"-"&amp;Tabla1[[#This Row],[cash_type]]&amp;"-"&amp;Tabla1[[#This Row],[card]]&amp;"-"&amp;Tabla1[[#This Row],[coffee_name]]</f>
        <v>martes-19:22-card-ANON-0000-0000-0767-Americano</v>
      </c>
      <c r="L1934" t="str">
        <f>IF(COUNTIF($K$2:K1934,K1934)=1,"único","repetido")</f>
        <v>único</v>
      </c>
    </row>
    <row r="1935" spans="1:12" x14ac:dyDescent="0.3">
      <c r="A1935" s="1">
        <v>45580</v>
      </c>
      <c r="B1935" s="2">
        <v>45580.807839733796</v>
      </c>
      <c r="C1935" s="2" t="str">
        <f>TEXT(Tabla1[[#This Row],[date]],"mmm")</f>
        <v>oct</v>
      </c>
      <c r="D1935" s="2" t="str">
        <f>TEXT(Tabla1[[#This Row],[date]],"dddd")</f>
        <v>martes</v>
      </c>
      <c r="E1935" s="2" t="str">
        <f>TEXT(Tabla1[[#This Row],[datetime]],"hh:mm")</f>
        <v>19:23</v>
      </c>
      <c r="F1935" t="s">
        <v>3</v>
      </c>
      <c r="G1935" t="s">
        <v>781</v>
      </c>
      <c r="H1935" t="str">
        <f>IF(ISBLANK(G1935),"cash",IF(COUNTIF($D$2:D1935,D1935)=1,"Nuevo","frecuente"))</f>
        <v>frecuente</v>
      </c>
      <c r="I1935" s="8">
        <v>35.76</v>
      </c>
      <c r="J1935" t="s">
        <v>18</v>
      </c>
      <c r="K1935" t="str">
        <f>Tabla1[[#This Row],[day_of_the_week]]&amp;"-"&amp;Tabla1[[#This Row],[hour]]&amp;"-"&amp;Tabla1[[#This Row],[cash_type]]&amp;"-"&amp;Tabla1[[#This Row],[card]]&amp;"-"&amp;Tabla1[[#This Row],[coffee_name]]</f>
        <v>martes-19:23-card-ANON-0000-0000-0767-Cocoa</v>
      </c>
      <c r="L1935" t="str">
        <f>IF(COUNTIF($K$2:K1935,K1935)=1,"único","repetido")</f>
        <v>único</v>
      </c>
    </row>
    <row r="1936" spans="1:12" x14ac:dyDescent="0.3">
      <c r="A1936" s="1">
        <v>45580</v>
      </c>
      <c r="B1936" s="2">
        <v>45580.84114449074</v>
      </c>
      <c r="C1936" s="2" t="str">
        <f>TEXT(Tabla1[[#This Row],[date]],"mmm")</f>
        <v>oct</v>
      </c>
      <c r="D1936" s="2" t="str">
        <f>TEXT(Tabla1[[#This Row],[date]],"dddd")</f>
        <v>martes</v>
      </c>
      <c r="E1936" s="2" t="str">
        <f>TEXT(Tabla1[[#This Row],[datetime]],"hh:mm")</f>
        <v>20:11</v>
      </c>
      <c r="F1936" t="s">
        <v>3</v>
      </c>
      <c r="G1936" t="s">
        <v>521</v>
      </c>
      <c r="H1936" t="str">
        <f>IF(ISBLANK(G1936),"cash",IF(COUNTIF($D$2:D1936,D1936)=1,"Nuevo","frecuente"))</f>
        <v>frecuente</v>
      </c>
      <c r="I1936" s="8">
        <v>35.76</v>
      </c>
      <c r="J1936" t="s">
        <v>7</v>
      </c>
      <c r="K1936" t="str">
        <f>Tabla1[[#This Row],[day_of_the_week]]&amp;"-"&amp;Tabla1[[#This Row],[hour]]&amp;"-"&amp;Tabla1[[#This Row],[cash_type]]&amp;"-"&amp;Tabla1[[#This Row],[card]]&amp;"-"&amp;Tabla1[[#This Row],[coffee_name]]</f>
        <v>martes-20:11-card-ANON-0000-0000-0507-Latte</v>
      </c>
      <c r="L1936" t="str">
        <f>IF(COUNTIF($K$2:K1936,K1936)=1,"único","repetido")</f>
        <v>único</v>
      </c>
    </row>
    <row r="1937" spans="1:12" x14ac:dyDescent="0.3">
      <c r="A1937" s="1">
        <v>45580</v>
      </c>
      <c r="B1937" s="2">
        <v>45580.841998043979</v>
      </c>
      <c r="C1937" s="2" t="str">
        <f>TEXT(Tabla1[[#This Row],[date]],"mmm")</f>
        <v>oct</v>
      </c>
      <c r="D1937" s="2" t="str">
        <f>TEXT(Tabla1[[#This Row],[date]],"dddd")</f>
        <v>martes</v>
      </c>
      <c r="E1937" s="2" t="str">
        <f>TEXT(Tabla1[[#This Row],[datetime]],"hh:mm")</f>
        <v>20:12</v>
      </c>
      <c r="F1937" t="s">
        <v>3</v>
      </c>
      <c r="G1937" t="s">
        <v>521</v>
      </c>
      <c r="H1937" t="str">
        <f>IF(ISBLANK(G1937),"cash",IF(COUNTIF($D$2:D1937,D1937)=1,"Nuevo","frecuente"))</f>
        <v>frecuente</v>
      </c>
      <c r="I1937" s="8">
        <v>35.76</v>
      </c>
      <c r="J1937" t="s">
        <v>7</v>
      </c>
      <c r="K1937" t="str">
        <f>Tabla1[[#This Row],[day_of_the_week]]&amp;"-"&amp;Tabla1[[#This Row],[hour]]&amp;"-"&amp;Tabla1[[#This Row],[cash_type]]&amp;"-"&amp;Tabla1[[#This Row],[card]]&amp;"-"&amp;Tabla1[[#This Row],[coffee_name]]</f>
        <v>martes-20:12-card-ANON-0000-0000-0507-Latte</v>
      </c>
      <c r="L1937" t="str">
        <f>IF(COUNTIF($K$2:K1937,K1937)=1,"único","repetido")</f>
        <v>único</v>
      </c>
    </row>
    <row r="1938" spans="1:12" x14ac:dyDescent="0.3">
      <c r="A1938" s="1">
        <v>45580</v>
      </c>
      <c r="B1938" s="2">
        <v>45580.887597326386</v>
      </c>
      <c r="C1938" s="2" t="str">
        <f>TEXT(Tabla1[[#This Row],[date]],"mmm")</f>
        <v>oct</v>
      </c>
      <c r="D1938" s="2" t="str">
        <f>TEXT(Tabla1[[#This Row],[date]],"dddd")</f>
        <v>martes</v>
      </c>
      <c r="E1938" s="2" t="str">
        <f>TEXT(Tabla1[[#This Row],[datetime]],"hh:mm")</f>
        <v>21:18</v>
      </c>
      <c r="F1938" t="s">
        <v>3</v>
      </c>
      <c r="G1938" t="s">
        <v>54</v>
      </c>
      <c r="H1938" t="str">
        <f>IF(ISBLANK(G1938),"cash",IF(COUNTIF($D$2:D1938,D1938)=1,"Nuevo","frecuente"))</f>
        <v>frecuente</v>
      </c>
      <c r="I1938" s="8">
        <v>35.76</v>
      </c>
      <c r="J1938" t="s">
        <v>9</v>
      </c>
      <c r="K1938" t="str">
        <f>Tabla1[[#This Row],[day_of_the_week]]&amp;"-"&amp;Tabla1[[#This Row],[hour]]&amp;"-"&amp;Tabla1[[#This Row],[cash_type]]&amp;"-"&amp;Tabla1[[#This Row],[card]]&amp;"-"&amp;Tabla1[[#This Row],[coffee_name]]</f>
        <v>martes-21:18-card-ANON-0000-0000-0040-Hot Chocolate</v>
      </c>
      <c r="L1938" t="str">
        <f>IF(COUNTIF($K$2:K1938,K1938)=1,"único","repetido")</f>
        <v>único</v>
      </c>
    </row>
    <row r="1939" spans="1:12" x14ac:dyDescent="0.3">
      <c r="A1939" s="1">
        <v>45580</v>
      </c>
      <c r="B1939" s="2">
        <v>45580.899536377314</v>
      </c>
      <c r="C1939" s="2" t="str">
        <f>TEXT(Tabla1[[#This Row],[date]],"mmm")</f>
        <v>oct</v>
      </c>
      <c r="D1939" s="2" t="str">
        <f>TEXT(Tabla1[[#This Row],[date]],"dddd")</f>
        <v>martes</v>
      </c>
      <c r="E1939" s="2" t="str">
        <f>TEXT(Tabla1[[#This Row],[datetime]],"hh:mm")</f>
        <v>21:35</v>
      </c>
      <c r="F1939" t="s">
        <v>3</v>
      </c>
      <c r="G1939" t="s">
        <v>54</v>
      </c>
      <c r="H1939" t="str">
        <f>IF(ISBLANK(G1939),"cash",IF(COUNTIF($D$2:D1939,D1939)=1,"Nuevo","frecuente"))</f>
        <v>frecuente</v>
      </c>
      <c r="I1939" s="8">
        <v>35.76</v>
      </c>
      <c r="J1939" t="s">
        <v>9</v>
      </c>
      <c r="K1939" t="str">
        <f>Tabla1[[#This Row],[day_of_the_week]]&amp;"-"&amp;Tabla1[[#This Row],[hour]]&amp;"-"&amp;Tabla1[[#This Row],[cash_type]]&amp;"-"&amp;Tabla1[[#This Row],[card]]&amp;"-"&amp;Tabla1[[#This Row],[coffee_name]]</f>
        <v>martes-21:35-card-ANON-0000-0000-0040-Hot Chocolate</v>
      </c>
      <c r="L1939" t="str">
        <f>IF(COUNTIF($K$2:K1939,K1939)=1,"único","repetido")</f>
        <v>único</v>
      </c>
    </row>
    <row r="1940" spans="1:12" x14ac:dyDescent="0.3">
      <c r="A1940" s="1">
        <v>45580</v>
      </c>
      <c r="B1940" s="2">
        <v>45580.927310798608</v>
      </c>
      <c r="C1940" s="2" t="str">
        <f>TEXT(Tabla1[[#This Row],[date]],"mmm")</f>
        <v>oct</v>
      </c>
      <c r="D1940" s="2" t="str">
        <f>TEXT(Tabla1[[#This Row],[date]],"dddd")</f>
        <v>martes</v>
      </c>
      <c r="E1940" s="2" t="str">
        <f>TEXT(Tabla1[[#This Row],[datetime]],"hh:mm")</f>
        <v>22:15</v>
      </c>
      <c r="F1940" t="s">
        <v>3</v>
      </c>
      <c r="G1940" t="s">
        <v>704</v>
      </c>
      <c r="H1940" t="str">
        <f>IF(ISBLANK(G1940),"cash",IF(COUNTIF($D$2:D1940,D1940)=1,"Nuevo","frecuente"))</f>
        <v>frecuente</v>
      </c>
      <c r="I1940" s="8">
        <v>35.76</v>
      </c>
      <c r="J1940" t="s">
        <v>7</v>
      </c>
      <c r="K1940" t="str">
        <f>Tabla1[[#This Row],[day_of_the_week]]&amp;"-"&amp;Tabla1[[#This Row],[hour]]&amp;"-"&amp;Tabla1[[#This Row],[cash_type]]&amp;"-"&amp;Tabla1[[#This Row],[card]]&amp;"-"&amp;Tabla1[[#This Row],[coffee_name]]</f>
        <v>martes-22:15-card-ANON-0000-0000-0690-Latte</v>
      </c>
      <c r="L1940" t="str">
        <f>IF(COUNTIF($K$2:K1940,K1940)=1,"único","repetido")</f>
        <v>único</v>
      </c>
    </row>
    <row r="1941" spans="1:12" x14ac:dyDescent="0.3">
      <c r="A1941" s="1">
        <v>45581</v>
      </c>
      <c r="B1941" s="2">
        <v>45581.348217743056</v>
      </c>
      <c r="C1941" s="2" t="str">
        <f>TEXT(Tabla1[[#This Row],[date]],"mmm")</f>
        <v>oct</v>
      </c>
      <c r="D1941" s="2" t="str">
        <f>TEXT(Tabla1[[#This Row],[date]],"dddd")</f>
        <v>miércoles</v>
      </c>
      <c r="E1941" s="2" t="str">
        <f>TEXT(Tabla1[[#This Row],[datetime]],"hh:mm")</f>
        <v>08:21</v>
      </c>
      <c r="F1941" t="s">
        <v>3</v>
      </c>
      <c r="G1941" t="s">
        <v>290</v>
      </c>
      <c r="H1941" t="str">
        <f>IF(ISBLANK(G1941),"cash",IF(COUNTIF($D$2:D1941,D1941)=1,"Nuevo","frecuente"))</f>
        <v>frecuente</v>
      </c>
      <c r="I1941" s="8">
        <v>30.86</v>
      </c>
      <c r="J1941" t="s">
        <v>14</v>
      </c>
      <c r="K1941" t="str">
        <f>Tabla1[[#This Row],[day_of_the_week]]&amp;"-"&amp;Tabla1[[#This Row],[hour]]&amp;"-"&amp;Tabla1[[#This Row],[cash_type]]&amp;"-"&amp;Tabla1[[#This Row],[card]]&amp;"-"&amp;Tabla1[[#This Row],[coffee_name]]</f>
        <v>miércoles-08:21-card-ANON-0000-0000-0276-Americano with Milk</v>
      </c>
      <c r="L1941" t="str">
        <f>IF(COUNTIF($K$2:K1941,K1941)=1,"único","repetido")</f>
        <v>único</v>
      </c>
    </row>
    <row r="1942" spans="1:12" x14ac:dyDescent="0.3">
      <c r="A1942" s="1">
        <v>45581</v>
      </c>
      <c r="B1942" s="2">
        <v>45581.35860634259</v>
      </c>
      <c r="C1942" s="2" t="str">
        <f>TEXT(Tabla1[[#This Row],[date]],"mmm")</f>
        <v>oct</v>
      </c>
      <c r="D1942" s="2" t="str">
        <f>TEXT(Tabla1[[#This Row],[date]],"dddd")</f>
        <v>miércoles</v>
      </c>
      <c r="E1942" s="2" t="str">
        <f>TEXT(Tabla1[[#This Row],[datetime]],"hh:mm")</f>
        <v>08:36</v>
      </c>
      <c r="F1942" t="s">
        <v>3</v>
      </c>
      <c r="G1942" t="s">
        <v>710</v>
      </c>
      <c r="H1942" t="str">
        <f>IF(ISBLANK(G1942),"cash",IF(COUNTIF($D$2:D1942,D1942)=1,"Nuevo","frecuente"))</f>
        <v>frecuente</v>
      </c>
      <c r="I1942" s="8">
        <v>35.76</v>
      </c>
      <c r="J1942" t="s">
        <v>9</v>
      </c>
      <c r="K1942" t="str">
        <f>Tabla1[[#This Row],[day_of_the_week]]&amp;"-"&amp;Tabla1[[#This Row],[hour]]&amp;"-"&amp;Tabla1[[#This Row],[cash_type]]&amp;"-"&amp;Tabla1[[#This Row],[card]]&amp;"-"&amp;Tabla1[[#This Row],[coffee_name]]</f>
        <v>miércoles-08:36-card-ANON-0000-0000-0696-Hot Chocolate</v>
      </c>
      <c r="L1942" t="str">
        <f>IF(COUNTIF($K$2:K1942,K1942)=1,"único","repetido")</f>
        <v>único</v>
      </c>
    </row>
    <row r="1943" spans="1:12" x14ac:dyDescent="0.3">
      <c r="A1943" s="1">
        <v>45581</v>
      </c>
      <c r="B1943" s="2">
        <v>45581.392953414354</v>
      </c>
      <c r="C1943" s="2" t="str">
        <f>TEXT(Tabla1[[#This Row],[date]],"mmm")</f>
        <v>oct</v>
      </c>
      <c r="D1943" s="2" t="str">
        <f>TEXT(Tabla1[[#This Row],[date]],"dddd")</f>
        <v>miércoles</v>
      </c>
      <c r="E1943" s="2" t="str">
        <f>TEXT(Tabla1[[#This Row],[datetime]],"hh:mm")</f>
        <v>09:25</v>
      </c>
      <c r="F1943" t="s">
        <v>3</v>
      </c>
      <c r="G1943" t="s">
        <v>584</v>
      </c>
      <c r="H1943" t="str">
        <f>IF(ISBLANK(G1943),"cash",IF(COUNTIF($D$2:D1943,D1943)=1,"Nuevo","frecuente"))</f>
        <v>frecuente</v>
      </c>
      <c r="I1943" s="8">
        <v>35.76</v>
      </c>
      <c r="J1943" t="s">
        <v>7</v>
      </c>
      <c r="K1943" t="str">
        <f>Tabla1[[#This Row],[day_of_the_week]]&amp;"-"&amp;Tabla1[[#This Row],[hour]]&amp;"-"&amp;Tabla1[[#This Row],[cash_type]]&amp;"-"&amp;Tabla1[[#This Row],[card]]&amp;"-"&amp;Tabla1[[#This Row],[coffee_name]]</f>
        <v>miércoles-09:25-card-ANON-0000-0000-0570-Latte</v>
      </c>
      <c r="L1943" t="str">
        <f>IF(COUNTIF($K$2:K1943,K1943)=1,"único","repetido")</f>
        <v>único</v>
      </c>
    </row>
    <row r="1944" spans="1:12" x14ac:dyDescent="0.3">
      <c r="A1944" s="1">
        <v>45581</v>
      </c>
      <c r="B1944" s="2">
        <v>45581.427638240741</v>
      </c>
      <c r="C1944" s="2" t="str">
        <f>TEXT(Tabla1[[#This Row],[date]],"mmm")</f>
        <v>oct</v>
      </c>
      <c r="D1944" s="2" t="str">
        <f>TEXT(Tabla1[[#This Row],[date]],"dddd")</f>
        <v>miércoles</v>
      </c>
      <c r="E1944" s="2" t="str">
        <f>TEXT(Tabla1[[#This Row],[datetime]],"hh:mm")</f>
        <v>10:15</v>
      </c>
      <c r="F1944" t="s">
        <v>3</v>
      </c>
      <c r="G1944" t="s">
        <v>585</v>
      </c>
      <c r="H1944" t="str">
        <f>IF(ISBLANK(G1944),"cash",IF(COUNTIF($D$2:D1944,D1944)=1,"Nuevo","frecuente"))</f>
        <v>frecuente</v>
      </c>
      <c r="I1944" s="8">
        <v>30.86</v>
      </c>
      <c r="J1944" t="s">
        <v>14</v>
      </c>
      <c r="K1944" t="str">
        <f>Tabla1[[#This Row],[day_of_the_week]]&amp;"-"&amp;Tabla1[[#This Row],[hour]]&amp;"-"&amp;Tabla1[[#This Row],[cash_type]]&amp;"-"&amp;Tabla1[[#This Row],[card]]&amp;"-"&amp;Tabla1[[#This Row],[coffee_name]]</f>
        <v>miércoles-10:15-card-ANON-0000-0000-0571-Americano with Milk</v>
      </c>
      <c r="L1944" t="str">
        <f>IF(COUNTIF($K$2:K1944,K1944)=1,"único","repetido")</f>
        <v>único</v>
      </c>
    </row>
    <row r="1945" spans="1:12" x14ac:dyDescent="0.3">
      <c r="A1945" s="1">
        <v>45581</v>
      </c>
      <c r="B1945" s="2">
        <v>45581.428399756944</v>
      </c>
      <c r="C1945" s="2" t="str">
        <f>TEXT(Tabla1[[#This Row],[date]],"mmm")</f>
        <v>oct</v>
      </c>
      <c r="D1945" s="2" t="str">
        <f>TEXT(Tabla1[[#This Row],[date]],"dddd")</f>
        <v>miércoles</v>
      </c>
      <c r="E1945" s="2" t="str">
        <f>TEXT(Tabla1[[#This Row],[datetime]],"hh:mm")</f>
        <v>10:16</v>
      </c>
      <c r="F1945" t="s">
        <v>3</v>
      </c>
      <c r="G1945" t="s">
        <v>585</v>
      </c>
      <c r="H1945" t="str">
        <f>IF(ISBLANK(G1945),"cash",IF(COUNTIF($D$2:D1945,D1945)=1,"Nuevo","frecuente"))</f>
        <v>frecuente</v>
      </c>
      <c r="I1945" s="8">
        <v>30.86</v>
      </c>
      <c r="J1945" t="s">
        <v>14</v>
      </c>
      <c r="K1945" t="str">
        <f>Tabla1[[#This Row],[day_of_the_week]]&amp;"-"&amp;Tabla1[[#This Row],[hour]]&amp;"-"&amp;Tabla1[[#This Row],[cash_type]]&amp;"-"&amp;Tabla1[[#This Row],[card]]&amp;"-"&amp;Tabla1[[#This Row],[coffee_name]]</f>
        <v>miércoles-10:16-card-ANON-0000-0000-0571-Americano with Milk</v>
      </c>
      <c r="L1945" t="str">
        <f>IF(COUNTIF($K$2:K1945,K1945)=1,"único","repetido")</f>
        <v>único</v>
      </c>
    </row>
    <row r="1946" spans="1:12" x14ac:dyDescent="0.3">
      <c r="A1946" s="1">
        <v>45581</v>
      </c>
      <c r="B1946" s="2">
        <v>45581.448205590277</v>
      </c>
      <c r="C1946" s="2" t="str">
        <f>TEXT(Tabla1[[#This Row],[date]],"mmm")</f>
        <v>oct</v>
      </c>
      <c r="D1946" s="2" t="str">
        <f>TEXT(Tabla1[[#This Row],[date]],"dddd")</f>
        <v>miércoles</v>
      </c>
      <c r="E1946" s="2" t="str">
        <f>TEXT(Tabla1[[#This Row],[datetime]],"hh:mm")</f>
        <v>10:45</v>
      </c>
      <c r="F1946" t="s">
        <v>3</v>
      </c>
      <c r="G1946" t="s">
        <v>347</v>
      </c>
      <c r="H1946" t="str">
        <f>IF(ISBLANK(G1946),"cash",IF(COUNTIF($D$2:D1946,D1946)=1,"Nuevo","frecuente"))</f>
        <v>frecuente</v>
      </c>
      <c r="I1946" s="8">
        <v>30.86</v>
      </c>
      <c r="J1946" t="s">
        <v>14</v>
      </c>
      <c r="K1946" t="str">
        <f>Tabla1[[#This Row],[day_of_the_week]]&amp;"-"&amp;Tabla1[[#This Row],[hour]]&amp;"-"&amp;Tabla1[[#This Row],[cash_type]]&amp;"-"&amp;Tabla1[[#This Row],[card]]&amp;"-"&amp;Tabla1[[#This Row],[coffee_name]]</f>
        <v>miércoles-10:45-card-ANON-0000-0000-0333-Americano with Milk</v>
      </c>
      <c r="L1946" t="str">
        <f>IF(COUNTIF($K$2:K1946,K1946)=1,"único","repetido")</f>
        <v>único</v>
      </c>
    </row>
    <row r="1947" spans="1:12" x14ac:dyDescent="0.3">
      <c r="A1947" s="1">
        <v>45581</v>
      </c>
      <c r="B1947" s="2">
        <v>45581.492877696757</v>
      </c>
      <c r="C1947" s="2" t="str">
        <f>TEXT(Tabla1[[#This Row],[date]],"mmm")</f>
        <v>oct</v>
      </c>
      <c r="D1947" s="2" t="str">
        <f>TEXT(Tabla1[[#This Row],[date]],"dddd")</f>
        <v>miércoles</v>
      </c>
      <c r="E1947" s="2" t="str">
        <f>TEXT(Tabla1[[#This Row],[datetime]],"hh:mm")</f>
        <v>11:49</v>
      </c>
      <c r="F1947" t="s">
        <v>3</v>
      </c>
      <c r="G1947" t="s">
        <v>782</v>
      </c>
      <c r="H1947" t="str">
        <f>IF(ISBLANK(G1947),"cash",IF(COUNTIF($D$2:D1947,D1947)=1,"Nuevo","frecuente"))</f>
        <v>frecuente</v>
      </c>
      <c r="I1947" s="8">
        <v>25.96</v>
      </c>
      <c r="J1947" t="s">
        <v>11</v>
      </c>
      <c r="K1947" t="str">
        <f>Tabla1[[#This Row],[day_of_the_week]]&amp;"-"&amp;Tabla1[[#This Row],[hour]]&amp;"-"&amp;Tabla1[[#This Row],[cash_type]]&amp;"-"&amp;Tabla1[[#This Row],[card]]&amp;"-"&amp;Tabla1[[#This Row],[coffee_name]]</f>
        <v>miércoles-11:49-card-ANON-0000-0000-0768-Americano</v>
      </c>
      <c r="L1947" t="str">
        <f>IF(COUNTIF($K$2:K1947,K1947)=1,"único","repetido")</f>
        <v>único</v>
      </c>
    </row>
    <row r="1948" spans="1:12" x14ac:dyDescent="0.3">
      <c r="A1948" s="1">
        <v>45581</v>
      </c>
      <c r="B1948" s="2">
        <v>45581.520651087965</v>
      </c>
      <c r="C1948" s="2" t="str">
        <f>TEXT(Tabla1[[#This Row],[date]],"mmm")</f>
        <v>oct</v>
      </c>
      <c r="D1948" s="2" t="str">
        <f>TEXT(Tabla1[[#This Row],[date]],"dddd")</f>
        <v>miércoles</v>
      </c>
      <c r="E1948" s="2" t="str">
        <f>TEXT(Tabla1[[#This Row],[datetime]],"hh:mm")</f>
        <v>12:29</v>
      </c>
      <c r="F1948" t="s">
        <v>3</v>
      </c>
      <c r="G1948" t="s">
        <v>783</v>
      </c>
      <c r="H1948" t="str">
        <f>IF(ISBLANK(G1948),"cash",IF(COUNTIF($D$2:D1948,D1948)=1,"Nuevo","frecuente"))</f>
        <v>frecuente</v>
      </c>
      <c r="I1948" s="8">
        <v>30.86</v>
      </c>
      <c r="J1948" t="s">
        <v>14</v>
      </c>
      <c r="K1948" t="str">
        <f>Tabla1[[#This Row],[day_of_the_week]]&amp;"-"&amp;Tabla1[[#This Row],[hour]]&amp;"-"&amp;Tabla1[[#This Row],[cash_type]]&amp;"-"&amp;Tabla1[[#This Row],[card]]&amp;"-"&amp;Tabla1[[#This Row],[coffee_name]]</f>
        <v>miércoles-12:29-card-ANON-0000-0000-0769-Americano with Milk</v>
      </c>
      <c r="L1948" t="str">
        <f>IF(COUNTIF($K$2:K1948,K1948)=1,"único","repetido")</f>
        <v>único</v>
      </c>
    </row>
    <row r="1949" spans="1:12" x14ac:dyDescent="0.3">
      <c r="A1949" s="1">
        <v>45581</v>
      </c>
      <c r="B1949" s="2">
        <v>45581.555676736112</v>
      </c>
      <c r="C1949" s="2" t="str">
        <f>TEXT(Tabla1[[#This Row],[date]],"mmm")</f>
        <v>oct</v>
      </c>
      <c r="D1949" s="2" t="str">
        <f>TEXT(Tabla1[[#This Row],[date]],"dddd")</f>
        <v>miércoles</v>
      </c>
      <c r="E1949" s="2" t="str">
        <f>TEXT(Tabla1[[#This Row],[datetime]],"hh:mm")</f>
        <v>13:20</v>
      </c>
      <c r="F1949" t="s">
        <v>3</v>
      </c>
      <c r="G1949" t="s">
        <v>778</v>
      </c>
      <c r="H1949" t="str">
        <f>IF(ISBLANK(G1949),"cash",IF(COUNTIF($D$2:D1949,D1949)=1,"Nuevo","frecuente"))</f>
        <v>frecuente</v>
      </c>
      <c r="I1949" s="8">
        <v>25.96</v>
      </c>
      <c r="J1949" t="s">
        <v>11</v>
      </c>
      <c r="K1949" t="str">
        <f>Tabla1[[#This Row],[day_of_the_week]]&amp;"-"&amp;Tabla1[[#This Row],[hour]]&amp;"-"&amp;Tabla1[[#This Row],[cash_type]]&amp;"-"&amp;Tabla1[[#This Row],[card]]&amp;"-"&amp;Tabla1[[#This Row],[coffee_name]]</f>
        <v>miércoles-13:20-card-ANON-0000-0000-0764-Americano</v>
      </c>
      <c r="L1949" t="str">
        <f>IF(COUNTIF($K$2:K1949,K1949)=1,"único","repetido")</f>
        <v>único</v>
      </c>
    </row>
    <row r="1950" spans="1:12" x14ac:dyDescent="0.3">
      <c r="A1950" s="1">
        <v>45581</v>
      </c>
      <c r="B1950" s="2">
        <v>45581.698258530094</v>
      </c>
      <c r="C1950" s="2" t="str">
        <f>TEXT(Tabla1[[#This Row],[date]],"mmm")</f>
        <v>oct</v>
      </c>
      <c r="D1950" s="2" t="str">
        <f>TEXT(Tabla1[[#This Row],[date]],"dddd")</f>
        <v>miércoles</v>
      </c>
      <c r="E1950" s="2" t="str">
        <f>TEXT(Tabla1[[#This Row],[datetime]],"hh:mm")</f>
        <v>16:45</v>
      </c>
      <c r="F1950" t="s">
        <v>3</v>
      </c>
      <c r="G1950" t="s">
        <v>784</v>
      </c>
      <c r="H1950" t="str">
        <f>IF(ISBLANK(G1950),"cash",IF(COUNTIF($D$2:D1950,D1950)=1,"Nuevo","frecuente"))</f>
        <v>frecuente</v>
      </c>
      <c r="I1950" s="8">
        <v>35.76</v>
      </c>
      <c r="J1950" t="s">
        <v>7</v>
      </c>
      <c r="K1950" t="str">
        <f>Tabla1[[#This Row],[day_of_the_week]]&amp;"-"&amp;Tabla1[[#This Row],[hour]]&amp;"-"&amp;Tabla1[[#This Row],[cash_type]]&amp;"-"&amp;Tabla1[[#This Row],[card]]&amp;"-"&amp;Tabla1[[#This Row],[coffee_name]]</f>
        <v>miércoles-16:45-card-ANON-0000-0000-0770-Latte</v>
      </c>
      <c r="L1950" t="str">
        <f>IF(COUNTIF($K$2:K1950,K1950)=1,"único","repetido")</f>
        <v>único</v>
      </c>
    </row>
    <row r="1951" spans="1:12" x14ac:dyDescent="0.3">
      <c r="A1951" s="1">
        <v>45581</v>
      </c>
      <c r="B1951" s="2">
        <v>45581.738433530096</v>
      </c>
      <c r="C1951" s="2" t="str">
        <f>TEXT(Tabla1[[#This Row],[date]],"mmm")</f>
        <v>oct</v>
      </c>
      <c r="D1951" s="2" t="str">
        <f>TEXT(Tabla1[[#This Row],[date]],"dddd")</f>
        <v>miércoles</v>
      </c>
      <c r="E1951" s="2" t="str">
        <f>TEXT(Tabla1[[#This Row],[datetime]],"hh:mm")</f>
        <v>17:43</v>
      </c>
      <c r="F1951" t="s">
        <v>3</v>
      </c>
      <c r="G1951" t="s">
        <v>524</v>
      </c>
      <c r="H1951" t="str">
        <f>IF(ISBLANK(G1951),"cash",IF(COUNTIF($D$2:D1951,D1951)=1,"Nuevo","frecuente"))</f>
        <v>frecuente</v>
      </c>
      <c r="I1951" s="8">
        <v>30.86</v>
      </c>
      <c r="J1951" t="s">
        <v>14</v>
      </c>
      <c r="K1951" t="str">
        <f>Tabla1[[#This Row],[day_of_the_week]]&amp;"-"&amp;Tabla1[[#This Row],[hour]]&amp;"-"&amp;Tabla1[[#This Row],[cash_type]]&amp;"-"&amp;Tabla1[[#This Row],[card]]&amp;"-"&amp;Tabla1[[#This Row],[coffee_name]]</f>
        <v>miércoles-17:43-card-ANON-0000-0000-0510-Americano with Milk</v>
      </c>
      <c r="L1951" t="str">
        <f>IF(COUNTIF($K$2:K1951,K1951)=1,"único","repetido")</f>
        <v>único</v>
      </c>
    </row>
    <row r="1952" spans="1:12" x14ac:dyDescent="0.3">
      <c r="A1952" s="1">
        <v>45581</v>
      </c>
      <c r="B1952" s="2">
        <v>45581.817851979169</v>
      </c>
      <c r="C1952" s="2" t="str">
        <f>TEXT(Tabla1[[#This Row],[date]],"mmm")</f>
        <v>oct</v>
      </c>
      <c r="D1952" s="2" t="str">
        <f>TEXT(Tabla1[[#This Row],[date]],"dddd")</f>
        <v>miércoles</v>
      </c>
      <c r="E1952" s="2" t="str">
        <f>TEXT(Tabla1[[#This Row],[datetime]],"hh:mm")</f>
        <v>19:37</v>
      </c>
      <c r="F1952" t="s">
        <v>3</v>
      </c>
      <c r="G1952" t="s">
        <v>785</v>
      </c>
      <c r="H1952" t="str">
        <f>IF(ISBLANK(G1952),"cash",IF(COUNTIF($D$2:D1952,D1952)=1,"Nuevo","frecuente"))</f>
        <v>frecuente</v>
      </c>
      <c r="I1952" s="8">
        <v>30.86</v>
      </c>
      <c r="J1952" t="s">
        <v>14</v>
      </c>
      <c r="K1952" t="str">
        <f>Tabla1[[#This Row],[day_of_the_week]]&amp;"-"&amp;Tabla1[[#This Row],[hour]]&amp;"-"&amp;Tabla1[[#This Row],[cash_type]]&amp;"-"&amp;Tabla1[[#This Row],[card]]&amp;"-"&amp;Tabla1[[#This Row],[coffee_name]]</f>
        <v>miércoles-19:37-card-ANON-0000-0000-0771-Americano with Milk</v>
      </c>
      <c r="L1952" t="str">
        <f>IF(COUNTIF($K$2:K1952,K1952)=1,"único","repetido")</f>
        <v>único</v>
      </c>
    </row>
    <row r="1953" spans="1:12" x14ac:dyDescent="0.3">
      <c r="A1953" s="1">
        <v>45581</v>
      </c>
      <c r="B1953" s="2">
        <v>45581.81847972222</v>
      </c>
      <c r="C1953" s="2" t="str">
        <f>TEXT(Tabla1[[#This Row],[date]],"mmm")</f>
        <v>oct</v>
      </c>
      <c r="D1953" s="2" t="str">
        <f>TEXT(Tabla1[[#This Row],[date]],"dddd")</f>
        <v>miércoles</v>
      </c>
      <c r="E1953" s="2" t="str">
        <f>TEXT(Tabla1[[#This Row],[datetime]],"hh:mm")</f>
        <v>19:38</v>
      </c>
      <c r="F1953" t="s">
        <v>3</v>
      </c>
      <c r="G1953" t="s">
        <v>785</v>
      </c>
      <c r="H1953" t="str">
        <f>IF(ISBLANK(G1953),"cash",IF(COUNTIF($D$2:D1953,D1953)=1,"Nuevo","frecuente"))</f>
        <v>frecuente</v>
      </c>
      <c r="I1953" s="8">
        <v>30.86</v>
      </c>
      <c r="J1953" t="s">
        <v>14</v>
      </c>
      <c r="K1953" t="str">
        <f>Tabla1[[#This Row],[day_of_the_week]]&amp;"-"&amp;Tabla1[[#This Row],[hour]]&amp;"-"&amp;Tabla1[[#This Row],[cash_type]]&amp;"-"&amp;Tabla1[[#This Row],[card]]&amp;"-"&amp;Tabla1[[#This Row],[coffee_name]]</f>
        <v>miércoles-19:38-card-ANON-0000-0000-0771-Americano with Milk</v>
      </c>
      <c r="L1953" t="str">
        <f>IF(COUNTIF($K$2:K1953,K1953)=1,"único","repetido")</f>
        <v>único</v>
      </c>
    </row>
    <row r="1954" spans="1:12" x14ac:dyDescent="0.3">
      <c r="A1954" s="1">
        <v>45581</v>
      </c>
      <c r="B1954" s="2">
        <v>45581.889219131946</v>
      </c>
      <c r="C1954" s="2" t="str">
        <f>TEXT(Tabla1[[#This Row],[date]],"mmm")</f>
        <v>oct</v>
      </c>
      <c r="D1954" s="2" t="str">
        <f>TEXT(Tabla1[[#This Row],[date]],"dddd")</f>
        <v>miércoles</v>
      </c>
      <c r="E1954" s="2" t="str">
        <f>TEXT(Tabla1[[#This Row],[datetime]],"hh:mm")</f>
        <v>21:20</v>
      </c>
      <c r="F1954" t="s">
        <v>3</v>
      </c>
      <c r="G1954" t="s">
        <v>786</v>
      </c>
      <c r="H1954" t="str">
        <f>IF(ISBLANK(G1954),"cash",IF(COUNTIF($D$2:D1954,D1954)=1,"Nuevo","frecuente"))</f>
        <v>frecuente</v>
      </c>
      <c r="I1954" s="8">
        <v>35.76</v>
      </c>
      <c r="J1954" t="s">
        <v>9</v>
      </c>
      <c r="K1954" t="str">
        <f>Tabla1[[#This Row],[day_of_the_week]]&amp;"-"&amp;Tabla1[[#This Row],[hour]]&amp;"-"&amp;Tabla1[[#This Row],[cash_type]]&amp;"-"&amp;Tabla1[[#This Row],[card]]&amp;"-"&amp;Tabla1[[#This Row],[coffee_name]]</f>
        <v>miércoles-21:20-card-ANON-0000-0000-0772-Hot Chocolate</v>
      </c>
      <c r="L1954" t="str">
        <f>IF(COUNTIF($K$2:K1954,K1954)=1,"único","repetido")</f>
        <v>único</v>
      </c>
    </row>
    <row r="1955" spans="1:12" x14ac:dyDescent="0.3">
      <c r="A1955" s="1">
        <v>45582</v>
      </c>
      <c r="B1955" s="2">
        <v>45582.324316215279</v>
      </c>
      <c r="C1955" s="2" t="str">
        <f>TEXT(Tabla1[[#This Row],[date]],"mmm")</f>
        <v>oct</v>
      </c>
      <c r="D1955" s="2" t="str">
        <f>TEXT(Tabla1[[#This Row],[date]],"dddd")</f>
        <v>jueves</v>
      </c>
      <c r="E1955" s="2" t="str">
        <f>TEXT(Tabla1[[#This Row],[datetime]],"hh:mm")</f>
        <v>07:47</v>
      </c>
      <c r="F1955" t="s">
        <v>3</v>
      </c>
      <c r="G1955" t="s">
        <v>710</v>
      </c>
      <c r="H1955" t="str">
        <f>IF(ISBLANK(G1955),"cash",IF(COUNTIF($D$2:D1955,D1955)=1,"Nuevo","frecuente"))</f>
        <v>frecuente</v>
      </c>
      <c r="I1955" s="8">
        <v>35.76</v>
      </c>
      <c r="J1955" t="s">
        <v>7</v>
      </c>
      <c r="K1955" t="str">
        <f>Tabla1[[#This Row],[day_of_the_week]]&amp;"-"&amp;Tabla1[[#This Row],[hour]]&amp;"-"&amp;Tabla1[[#This Row],[cash_type]]&amp;"-"&amp;Tabla1[[#This Row],[card]]&amp;"-"&amp;Tabla1[[#This Row],[coffee_name]]</f>
        <v>jueves-07:47-card-ANON-0000-0000-0696-Latte</v>
      </c>
      <c r="L1955" t="str">
        <f>IF(COUNTIF($K$2:K1955,K1955)=1,"único","repetido")</f>
        <v>único</v>
      </c>
    </row>
    <row r="1956" spans="1:12" x14ac:dyDescent="0.3">
      <c r="A1956" s="1">
        <v>45582</v>
      </c>
      <c r="B1956" s="2">
        <v>45582.332022719907</v>
      </c>
      <c r="C1956" s="2" t="str">
        <f>TEXT(Tabla1[[#This Row],[date]],"mmm")</f>
        <v>oct</v>
      </c>
      <c r="D1956" s="2" t="str">
        <f>TEXT(Tabla1[[#This Row],[date]],"dddd")</f>
        <v>jueves</v>
      </c>
      <c r="E1956" s="2" t="str">
        <f>TEXT(Tabla1[[#This Row],[datetime]],"hh:mm")</f>
        <v>07:58</v>
      </c>
      <c r="F1956" t="s">
        <v>3</v>
      </c>
      <c r="G1956" t="s">
        <v>584</v>
      </c>
      <c r="H1956" t="str">
        <f>IF(ISBLANK(G1956),"cash",IF(COUNTIF($D$2:D1956,D1956)=1,"Nuevo","frecuente"))</f>
        <v>frecuente</v>
      </c>
      <c r="I1956" s="8">
        <v>35.76</v>
      </c>
      <c r="J1956" t="s">
        <v>7</v>
      </c>
      <c r="K1956" t="str">
        <f>Tabla1[[#This Row],[day_of_the_week]]&amp;"-"&amp;Tabla1[[#This Row],[hour]]&amp;"-"&amp;Tabla1[[#This Row],[cash_type]]&amp;"-"&amp;Tabla1[[#This Row],[card]]&amp;"-"&amp;Tabla1[[#This Row],[coffee_name]]</f>
        <v>jueves-07:58-card-ANON-0000-0000-0570-Latte</v>
      </c>
      <c r="L1956" t="str">
        <f>IF(COUNTIF($K$2:K1956,K1956)=1,"único","repetido")</f>
        <v>único</v>
      </c>
    </row>
    <row r="1957" spans="1:12" x14ac:dyDescent="0.3">
      <c r="A1957" s="1">
        <v>45582</v>
      </c>
      <c r="B1957" s="2">
        <v>45582.39198104167</v>
      </c>
      <c r="C1957" s="2" t="str">
        <f>TEXT(Tabla1[[#This Row],[date]],"mmm")</f>
        <v>oct</v>
      </c>
      <c r="D1957" s="2" t="str">
        <f>TEXT(Tabla1[[#This Row],[date]],"dddd")</f>
        <v>jueves</v>
      </c>
      <c r="E1957" s="2" t="str">
        <f>TEXT(Tabla1[[#This Row],[datetime]],"hh:mm")</f>
        <v>09:24</v>
      </c>
      <c r="F1957" t="s">
        <v>3</v>
      </c>
      <c r="G1957" t="s">
        <v>787</v>
      </c>
      <c r="H1957" t="str">
        <f>IF(ISBLANK(G1957),"cash",IF(COUNTIF($D$2:D1957,D1957)=1,"Nuevo","frecuente"))</f>
        <v>frecuente</v>
      </c>
      <c r="I1957" s="8">
        <v>30.86</v>
      </c>
      <c r="J1957" t="s">
        <v>14</v>
      </c>
      <c r="K1957" t="str">
        <f>Tabla1[[#This Row],[day_of_the_week]]&amp;"-"&amp;Tabla1[[#This Row],[hour]]&amp;"-"&amp;Tabla1[[#This Row],[cash_type]]&amp;"-"&amp;Tabla1[[#This Row],[card]]&amp;"-"&amp;Tabla1[[#This Row],[coffee_name]]</f>
        <v>jueves-09:24-card-ANON-0000-0000-0773-Americano with Milk</v>
      </c>
      <c r="L1957" t="str">
        <f>IF(COUNTIF($K$2:K1957,K1957)=1,"único","repetido")</f>
        <v>único</v>
      </c>
    </row>
    <row r="1958" spans="1:12" x14ac:dyDescent="0.3">
      <c r="A1958" s="1">
        <v>45582</v>
      </c>
      <c r="B1958" s="2">
        <v>45582.435159606481</v>
      </c>
      <c r="C1958" s="2" t="str">
        <f>TEXT(Tabla1[[#This Row],[date]],"mmm")</f>
        <v>oct</v>
      </c>
      <c r="D1958" s="2" t="str">
        <f>TEXT(Tabla1[[#This Row],[date]],"dddd")</f>
        <v>jueves</v>
      </c>
      <c r="E1958" s="2" t="str">
        <f>TEXT(Tabla1[[#This Row],[datetime]],"hh:mm")</f>
        <v>10:26</v>
      </c>
      <c r="F1958" t="s">
        <v>3</v>
      </c>
      <c r="G1958" t="s">
        <v>524</v>
      </c>
      <c r="H1958" t="str">
        <f>IF(ISBLANK(G1958),"cash",IF(COUNTIF($D$2:D1958,D1958)=1,"Nuevo","frecuente"))</f>
        <v>frecuente</v>
      </c>
      <c r="I1958" s="8">
        <v>35.76</v>
      </c>
      <c r="J1958" t="s">
        <v>7</v>
      </c>
      <c r="K1958" t="str">
        <f>Tabla1[[#This Row],[day_of_the_week]]&amp;"-"&amp;Tabla1[[#This Row],[hour]]&amp;"-"&amp;Tabla1[[#This Row],[cash_type]]&amp;"-"&amp;Tabla1[[#This Row],[card]]&amp;"-"&amp;Tabla1[[#This Row],[coffee_name]]</f>
        <v>jueves-10:26-card-ANON-0000-0000-0510-Latte</v>
      </c>
      <c r="L1958" t="str">
        <f>IF(COUNTIF($K$2:K1958,K1958)=1,"único","repetido")</f>
        <v>único</v>
      </c>
    </row>
    <row r="1959" spans="1:12" x14ac:dyDescent="0.3">
      <c r="A1959" s="1">
        <v>45582</v>
      </c>
      <c r="B1959" s="2">
        <v>45582.44784990741</v>
      </c>
      <c r="C1959" s="2" t="str">
        <f>TEXT(Tabla1[[#This Row],[date]],"mmm")</f>
        <v>oct</v>
      </c>
      <c r="D1959" s="2" t="str">
        <f>TEXT(Tabla1[[#This Row],[date]],"dddd")</f>
        <v>jueves</v>
      </c>
      <c r="E1959" s="2" t="str">
        <f>TEXT(Tabla1[[#This Row],[datetime]],"hh:mm")</f>
        <v>10:44</v>
      </c>
      <c r="F1959" t="s">
        <v>3</v>
      </c>
      <c r="G1959" t="s">
        <v>327</v>
      </c>
      <c r="H1959" t="str">
        <f>IF(ISBLANK(G1959),"cash",IF(COUNTIF($D$2:D1959,D1959)=1,"Nuevo","frecuente"))</f>
        <v>frecuente</v>
      </c>
      <c r="I1959" s="8">
        <v>35.76</v>
      </c>
      <c r="J1959" t="s">
        <v>9</v>
      </c>
      <c r="K1959" t="str">
        <f>Tabla1[[#This Row],[day_of_the_week]]&amp;"-"&amp;Tabla1[[#This Row],[hour]]&amp;"-"&amp;Tabla1[[#This Row],[cash_type]]&amp;"-"&amp;Tabla1[[#This Row],[card]]&amp;"-"&amp;Tabla1[[#This Row],[coffee_name]]</f>
        <v>jueves-10:44-card-ANON-0000-0000-0313-Hot Chocolate</v>
      </c>
      <c r="L1959" t="str">
        <f>IF(COUNTIF($K$2:K1959,K1959)=1,"único","repetido")</f>
        <v>único</v>
      </c>
    </row>
    <row r="1960" spans="1:12" x14ac:dyDescent="0.3">
      <c r="A1960" s="1">
        <v>45582</v>
      </c>
      <c r="B1960" s="2">
        <v>45582.499616354165</v>
      </c>
      <c r="C1960" s="2" t="str">
        <f>TEXT(Tabla1[[#This Row],[date]],"mmm")</f>
        <v>oct</v>
      </c>
      <c r="D1960" s="2" t="str">
        <f>TEXT(Tabla1[[#This Row],[date]],"dddd")</f>
        <v>jueves</v>
      </c>
      <c r="E1960" s="2" t="str">
        <f>TEXT(Tabla1[[#This Row],[datetime]],"hh:mm")</f>
        <v>11:59</v>
      </c>
      <c r="F1960" t="s">
        <v>3</v>
      </c>
      <c r="G1960" t="s">
        <v>788</v>
      </c>
      <c r="H1960" t="str">
        <f>IF(ISBLANK(G1960),"cash",IF(COUNTIF($D$2:D1960,D1960)=1,"Nuevo","frecuente"))</f>
        <v>frecuente</v>
      </c>
      <c r="I1960" s="8">
        <v>30.86</v>
      </c>
      <c r="J1960" t="s">
        <v>14</v>
      </c>
      <c r="K1960" t="str">
        <f>Tabla1[[#This Row],[day_of_the_week]]&amp;"-"&amp;Tabla1[[#This Row],[hour]]&amp;"-"&amp;Tabla1[[#This Row],[cash_type]]&amp;"-"&amp;Tabla1[[#This Row],[card]]&amp;"-"&amp;Tabla1[[#This Row],[coffee_name]]</f>
        <v>jueves-11:59-card-ANON-0000-0000-0774-Americano with Milk</v>
      </c>
      <c r="L1960" t="str">
        <f>IF(COUNTIF($K$2:K1960,K1960)=1,"único","repetido")</f>
        <v>único</v>
      </c>
    </row>
    <row r="1961" spans="1:12" x14ac:dyDescent="0.3">
      <c r="A1961" s="1">
        <v>45582</v>
      </c>
      <c r="B1961" s="2">
        <v>45582.581538136576</v>
      </c>
      <c r="C1961" s="2" t="str">
        <f>TEXT(Tabla1[[#This Row],[date]],"mmm")</f>
        <v>oct</v>
      </c>
      <c r="D1961" s="2" t="str">
        <f>TEXT(Tabla1[[#This Row],[date]],"dddd")</f>
        <v>jueves</v>
      </c>
      <c r="E1961" s="2" t="str">
        <f>TEXT(Tabla1[[#This Row],[datetime]],"hh:mm")</f>
        <v>13:57</v>
      </c>
      <c r="F1961" t="s">
        <v>3</v>
      </c>
      <c r="G1961" t="s">
        <v>789</v>
      </c>
      <c r="H1961" t="str">
        <f>IF(ISBLANK(G1961),"cash",IF(COUNTIF($D$2:D1961,D1961)=1,"Nuevo","frecuente"))</f>
        <v>frecuente</v>
      </c>
      <c r="I1961" s="8">
        <v>35.76</v>
      </c>
      <c r="J1961" t="s">
        <v>7</v>
      </c>
      <c r="K1961" t="str">
        <f>Tabla1[[#This Row],[day_of_the_week]]&amp;"-"&amp;Tabla1[[#This Row],[hour]]&amp;"-"&amp;Tabla1[[#This Row],[cash_type]]&amp;"-"&amp;Tabla1[[#This Row],[card]]&amp;"-"&amp;Tabla1[[#This Row],[coffee_name]]</f>
        <v>jueves-13:57-card-ANON-0000-0000-0775-Latte</v>
      </c>
      <c r="L1961" t="str">
        <f>IF(COUNTIF($K$2:K1961,K1961)=1,"único","repetido")</f>
        <v>único</v>
      </c>
    </row>
    <row r="1962" spans="1:12" x14ac:dyDescent="0.3">
      <c r="A1962" s="1">
        <v>45582</v>
      </c>
      <c r="B1962" s="2">
        <v>45582.60743747685</v>
      </c>
      <c r="C1962" s="2" t="str">
        <f>TEXT(Tabla1[[#This Row],[date]],"mmm")</f>
        <v>oct</v>
      </c>
      <c r="D1962" s="2" t="str">
        <f>TEXT(Tabla1[[#This Row],[date]],"dddd")</f>
        <v>jueves</v>
      </c>
      <c r="E1962" s="2" t="str">
        <f>TEXT(Tabla1[[#This Row],[datetime]],"hh:mm")</f>
        <v>14:34</v>
      </c>
      <c r="F1962" t="s">
        <v>3</v>
      </c>
      <c r="G1962" t="s">
        <v>790</v>
      </c>
      <c r="H1962" t="str">
        <f>IF(ISBLANK(G1962),"cash",IF(COUNTIF($D$2:D1962,D1962)=1,"Nuevo","frecuente"))</f>
        <v>frecuente</v>
      </c>
      <c r="I1962" s="8">
        <v>25.96</v>
      </c>
      <c r="J1962" t="s">
        <v>11</v>
      </c>
      <c r="K1962" t="str">
        <f>Tabla1[[#This Row],[day_of_the_week]]&amp;"-"&amp;Tabla1[[#This Row],[hour]]&amp;"-"&amp;Tabla1[[#This Row],[cash_type]]&amp;"-"&amp;Tabla1[[#This Row],[card]]&amp;"-"&amp;Tabla1[[#This Row],[coffee_name]]</f>
        <v>jueves-14:34-card-ANON-0000-0000-0776-Americano</v>
      </c>
      <c r="L1962" t="str">
        <f>IF(COUNTIF($K$2:K1962,K1962)=1,"único","repetido")</f>
        <v>único</v>
      </c>
    </row>
    <row r="1963" spans="1:12" x14ac:dyDescent="0.3">
      <c r="A1963" s="1">
        <v>45582</v>
      </c>
      <c r="B1963" s="2">
        <v>45582.692506782405</v>
      </c>
      <c r="C1963" s="2" t="str">
        <f>TEXT(Tabla1[[#This Row],[date]],"mmm")</f>
        <v>oct</v>
      </c>
      <c r="D1963" s="2" t="str">
        <f>TEXT(Tabla1[[#This Row],[date]],"dddd")</f>
        <v>jueves</v>
      </c>
      <c r="E1963" s="2" t="str">
        <f>TEXT(Tabla1[[#This Row],[datetime]],"hh:mm")</f>
        <v>16:37</v>
      </c>
      <c r="F1963" t="s">
        <v>3</v>
      </c>
      <c r="G1963" t="s">
        <v>716</v>
      </c>
      <c r="H1963" t="str">
        <f>IF(ISBLANK(G1963),"cash",IF(COUNTIF($D$2:D1963,D1963)=1,"Nuevo","frecuente"))</f>
        <v>frecuente</v>
      </c>
      <c r="I1963" s="8">
        <v>35.76</v>
      </c>
      <c r="J1963" t="s">
        <v>9</v>
      </c>
      <c r="K1963" t="str">
        <f>Tabla1[[#This Row],[day_of_the_week]]&amp;"-"&amp;Tabla1[[#This Row],[hour]]&amp;"-"&amp;Tabla1[[#This Row],[cash_type]]&amp;"-"&amp;Tabla1[[#This Row],[card]]&amp;"-"&amp;Tabla1[[#This Row],[coffee_name]]</f>
        <v>jueves-16:37-card-ANON-0000-0000-0702-Hot Chocolate</v>
      </c>
      <c r="L1963" t="str">
        <f>IF(COUNTIF($K$2:K1963,K1963)=1,"único","repetido")</f>
        <v>único</v>
      </c>
    </row>
    <row r="1964" spans="1:12" x14ac:dyDescent="0.3">
      <c r="A1964" s="1">
        <v>45582</v>
      </c>
      <c r="B1964" s="2">
        <v>45582.693263530091</v>
      </c>
      <c r="C1964" s="2" t="str">
        <f>TEXT(Tabla1[[#This Row],[date]],"mmm")</f>
        <v>oct</v>
      </c>
      <c r="D1964" s="2" t="str">
        <f>TEXT(Tabla1[[#This Row],[date]],"dddd")</f>
        <v>jueves</v>
      </c>
      <c r="E1964" s="2" t="str">
        <f>TEXT(Tabla1[[#This Row],[datetime]],"hh:mm")</f>
        <v>16:38</v>
      </c>
      <c r="F1964" t="s">
        <v>3</v>
      </c>
      <c r="G1964" t="s">
        <v>716</v>
      </c>
      <c r="H1964" t="str">
        <f>IF(ISBLANK(G1964),"cash",IF(COUNTIF($D$2:D1964,D1964)=1,"Nuevo","frecuente"))</f>
        <v>frecuente</v>
      </c>
      <c r="I1964" s="8">
        <v>35.76</v>
      </c>
      <c r="J1964" t="s">
        <v>9</v>
      </c>
      <c r="K1964" t="str">
        <f>Tabla1[[#This Row],[day_of_the_week]]&amp;"-"&amp;Tabla1[[#This Row],[hour]]&amp;"-"&amp;Tabla1[[#This Row],[cash_type]]&amp;"-"&amp;Tabla1[[#This Row],[card]]&amp;"-"&amp;Tabla1[[#This Row],[coffee_name]]</f>
        <v>jueves-16:38-card-ANON-0000-0000-0702-Hot Chocolate</v>
      </c>
      <c r="L1964" t="str">
        <f>IF(COUNTIF($K$2:K1964,K1964)=1,"único","repetido")</f>
        <v>único</v>
      </c>
    </row>
    <row r="1965" spans="1:12" x14ac:dyDescent="0.3">
      <c r="A1965" s="1">
        <v>45582</v>
      </c>
      <c r="B1965" s="2">
        <v>45582.693861180553</v>
      </c>
      <c r="C1965" s="2" t="str">
        <f>TEXT(Tabla1[[#This Row],[date]],"mmm")</f>
        <v>oct</v>
      </c>
      <c r="D1965" s="2" t="str">
        <f>TEXT(Tabla1[[#This Row],[date]],"dddd")</f>
        <v>jueves</v>
      </c>
      <c r="E1965" s="2" t="str">
        <f>TEXT(Tabla1[[#This Row],[datetime]],"hh:mm")</f>
        <v>16:39</v>
      </c>
      <c r="F1965" t="s">
        <v>3</v>
      </c>
      <c r="G1965" t="s">
        <v>716</v>
      </c>
      <c r="H1965" t="str">
        <f>IF(ISBLANK(G1965),"cash",IF(COUNTIF($D$2:D1965,D1965)=1,"Nuevo","frecuente"))</f>
        <v>frecuente</v>
      </c>
      <c r="I1965" s="8">
        <v>35.76</v>
      </c>
      <c r="J1965" t="s">
        <v>7</v>
      </c>
      <c r="K1965" t="str">
        <f>Tabla1[[#This Row],[day_of_the_week]]&amp;"-"&amp;Tabla1[[#This Row],[hour]]&amp;"-"&amp;Tabla1[[#This Row],[cash_type]]&amp;"-"&amp;Tabla1[[#This Row],[card]]&amp;"-"&amp;Tabla1[[#This Row],[coffee_name]]</f>
        <v>jueves-16:39-card-ANON-0000-0000-0702-Latte</v>
      </c>
      <c r="L1965" t="str">
        <f>IF(COUNTIF($K$2:K1965,K1965)=1,"único","repetido")</f>
        <v>único</v>
      </c>
    </row>
    <row r="1966" spans="1:12" x14ac:dyDescent="0.3">
      <c r="A1966" s="1">
        <v>45582</v>
      </c>
      <c r="B1966" s="2">
        <v>45582.700415011575</v>
      </c>
      <c r="C1966" s="2" t="str">
        <f>TEXT(Tabla1[[#This Row],[date]],"mmm")</f>
        <v>oct</v>
      </c>
      <c r="D1966" s="2" t="str">
        <f>TEXT(Tabla1[[#This Row],[date]],"dddd")</f>
        <v>jueves</v>
      </c>
      <c r="E1966" s="2" t="str">
        <f>TEXT(Tabla1[[#This Row],[datetime]],"hh:mm")</f>
        <v>16:48</v>
      </c>
      <c r="F1966" t="s">
        <v>3</v>
      </c>
      <c r="G1966" t="s">
        <v>791</v>
      </c>
      <c r="H1966" t="str">
        <f>IF(ISBLANK(G1966),"cash",IF(COUNTIF($D$2:D1966,D1966)=1,"Nuevo","frecuente"))</f>
        <v>frecuente</v>
      </c>
      <c r="I1966" s="8">
        <v>35.76</v>
      </c>
      <c r="J1966" t="s">
        <v>9</v>
      </c>
      <c r="K1966" t="str">
        <f>Tabla1[[#This Row],[day_of_the_week]]&amp;"-"&amp;Tabla1[[#This Row],[hour]]&amp;"-"&amp;Tabla1[[#This Row],[cash_type]]&amp;"-"&amp;Tabla1[[#This Row],[card]]&amp;"-"&amp;Tabla1[[#This Row],[coffee_name]]</f>
        <v>jueves-16:48-card-ANON-0000-0000-0777-Hot Chocolate</v>
      </c>
      <c r="L1966" t="str">
        <f>IF(COUNTIF($K$2:K1966,K1966)=1,"único","repetido")</f>
        <v>único</v>
      </c>
    </row>
    <row r="1967" spans="1:12" x14ac:dyDescent="0.3">
      <c r="A1967" s="1">
        <v>45582</v>
      </c>
      <c r="B1967" s="2">
        <v>45582.701078194441</v>
      </c>
      <c r="C1967" s="2" t="str">
        <f>TEXT(Tabla1[[#This Row],[date]],"mmm")</f>
        <v>oct</v>
      </c>
      <c r="D1967" s="2" t="str">
        <f>TEXT(Tabla1[[#This Row],[date]],"dddd")</f>
        <v>jueves</v>
      </c>
      <c r="E1967" s="2" t="str">
        <f>TEXT(Tabla1[[#This Row],[datetime]],"hh:mm")</f>
        <v>16:49</v>
      </c>
      <c r="F1967" t="s">
        <v>3</v>
      </c>
      <c r="G1967" t="s">
        <v>791</v>
      </c>
      <c r="H1967" t="str">
        <f>IF(ISBLANK(G1967),"cash",IF(COUNTIF($D$2:D1967,D1967)=1,"Nuevo","frecuente"))</f>
        <v>frecuente</v>
      </c>
      <c r="I1967" s="8">
        <v>35.76</v>
      </c>
      <c r="J1967" t="s">
        <v>9</v>
      </c>
      <c r="K1967" t="str">
        <f>Tabla1[[#This Row],[day_of_the_week]]&amp;"-"&amp;Tabla1[[#This Row],[hour]]&amp;"-"&amp;Tabla1[[#This Row],[cash_type]]&amp;"-"&amp;Tabla1[[#This Row],[card]]&amp;"-"&amp;Tabla1[[#This Row],[coffee_name]]</f>
        <v>jueves-16:49-card-ANON-0000-0000-0777-Hot Chocolate</v>
      </c>
      <c r="L1967" t="str">
        <f>IF(COUNTIF($K$2:K1967,K1967)=1,"único","repetido")</f>
        <v>único</v>
      </c>
    </row>
    <row r="1968" spans="1:12" x14ac:dyDescent="0.3">
      <c r="A1968" s="1">
        <v>45582</v>
      </c>
      <c r="B1968" s="2">
        <v>45582.714210081016</v>
      </c>
      <c r="C1968" s="2" t="str">
        <f>TEXT(Tabla1[[#This Row],[date]],"mmm")</f>
        <v>oct</v>
      </c>
      <c r="D1968" s="2" t="str">
        <f>TEXT(Tabla1[[#This Row],[date]],"dddd")</f>
        <v>jueves</v>
      </c>
      <c r="E1968" s="2" t="str">
        <f>TEXT(Tabla1[[#This Row],[datetime]],"hh:mm")</f>
        <v>17:08</v>
      </c>
      <c r="F1968" t="s">
        <v>3</v>
      </c>
      <c r="G1968" t="s">
        <v>272</v>
      </c>
      <c r="H1968" t="str">
        <f>IF(ISBLANK(G1968),"cash",IF(COUNTIF($D$2:D1968,D1968)=1,"Nuevo","frecuente"))</f>
        <v>frecuente</v>
      </c>
      <c r="I1968" s="8">
        <v>35.76</v>
      </c>
      <c r="J1968" t="s">
        <v>43</v>
      </c>
      <c r="K1968" t="str">
        <f>Tabla1[[#This Row],[day_of_the_week]]&amp;"-"&amp;Tabla1[[#This Row],[hour]]&amp;"-"&amp;Tabla1[[#This Row],[cash_type]]&amp;"-"&amp;Tabla1[[#This Row],[card]]&amp;"-"&amp;Tabla1[[#This Row],[coffee_name]]</f>
        <v>jueves-17:08-card-ANON-0000-0000-0258-Cappuccino</v>
      </c>
      <c r="L1968" t="str">
        <f>IF(COUNTIF($K$2:K1968,K1968)=1,"único","repetido")</f>
        <v>único</v>
      </c>
    </row>
    <row r="1969" spans="1:12" x14ac:dyDescent="0.3">
      <c r="A1969" s="1">
        <v>45582</v>
      </c>
      <c r="B1969" s="2">
        <v>45582.714934062496</v>
      </c>
      <c r="C1969" s="2" t="str">
        <f>TEXT(Tabla1[[#This Row],[date]],"mmm")</f>
        <v>oct</v>
      </c>
      <c r="D1969" s="2" t="str">
        <f>TEXT(Tabla1[[#This Row],[date]],"dddd")</f>
        <v>jueves</v>
      </c>
      <c r="E1969" s="2" t="str">
        <f>TEXT(Tabla1[[#This Row],[datetime]],"hh:mm")</f>
        <v>17:09</v>
      </c>
      <c r="F1969" t="s">
        <v>3</v>
      </c>
      <c r="G1969" t="s">
        <v>272</v>
      </c>
      <c r="H1969" t="str">
        <f>IF(ISBLANK(G1969),"cash",IF(COUNTIF($D$2:D1969,D1969)=1,"Nuevo","frecuente"))</f>
        <v>frecuente</v>
      </c>
      <c r="I1969" s="8">
        <v>35.76</v>
      </c>
      <c r="J1969" t="s">
        <v>9</v>
      </c>
      <c r="K1969" t="str">
        <f>Tabla1[[#This Row],[day_of_the_week]]&amp;"-"&amp;Tabla1[[#This Row],[hour]]&amp;"-"&amp;Tabla1[[#This Row],[cash_type]]&amp;"-"&amp;Tabla1[[#This Row],[card]]&amp;"-"&amp;Tabla1[[#This Row],[coffee_name]]</f>
        <v>jueves-17:09-card-ANON-0000-0000-0258-Hot Chocolate</v>
      </c>
      <c r="L1969" t="str">
        <f>IF(COUNTIF($K$2:K1969,K1969)=1,"único","repetido")</f>
        <v>único</v>
      </c>
    </row>
    <row r="1970" spans="1:12" x14ac:dyDescent="0.3">
      <c r="A1970" s="1">
        <v>45582</v>
      </c>
      <c r="B1970" s="2">
        <v>45582.821668599536</v>
      </c>
      <c r="C1970" s="2" t="str">
        <f>TEXT(Tabla1[[#This Row],[date]],"mmm")</f>
        <v>oct</v>
      </c>
      <c r="D1970" s="2" t="str">
        <f>TEXT(Tabla1[[#This Row],[date]],"dddd")</f>
        <v>jueves</v>
      </c>
      <c r="E1970" s="2" t="str">
        <f>TEXT(Tabla1[[#This Row],[datetime]],"hh:mm")</f>
        <v>19:43</v>
      </c>
      <c r="F1970" t="s">
        <v>3</v>
      </c>
      <c r="G1970" t="s">
        <v>521</v>
      </c>
      <c r="H1970" t="str">
        <f>IF(ISBLANK(G1970),"cash",IF(COUNTIF($D$2:D1970,D1970)=1,"Nuevo","frecuente"))</f>
        <v>frecuente</v>
      </c>
      <c r="I1970" s="8">
        <v>35.76</v>
      </c>
      <c r="J1970" t="s">
        <v>7</v>
      </c>
      <c r="K1970" t="str">
        <f>Tabla1[[#This Row],[day_of_the_week]]&amp;"-"&amp;Tabla1[[#This Row],[hour]]&amp;"-"&amp;Tabla1[[#This Row],[cash_type]]&amp;"-"&amp;Tabla1[[#This Row],[card]]&amp;"-"&amp;Tabla1[[#This Row],[coffee_name]]</f>
        <v>jueves-19:43-card-ANON-0000-0000-0507-Latte</v>
      </c>
      <c r="L1970" t="str">
        <f>IF(COUNTIF($K$2:K1970,K1970)=1,"único","repetido")</f>
        <v>único</v>
      </c>
    </row>
    <row r="1971" spans="1:12" x14ac:dyDescent="0.3">
      <c r="A1971" s="1">
        <v>45582</v>
      </c>
      <c r="B1971" s="2">
        <v>45582.841393564813</v>
      </c>
      <c r="C1971" s="2" t="str">
        <f>TEXT(Tabla1[[#This Row],[date]],"mmm")</f>
        <v>oct</v>
      </c>
      <c r="D1971" s="2" t="str">
        <f>TEXT(Tabla1[[#This Row],[date]],"dddd")</f>
        <v>jueves</v>
      </c>
      <c r="E1971" s="2" t="str">
        <f>TEXT(Tabla1[[#This Row],[datetime]],"hh:mm")</f>
        <v>20:11</v>
      </c>
      <c r="F1971" t="s">
        <v>3</v>
      </c>
      <c r="G1971" t="s">
        <v>792</v>
      </c>
      <c r="H1971" t="str">
        <f>IF(ISBLANK(G1971),"cash",IF(COUNTIF($D$2:D1971,D1971)=1,"Nuevo","frecuente"))</f>
        <v>frecuente</v>
      </c>
      <c r="I1971" s="8">
        <v>30.86</v>
      </c>
      <c r="J1971" t="s">
        <v>14</v>
      </c>
      <c r="K1971" t="str">
        <f>Tabla1[[#This Row],[day_of_the_week]]&amp;"-"&amp;Tabla1[[#This Row],[hour]]&amp;"-"&amp;Tabla1[[#This Row],[cash_type]]&amp;"-"&amp;Tabla1[[#This Row],[card]]&amp;"-"&amp;Tabla1[[#This Row],[coffee_name]]</f>
        <v>jueves-20:11-card-ANON-0000-0000-0778-Americano with Milk</v>
      </c>
      <c r="L1971" t="str">
        <f>IF(COUNTIF($K$2:K1971,K1971)=1,"único","repetido")</f>
        <v>único</v>
      </c>
    </row>
    <row r="1972" spans="1:12" x14ac:dyDescent="0.3">
      <c r="A1972" s="1">
        <v>45582</v>
      </c>
      <c r="B1972" s="2">
        <v>45582.907094270835</v>
      </c>
      <c r="C1972" s="2" t="str">
        <f>TEXT(Tabla1[[#This Row],[date]],"mmm")</f>
        <v>oct</v>
      </c>
      <c r="D1972" s="2" t="str">
        <f>TEXT(Tabla1[[#This Row],[date]],"dddd")</f>
        <v>jueves</v>
      </c>
      <c r="E1972" s="2" t="str">
        <f>TEXT(Tabla1[[#This Row],[datetime]],"hh:mm")</f>
        <v>21:46</v>
      </c>
      <c r="F1972" t="s">
        <v>3</v>
      </c>
      <c r="G1972" t="s">
        <v>793</v>
      </c>
      <c r="H1972" t="str">
        <f>IF(ISBLANK(G1972),"cash",IF(COUNTIF($D$2:D1972,D1972)=1,"Nuevo","frecuente"))</f>
        <v>frecuente</v>
      </c>
      <c r="I1972" s="8">
        <v>35.76</v>
      </c>
      <c r="J1972" t="s">
        <v>7</v>
      </c>
      <c r="K1972" t="str">
        <f>Tabla1[[#This Row],[day_of_the_week]]&amp;"-"&amp;Tabla1[[#This Row],[hour]]&amp;"-"&amp;Tabla1[[#This Row],[cash_type]]&amp;"-"&amp;Tabla1[[#This Row],[card]]&amp;"-"&amp;Tabla1[[#This Row],[coffee_name]]</f>
        <v>jueves-21:46-card-ANON-0000-0000-0779-Latte</v>
      </c>
      <c r="L1972" t="str">
        <f>IF(COUNTIF($K$2:K1972,K1972)=1,"único","repetido")</f>
        <v>único</v>
      </c>
    </row>
    <row r="1973" spans="1:12" x14ac:dyDescent="0.3">
      <c r="A1973" s="1">
        <v>45582</v>
      </c>
      <c r="B1973" s="2">
        <v>45582.90787570602</v>
      </c>
      <c r="C1973" s="2" t="str">
        <f>TEXT(Tabla1[[#This Row],[date]],"mmm")</f>
        <v>oct</v>
      </c>
      <c r="D1973" s="2" t="str">
        <f>TEXT(Tabla1[[#This Row],[date]],"dddd")</f>
        <v>jueves</v>
      </c>
      <c r="E1973" s="2" t="str">
        <f>TEXT(Tabla1[[#This Row],[datetime]],"hh:mm")</f>
        <v>21:47</v>
      </c>
      <c r="F1973" t="s">
        <v>3</v>
      </c>
      <c r="G1973" t="s">
        <v>793</v>
      </c>
      <c r="H1973" t="str">
        <f>IF(ISBLANK(G1973),"cash",IF(COUNTIF($D$2:D1973,D1973)=1,"Nuevo","frecuente"))</f>
        <v>frecuente</v>
      </c>
      <c r="I1973" s="8">
        <v>35.76</v>
      </c>
      <c r="J1973" t="s">
        <v>7</v>
      </c>
      <c r="K1973" t="str">
        <f>Tabla1[[#This Row],[day_of_the_week]]&amp;"-"&amp;Tabla1[[#This Row],[hour]]&amp;"-"&amp;Tabla1[[#This Row],[cash_type]]&amp;"-"&amp;Tabla1[[#This Row],[card]]&amp;"-"&amp;Tabla1[[#This Row],[coffee_name]]</f>
        <v>jueves-21:47-card-ANON-0000-0000-0779-Latte</v>
      </c>
      <c r="L1973" t="str">
        <f>IF(COUNTIF($K$2:K1973,K1973)=1,"único","repetido")</f>
        <v>único</v>
      </c>
    </row>
    <row r="1974" spans="1:12" x14ac:dyDescent="0.3">
      <c r="A1974" s="1">
        <v>45582</v>
      </c>
      <c r="B1974" s="2">
        <v>45582.908700219908</v>
      </c>
      <c r="C1974" s="2" t="str">
        <f>TEXT(Tabla1[[#This Row],[date]],"mmm")</f>
        <v>oct</v>
      </c>
      <c r="D1974" s="2" t="str">
        <f>TEXT(Tabla1[[#This Row],[date]],"dddd")</f>
        <v>jueves</v>
      </c>
      <c r="E1974" s="2" t="str">
        <f>TEXT(Tabla1[[#This Row],[datetime]],"hh:mm")</f>
        <v>21:48</v>
      </c>
      <c r="F1974" t="s">
        <v>3</v>
      </c>
      <c r="G1974" t="s">
        <v>793</v>
      </c>
      <c r="H1974" t="str">
        <f>IF(ISBLANK(G1974),"cash",IF(COUNTIF($D$2:D1974,D1974)=1,"Nuevo","frecuente"))</f>
        <v>frecuente</v>
      </c>
      <c r="I1974" s="8">
        <v>35.76</v>
      </c>
      <c r="J1974" t="s">
        <v>7</v>
      </c>
      <c r="K1974" t="str">
        <f>Tabla1[[#This Row],[day_of_the_week]]&amp;"-"&amp;Tabla1[[#This Row],[hour]]&amp;"-"&amp;Tabla1[[#This Row],[cash_type]]&amp;"-"&amp;Tabla1[[#This Row],[card]]&amp;"-"&amp;Tabla1[[#This Row],[coffee_name]]</f>
        <v>jueves-21:48-card-ANON-0000-0000-0779-Latte</v>
      </c>
      <c r="L1974" t="str">
        <f>IF(COUNTIF($K$2:K1974,K1974)=1,"único","repetido")</f>
        <v>único</v>
      </c>
    </row>
    <row r="1975" spans="1:12" x14ac:dyDescent="0.3">
      <c r="A1975" s="1">
        <v>45582</v>
      </c>
      <c r="B1975" s="2">
        <v>45582.909659942132</v>
      </c>
      <c r="C1975" s="2" t="str">
        <f>TEXT(Tabla1[[#This Row],[date]],"mmm")</f>
        <v>oct</v>
      </c>
      <c r="D1975" s="2" t="str">
        <f>TEXT(Tabla1[[#This Row],[date]],"dddd")</f>
        <v>jueves</v>
      </c>
      <c r="E1975" s="2" t="str">
        <f>TEXT(Tabla1[[#This Row],[datetime]],"hh:mm")</f>
        <v>21:49</v>
      </c>
      <c r="F1975" t="s">
        <v>3</v>
      </c>
      <c r="G1975" t="s">
        <v>793</v>
      </c>
      <c r="H1975" t="str">
        <f>IF(ISBLANK(G1975),"cash",IF(COUNTIF($D$2:D1975,D1975)=1,"Nuevo","frecuente"))</f>
        <v>frecuente</v>
      </c>
      <c r="I1975" s="8">
        <v>35.76</v>
      </c>
      <c r="J1975" t="s">
        <v>9</v>
      </c>
      <c r="K1975" t="str">
        <f>Tabla1[[#This Row],[day_of_the_week]]&amp;"-"&amp;Tabla1[[#This Row],[hour]]&amp;"-"&amp;Tabla1[[#This Row],[cash_type]]&amp;"-"&amp;Tabla1[[#This Row],[card]]&amp;"-"&amp;Tabla1[[#This Row],[coffee_name]]</f>
        <v>jueves-21:49-card-ANON-0000-0000-0779-Hot Chocolate</v>
      </c>
      <c r="L1975" t="str">
        <f>IF(COUNTIF($K$2:K1975,K1975)=1,"único","repetido")</f>
        <v>único</v>
      </c>
    </row>
    <row r="1976" spans="1:12" x14ac:dyDescent="0.3">
      <c r="A1976" s="1">
        <v>45583</v>
      </c>
      <c r="B1976" s="2">
        <v>45583.362494085646</v>
      </c>
      <c r="C1976" s="2" t="str">
        <f>TEXT(Tabla1[[#This Row],[date]],"mmm")</f>
        <v>oct</v>
      </c>
      <c r="D1976" s="2" t="str">
        <f>TEXT(Tabla1[[#This Row],[date]],"dddd")</f>
        <v>viernes</v>
      </c>
      <c r="E1976" s="2" t="str">
        <f>TEXT(Tabla1[[#This Row],[datetime]],"hh:mm")</f>
        <v>08:41</v>
      </c>
      <c r="F1976" t="s">
        <v>3</v>
      </c>
      <c r="G1976" t="s">
        <v>23</v>
      </c>
      <c r="H1976" t="str">
        <f>IF(ISBLANK(G1976),"cash",IF(COUNTIF($D$2:D1976,D1976)=1,"Nuevo","frecuente"))</f>
        <v>frecuente</v>
      </c>
      <c r="I1976" s="8">
        <v>35.76</v>
      </c>
      <c r="J1976" t="s">
        <v>18</v>
      </c>
      <c r="K1976" t="str">
        <f>Tabla1[[#This Row],[day_of_the_week]]&amp;"-"&amp;Tabla1[[#This Row],[hour]]&amp;"-"&amp;Tabla1[[#This Row],[cash_type]]&amp;"-"&amp;Tabla1[[#This Row],[card]]&amp;"-"&amp;Tabla1[[#This Row],[coffee_name]]</f>
        <v>viernes-08:41-card-ANON-0000-0000-0012-Cocoa</v>
      </c>
      <c r="L1976" t="str">
        <f>IF(COUNTIF($K$2:K1976,K1976)=1,"único","repetido")</f>
        <v>único</v>
      </c>
    </row>
    <row r="1977" spans="1:12" x14ac:dyDescent="0.3">
      <c r="A1977" s="1">
        <v>45583</v>
      </c>
      <c r="B1977" s="2">
        <v>45583.363184907408</v>
      </c>
      <c r="C1977" s="2" t="str">
        <f>TEXT(Tabla1[[#This Row],[date]],"mmm")</f>
        <v>oct</v>
      </c>
      <c r="D1977" s="2" t="str">
        <f>TEXT(Tabla1[[#This Row],[date]],"dddd")</f>
        <v>viernes</v>
      </c>
      <c r="E1977" s="2" t="str">
        <f>TEXT(Tabla1[[#This Row],[datetime]],"hh:mm")</f>
        <v>08:42</v>
      </c>
      <c r="F1977" t="s">
        <v>3</v>
      </c>
      <c r="G1977" t="s">
        <v>68</v>
      </c>
      <c r="H1977" t="str">
        <f>IF(ISBLANK(G1977),"cash",IF(COUNTIF($D$2:D1977,D1977)=1,"Nuevo","frecuente"))</f>
        <v>frecuente</v>
      </c>
      <c r="I1977" s="8">
        <v>35.76</v>
      </c>
      <c r="J1977" t="s">
        <v>18</v>
      </c>
      <c r="K1977" t="str">
        <f>Tabla1[[#This Row],[day_of_the_week]]&amp;"-"&amp;Tabla1[[#This Row],[hour]]&amp;"-"&amp;Tabla1[[#This Row],[cash_type]]&amp;"-"&amp;Tabla1[[#This Row],[card]]&amp;"-"&amp;Tabla1[[#This Row],[coffee_name]]</f>
        <v>viernes-08:42-card-ANON-0000-0000-0054-Cocoa</v>
      </c>
      <c r="L1977" t="str">
        <f>IF(COUNTIF($K$2:K1977,K1977)=1,"único","repetido")</f>
        <v>único</v>
      </c>
    </row>
    <row r="1978" spans="1:12" x14ac:dyDescent="0.3">
      <c r="A1978" s="1">
        <v>45583</v>
      </c>
      <c r="B1978" s="2">
        <v>45583.397702557872</v>
      </c>
      <c r="C1978" s="2" t="str">
        <f>TEXT(Tabla1[[#This Row],[date]],"mmm")</f>
        <v>oct</v>
      </c>
      <c r="D1978" s="2" t="str">
        <f>TEXT(Tabla1[[#This Row],[date]],"dddd")</f>
        <v>viernes</v>
      </c>
      <c r="E1978" s="2" t="str">
        <f>TEXT(Tabla1[[#This Row],[datetime]],"hh:mm")</f>
        <v>09:32</v>
      </c>
      <c r="F1978" t="s">
        <v>3</v>
      </c>
      <c r="G1978" t="s">
        <v>10</v>
      </c>
      <c r="H1978" t="str">
        <f>IF(ISBLANK(G1978),"cash",IF(COUNTIF($D$2:D1978,D1978)=1,"Nuevo","frecuente"))</f>
        <v>frecuente</v>
      </c>
      <c r="I1978" s="8">
        <v>35.76</v>
      </c>
      <c r="J1978" t="s">
        <v>18</v>
      </c>
      <c r="K1978" t="str">
        <f>Tabla1[[#This Row],[day_of_the_week]]&amp;"-"&amp;Tabla1[[#This Row],[hour]]&amp;"-"&amp;Tabla1[[#This Row],[cash_type]]&amp;"-"&amp;Tabla1[[#This Row],[card]]&amp;"-"&amp;Tabla1[[#This Row],[coffee_name]]</f>
        <v>viernes-09:32-card-ANON-0000-0000-0003-Cocoa</v>
      </c>
      <c r="L1978" t="str">
        <f>IF(COUNTIF($K$2:K1978,K1978)=1,"único","repetido")</f>
        <v>único</v>
      </c>
    </row>
    <row r="1979" spans="1:12" x14ac:dyDescent="0.3">
      <c r="A1979" s="1">
        <v>45583</v>
      </c>
      <c r="B1979" s="2">
        <v>45583.398703946761</v>
      </c>
      <c r="C1979" s="2" t="str">
        <f>TEXT(Tabla1[[#This Row],[date]],"mmm")</f>
        <v>oct</v>
      </c>
      <c r="D1979" s="2" t="str">
        <f>TEXT(Tabla1[[#This Row],[date]],"dddd")</f>
        <v>viernes</v>
      </c>
      <c r="E1979" s="2" t="str">
        <f>TEXT(Tabla1[[#This Row],[datetime]],"hh:mm")</f>
        <v>09:34</v>
      </c>
      <c r="F1979" t="s">
        <v>3</v>
      </c>
      <c r="G1979" t="s">
        <v>10</v>
      </c>
      <c r="H1979" t="str">
        <f>IF(ISBLANK(G1979),"cash",IF(COUNTIF($D$2:D1979,D1979)=1,"Nuevo","frecuente"))</f>
        <v>frecuente</v>
      </c>
      <c r="I1979" s="8">
        <v>35.76</v>
      </c>
      <c r="J1979" t="s">
        <v>18</v>
      </c>
      <c r="K1979" t="str">
        <f>Tabla1[[#This Row],[day_of_the_week]]&amp;"-"&amp;Tabla1[[#This Row],[hour]]&amp;"-"&amp;Tabla1[[#This Row],[cash_type]]&amp;"-"&amp;Tabla1[[#This Row],[card]]&amp;"-"&amp;Tabla1[[#This Row],[coffee_name]]</f>
        <v>viernes-09:34-card-ANON-0000-0000-0003-Cocoa</v>
      </c>
      <c r="L1979" t="str">
        <f>IF(COUNTIF($K$2:K1979,K1979)=1,"único","repetido")</f>
        <v>único</v>
      </c>
    </row>
    <row r="1980" spans="1:12" x14ac:dyDescent="0.3">
      <c r="A1980" s="1">
        <v>45583</v>
      </c>
      <c r="B1980" s="2">
        <v>45583.413428576387</v>
      </c>
      <c r="C1980" s="2" t="str">
        <f>TEXT(Tabla1[[#This Row],[date]],"mmm")</f>
        <v>oct</v>
      </c>
      <c r="D1980" s="2" t="str">
        <f>TEXT(Tabla1[[#This Row],[date]],"dddd")</f>
        <v>viernes</v>
      </c>
      <c r="E1980" s="2" t="str">
        <f>TEXT(Tabla1[[#This Row],[datetime]],"hh:mm")</f>
        <v>09:55</v>
      </c>
      <c r="F1980" t="s">
        <v>3</v>
      </c>
      <c r="G1980" t="s">
        <v>794</v>
      </c>
      <c r="H1980" t="str">
        <f>IF(ISBLANK(G1980),"cash",IF(COUNTIF($D$2:D1980,D1980)=1,"Nuevo","frecuente"))</f>
        <v>frecuente</v>
      </c>
      <c r="I1980" s="8">
        <v>35.76</v>
      </c>
      <c r="J1980" t="s">
        <v>43</v>
      </c>
      <c r="K1980" t="str">
        <f>Tabla1[[#This Row],[day_of_the_week]]&amp;"-"&amp;Tabla1[[#This Row],[hour]]&amp;"-"&amp;Tabla1[[#This Row],[cash_type]]&amp;"-"&amp;Tabla1[[#This Row],[card]]&amp;"-"&amp;Tabla1[[#This Row],[coffee_name]]</f>
        <v>viernes-09:55-card-ANON-0000-0000-0780-Cappuccino</v>
      </c>
      <c r="L1980" t="str">
        <f>IF(COUNTIF($K$2:K1980,K1980)=1,"único","repetido")</f>
        <v>único</v>
      </c>
    </row>
    <row r="1981" spans="1:12" x14ac:dyDescent="0.3">
      <c r="A1981" s="1">
        <v>45583</v>
      </c>
      <c r="B1981" s="2">
        <v>45583.496514074075</v>
      </c>
      <c r="C1981" s="2" t="str">
        <f>TEXT(Tabla1[[#This Row],[date]],"mmm")</f>
        <v>oct</v>
      </c>
      <c r="D1981" s="2" t="str">
        <f>TEXT(Tabla1[[#This Row],[date]],"dddd")</f>
        <v>viernes</v>
      </c>
      <c r="E1981" s="2" t="str">
        <f>TEXT(Tabla1[[#This Row],[datetime]],"hh:mm")</f>
        <v>11:54</v>
      </c>
      <c r="F1981" t="s">
        <v>3</v>
      </c>
      <c r="G1981" t="s">
        <v>794</v>
      </c>
      <c r="H1981" t="str">
        <f>IF(ISBLANK(G1981),"cash",IF(COUNTIF($D$2:D1981,D1981)=1,"Nuevo","frecuente"))</f>
        <v>frecuente</v>
      </c>
      <c r="I1981" s="8">
        <v>35.76</v>
      </c>
      <c r="J1981" t="s">
        <v>43</v>
      </c>
      <c r="K1981" t="str">
        <f>Tabla1[[#This Row],[day_of_the_week]]&amp;"-"&amp;Tabla1[[#This Row],[hour]]&amp;"-"&amp;Tabla1[[#This Row],[cash_type]]&amp;"-"&amp;Tabla1[[#This Row],[card]]&amp;"-"&amp;Tabla1[[#This Row],[coffee_name]]</f>
        <v>viernes-11:54-card-ANON-0000-0000-0780-Cappuccino</v>
      </c>
      <c r="L1981" t="str">
        <f>IF(COUNTIF($K$2:K1981,K1981)=1,"único","repetido")</f>
        <v>único</v>
      </c>
    </row>
    <row r="1982" spans="1:12" x14ac:dyDescent="0.3">
      <c r="A1982" s="1">
        <v>45583</v>
      </c>
      <c r="B1982" s="2">
        <v>45583.618797650466</v>
      </c>
      <c r="C1982" s="2" t="str">
        <f>TEXT(Tabla1[[#This Row],[date]],"mmm")</f>
        <v>oct</v>
      </c>
      <c r="D1982" s="2" t="str">
        <f>TEXT(Tabla1[[#This Row],[date]],"dddd")</f>
        <v>viernes</v>
      </c>
      <c r="E1982" s="2" t="str">
        <f>TEXT(Tabla1[[#This Row],[datetime]],"hh:mm")</f>
        <v>14:51</v>
      </c>
      <c r="F1982" t="s">
        <v>3</v>
      </c>
      <c r="G1982" t="s">
        <v>795</v>
      </c>
      <c r="H1982" t="str">
        <f>IF(ISBLANK(G1982),"cash",IF(COUNTIF($D$2:D1982,D1982)=1,"Nuevo","frecuente"))</f>
        <v>frecuente</v>
      </c>
      <c r="I1982" s="8">
        <v>35.76</v>
      </c>
      <c r="J1982" t="s">
        <v>7</v>
      </c>
      <c r="K1982" t="str">
        <f>Tabla1[[#This Row],[day_of_the_week]]&amp;"-"&amp;Tabla1[[#This Row],[hour]]&amp;"-"&amp;Tabla1[[#This Row],[cash_type]]&amp;"-"&amp;Tabla1[[#This Row],[card]]&amp;"-"&amp;Tabla1[[#This Row],[coffee_name]]</f>
        <v>viernes-14:51-card-ANON-0000-0000-0781-Latte</v>
      </c>
      <c r="L1982" t="str">
        <f>IF(COUNTIF($K$2:K1982,K1982)=1,"único","repetido")</f>
        <v>único</v>
      </c>
    </row>
    <row r="1983" spans="1:12" x14ac:dyDescent="0.3">
      <c r="A1983" s="1">
        <v>45583</v>
      </c>
      <c r="B1983" s="2">
        <v>45583.619621817132</v>
      </c>
      <c r="C1983" s="2" t="str">
        <f>TEXT(Tabla1[[#This Row],[date]],"mmm")</f>
        <v>oct</v>
      </c>
      <c r="D1983" s="2" t="str">
        <f>TEXT(Tabla1[[#This Row],[date]],"dddd")</f>
        <v>viernes</v>
      </c>
      <c r="E1983" s="2" t="str">
        <f>TEXT(Tabla1[[#This Row],[datetime]],"hh:mm")</f>
        <v>14:52</v>
      </c>
      <c r="F1983" t="s">
        <v>3</v>
      </c>
      <c r="G1983" t="s">
        <v>795</v>
      </c>
      <c r="H1983" t="str">
        <f>IF(ISBLANK(G1983),"cash",IF(COUNTIF($D$2:D1983,D1983)=1,"Nuevo","frecuente"))</f>
        <v>frecuente</v>
      </c>
      <c r="I1983" s="8">
        <v>35.76</v>
      </c>
      <c r="J1983" t="s">
        <v>43</v>
      </c>
      <c r="K1983" t="str">
        <f>Tabla1[[#This Row],[day_of_the_week]]&amp;"-"&amp;Tabla1[[#This Row],[hour]]&amp;"-"&amp;Tabla1[[#This Row],[cash_type]]&amp;"-"&amp;Tabla1[[#This Row],[card]]&amp;"-"&amp;Tabla1[[#This Row],[coffee_name]]</f>
        <v>viernes-14:52-card-ANON-0000-0000-0781-Cappuccino</v>
      </c>
      <c r="L1983" t="str">
        <f>IF(COUNTIF($K$2:K1983,K1983)=1,"único","repetido")</f>
        <v>único</v>
      </c>
    </row>
    <row r="1984" spans="1:12" x14ac:dyDescent="0.3">
      <c r="A1984" s="1">
        <v>45583</v>
      </c>
      <c r="B1984" s="2">
        <v>45583.652314467596</v>
      </c>
      <c r="C1984" s="2" t="str">
        <f>TEXT(Tabla1[[#This Row],[date]],"mmm")</f>
        <v>oct</v>
      </c>
      <c r="D1984" s="2" t="str">
        <f>TEXT(Tabla1[[#This Row],[date]],"dddd")</f>
        <v>viernes</v>
      </c>
      <c r="E1984" s="2" t="str">
        <f>TEXT(Tabla1[[#This Row],[datetime]],"hh:mm")</f>
        <v>15:39</v>
      </c>
      <c r="F1984" t="s">
        <v>3</v>
      </c>
      <c r="G1984" t="s">
        <v>697</v>
      </c>
      <c r="H1984" t="str">
        <f>IF(ISBLANK(G1984),"cash",IF(COUNTIF($D$2:D1984,D1984)=1,"Nuevo","frecuente"))</f>
        <v>frecuente</v>
      </c>
      <c r="I1984" s="8">
        <v>25.96</v>
      </c>
      <c r="J1984" t="s">
        <v>11</v>
      </c>
      <c r="K1984" t="str">
        <f>Tabla1[[#This Row],[day_of_the_week]]&amp;"-"&amp;Tabla1[[#This Row],[hour]]&amp;"-"&amp;Tabla1[[#This Row],[cash_type]]&amp;"-"&amp;Tabla1[[#This Row],[card]]&amp;"-"&amp;Tabla1[[#This Row],[coffee_name]]</f>
        <v>viernes-15:39-card-ANON-0000-0000-0683-Americano</v>
      </c>
      <c r="L1984" t="str">
        <f>IF(COUNTIF($K$2:K1984,K1984)=1,"único","repetido")</f>
        <v>único</v>
      </c>
    </row>
    <row r="1985" spans="1:12" x14ac:dyDescent="0.3">
      <c r="A1985" s="1">
        <v>45583</v>
      </c>
      <c r="B1985" s="2">
        <v>45583.673586527781</v>
      </c>
      <c r="C1985" s="2" t="str">
        <f>TEXT(Tabla1[[#This Row],[date]],"mmm")</f>
        <v>oct</v>
      </c>
      <c r="D1985" s="2" t="str">
        <f>TEXT(Tabla1[[#This Row],[date]],"dddd")</f>
        <v>viernes</v>
      </c>
      <c r="E1985" s="2" t="str">
        <f>TEXT(Tabla1[[#This Row],[datetime]],"hh:mm")</f>
        <v>16:09</v>
      </c>
      <c r="F1985" t="s">
        <v>3</v>
      </c>
      <c r="G1985" t="s">
        <v>796</v>
      </c>
      <c r="H1985" t="str">
        <f>IF(ISBLANK(G1985),"cash",IF(COUNTIF($D$2:D1985,D1985)=1,"Nuevo","frecuente"))</f>
        <v>frecuente</v>
      </c>
      <c r="I1985" s="8">
        <v>35.76</v>
      </c>
      <c r="J1985" t="s">
        <v>7</v>
      </c>
      <c r="K1985" t="str">
        <f>Tabla1[[#This Row],[day_of_the_week]]&amp;"-"&amp;Tabla1[[#This Row],[hour]]&amp;"-"&amp;Tabla1[[#This Row],[cash_type]]&amp;"-"&amp;Tabla1[[#This Row],[card]]&amp;"-"&amp;Tabla1[[#This Row],[coffee_name]]</f>
        <v>viernes-16:09-card-ANON-0000-0000-0782-Latte</v>
      </c>
      <c r="L1985" t="str">
        <f>IF(COUNTIF($K$2:K1985,K1985)=1,"único","repetido")</f>
        <v>único</v>
      </c>
    </row>
    <row r="1986" spans="1:12" x14ac:dyDescent="0.3">
      <c r="A1986" s="1">
        <v>45583</v>
      </c>
      <c r="B1986" s="2">
        <v>45583.740034467592</v>
      </c>
      <c r="C1986" s="2" t="str">
        <f>TEXT(Tabla1[[#This Row],[date]],"mmm")</f>
        <v>oct</v>
      </c>
      <c r="D1986" s="2" t="str">
        <f>TEXT(Tabla1[[#This Row],[date]],"dddd")</f>
        <v>viernes</v>
      </c>
      <c r="E1986" s="2" t="str">
        <f>TEXT(Tabla1[[#This Row],[datetime]],"hh:mm")</f>
        <v>17:45</v>
      </c>
      <c r="F1986" t="s">
        <v>3</v>
      </c>
      <c r="G1986" t="s">
        <v>797</v>
      </c>
      <c r="H1986" t="str">
        <f>IF(ISBLANK(G1986),"cash",IF(COUNTIF($D$2:D1986,D1986)=1,"Nuevo","frecuente"))</f>
        <v>frecuente</v>
      </c>
      <c r="I1986" s="8">
        <v>35.76</v>
      </c>
      <c r="J1986" t="s">
        <v>9</v>
      </c>
      <c r="K1986" t="str">
        <f>Tabla1[[#This Row],[day_of_the_week]]&amp;"-"&amp;Tabla1[[#This Row],[hour]]&amp;"-"&amp;Tabla1[[#This Row],[cash_type]]&amp;"-"&amp;Tabla1[[#This Row],[card]]&amp;"-"&amp;Tabla1[[#This Row],[coffee_name]]</f>
        <v>viernes-17:45-card-ANON-0000-0000-0783-Hot Chocolate</v>
      </c>
      <c r="L1986" t="str">
        <f>IF(COUNTIF($K$2:K1986,K1986)=1,"único","repetido")</f>
        <v>único</v>
      </c>
    </row>
    <row r="1987" spans="1:12" x14ac:dyDescent="0.3">
      <c r="A1987" s="1">
        <v>45583</v>
      </c>
      <c r="B1987" s="2">
        <v>45583.885187997686</v>
      </c>
      <c r="C1987" s="2" t="str">
        <f>TEXT(Tabla1[[#This Row],[date]],"mmm")</f>
        <v>oct</v>
      </c>
      <c r="D1987" s="2" t="str">
        <f>TEXT(Tabla1[[#This Row],[date]],"dddd")</f>
        <v>viernes</v>
      </c>
      <c r="E1987" s="2" t="str">
        <f>TEXT(Tabla1[[#This Row],[datetime]],"hh:mm")</f>
        <v>21:14</v>
      </c>
      <c r="F1987" t="s">
        <v>3</v>
      </c>
      <c r="G1987" t="s">
        <v>23</v>
      </c>
      <c r="H1987" t="str">
        <f>IF(ISBLANK(G1987),"cash",IF(COUNTIF($D$2:D1987,D1987)=1,"Nuevo","frecuente"))</f>
        <v>frecuente</v>
      </c>
      <c r="I1987" s="8">
        <v>35.76</v>
      </c>
      <c r="J1987" t="s">
        <v>18</v>
      </c>
      <c r="K1987" t="str">
        <f>Tabla1[[#This Row],[day_of_the_week]]&amp;"-"&amp;Tabla1[[#This Row],[hour]]&amp;"-"&amp;Tabla1[[#This Row],[cash_type]]&amp;"-"&amp;Tabla1[[#This Row],[card]]&amp;"-"&amp;Tabla1[[#This Row],[coffee_name]]</f>
        <v>viernes-21:14-card-ANON-0000-0000-0012-Cocoa</v>
      </c>
      <c r="L1987" t="str">
        <f>IF(COUNTIF($K$2:K1987,K1987)=1,"único","repetido")</f>
        <v>único</v>
      </c>
    </row>
    <row r="1988" spans="1:12" x14ac:dyDescent="0.3">
      <c r="A1988" s="1">
        <v>45583</v>
      </c>
      <c r="B1988" s="2">
        <v>45583.885677233797</v>
      </c>
      <c r="C1988" s="2" t="str">
        <f>TEXT(Tabla1[[#This Row],[date]],"mmm")</f>
        <v>oct</v>
      </c>
      <c r="D1988" s="2" t="str">
        <f>TEXT(Tabla1[[#This Row],[date]],"dddd")</f>
        <v>viernes</v>
      </c>
      <c r="E1988" s="2" t="str">
        <f>TEXT(Tabla1[[#This Row],[datetime]],"hh:mm")</f>
        <v>21:15</v>
      </c>
      <c r="F1988" t="s">
        <v>3</v>
      </c>
      <c r="G1988" t="s">
        <v>23</v>
      </c>
      <c r="H1988" t="str">
        <f>IF(ISBLANK(G1988),"cash",IF(COUNTIF($D$2:D1988,D1988)=1,"Nuevo","frecuente"))</f>
        <v>frecuente</v>
      </c>
      <c r="I1988" s="8">
        <v>35.76</v>
      </c>
      <c r="J1988" t="s">
        <v>18</v>
      </c>
      <c r="K1988" t="str">
        <f>Tabla1[[#This Row],[day_of_the_week]]&amp;"-"&amp;Tabla1[[#This Row],[hour]]&amp;"-"&amp;Tabla1[[#This Row],[cash_type]]&amp;"-"&amp;Tabla1[[#This Row],[card]]&amp;"-"&amp;Tabla1[[#This Row],[coffee_name]]</f>
        <v>viernes-21:15-card-ANON-0000-0000-0012-Cocoa</v>
      </c>
      <c r="L1988" t="str">
        <f>IF(COUNTIF($K$2:K1988,K1988)=1,"único","repetido")</f>
        <v>único</v>
      </c>
    </row>
    <row r="1989" spans="1:12" x14ac:dyDescent="0.3">
      <c r="A1989" s="1">
        <v>45583</v>
      </c>
      <c r="B1989" s="2">
        <v>45583.91138203704</v>
      </c>
      <c r="C1989" s="2" t="str">
        <f>TEXT(Tabla1[[#This Row],[date]],"mmm")</f>
        <v>oct</v>
      </c>
      <c r="D1989" s="2" t="str">
        <f>TEXT(Tabla1[[#This Row],[date]],"dddd")</f>
        <v>viernes</v>
      </c>
      <c r="E1989" s="2" t="str">
        <f>TEXT(Tabla1[[#This Row],[datetime]],"hh:mm")</f>
        <v>21:52</v>
      </c>
      <c r="F1989" t="s">
        <v>3</v>
      </c>
      <c r="G1989" t="s">
        <v>798</v>
      </c>
      <c r="H1989" t="str">
        <f>IF(ISBLANK(G1989),"cash",IF(COUNTIF($D$2:D1989,D1989)=1,"Nuevo","frecuente"))</f>
        <v>frecuente</v>
      </c>
      <c r="I1989" s="8">
        <v>30.86</v>
      </c>
      <c r="J1989" t="s">
        <v>14</v>
      </c>
      <c r="K1989" t="str">
        <f>Tabla1[[#This Row],[day_of_the_week]]&amp;"-"&amp;Tabla1[[#This Row],[hour]]&amp;"-"&amp;Tabla1[[#This Row],[cash_type]]&amp;"-"&amp;Tabla1[[#This Row],[card]]&amp;"-"&amp;Tabla1[[#This Row],[coffee_name]]</f>
        <v>viernes-21:52-card-ANON-0000-0000-0784-Americano with Milk</v>
      </c>
      <c r="L1989" t="str">
        <f>IF(COUNTIF($K$2:K1989,K1989)=1,"único","repetido")</f>
        <v>único</v>
      </c>
    </row>
    <row r="1990" spans="1:12" x14ac:dyDescent="0.3">
      <c r="A1990" s="1">
        <v>45583</v>
      </c>
      <c r="B1990" s="2">
        <v>45583.919062083332</v>
      </c>
      <c r="C1990" s="2" t="str">
        <f>TEXT(Tabla1[[#This Row],[date]],"mmm")</f>
        <v>oct</v>
      </c>
      <c r="D1990" s="2" t="str">
        <f>TEXT(Tabla1[[#This Row],[date]],"dddd")</f>
        <v>viernes</v>
      </c>
      <c r="E1990" s="2" t="str">
        <f>TEXT(Tabla1[[#This Row],[datetime]],"hh:mm")</f>
        <v>22:03</v>
      </c>
      <c r="F1990" t="s">
        <v>3</v>
      </c>
      <c r="G1990" t="s">
        <v>704</v>
      </c>
      <c r="H1990" t="str">
        <f>IF(ISBLANK(G1990),"cash",IF(COUNTIF($D$2:D1990,D1990)=1,"Nuevo","frecuente"))</f>
        <v>frecuente</v>
      </c>
      <c r="I1990" s="8">
        <v>35.76</v>
      </c>
      <c r="J1990" t="s">
        <v>7</v>
      </c>
      <c r="K1990" t="str">
        <f>Tabla1[[#This Row],[day_of_the_week]]&amp;"-"&amp;Tabla1[[#This Row],[hour]]&amp;"-"&amp;Tabla1[[#This Row],[cash_type]]&amp;"-"&amp;Tabla1[[#This Row],[card]]&amp;"-"&amp;Tabla1[[#This Row],[coffee_name]]</f>
        <v>viernes-22:03-card-ANON-0000-0000-0690-Latte</v>
      </c>
      <c r="L1990" t="str">
        <f>IF(COUNTIF($K$2:K1990,K1990)=1,"único","repetido")</f>
        <v>único</v>
      </c>
    </row>
    <row r="1991" spans="1:12" x14ac:dyDescent="0.3">
      <c r="A1991" s="1">
        <v>45584</v>
      </c>
      <c r="B1991" s="2">
        <v>45584.357102476853</v>
      </c>
      <c r="C1991" s="2" t="str">
        <f>TEXT(Tabla1[[#This Row],[date]],"mmm")</f>
        <v>oct</v>
      </c>
      <c r="D1991" s="2" t="str">
        <f>TEXT(Tabla1[[#This Row],[date]],"dddd")</f>
        <v>sábado</v>
      </c>
      <c r="E1991" s="2" t="str">
        <f>TEXT(Tabla1[[#This Row],[datetime]],"hh:mm")</f>
        <v>08:34</v>
      </c>
      <c r="F1991" t="s">
        <v>3</v>
      </c>
      <c r="G1991" t="s">
        <v>799</v>
      </c>
      <c r="H1991" t="str">
        <f>IF(ISBLANK(G1991),"cash",IF(COUNTIF($D$2:D1991,D1991)=1,"Nuevo","frecuente"))</f>
        <v>frecuente</v>
      </c>
      <c r="I1991" s="8">
        <v>30.86</v>
      </c>
      <c r="J1991" t="s">
        <v>14</v>
      </c>
      <c r="K1991" t="str">
        <f>Tabla1[[#This Row],[day_of_the_week]]&amp;"-"&amp;Tabla1[[#This Row],[hour]]&amp;"-"&amp;Tabla1[[#This Row],[cash_type]]&amp;"-"&amp;Tabla1[[#This Row],[card]]&amp;"-"&amp;Tabla1[[#This Row],[coffee_name]]</f>
        <v>sábado-08:34-card-ANON-0000-0000-0785-Americano with Milk</v>
      </c>
      <c r="L1991" t="str">
        <f>IF(COUNTIF($K$2:K1991,K1991)=1,"único","repetido")</f>
        <v>único</v>
      </c>
    </row>
    <row r="1992" spans="1:12" x14ac:dyDescent="0.3">
      <c r="A1992" s="1">
        <v>45584</v>
      </c>
      <c r="B1992" s="2">
        <v>45584.557014907405</v>
      </c>
      <c r="C1992" s="2" t="str">
        <f>TEXT(Tabla1[[#This Row],[date]],"mmm")</f>
        <v>oct</v>
      </c>
      <c r="D1992" s="2" t="str">
        <f>TEXT(Tabla1[[#This Row],[date]],"dddd")</f>
        <v>sábado</v>
      </c>
      <c r="E1992" s="2" t="str">
        <f>TEXT(Tabla1[[#This Row],[datetime]],"hh:mm")</f>
        <v>13:22</v>
      </c>
      <c r="F1992" t="s">
        <v>3</v>
      </c>
      <c r="G1992" t="s">
        <v>31</v>
      </c>
      <c r="H1992" t="str">
        <f>IF(ISBLANK(G1992),"cash",IF(COUNTIF($D$2:D1992,D1992)=1,"Nuevo","frecuente"))</f>
        <v>frecuente</v>
      </c>
      <c r="I1992" s="8">
        <v>35.76</v>
      </c>
      <c r="J1992" t="s">
        <v>7</v>
      </c>
      <c r="K1992" t="str">
        <f>Tabla1[[#This Row],[day_of_the_week]]&amp;"-"&amp;Tabla1[[#This Row],[hour]]&amp;"-"&amp;Tabla1[[#This Row],[cash_type]]&amp;"-"&amp;Tabla1[[#This Row],[card]]&amp;"-"&amp;Tabla1[[#This Row],[coffee_name]]</f>
        <v>sábado-13:22-card-ANON-0000-0000-0019-Latte</v>
      </c>
      <c r="L1992" t="str">
        <f>IF(COUNTIF($K$2:K1992,K1992)=1,"único","repetido")</f>
        <v>único</v>
      </c>
    </row>
    <row r="1993" spans="1:12" x14ac:dyDescent="0.3">
      <c r="A1993" s="1">
        <v>45584</v>
      </c>
      <c r="B1993" s="2">
        <v>45584.590655196756</v>
      </c>
      <c r="C1993" s="2" t="str">
        <f>TEXT(Tabla1[[#This Row],[date]],"mmm")</f>
        <v>oct</v>
      </c>
      <c r="D1993" s="2" t="str">
        <f>TEXT(Tabla1[[#This Row],[date]],"dddd")</f>
        <v>sábado</v>
      </c>
      <c r="E1993" s="2" t="str">
        <f>TEXT(Tabla1[[#This Row],[datetime]],"hh:mm")</f>
        <v>14:10</v>
      </c>
      <c r="F1993" t="s">
        <v>3</v>
      </c>
      <c r="G1993" t="s">
        <v>369</v>
      </c>
      <c r="H1993" t="str">
        <f>IF(ISBLANK(G1993),"cash",IF(COUNTIF($D$2:D1993,D1993)=1,"Nuevo","frecuente"))</f>
        <v>frecuente</v>
      </c>
      <c r="I1993" s="8">
        <v>35.76</v>
      </c>
      <c r="J1993" t="s">
        <v>43</v>
      </c>
      <c r="K1993" t="str">
        <f>Tabla1[[#This Row],[day_of_the_week]]&amp;"-"&amp;Tabla1[[#This Row],[hour]]&amp;"-"&amp;Tabla1[[#This Row],[cash_type]]&amp;"-"&amp;Tabla1[[#This Row],[card]]&amp;"-"&amp;Tabla1[[#This Row],[coffee_name]]</f>
        <v>sábado-14:10-card-ANON-0000-0000-0355-Cappuccino</v>
      </c>
      <c r="L1993" t="str">
        <f>IF(COUNTIF($K$2:K1993,K1993)=1,"único","repetido")</f>
        <v>único</v>
      </c>
    </row>
    <row r="1994" spans="1:12" x14ac:dyDescent="0.3">
      <c r="A1994" s="1">
        <v>45584</v>
      </c>
      <c r="B1994" s="2">
        <v>45584.664527986111</v>
      </c>
      <c r="C1994" s="2" t="str">
        <f>TEXT(Tabla1[[#This Row],[date]],"mmm")</f>
        <v>oct</v>
      </c>
      <c r="D1994" s="2" t="str">
        <f>TEXT(Tabla1[[#This Row],[date]],"dddd")</f>
        <v>sábado</v>
      </c>
      <c r="E1994" s="2" t="str">
        <f>TEXT(Tabla1[[#This Row],[datetime]],"hh:mm")</f>
        <v>15:56</v>
      </c>
      <c r="F1994" t="s">
        <v>3</v>
      </c>
      <c r="G1994" t="s">
        <v>521</v>
      </c>
      <c r="H1994" t="str">
        <f>IF(ISBLANK(G1994),"cash",IF(COUNTIF($D$2:D1994,D1994)=1,"Nuevo","frecuente"))</f>
        <v>frecuente</v>
      </c>
      <c r="I1994" s="8">
        <v>35.76</v>
      </c>
      <c r="J1994" t="s">
        <v>9</v>
      </c>
      <c r="K1994" t="str">
        <f>Tabla1[[#This Row],[day_of_the_week]]&amp;"-"&amp;Tabla1[[#This Row],[hour]]&amp;"-"&amp;Tabla1[[#This Row],[cash_type]]&amp;"-"&amp;Tabla1[[#This Row],[card]]&amp;"-"&amp;Tabla1[[#This Row],[coffee_name]]</f>
        <v>sábado-15:56-card-ANON-0000-0000-0507-Hot Chocolate</v>
      </c>
      <c r="L1994" t="str">
        <f>IF(COUNTIF($K$2:K1994,K1994)=1,"único","repetido")</f>
        <v>único</v>
      </c>
    </row>
    <row r="1995" spans="1:12" x14ac:dyDescent="0.3">
      <c r="A1995" s="1">
        <v>45584</v>
      </c>
      <c r="B1995" s="2">
        <v>45584.666250879629</v>
      </c>
      <c r="C1995" s="2" t="str">
        <f>TEXT(Tabla1[[#This Row],[date]],"mmm")</f>
        <v>oct</v>
      </c>
      <c r="D1995" s="2" t="str">
        <f>TEXT(Tabla1[[#This Row],[date]],"dddd")</f>
        <v>sábado</v>
      </c>
      <c r="E1995" s="2" t="str">
        <f>TEXT(Tabla1[[#This Row],[datetime]],"hh:mm")</f>
        <v>15:59</v>
      </c>
      <c r="F1995" t="s">
        <v>3</v>
      </c>
      <c r="G1995" t="s">
        <v>521</v>
      </c>
      <c r="H1995" t="str">
        <f>IF(ISBLANK(G1995),"cash",IF(COUNTIF($D$2:D1995,D1995)=1,"Nuevo","frecuente"))</f>
        <v>frecuente</v>
      </c>
      <c r="I1995" s="8">
        <v>35.76</v>
      </c>
      <c r="J1995" t="s">
        <v>7</v>
      </c>
      <c r="K1995" t="str">
        <f>Tabla1[[#This Row],[day_of_the_week]]&amp;"-"&amp;Tabla1[[#This Row],[hour]]&amp;"-"&amp;Tabla1[[#This Row],[cash_type]]&amp;"-"&amp;Tabla1[[#This Row],[card]]&amp;"-"&amp;Tabla1[[#This Row],[coffee_name]]</f>
        <v>sábado-15:59-card-ANON-0000-0000-0507-Latte</v>
      </c>
      <c r="L1995" t="str">
        <f>IF(COUNTIF($K$2:K1995,K1995)=1,"único","repetido")</f>
        <v>único</v>
      </c>
    </row>
    <row r="1996" spans="1:12" x14ac:dyDescent="0.3">
      <c r="A1996" s="1">
        <v>45584</v>
      </c>
      <c r="B1996" s="2">
        <v>45584.668586006941</v>
      </c>
      <c r="C1996" s="2" t="str">
        <f>TEXT(Tabla1[[#This Row],[date]],"mmm")</f>
        <v>oct</v>
      </c>
      <c r="D1996" s="2" t="str">
        <f>TEXT(Tabla1[[#This Row],[date]],"dddd")</f>
        <v>sábado</v>
      </c>
      <c r="E1996" s="2" t="str">
        <f>TEXT(Tabla1[[#This Row],[datetime]],"hh:mm")</f>
        <v>16:02</v>
      </c>
      <c r="F1996" t="s">
        <v>3</v>
      </c>
      <c r="G1996" t="s">
        <v>508</v>
      </c>
      <c r="H1996" t="str">
        <f>IF(ISBLANK(G1996),"cash",IF(COUNTIF($D$2:D1996,D1996)=1,"Nuevo","frecuente"))</f>
        <v>frecuente</v>
      </c>
      <c r="I1996" s="8">
        <v>35.76</v>
      </c>
      <c r="J1996" t="s">
        <v>7</v>
      </c>
      <c r="K1996" t="str">
        <f>Tabla1[[#This Row],[day_of_the_week]]&amp;"-"&amp;Tabla1[[#This Row],[hour]]&amp;"-"&amp;Tabla1[[#This Row],[cash_type]]&amp;"-"&amp;Tabla1[[#This Row],[card]]&amp;"-"&amp;Tabla1[[#This Row],[coffee_name]]</f>
        <v>sábado-16:02-card-ANON-0000-0000-0494-Latte</v>
      </c>
      <c r="L1996" t="str">
        <f>IF(COUNTIF($K$2:K1996,K1996)=1,"único","repetido")</f>
        <v>único</v>
      </c>
    </row>
    <row r="1997" spans="1:12" x14ac:dyDescent="0.3">
      <c r="A1997" s="1">
        <v>45584</v>
      </c>
      <c r="B1997" s="2">
        <v>45584.678964293984</v>
      </c>
      <c r="C1997" s="2" t="str">
        <f>TEXT(Tabla1[[#This Row],[date]],"mmm")</f>
        <v>oct</v>
      </c>
      <c r="D1997" s="2" t="str">
        <f>TEXT(Tabla1[[#This Row],[date]],"dddd")</f>
        <v>sábado</v>
      </c>
      <c r="E1997" s="2" t="str">
        <f>TEXT(Tabla1[[#This Row],[datetime]],"hh:mm")</f>
        <v>16:17</v>
      </c>
      <c r="F1997" t="s">
        <v>3</v>
      </c>
      <c r="G1997" t="s">
        <v>710</v>
      </c>
      <c r="H1997" t="str">
        <f>IF(ISBLANK(G1997),"cash",IF(COUNTIF($D$2:D1997,D1997)=1,"Nuevo","frecuente"))</f>
        <v>frecuente</v>
      </c>
      <c r="I1997" s="8">
        <v>35.76</v>
      </c>
      <c r="J1997" t="s">
        <v>7</v>
      </c>
      <c r="K1997" t="str">
        <f>Tabla1[[#This Row],[day_of_the_week]]&amp;"-"&amp;Tabla1[[#This Row],[hour]]&amp;"-"&amp;Tabla1[[#This Row],[cash_type]]&amp;"-"&amp;Tabla1[[#This Row],[card]]&amp;"-"&amp;Tabla1[[#This Row],[coffee_name]]</f>
        <v>sábado-16:17-card-ANON-0000-0000-0696-Latte</v>
      </c>
      <c r="L1997" t="str">
        <f>IF(COUNTIF($K$2:K1997,K1997)=1,"único","repetido")</f>
        <v>único</v>
      </c>
    </row>
    <row r="1998" spans="1:12" x14ac:dyDescent="0.3">
      <c r="A1998" s="1">
        <v>45584</v>
      </c>
      <c r="B1998" s="2">
        <v>45584.907471261577</v>
      </c>
      <c r="C1998" s="2" t="str">
        <f>TEXT(Tabla1[[#This Row],[date]],"mmm")</f>
        <v>oct</v>
      </c>
      <c r="D1998" s="2" t="str">
        <f>TEXT(Tabla1[[#This Row],[date]],"dddd")</f>
        <v>sábado</v>
      </c>
      <c r="E1998" s="2" t="str">
        <f>TEXT(Tabla1[[#This Row],[datetime]],"hh:mm")</f>
        <v>21:46</v>
      </c>
      <c r="F1998" t="s">
        <v>3</v>
      </c>
      <c r="G1998" t="s">
        <v>704</v>
      </c>
      <c r="H1998" t="str">
        <f>IF(ISBLANK(G1998),"cash",IF(COUNTIF($D$2:D1998,D1998)=1,"Nuevo","frecuente"))</f>
        <v>frecuente</v>
      </c>
      <c r="I1998" s="8">
        <v>35.76</v>
      </c>
      <c r="J1998" t="s">
        <v>18</v>
      </c>
      <c r="K1998" t="str">
        <f>Tabla1[[#This Row],[day_of_the_week]]&amp;"-"&amp;Tabla1[[#This Row],[hour]]&amp;"-"&amp;Tabla1[[#This Row],[cash_type]]&amp;"-"&amp;Tabla1[[#This Row],[card]]&amp;"-"&amp;Tabla1[[#This Row],[coffee_name]]</f>
        <v>sábado-21:46-card-ANON-0000-0000-0690-Cocoa</v>
      </c>
      <c r="L1998" t="str">
        <f>IF(COUNTIF($K$2:K1998,K1998)=1,"único","repetido")</f>
        <v>único</v>
      </c>
    </row>
    <row r="1999" spans="1:12" x14ac:dyDescent="0.3">
      <c r="A1999" s="1">
        <v>45584</v>
      </c>
      <c r="B1999" s="2">
        <v>45584.949047418981</v>
      </c>
      <c r="C1999" s="2" t="str">
        <f>TEXT(Tabla1[[#This Row],[date]],"mmm")</f>
        <v>oct</v>
      </c>
      <c r="D1999" s="2" t="str">
        <f>TEXT(Tabla1[[#This Row],[date]],"dddd")</f>
        <v>sábado</v>
      </c>
      <c r="E1999" s="2" t="str">
        <f>TEXT(Tabla1[[#This Row],[datetime]],"hh:mm")</f>
        <v>22:46</v>
      </c>
      <c r="F1999" t="s">
        <v>3</v>
      </c>
      <c r="G1999" t="s">
        <v>800</v>
      </c>
      <c r="H1999" t="str">
        <f>IF(ISBLANK(G1999),"cash",IF(COUNTIF($D$2:D1999,D1999)=1,"Nuevo","frecuente"))</f>
        <v>frecuente</v>
      </c>
      <c r="I1999" s="8">
        <v>35.76</v>
      </c>
      <c r="J1999" t="s">
        <v>43</v>
      </c>
      <c r="K1999" t="str">
        <f>Tabla1[[#This Row],[day_of_the_week]]&amp;"-"&amp;Tabla1[[#This Row],[hour]]&amp;"-"&amp;Tabla1[[#This Row],[cash_type]]&amp;"-"&amp;Tabla1[[#This Row],[card]]&amp;"-"&amp;Tabla1[[#This Row],[coffee_name]]</f>
        <v>sábado-22:46-card-ANON-0000-0000-0786-Cappuccino</v>
      </c>
      <c r="L1999" t="str">
        <f>IF(COUNTIF($K$2:K1999,K1999)=1,"único","repetido")</f>
        <v>único</v>
      </c>
    </row>
    <row r="2000" spans="1:12" x14ac:dyDescent="0.3">
      <c r="A2000" s="1">
        <v>45585</v>
      </c>
      <c r="B2000" s="2">
        <v>45585.361619976851</v>
      </c>
      <c r="C2000" s="2" t="str">
        <f>TEXT(Tabla1[[#This Row],[date]],"mmm")</f>
        <v>oct</v>
      </c>
      <c r="D2000" s="2" t="str">
        <f>TEXT(Tabla1[[#This Row],[date]],"dddd")</f>
        <v>domingo</v>
      </c>
      <c r="E2000" s="2" t="str">
        <f>TEXT(Tabla1[[#This Row],[datetime]],"hh:mm")</f>
        <v>08:40</v>
      </c>
      <c r="F2000" t="s">
        <v>3</v>
      </c>
      <c r="G2000" t="s">
        <v>584</v>
      </c>
      <c r="H2000" t="str">
        <f>IF(ISBLANK(G2000),"cash",IF(COUNTIF($D$2:D2000,D2000)=1,"Nuevo","frecuente"))</f>
        <v>frecuente</v>
      </c>
      <c r="I2000" s="8">
        <v>35.76</v>
      </c>
      <c r="J2000" t="s">
        <v>7</v>
      </c>
      <c r="K2000" t="str">
        <f>Tabla1[[#This Row],[day_of_the_week]]&amp;"-"&amp;Tabla1[[#This Row],[hour]]&amp;"-"&amp;Tabla1[[#This Row],[cash_type]]&amp;"-"&amp;Tabla1[[#This Row],[card]]&amp;"-"&amp;Tabla1[[#This Row],[coffee_name]]</f>
        <v>domingo-08:40-card-ANON-0000-0000-0570-Latte</v>
      </c>
      <c r="L2000" t="str">
        <f>IF(COUNTIF($K$2:K2000,K2000)=1,"único","repetido")</f>
        <v>único</v>
      </c>
    </row>
    <row r="2001" spans="1:12" x14ac:dyDescent="0.3">
      <c r="A2001" s="1">
        <v>45585</v>
      </c>
      <c r="B2001" s="2">
        <v>45585.362389710652</v>
      </c>
      <c r="C2001" s="2" t="str">
        <f>TEXT(Tabla1[[#This Row],[date]],"mmm")</f>
        <v>oct</v>
      </c>
      <c r="D2001" s="2" t="str">
        <f>TEXT(Tabla1[[#This Row],[date]],"dddd")</f>
        <v>domingo</v>
      </c>
      <c r="E2001" s="2" t="str">
        <f>TEXT(Tabla1[[#This Row],[datetime]],"hh:mm")</f>
        <v>08:41</v>
      </c>
      <c r="F2001" t="s">
        <v>3</v>
      </c>
      <c r="G2001" t="s">
        <v>584</v>
      </c>
      <c r="H2001" t="str">
        <f>IF(ISBLANK(G2001),"cash",IF(COUNTIF($D$2:D2001,D2001)=1,"Nuevo","frecuente"))</f>
        <v>frecuente</v>
      </c>
      <c r="I2001" s="8">
        <v>35.76</v>
      </c>
      <c r="J2001" t="s">
        <v>18</v>
      </c>
      <c r="K2001" t="str">
        <f>Tabla1[[#This Row],[day_of_the_week]]&amp;"-"&amp;Tabla1[[#This Row],[hour]]&amp;"-"&amp;Tabla1[[#This Row],[cash_type]]&amp;"-"&amp;Tabla1[[#This Row],[card]]&amp;"-"&amp;Tabla1[[#This Row],[coffee_name]]</f>
        <v>domingo-08:41-card-ANON-0000-0000-0570-Cocoa</v>
      </c>
      <c r="L2001" t="str">
        <f>IF(COUNTIF($K$2:K2001,K2001)=1,"único","repetido")</f>
        <v>único</v>
      </c>
    </row>
    <row r="2002" spans="1:12" x14ac:dyDescent="0.3">
      <c r="A2002" s="1">
        <v>45585</v>
      </c>
      <c r="B2002" s="2">
        <v>45585.470044456022</v>
      </c>
      <c r="C2002" s="2" t="str">
        <f>TEXT(Tabla1[[#This Row],[date]],"mmm")</f>
        <v>oct</v>
      </c>
      <c r="D2002" s="2" t="str">
        <f>TEXT(Tabla1[[#This Row],[date]],"dddd")</f>
        <v>domingo</v>
      </c>
      <c r="E2002" s="2" t="str">
        <f>TEXT(Tabla1[[#This Row],[datetime]],"hh:mm")</f>
        <v>11:16</v>
      </c>
      <c r="F2002" t="s">
        <v>3</v>
      </c>
      <c r="G2002" t="s">
        <v>801</v>
      </c>
      <c r="H2002" t="str">
        <f>IF(ISBLANK(G2002),"cash",IF(COUNTIF($D$2:D2002,D2002)=1,"Nuevo","frecuente"))</f>
        <v>frecuente</v>
      </c>
      <c r="I2002" s="8">
        <v>35.76</v>
      </c>
      <c r="J2002" t="s">
        <v>7</v>
      </c>
      <c r="K2002" t="str">
        <f>Tabla1[[#This Row],[day_of_the_week]]&amp;"-"&amp;Tabla1[[#This Row],[hour]]&amp;"-"&amp;Tabla1[[#This Row],[cash_type]]&amp;"-"&amp;Tabla1[[#This Row],[card]]&amp;"-"&amp;Tabla1[[#This Row],[coffee_name]]</f>
        <v>domingo-11:16-card-ANON-0000-0000-0787-Latte</v>
      </c>
      <c r="L2002" t="str">
        <f>IF(COUNTIF($K$2:K2002,K2002)=1,"único","repetido")</f>
        <v>único</v>
      </c>
    </row>
    <row r="2003" spans="1:12" x14ac:dyDescent="0.3">
      <c r="A2003" s="1">
        <v>45585</v>
      </c>
      <c r="B2003" s="2">
        <v>45585.603310694445</v>
      </c>
      <c r="C2003" s="2" t="str">
        <f>TEXT(Tabla1[[#This Row],[date]],"mmm")</f>
        <v>oct</v>
      </c>
      <c r="D2003" s="2" t="str">
        <f>TEXT(Tabla1[[#This Row],[date]],"dddd")</f>
        <v>domingo</v>
      </c>
      <c r="E2003" s="2" t="str">
        <f>TEXT(Tabla1[[#This Row],[datetime]],"hh:mm")</f>
        <v>14:28</v>
      </c>
      <c r="F2003" t="s">
        <v>3</v>
      </c>
      <c r="G2003" t="s">
        <v>664</v>
      </c>
      <c r="H2003" t="str">
        <f>IF(ISBLANK(G2003),"cash",IF(COUNTIF($D$2:D2003,D2003)=1,"Nuevo","frecuente"))</f>
        <v>frecuente</v>
      </c>
      <c r="I2003" s="8">
        <v>35.76</v>
      </c>
      <c r="J2003" t="s">
        <v>9</v>
      </c>
      <c r="K2003" t="str">
        <f>Tabla1[[#This Row],[day_of_the_week]]&amp;"-"&amp;Tabla1[[#This Row],[hour]]&amp;"-"&amp;Tabla1[[#This Row],[cash_type]]&amp;"-"&amp;Tabla1[[#This Row],[card]]&amp;"-"&amp;Tabla1[[#This Row],[coffee_name]]</f>
        <v>domingo-14:28-card-ANON-0000-0000-0650-Hot Chocolate</v>
      </c>
      <c r="L2003" t="str">
        <f>IF(COUNTIF($K$2:K2003,K2003)=1,"único","repetido")</f>
        <v>único</v>
      </c>
    </row>
    <row r="2004" spans="1:12" x14ac:dyDescent="0.3">
      <c r="A2004" s="1">
        <v>45585</v>
      </c>
      <c r="B2004" s="2">
        <v>45585.60397621528</v>
      </c>
      <c r="C2004" s="2" t="str">
        <f>TEXT(Tabla1[[#This Row],[date]],"mmm")</f>
        <v>oct</v>
      </c>
      <c r="D2004" s="2" t="str">
        <f>TEXT(Tabla1[[#This Row],[date]],"dddd")</f>
        <v>domingo</v>
      </c>
      <c r="E2004" s="2" t="str">
        <f>TEXT(Tabla1[[#This Row],[datetime]],"hh:mm")</f>
        <v>14:29</v>
      </c>
      <c r="F2004" t="s">
        <v>3</v>
      </c>
      <c r="G2004" t="s">
        <v>664</v>
      </c>
      <c r="H2004" t="str">
        <f>IF(ISBLANK(G2004),"cash",IF(COUNTIF($D$2:D2004,D2004)=1,"Nuevo","frecuente"))</f>
        <v>frecuente</v>
      </c>
      <c r="I2004" s="8">
        <v>25.96</v>
      </c>
      <c r="J2004" t="s">
        <v>28</v>
      </c>
      <c r="K2004" t="str">
        <f>Tabla1[[#This Row],[day_of_the_week]]&amp;"-"&amp;Tabla1[[#This Row],[hour]]&amp;"-"&amp;Tabla1[[#This Row],[cash_type]]&amp;"-"&amp;Tabla1[[#This Row],[card]]&amp;"-"&amp;Tabla1[[#This Row],[coffee_name]]</f>
        <v>domingo-14:29-card-ANON-0000-0000-0650-Cortado</v>
      </c>
      <c r="L2004" t="str">
        <f>IF(COUNTIF($K$2:K2004,K2004)=1,"único","repetido")</f>
        <v>único</v>
      </c>
    </row>
    <row r="2005" spans="1:12" x14ac:dyDescent="0.3">
      <c r="A2005" s="1">
        <v>45585</v>
      </c>
      <c r="B2005" s="2">
        <v>45585.661632581017</v>
      </c>
      <c r="C2005" s="2" t="str">
        <f>TEXT(Tabla1[[#This Row],[date]],"mmm")</f>
        <v>oct</v>
      </c>
      <c r="D2005" s="2" t="str">
        <f>TEXT(Tabla1[[#This Row],[date]],"dddd")</f>
        <v>domingo</v>
      </c>
      <c r="E2005" s="2" t="str">
        <f>TEXT(Tabla1[[#This Row],[datetime]],"hh:mm")</f>
        <v>15:52</v>
      </c>
      <c r="F2005" t="s">
        <v>3</v>
      </c>
      <c r="G2005" t="s">
        <v>469</v>
      </c>
      <c r="H2005" t="str">
        <f>IF(ISBLANK(G2005),"cash",IF(COUNTIF($D$2:D2005,D2005)=1,"Nuevo","frecuente"))</f>
        <v>frecuente</v>
      </c>
      <c r="I2005" s="8">
        <v>30.86</v>
      </c>
      <c r="J2005" t="s">
        <v>14</v>
      </c>
      <c r="K2005" t="str">
        <f>Tabla1[[#This Row],[day_of_the_week]]&amp;"-"&amp;Tabla1[[#This Row],[hour]]&amp;"-"&amp;Tabla1[[#This Row],[cash_type]]&amp;"-"&amp;Tabla1[[#This Row],[card]]&amp;"-"&amp;Tabla1[[#This Row],[coffee_name]]</f>
        <v>domingo-15:52-card-ANON-0000-0000-0455-Americano with Milk</v>
      </c>
      <c r="L2005" t="str">
        <f>IF(COUNTIF($K$2:K2005,K2005)=1,"único","repetido")</f>
        <v>único</v>
      </c>
    </row>
    <row r="2006" spans="1:12" x14ac:dyDescent="0.3">
      <c r="A2006" s="1">
        <v>45585</v>
      </c>
      <c r="B2006" s="2">
        <v>45585.698029895837</v>
      </c>
      <c r="C2006" s="2" t="str">
        <f>TEXT(Tabla1[[#This Row],[date]],"mmm")</f>
        <v>oct</v>
      </c>
      <c r="D2006" s="2" t="str">
        <f>TEXT(Tabla1[[#This Row],[date]],"dddd")</f>
        <v>domingo</v>
      </c>
      <c r="E2006" s="2" t="str">
        <f>TEXT(Tabla1[[#This Row],[datetime]],"hh:mm")</f>
        <v>16:45</v>
      </c>
      <c r="F2006" t="s">
        <v>3</v>
      </c>
      <c r="G2006" t="s">
        <v>802</v>
      </c>
      <c r="H2006" t="str">
        <f>IF(ISBLANK(G2006),"cash",IF(COUNTIF($D$2:D2006,D2006)=1,"Nuevo","frecuente"))</f>
        <v>frecuente</v>
      </c>
      <c r="I2006" s="8">
        <v>35.76</v>
      </c>
      <c r="J2006" t="s">
        <v>7</v>
      </c>
      <c r="K2006" t="str">
        <f>Tabla1[[#This Row],[day_of_the_week]]&amp;"-"&amp;Tabla1[[#This Row],[hour]]&amp;"-"&amp;Tabla1[[#This Row],[cash_type]]&amp;"-"&amp;Tabla1[[#This Row],[card]]&amp;"-"&amp;Tabla1[[#This Row],[coffee_name]]</f>
        <v>domingo-16:45-card-ANON-0000-0000-0788-Latte</v>
      </c>
      <c r="L2006" t="str">
        <f>IF(COUNTIF($K$2:K2006,K2006)=1,"único","repetido")</f>
        <v>único</v>
      </c>
    </row>
    <row r="2007" spans="1:12" x14ac:dyDescent="0.3">
      <c r="A2007" s="1">
        <v>45585</v>
      </c>
      <c r="B2007" s="2">
        <v>45585.698666840275</v>
      </c>
      <c r="C2007" s="2" t="str">
        <f>TEXT(Tabla1[[#This Row],[date]],"mmm")</f>
        <v>oct</v>
      </c>
      <c r="D2007" s="2" t="str">
        <f>TEXT(Tabla1[[#This Row],[date]],"dddd")</f>
        <v>domingo</v>
      </c>
      <c r="E2007" s="2" t="str">
        <f>TEXT(Tabla1[[#This Row],[datetime]],"hh:mm")</f>
        <v>16:46</v>
      </c>
      <c r="F2007" t="s">
        <v>3</v>
      </c>
      <c r="G2007" t="s">
        <v>802</v>
      </c>
      <c r="H2007" t="str">
        <f>IF(ISBLANK(G2007),"cash",IF(COUNTIF($D$2:D2007,D2007)=1,"Nuevo","frecuente"))</f>
        <v>frecuente</v>
      </c>
      <c r="I2007" s="8">
        <v>35.76</v>
      </c>
      <c r="J2007" t="s">
        <v>7</v>
      </c>
      <c r="K2007" t="str">
        <f>Tabla1[[#This Row],[day_of_the_week]]&amp;"-"&amp;Tabla1[[#This Row],[hour]]&amp;"-"&amp;Tabla1[[#This Row],[cash_type]]&amp;"-"&amp;Tabla1[[#This Row],[card]]&amp;"-"&amp;Tabla1[[#This Row],[coffee_name]]</f>
        <v>domingo-16:46-card-ANON-0000-0000-0788-Latte</v>
      </c>
      <c r="L2007" t="str">
        <f>IF(COUNTIF($K$2:K2007,K2007)=1,"único","repetido")</f>
        <v>único</v>
      </c>
    </row>
    <row r="2008" spans="1:12" x14ac:dyDescent="0.3">
      <c r="A2008" s="1">
        <v>45585</v>
      </c>
      <c r="B2008" s="2">
        <v>45585.727150775463</v>
      </c>
      <c r="C2008" s="2" t="str">
        <f>TEXT(Tabla1[[#This Row],[date]],"mmm")</f>
        <v>oct</v>
      </c>
      <c r="D2008" s="2" t="str">
        <f>TEXT(Tabla1[[#This Row],[date]],"dddd")</f>
        <v>domingo</v>
      </c>
      <c r="E2008" s="2" t="str">
        <f>TEXT(Tabla1[[#This Row],[datetime]],"hh:mm")</f>
        <v>17:27</v>
      </c>
      <c r="F2008" t="s">
        <v>3</v>
      </c>
      <c r="G2008" t="s">
        <v>521</v>
      </c>
      <c r="H2008" t="str">
        <f>IF(ISBLANK(G2008),"cash",IF(COUNTIF($D$2:D2008,D2008)=1,"Nuevo","frecuente"))</f>
        <v>frecuente</v>
      </c>
      <c r="I2008" s="8">
        <v>35.76</v>
      </c>
      <c r="J2008" t="s">
        <v>7</v>
      </c>
      <c r="K2008" t="str">
        <f>Tabla1[[#This Row],[day_of_the_week]]&amp;"-"&amp;Tabla1[[#This Row],[hour]]&amp;"-"&amp;Tabla1[[#This Row],[cash_type]]&amp;"-"&amp;Tabla1[[#This Row],[card]]&amp;"-"&amp;Tabla1[[#This Row],[coffee_name]]</f>
        <v>domingo-17:27-card-ANON-0000-0000-0507-Latte</v>
      </c>
      <c r="L2008" t="str">
        <f>IF(COUNTIF($K$2:K2008,K2008)=1,"único","repetido")</f>
        <v>único</v>
      </c>
    </row>
    <row r="2009" spans="1:12" x14ac:dyDescent="0.3">
      <c r="A2009" s="1">
        <v>45585</v>
      </c>
      <c r="B2009" s="2">
        <v>45585.77380077546</v>
      </c>
      <c r="C2009" s="2" t="str">
        <f>TEXT(Tabla1[[#This Row],[date]],"mmm")</f>
        <v>oct</v>
      </c>
      <c r="D2009" s="2" t="str">
        <f>TEXT(Tabla1[[#This Row],[date]],"dddd")</f>
        <v>domingo</v>
      </c>
      <c r="E2009" s="2" t="str">
        <f>TEXT(Tabla1[[#This Row],[datetime]],"hh:mm")</f>
        <v>18:34</v>
      </c>
      <c r="F2009" t="s">
        <v>3</v>
      </c>
      <c r="G2009" t="s">
        <v>23</v>
      </c>
      <c r="H2009" t="str">
        <f>IF(ISBLANK(G2009),"cash",IF(COUNTIF($D$2:D2009,D2009)=1,"Nuevo","frecuente"))</f>
        <v>frecuente</v>
      </c>
      <c r="I2009" s="8">
        <v>35.76</v>
      </c>
      <c r="J2009" t="s">
        <v>18</v>
      </c>
      <c r="K2009" t="str">
        <f>Tabla1[[#This Row],[day_of_the_week]]&amp;"-"&amp;Tabla1[[#This Row],[hour]]&amp;"-"&amp;Tabla1[[#This Row],[cash_type]]&amp;"-"&amp;Tabla1[[#This Row],[card]]&amp;"-"&amp;Tabla1[[#This Row],[coffee_name]]</f>
        <v>domingo-18:34-card-ANON-0000-0000-0012-Cocoa</v>
      </c>
      <c r="L2009" t="str">
        <f>IF(COUNTIF($K$2:K2009,K2009)=1,"único","repetido")</f>
        <v>único</v>
      </c>
    </row>
    <row r="2010" spans="1:12" x14ac:dyDescent="0.3">
      <c r="A2010" s="1">
        <v>45585</v>
      </c>
      <c r="B2010" s="2">
        <v>45585.774400023147</v>
      </c>
      <c r="C2010" s="2" t="str">
        <f>TEXT(Tabla1[[#This Row],[date]],"mmm")</f>
        <v>oct</v>
      </c>
      <c r="D2010" s="2" t="str">
        <f>TEXT(Tabla1[[#This Row],[date]],"dddd")</f>
        <v>domingo</v>
      </c>
      <c r="E2010" s="2" t="str">
        <f>TEXT(Tabla1[[#This Row],[datetime]],"hh:mm")</f>
        <v>18:35</v>
      </c>
      <c r="F2010" t="s">
        <v>3</v>
      </c>
      <c r="G2010" t="s">
        <v>23</v>
      </c>
      <c r="H2010" t="str">
        <f>IF(ISBLANK(G2010),"cash",IF(COUNTIF($D$2:D2010,D2010)=1,"Nuevo","frecuente"))</f>
        <v>frecuente</v>
      </c>
      <c r="I2010" s="8">
        <v>35.76</v>
      </c>
      <c r="J2010" t="s">
        <v>18</v>
      </c>
      <c r="K2010" t="str">
        <f>Tabla1[[#This Row],[day_of_the_week]]&amp;"-"&amp;Tabla1[[#This Row],[hour]]&amp;"-"&amp;Tabla1[[#This Row],[cash_type]]&amp;"-"&amp;Tabla1[[#This Row],[card]]&amp;"-"&amp;Tabla1[[#This Row],[coffee_name]]</f>
        <v>domingo-18:35-card-ANON-0000-0000-0012-Cocoa</v>
      </c>
      <c r="L2010" t="str">
        <f>IF(COUNTIF($K$2:K2010,K2010)=1,"único","repetido")</f>
        <v>único</v>
      </c>
    </row>
    <row r="2011" spans="1:12" x14ac:dyDescent="0.3">
      <c r="A2011" s="1">
        <v>45585</v>
      </c>
      <c r="B2011" s="2">
        <v>45585.884931076391</v>
      </c>
      <c r="C2011" s="2" t="str">
        <f>TEXT(Tabla1[[#This Row],[date]],"mmm")</f>
        <v>oct</v>
      </c>
      <c r="D2011" s="2" t="str">
        <f>TEXT(Tabla1[[#This Row],[date]],"dddd")</f>
        <v>domingo</v>
      </c>
      <c r="E2011" s="2" t="str">
        <f>TEXT(Tabla1[[#This Row],[datetime]],"hh:mm")</f>
        <v>21:14</v>
      </c>
      <c r="F2011" t="s">
        <v>3</v>
      </c>
      <c r="G2011" t="s">
        <v>803</v>
      </c>
      <c r="H2011" t="str">
        <f>IF(ISBLANK(G2011),"cash",IF(COUNTIF($D$2:D2011,D2011)=1,"Nuevo","frecuente"))</f>
        <v>frecuente</v>
      </c>
      <c r="I2011" s="8">
        <v>35.76</v>
      </c>
      <c r="J2011" t="s">
        <v>9</v>
      </c>
      <c r="K2011" t="str">
        <f>Tabla1[[#This Row],[day_of_the_week]]&amp;"-"&amp;Tabla1[[#This Row],[hour]]&amp;"-"&amp;Tabla1[[#This Row],[cash_type]]&amp;"-"&amp;Tabla1[[#This Row],[card]]&amp;"-"&amp;Tabla1[[#This Row],[coffee_name]]</f>
        <v>domingo-21:14-card-ANON-0000-0000-0789-Hot Chocolate</v>
      </c>
      <c r="L2011" t="str">
        <f>IF(COUNTIF($K$2:K2011,K2011)=1,"único","repetido")</f>
        <v>único</v>
      </c>
    </row>
    <row r="2012" spans="1:12" x14ac:dyDescent="0.3">
      <c r="A2012" s="1">
        <v>45585</v>
      </c>
      <c r="B2012" s="2">
        <v>45585.885622453701</v>
      </c>
      <c r="C2012" s="2" t="str">
        <f>TEXT(Tabla1[[#This Row],[date]],"mmm")</f>
        <v>oct</v>
      </c>
      <c r="D2012" s="2" t="str">
        <f>TEXT(Tabla1[[#This Row],[date]],"dddd")</f>
        <v>domingo</v>
      </c>
      <c r="E2012" s="2" t="str">
        <f>TEXT(Tabla1[[#This Row],[datetime]],"hh:mm")</f>
        <v>21:15</v>
      </c>
      <c r="F2012" t="s">
        <v>3</v>
      </c>
      <c r="G2012" t="s">
        <v>804</v>
      </c>
      <c r="H2012" t="str">
        <f>IF(ISBLANK(G2012),"cash",IF(COUNTIF($D$2:D2012,D2012)=1,"Nuevo","frecuente"))</f>
        <v>frecuente</v>
      </c>
      <c r="I2012" s="8">
        <v>25.96</v>
      </c>
      <c r="J2012" t="s">
        <v>28</v>
      </c>
      <c r="K2012" t="str">
        <f>Tabla1[[#This Row],[day_of_the_week]]&amp;"-"&amp;Tabla1[[#This Row],[hour]]&amp;"-"&amp;Tabla1[[#This Row],[cash_type]]&amp;"-"&amp;Tabla1[[#This Row],[card]]&amp;"-"&amp;Tabla1[[#This Row],[coffee_name]]</f>
        <v>domingo-21:15-card-ANON-0000-0000-0790-Cortado</v>
      </c>
      <c r="L2012" t="str">
        <f>IF(COUNTIF($K$2:K2012,K2012)=1,"único","repetido")</f>
        <v>único</v>
      </c>
    </row>
    <row r="2013" spans="1:12" x14ac:dyDescent="0.3">
      <c r="A2013" s="1">
        <v>45585</v>
      </c>
      <c r="B2013" s="2">
        <v>45585.887116493053</v>
      </c>
      <c r="C2013" s="2" t="str">
        <f>TEXT(Tabla1[[#This Row],[date]],"mmm")</f>
        <v>oct</v>
      </c>
      <c r="D2013" s="2" t="str">
        <f>TEXT(Tabla1[[#This Row],[date]],"dddd")</f>
        <v>domingo</v>
      </c>
      <c r="E2013" s="2" t="str">
        <f>TEXT(Tabla1[[#This Row],[datetime]],"hh:mm")</f>
        <v>21:17</v>
      </c>
      <c r="F2013" t="s">
        <v>3</v>
      </c>
      <c r="G2013" t="s">
        <v>805</v>
      </c>
      <c r="H2013" t="str">
        <f>IF(ISBLANK(G2013),"cash",IF(COUNTIF($D$2:D2013,D2013)=1,"Nuevo","frecuente"))</f>
        <v>frecuente</v>
      </c>
      <c r="I2013" s="8">
        <v>35.76</v>
      </c>
      <c r="J2013" t="s">
        <v>18</v>
      </c>
      <c r="K2013" t="str">
        <f>Tabla1[[#This Row],[day_of_the_week]]&amp;"-"&amp;Tabla1[[#This Row],[hour]]&amp;"-"&amp;Tabla1[[#This Row],[cash_type]]&amp;"-"&amp;Tabla1[[#This Row],[card]]&amp;"-"&amp;Tabla1[[#This Row],[coffee_name]]</f>
        <v>domingo-21:17-card-ANON-0000-0000-0791-Cocoa</v>
      </c>
      <c r="L2013" t="str">
        <f>IF(COUNTIF($K$2:K2013,K2013)=1,"único","repetido")</f>
        <v>único</v>
      </c>
    </row>
    <row r="2014" spans="1:12" x14ac:dyDescent="0.3">
      <c r="A2014" s="1">
        <v>45585</v>
      </c>
      <c r="B2014" s="2">
        <v>45585.892362094906</v>
      </c>
      <c r="C2014" s="2" t="str">
        <f>TEXT(Tabla1[[#This Row],[date]],"mmm")</f>
        <v>oct</v>
      </c>
      <c r="D2014" s="2" t="str">
        <f>TEXT(Tabla1[[#This Row],[date]],"dddd")</f>
        <v>domingo</v>
      </c>
      <c r="E2014" s="2" t="str">
        <f>TEXT(Tabla1[[#This Row],[datetime]],"hh:mm")</f>
        <v>21:25</v>
      </c>
      <c r="F2014" t="s">
        <v>3</v>
      </c>
      <c r="G2014" t="s">
        <v>806</v>
      </c>
      <c r="H2014" t="str">
        <f>IF(ISBLANK(G2014),"cash",IF(COUNTIF($D$2:D2014,D2014)=1,"Nuevo","frecuente"))</f>
        <v>frecuente</v>
      </c>
      <c r="I2014" s="8">
        <v>35.76</v>
      </c>
      <c r="J2014" t="s">
        <v>7</v>
      </c>
      <c r="K2014" t="str">
        <f>Tabla1[[#This Row],[day_of_the_week]]&amp;"-"&amp;Tabla1[[#This Row],[hour]]&amp;"-"&amp;Tabla1[[#This Row],[cash_type]]&amp;"-"&amp;Tabla1[[#This Row],[card]]&amp;"-"&amp;Tabla1[[#This Row],[coffee_name]]</f>
        <v>domingo-21:25-card-ANON-0000-0000-0792-Latte</v>
      </c>
      <c r="L2014" t="str">
        <f>IF(COUNTIF($K$2:K2014,K2014)=1,"único","repetido")</f>
        <v>único</v>
      </c>
    </row>
    <row r="2015" spans="1:12" x14ac:dyDescent="0.3">
      <c r="A2015" s="1">
        <v>45585</v>
      </c>
      <c r="B2015" s="2">
        <v>45585.928808344906</v>
      </c>
      <c r="C2015" s="2" t="str">
        <f>TEXT(Tabla1[[#This Row],[date]],"mmm")</f>
        <v>oct</v>
      </c>
      <c r="D2015" s="2" t="str">
        <f>TEXT(Tabla1[[#This Row],[date]],"dddd")</f>
        <v>domingo</v>
      </c>
      <c r="E2015" s="2" t="str">
        <f>TEXT(Tabla1[[#This Row],[datetime]],"hh:mm")</f>
        <v>22:17</v>
      </c>
      <c r="F2015" t="s">
        <v>3</v>
      </c>
      <c r="G2015" t="s">
        <v>564</v>
      </c>
      <c r="H2015" t="str">
        <f>IF(ISBLANK(G2015),"cash",IF(COUNTIF($D$2:D2015,D2015)=1,"Nuevo","frecuente"))</f>
        <v>frecuente</v>
      </c>
      <c r="I2015" s="8">
        <v>35.76</v>
      </c>
      <c r="J2015" t="s">
        <v>43</v>
      </c>
      <c r="K2015" t="str">
        <f>Tabla1[[#This Row],[day_of_the_week]]&amp;"-"&amp;Tabla1[[#This Row],[hour]]&amp;"-"&amp;Tabla1[[#This Row],[cash_type]]&amp;"-"&amp;Tabla1[[#This Row],[card]]&amp;"-"&amp;Tabla1[[#This Row],[coffee_name]]</f>
        <v>domingo-22:17-card-ANON-0000-0000-0550-Cappuccino</v>
      </c>
      <c r="L2015" t="str">
        <f>IF(COUNTIF($K$2:K2015,K2015)=1,"único","repetido")</f>
        <v>único</v>
      </c>
    </row>
    <row r="2016" spans="1:12" x14ac:dyDescent="0.3">
      <c r="A2016" s="1">
        <v>45586</v>
      </c>
      <c r="B2016" s="2">
        <v>45586.325498692131</v>
      </c>
      <c r="C2016" s="2" t="str">
        <f>TEXT(Tabla1[[#This Row],[date]],"mmm")</f>
        <v>oct</v>
      </c>
      <c r="D2016" s="2" t="str">
        <f>TEXT(Tabla1[[#This Row],[date]],"dddd")</f>
        <v>lunes</v>
      </c>
      <c r="E2016" s="2" t="str">
        <f>TEXT(Tabla1[[#This Row],[datetime]],"hh:mm")</f>
        <v>07:48</v>
      </c>
      <c r="F2016" t="s">
        <v>3</v>
      </c>
      <c r="G2016" t="s">
        <v>710</v>
      </c>
      <c r="H2016" t="str">
        <f>IF(ISBLANK(G2016),"cash",IF(COUNTIF($D$2:D2016,D2016)=1,"Nuevo","frecuente"))</f>
        <v>frecuente</v>
      </c>
      <c r="I2016" s="8">
        <v>35.76</v>
      </c>
      <c r="J2016" t="s">
        <v>7</v>
      </c>
      <c r="K2016" t="str">
        <f>Tabla1[[#This Row],[day_of_the_week]]&amp;"-"&amp;Tabla1[[#This Row],[hour]]&amp;"-"&amp;Tabla1[[#This Row],[cash_type]]&amp;"-"&amp;Tabla1[[#This Row],[card]]&amp;"-"&amp;Tabla1[[#This Row],[coffee_name]]</f>
        <v>lunes-07:48-card-ANON-0000-0000-0696-Latte</v>
      </c>
      <c r="L2016" t="str">
        <f>IF(COUNTIF($K$2:K2016,K2016)=1,"único","repetido")</f>
        <v>único</v>
      </c>
    </row>
    <row r="2017" spans="1:12" x14ac:dyDescent="0.3">
      <c r="A2017" s="1">
        <v>45586</v>
      </c>
      <c r="B2017" s="2">
        <v>45586.347180358796</v>
      </c>
      <c r="C2017" s="2" t="str">
        <f>TEXT(Tabla1[[#This Row],[date]],"mmm")</f>
        <v>oct</v>
      </c>
      <c r="D2017" s="2" t="str">
        <f>TEXT(Tabla1[[#This Row],[date]],"dddd")</f>
        <v>lunes</v>
      </c>
      <c r="E2017" s="2" t="str">
        <f>TEXT(Tabla1[[#This Row],[datetime]],"hh:mm")</f>
        <v>08:19</v>
      </c>
      <c r="F2017" t="s">
        <v>3</v>
      </c>
      <c r="G2017" t="s">
        <v>111</v>
      </c>
      <c r="H2017" t="str">
        <f>IF(ISBLANK(G2017),"cash",IF(COUNTIF($D$2:D2017,D2017)=1,"Nuevo","frecuente"))</f>
        <v>frecuente</v>
      </c>
      <c r="I2017" s="8">
        <v>35.76</v>
      </c>
      <c r="J2017" t="s">
        <v>7</v>
      </c>
      <c r="K2017" t="str">
        <f>Tabla1[[#This Row],[day_of_the_week]]&amp;"-"&amp;Tabla1[[#This Row],[hour]]&amp;"-"&amp;Tabla1[[#This Row],[cash_type]]&amp;"-"&amp;Tabla1[[#This Row],[card]]&amp;"-"&amp;Tabla1[[#This Row],[coffee_name]]</f>
        <v>lunes-08:19-card-ANON-0000-0000-0097-Latte</v>
      </c>
      <c r="L2017" t="str">
        <f>IF(COUNTIF($K$2:K2017,K2017)=1,"único","repetido")</f>
        <v>único</v>
      </c>
    </row>
    <row r="2018" spans="1:12" x14ac:dyDescent="0.3">
      <c r="A2018" s="1">
        <v>45586</v>
      </c>
      <c r="B2018" s="2">
        <v>45586.378407800927</v>
      </c>
      <c r="C2018" s="2" t="str">
        <f>TEXT(Tabla1[[#This Row],[date]],"mmm")</f>
        <v>oct</v>
      </c>
      <c r="D2018" s="2" t="str">
        <f>TEXT(Tabla1[[#This Row],[date]],"dddd")</f>
        <v>lunes</v>
      </c>
      <c r="E2018" s="2" t="str">
        <f>TEXT(Tabla1[[#This Row],[datetime]],"hh:mm")</f>
        <v>09:04</v>
      </c>
      <c r="F2018" t="s">
        <v>3</v>
      </c>
      <c r="G2018" t="s">
        <v>399</v>
      </c>
      <c r="H2018" t="str">
        <f>IF(ISBLANK(G2018),"cash",IF(COUNTIF($D$2:D2018,D2018)=1,"Nuevo","frecuente"))</f>
        <v>frecuente</v>
      </c>
      <c r="I2018" s="8">
        <v>30.86</v>
      </c>
      <c r="J2018" t="s">
        <v>14</v>
      </c>
      <c r="K2018" t="str">
        <f>Tabla1[[#This Row],[day_of_the_week]]&amp;"-"&amp;Tabla1[[#This Row],[hour]]&amp;"-"&amp;Tabla1[[#This Row],[cash_type]]&amp;"-"&amp;Tabla1[[#This Row],[card]]&amp;"-"&amp;Tabla1[[#This Row],[coffee_name]]</f>
        <v>lunes-09:04-card-ANON-0000-0000-0385-Americano with Milk</v>
      </c>
      <c r="L2018" t="str">
        <f>IF(COUNTIF($K$2:K2018,K2018)=1,"único","repetido")</f>
        <v>único</v>
      </c>
    </row>
    <row r="2019" spans="1:12" x14ac:dyDescent="0.3">
      <c r="A2019" s="1">
        <v>45586</v>
      </c>
      <c r="B2019" s="2">
        <v>45586.398906793984</v>
      </c>
      <c r="C2019" s="2" t="str">
        <f>TEXT(Tabla1[[#This Row],[date]],"mmm")</f>
        <v>oct</v>
      </c>
      <c r="D2019" s="2" t="str">
        <f>TEXT(Tabla1[[#This Row],[date]],"dddd")</f>
        <v>lunes</v>
      </c>
      <c r="E2019" s="2" t="str">
        <f>TEXT(Tabla1[[#This Row],[datetime]],"hh:mm")</f>
        <v>09:34</v>
      </c>
      <c r="F2019" t="s">
        <v>3</v>
      </c>
      <c r="G2019" t="s">
        <v>807</v>
      </c>
      <c r="H2019" t="str">
        <f>IF(ISBLANK(G2019),"cash",IF(COUNTIF($D$2:D2019,D2019)=1,"Nuevo","frecuente"))</f>
        <v>frecuente</v>
      </c>
      <c r="I2019" s="8">
        <v>35.76</v>
      </c>
      <c r="J2019" t="s">
        <v>7</v>
      </c>
      <c r="K2019" t="str">
        <f>Tabla1[[#This Row],[day_of_the_week]]&amp;"-"&amp;Tabla1[[#This Row],[hour]]&amp;"-"&amp;Tabla1[[#This Row],[cash_type]]&amp;"-"&amp;Tabla1[[#This Row],[card]]&amp;"-"&amp;Tabla1[[#This Row],[coffee_name]]</f>
        <v>lunes-09:34-card-ANON-0000-0000-0793-Latte</v>
      </c>
      <c r="L2019" t="str">
        <f>IF(COUNTIF($K$2:K2019,K2019)=1,"único","repetido")</f>
        <v>único</v>
      </c>
    </row>
    <row r="2020" spans="1:12" x14ac:dyDescent="0.3">
      <c r="A2020" s="1">
        <v>45586</v>
      </c>
      <c r="B2020" s="2">
        <v>45586.434135925927</v>
      </c>
      <c r="C2020" s="2" t="str">
        <f>TEXT(Tabla1[[#This Row],[date]],"mmm")</f>
        <v>oct</v>
      </c>
      <c r="D2020" s="2" t="str">
        <f>TEXT(Tabla1[[#This Row],[date]],"dddd")</f>
        <v>lunes</v>
      </c>
      <c r="E2020" s="2" t="str">
        <f>TEXT(Tabla1[[#This Row],[datetime]],"hh:mm")</f>
        <v>10:25</v>
      </c>
      <c r="F2020" t="s">
        <v>3</v>
      </c>
      <c r="G2020" t="s">
        <v>714</v>
      </c>
      <c r="H2020" t="str">
        <f>IF(ISBLANK(G2020),"cash",IF(COUNTIF($D$2:D2020,D2020)=1,"Nuevo","frecuente"))</f>
        <v>frecuente</v>
      </c>
      <c r="I2020" s="8">
        <v>25.96</v>
      </c>
      <c r="J2020" t="s">
        <v>11</v>
      </c>
      <c r="K2020" t="str">
        <f>Tabla1[[#This Row],[day_of_the_week]]&amp;"-"&amp;Tabla1[[#This Row],[hour]]&amp;"-"&amp;Tabla1[[#This Row],[cash_type]]&amp;"-"&amp;Tabla1[[#This Row],[card]]&amp;"-"&amp;Tabla1[[#This Row],[coffee_name]]</f>
        <v>lunes-10:25-card-ANON-0000-0000-0700-Americano</v>
      </c>
      <c r="L2020" t="str">
        <f>IF(COUNTIF($K$2:K2020,K2020)=1,"único","repetido")</f>
        <v>único</v>
      </c>
    </row>
    <row r="2021" spans="1:12" x14ac:dyDescent="0.3">
      <c r="A2021" s="1">
        <v>45586</v>
      </c>
      <c r="B2021" s="2">
        <v>45586.445656539348</v>
      </c>
      <c r="C2021" s="2" t="str">
        <f>TEXT(Tabla1[[#This Row],[date]],"mmm")</f>
        <v>oct</v>
      </c>
      <c r="D2021" s="2" t="str">
        <f>TEXT(Tabla1[[#This Row],[date]],"dddd")</f>
        <v>lunes</v>
      </c>
      <c r="E2021" s="2" t="str">
        <f>TEXT(Tabla1[[#This Row],[datetime]],"hh:mm")</f>
        <v>10:41</v>
      </c>
      <c r="F2021" t="s">
        <v>3</v>
      </c>
      <c r="G2021" t="s">
        <v>155</v>
      </c>
      <c r="H2021" t="str">
        <f>IF(ISBLANK(G2021),"cash",IF(COUNTIF($D$2:D2021,D2021)=1,"Nuevo","frecuente"))</f>
        <v>frecuente</v>
      </c>
      <c r="I2021" s="8">
        <v>25.96</v>
      </c>
      <c r="J2021" t="s">
        <v>28</v>
      </c>
      <c r="K2021" t="str">
        <f>Tabla1[[#This Row],[day_of_the_week]]&amp;"-"&amp;Tabla1[[#This Row],[hour]]&amp;"-"&amp;Tabla1[[#This Row],[cash_type]]&amp;"-"&amp;Tabla1[[#This Row],[card]]&amp;"-"&amp;Tabla1[[#This Row],[coffee_name]]</f>
        <v>lunes-10:41-card-ANON-0000-0000-0141-Cortado</v>
      </c>
      <c r="L2021" t="str">
        <f>IF(COUNTIF($K$2:K2021,K2021)=1,"único","repetido")</f>
        <v>único</v>
      </c>
    </row>
    <row r="2022" spans="1:12" x14ac:dyDescent="0.3">
      <c r="A2022" s="1">
        <v>45586</v>
      </c>
      <c r="B2022" s="2">
        <v>45586.44624484954</v>
      </c>
      <c r="C2022" s="2" t="str">
        <f>TEXT(Tabla1[[#This Row],[date]],"mmm")</f>
        <v>oct</v>
      </c>
      <c r="D2022" s="2" t="str">
        <f>TEXT(Tabla1[[#This Row],[date]],"dddd")</f>
        <v>lunes</v>
      </c>
      <c r="E2022" s="2" t="str">
        <f>TEXT(Tabla1[[#This Row],[datetime]],"hh:mm")</f>
        <v>10:42</v>
      </c>
      <c r="F2022" t="s">
        <v>3</v>
      </c>
      <c r="G2022" t="s">
        <v>155</v>
      </c>
      <c r="H2022" t="str">
        <f>IF(ISBLANK(G2022),"cash",IF(COUNTIF($D$2:D2022,D2022)=1,"Nuevo","frecuente"))</f>
        <v>frecuente</v>
      </c>
      <c r="I2022" s="8">
        <v>25.96</v>
      </c>
      <c r="J2022" t="s">
        <v>28</v>
      </c>
      <c r="K2022" t="str">
        <f>Tabla1[[#This Row],[day_of_the_week]]&amp;"-"&amp;Tabla1[[#This Row],[hour]]&amp;"-"&amp;Tabla1[[#This Row],[cash_type]]&amp;"-"&amp;Tabla1[[#This Row],[card]]&amp;"-"&amp;Tabla1[[#This Row],[coffee_name]]</f>
        <v>lunes-10:42-card-ANON-0000-0000-0141-Cortado</v>
      </c>
      <c r="L2022" t="str">
        <f>IF(COUNTIF($K$2:K2022,K2022)=1,"único","repetido")</f>
        <v>único</v>
      </c>
    </row>
    <row r="2023" spans="1:12" x14ac:dyDescent="0.3">
      <c r="A2023" s="1">
        <v>45586</v>
      </c>
      <c r="B2023" s="2">
        <v>45586.477565439818</v>
      </c>
      <c r="C2023" s="2" t="str">
        <f>TEXT(Tabla1[[#This Row],[date]],"mmm")</f>
        <v>oct</v>
      </c>
      <c r="D2023" s="2" t="str">
        <f>TEXT(Tabla1[[#This Row],[date]],"dddd")</f>
        <v>lunes</v>
      </c>
      <c r="E2023" s="2" t="str">
        <f>TEXT(Tabla1[[#This Row],[datetime]],"hh:mm")</f>
        <v>11:27</v>
      </c>
      <c r="F2023" t="s">
        <v>3</v>
      </c>
      <c r="G2023" t="s">
        <v>288</v>
      </c>
      <c r="H2023" t="str">
        <f>IF(ISBLANK(G2023),"cash",IF(COUNTIF($D$2:D2023,D2023)=1,"Nuevo","frecuente"))</f>
        <v>frecuente</v>
      </c>
      <c r="I2023" s="8">
        <v>21.06</v>
      </c>
      <c r="J2023" t="s">
        <v>35</v>
      </c>
      <c r="K2023" t="str">
        <f>Tabla1[[#This Row],[day_of_the_week]]&amp;"-"&amp;Tabla1[[#This Row],[hour]]&amp;"-"&amp;Tabla1[[#This Row],[cash_type]]&amp;"-"&amp;Tabla1[[#This Row],[card]]&amp;"-"&amp;Tabla1[[#This Row],[coffee_name]]</f>
        <v>lunes-11:27-card-ANON-0000-0000-0274-Espresso</v>
      </c>
      <c r="L2023" t="str">
        <f>IF(COUNTIF($K$2:K2023,K2023)=1,"único","repetido")</f>
        <v>único</v>
      </c>
    </row>
    <row r="2024" spans="1:12" x14ac:dyDescent="0.3">
      <c r="A2024" s="1">
        <v>45586</v>
      </c>
      <c r="B2024" s="2">
        <v>45586.528058958334</v>
      </c>
      <c r="C2024" s="2" t="str">
        <f>TEXT(Tabla1[[#This Row],[date]],"mmm")</f>
        <v>oct</v>
      </c>
      <c r="D2024" s="2" t="str">
        <f>TEXT(Tabla1[[#This Row],[date]],"dddd")</f>
        <v>lunes</v>
      </c>
      <c r="E2024" s="2" t="str">
        <f>TEXT(Tabla1[[#This Row],[datetime]],"hh:mm")</f>
        <v>12:40</v>
      </c>
      <c r="F2024" t="s">
        <v>3</v>
      </c>
      <c r="G2024" t="s">
        <v>765</v>
      </c>
      <c r="H2024" t="str">
        <f>IF(ISBLANK(G2024),"cash",IF(COUNTIF($D$2:D2024,D2024)=1,"Nuevo","frecuente"))</f>
        <v>frecuente</v>
      </c>
      <c r="I2024" s="8">
        <v>35.76</v>
      </c>
      <c r="J2024" t="s">
        <v>43</v>
      </c>
      <c r="K2024" t="str">
        <f>Tabla1[[#This Row],[day_of_the_week]]&amp;"-"&amp;Tabla1[[#This Row],[hour]]&amp;"-"&amp;Tabla1[[#This Row],[cash_type]]&amp;"-"&amp;Tabla1[[#This Row],[card]]&amp;"-"&amp;Tabla1[[#This Row],[coffee_name]]</f>
        <v>lunes-12:40-card-ANON-0000-0000-0751-Cappuccino</v>
      </c>
      <c r="L2024" t="str">
        <f>IF(COUNTIF($K$2:K2024,K2024)=1,"único","repetido")</f>
        <v>único</v>
      </c>
    </row>
    <row r="2025" spans="1:12" x14ac:dyDescent="0.3">
      <c r="A2025" s="1">
        <v>45586</v>
      </c>
      <c r="B2025" s="2">
        <v>45586.613148715274</v>
      </c>
      <c r="C2025" s="2" t="str">
        <f>TEXT(Tabla1[[#This Row],[date]],"mmm")</f>
        <v>oct</v>
      </c>
      <c r="D2025" s="2" t="str">
        <f>TEXT(Tabla1[[#This Row],[date]],"dddd")</f>
        <v>lunes</v>
      </c>
      <c r="E2025" s="2" t="str">
        <f>TEXT(Tabla1[[#This Row],[datetime]],"hh:mm")</f>
        <v>14:42</v>
      </c>
      <c r="F2025" t="s">
        <v>3</v>
      </c>
      <c r="G2025" t="s">
        <v>808</v>
      </c>
      <c r="H2025" t="str">
        <f>IF(ISBLANK(G2025),"cash",IF(COUNTIF($D$2:D2025,D2025)=1,"Nuevo","frecuente"))</f>
        <v>frecuente</v>
      </c>
      <c r="I2025" s="8">
        <v>35.76</v>
      </c>
      <c r="J2025" t="s">
        <v>7</v>
      </c>
      <c r="K2025" t="str">
        <f>Tabla1[[#This Row],[day_of_the_week]]&amp;"-"&amp;Tabla1[[#This Row],[hour]]&amp;"-"&amp;Tabla1[[#This Row],[cash_type]]&amp;"-"&amp;Tabla1[[#This Row],[card]]&amp;"-"&amp;Tabla1[[#This Row],[coffee_name]]</f>
        <v>lunes-14:42-card-ANON-0000-0000-0794-Latte</v>
      </c>
      <c r="L2025" t="str">
        <f>IF(COUNTIF($K$2:K2025,K2025)=1,"único","repetido")</f>
        <v>único</v>
      </c>
    </row>
    <row r="2026" spans="1:12" x14ac:dyDescent="0.3">
      <c r="A2026" s="1">
        <v>45586</v>
      </c>
      <c r="B2026" s="2">
        <v>45586.613866284722</v>
      </c>
      <c r="C2026" s="2" t="str">
        <f>TEXT(Tabla1[[#This Row],[date]],"mmm")</f>
        <v>oct</v>
      </c>
      <c r="D2026" s="2" t="str">
        <f>TEXT(Tabla1[[#This Row],[date]],"dddd")</f>
        <v>lunes</v>
      </c>
      <c r="E2026" s="2" t="str">
        <f>TEXT(Tabla1[[#This Row],[datetime]],"hh:mm")</f>
        <v>14:43</v>
      </c>
      <c r="F2026" t="s">
        <v>3</v>
      </c>
      <c r="G2026" t="s">
        <v>740</v>
      </c>
      <c r="H2026" t="str">
        <f>IF(ISBLANK(G2026),"cash",IF(COUNTIF($D$2:D2026,D2026)=1,"Nuevo","frecuente"))</f>
        <v>frecuente</v>
      </c>
      <c r="I2026" s="8">
        <v>35.76</v>
      </c>
      <c r="J2026" t="s">
        <v>7</v>
      </c>
      <c r="K2026" t="str">
        <f>Tabla1[[#This Row],[day_of_the_week]]&amp;"-"&amp;Tabla1[[#This Row],[hour]]&amp;"-"&amp;Tabla1[[#This Row],[cash_type]]&amp;"-"&amp;Tabla1[[#This Row],[card]]&amp;"-"&amp;Tabla1[[#This Row],[coffee_name]]</f>
        <v>lunes-14:43-card-ANON-0000-0000-0726-Latte</v>
      </c>
      <c r="L2026" t="str">
        <f>IF(COUNTIF($K$2:K2026,K2026)=1,"único","repetido")</f>
        <v>único</v>
      </c>
    </row>
    <row r="2027" spans="1:12" x14ac:dyDescent="0.3">
      <c r="A2027" s="1">
        <v>45586</v>
      </c>
      <c r="B2027" s="2">
        <v>45586.643778252313</v>
      </c>
      <c r="C2027" s="2" t="str">
        <f>TEXT(Tabla1[[#This Row],[date]],"mmm")</f>
        <v>oct</v>
      </c>
      <c r="D2027" s="2" t="str">
        <f>TEXT(Tabla1[[#This Row],[date]],"dddd")</f>
        <v>lunes</v>
      </c>
      <c r="E2027" s="2" t="str">
        <f>TEXT(Tabla1[[#This Row],[datetime]],"hh:mm")</f>
        <v>15:27</v>
      </c>
      <c r="F2027" t="s">
        <v>3</v>
      </c>
      <c r="G2027" t="s">
        <v>809</v>
      </c>
      <c r="H2027" t="str">
        <f>IF(ISBLANK(G2027),"cash",IF(COUNTIF($D$2:D2027,D2027)=1,"Nuevo","frecuente"))</f>
        <v>frecuente</v>
      </c>
      <c r="I2027" s="8">
        <v>30.86</v>
      </c>
      <c r="J2027" t="s">
        <v>14</v>
      </c>
      <c r="K2027" t="str">
        <f>Tabla1[[#This Row],[day_of_the_week]]&amp;"-"&amp;Tabla1[[#This Row],[hour]]&amp;"-"&amp;Tabla1[[#This Row],[cash_type]]&amp;"-"&amp;Tabla1[[#This Row],[card]]&amp;"-"&amp;Tabla1[[#This Row],[coffee_name]]</f>
        <v>lunes-15:27-card-ANON-0000-0000-0795-Americano with Milk</v>
      </c>
      <c r="L2027" t="str">
        <f>IF(COUNTIF($K$2:K2027,K2027)=1,"único","repetido")</f>
        <v>único</v>
      </c>
    </row>
    <row r="2028" spans="1:12" x14ac:dyDescent="0.3">
      <c r="A2028" s="1">
        <v>45586</v>
      </c>
      <c r="B2028" s="2">
        <v>45586.652137569443</v>
      </c>
      <c r="C2028" s="2" t="str">
        <f>TEXT(Tabla1[[#This Row],[date]],"mmm")</f>
        <v>oct</v>
      </c>
      <c r="D2028" s="2" t="str">
        <f>TEXT(Tabla1[[#This Row],[date]],"dddd")</f>
        <v>lunes</v>
      </c>
      <c r="E2028" s="2" t="str">
        <f>TEXT(Tabla1[[#This Row],[datetime]],"hh:mm")</f>
        <v>15:39</v>
      </c>
      <c r="F2028" t="s">
        <v>3</v>
      </c>
      <c r="G2028" t="s">
        <v>810</v>
      </c>
      <c r="H2028" t="str">
        <f>IF(ISBLANK(G2028),"cash",IF(COUNTIF($D$2:D2028,D2028)=1,"Nuevo","frecuente"))</f>
        <v>frecuente</v>
      </c>
      <c r="I2028" s="8">
        <v>25.96</v>
      </c>
      <c r="J2028" t="s">
        <v>28</v>
      </c>
      <c r="K2028" t="str">
        <f>Tabla1[[#This Row],[day_of_the_week]]&amp;"-"&amp;Tabla1[[#This Row],[hour]]&amp;"-"&amp;Tabla1[[#This Row],[cash_type]]&amp;"-"&amp;Tabla1[[#This Row],[card]]&amp;"-"&amp;Tabla1[[#This Row],[coffee_name]]</f>
        <v>lunes-15:39-card-ANON-0000-0000-0796-Cortado</v>
      </c>
      <c r="L2028" t="str">
        <f>IF(COUNTIF($K$2:K2028,K2028)=1,"único","repetido")</f>
        <v>único</v>
      </c>
    </row>
    <row r="2029" spans="1:12" x14ac:dyDescent="0.3">
      <c r="A2029" s="1">
        <v>45586</v>
      </c>
      <c r="B2029" s="2">
        <v>45586.696498472222</v>
      </c>
      <c r="C2029" s="2" t="str">
        <f>TEXT(Tabla1[[#This Row],[date]],"mmm")</f>
        <v>oct</v>
      </c>
      <c r="D2029" s="2" t="str">
        <f>TEXT(Tabla1[[#This Row],[date]],"dddd")</f>
        <v>lunes</v>
      </c>
      <c r="E2029" s="2" t="str">
        <f>TEXT(Tabla1[[#This Row],[datetime]],"hh:mm")</f>
        <v>16:42</v>
      </c>
      <c r="F2029" t="s">
        <v>3</v>
      </c>
      <c r="G2029" t="s">
        <v>239</v>
      </c>
      <c r="H2029" t="str">
        <f>IF(ISBLANK(G2029),"cash",IF(COUNTIF($D$2:D2029,D2029)=1,"Nuevo","frecuente"))</f>
        <v>frecuente</v>
      </c>
      <c r="I2029" s="8">
        <v>35.76</v>
      </c>
      <c r="J2029" t="s">
        <v>18</v>
      </c>
      <c r="K2029" t="str">
        <f>Tabla1[[#This Row],[day_of_the_week]]&amp;"-"&amp;Tabla1[[#This Row],[hour]]&amp;"-"&amp;Tabla1[[#This Row],[cash_type]]&amp;"-"&amp;Tabla1[[#This Row],[card]]&amp;"-"&amp;Tabla1[[#This Row],[coffee_name]]</f>
        <v>lunes-16:42-card-ANON-0000-0000-0225-Cocoa</v>
      </c>
      <c r="L2029" t="str">
        <f>IF(COUNTIF($K$2:K2029,K2029)=1,"único","repetido")</f>
        <v>único</v>
      </c>
    </row>
    <row r="2030" spans="1:12" x14ac:dyDescent="0.3">
      <c r="A2030" s="1">
        <v>45586</v>
      </c>
      <c r="B2030" s="2">
        <v>45586.705122094907</v>
      </c>
      <c r="C2030" s="2" t="str">
        <f>TEXT(Tabla1[[#This Row],[date]],"mmm")</f>
        <v>oct</v>
      </c>
      <c r="D2030" s="2" t="str">
        <f>TEXT(Tabla1[[#This Row],[date]],"dddd")</f>
        <v>lunes</v>
      </c>
      <c r="E2030" s="2" t="str">
        <f>TEXT(Tabla1[[#This Row],[datetime]],"hh:mm")</f>
        <v>16:55</v>
      </c>
      <c r="F2030" t="s">
        <v>3</v>
      </c>
      <c r="G2030" t="s">
        <v>811</v>
      </c>
      <c r="H2030" t="str">
        <f>IF(ISBLANK(G2030),"cash",IF(COUNTIF($D$2:D2030,D2030)=1,"Nuevo","frecuente"))</f>
        <v>frecuente</v>
      </c>
      <c r="I2030" s="8">
        <v>35.76</v>
      </c>
      <c r="J2030" t="s">
        <v>7</v>
      </c>
      <c r="K2030" t="str">
        <f>Tabla1[[#This Row],[day_of_the_week]]&amp;"-"&amp;Tabla1[[#This Row],[hour]]&amp;"-"&amp;Tabla1[[#This Row],[cash_type]]&amp;"-"&amp;Tabla1[[#This Row],[card]]&amp;"-"&amp;Tabla1[[#This Row],[coffee_name]]</f>
        <v>lunes-16:55-card-ANON-0000-0000-0797-Latte</v>
      </c>
      <c r="L2030" t="str">
        <f>IF(COUNTIF($K$2:K2030,K2030)=1,"único","repetido")</f>
        <v>único</v>
      </c>
    </row>
    <row r="2031" spans="1:12" x14ac:dyDescent="0.3">
      <c r="A2031" s="1">
        <v>45586</v>
      </c>
      <c r="B2031" s="2">
        <v>45586.806404537034</v>
      </c>
      <c r="C2031" s="2" t="str">
        <f>TEXT(Tabla1[[#This Row],[date]],"mmm")</f>
        <v>oct</v>
      </c>
      <c r="D2031" s="2" t="str">
        <f>TEXT(Tabla1[[#This Row],[date]],"dddd")</f>
        <v>lunes</v>
      </c>
      <c r="E2031" s="2" t="str">
        <f>TEXT(Tabla1[[#This Row],[datetime]],"hh:mm")</f>
        <v>19:21</v>
      </c>
      <c r="F2031" t="s">
        <v>3</v>
      </c>
      <c r="G2031" t="s">
        <v>812</v>
      </c>
      <c r="H2031" t="str">
        <f>IF(ISBLANK(G2031),"cash",IF(COUNTIF($D$2:D2031,D2031)=1,"Nuevo","frecuente"))</f>
        <v>frecuente</v>
      </c>
      <c r="I2031" s="8">
        <v>35.76</v>
      </c>
      <c r="J2031" t="s">
        <v>9</v>
      </c>
      <c r="K2031" t="str">
        <f>Tabla1[[#This Row],[day_of_the_week]]&amp;"-"&amp;Tabla1[[#This Row],[hour]]&amp;"-"&amp;Tabla1[[#This Row],[cash_type]]&amp;"-"&amp;Tabla1[[#This Row],[card]]&amp;"-"&amp;Tabla1[[#This Row],[coffee_name]]</f>
        <v>lunes-19:21-card-ANON-0000-0000-0798-Hot Chocolate</v>
      </c>
      <c r="L2031" t="str">
        <f>IF(COUNTIF($K$2:K2031,K2031)=1,"único","repetido")</f>
        <v>único</v>
      </c>
    </row>
    <row r="2032" spans="1:12" x14ac:dyDescent="0.3">
      <c r="A2032" s="1">
        <v>45586</v>
      </c>
      <c r="B2032" s="2">
        <v>45586.878890115739</v>
      </c>
      <c r="C2032" s="2" t="str">
        <f>TEXT(Tabla1[[#This Row],[date]],"mmm")</f>
        <v>oct</v>
      </c>
      <c r="D2032" s="2" t="str">
        <f>TEXT(Tabla1[[#This Row],[date]],"dddd")</f>
        <v>lunes</v>
      </c>
      <c r="E2032" s="2" t="str">
        <f>TEXT(Tabla1[[#This Row],[datetime]],"hh:mm")</f>
        <v>21:05</v>
      </c>
      <c r="F2032" t="s">
        <v>3</v>
      </c>
      <c r="G2032" t="s">
        <v>813</v>
      </c>
      <c r="H2032" t="str">
        <f>IF(ISBLANK(G2032),"cash",IF(COUNTIF($D$2:D2032,D2032)=1,"Nuevo","frecuente"))</f>
        <v>frecuente</v>
      </c>
      <c r="I2032" s="8">
        <v>35.76</v>
      </c>
      <c r="J2032" t="s">
        <v>7</v>
      </c>
      <c r="K2032" t="str">
        <f>Tabla1[[#This Row],[day_of_the_week]]&amp;"-"&amp;Tabla1[[#This Row],[hour]]&amp;"-"&amp;Tabla1[[#This Row],[cash_type]]&amp;"-"&amp;Tabla1[[#This Row],[card]]&amp;"-"&amp;Tabla1[[#This Row],[coffee_name]]</f>
        <v>lunes-21:05-card-ANON-0000-0000-0799-Latte</v>
      </c>
      <c r="L2032" t="str">
        <f>IF(COUNTIF($K$2:K2032,K2032)=1,"único","repetido")</f>
        <v>único</v>
      </c>
    </row>
    <row r="2033" spans="1:12" x14ac:dyDescent="0.3">
      <c r="A2033" s="1">
        <v>45586</v>
      </c>
      <c r="B2033" s="2">
        <v>45586.938014467596</v>
      </c>
      <c r="C2033" s="2" t="str">
        <f>TEXT(Tabla1[[#This Row],[date]],"mmm")</f>
        <v>oct</v>
      </c>
      <c r="D2033" s="2" t="str">
        <f>TEXT(Tabla1[[#This Row],[date]],"dddd")</f>
        <v>lunes</v>
      </c>
      <c r="E2033" s="2" t="str">
        <f>TEXT(Tabla1[[#This Row],[datetime]],"hh:mm")</f>
        <v>22:30</v>
      </c>
      <c r="F2033" t="s">
        <v>3</v>
      </c>
      <c r="G2033" t="s">
        <v>803</v>
      </c>
      <c r="H2033" t="str">
        <f>IF(ISBLANK(G2033),"cash",IF(COUNTIF($D$2:D2033,D2033)=1,"Nuevo","frecuente"))</f>
        <v>frecuente</v>
      </c>
      <c r="I2033" s="8">
        <v>35.76</v>
      </c>
      <c r="J2033" t="s">
        <v>18</v>
      </c>
      <c r="K2033" t="str">
        <f>Tabla1[[#This Row],[day_of_the_week]]&amp;"-"&amp;Tabla1[[#This Row],[hour]]&amp;"-"&amp;Tabla1[[#This Row],[cash_type]]&amp;"-"&amp;Tabla1[[#This Row],[card]]&amp;"-"&amp;Tabla1[[#This Row],[coffee_name]]</f>
        <v>lunes-22:30-card-ANON-0000-0000-0789-Cocoa</v>
      </c>
      <c r="L2033" t="str">
        <f>IF(COUNTIF($K$2:K2033,K2033)=1,"único","repetido")</f>
        <v>único</v>
      </c>
    </row>
    <row r="2034" spans="1:12" x14ac:dyDescent="0.3">
      <c r="A2034" s="1">
        <v>45586</v>
      </c>
      <c r="B2034" s="2">
        <v>45586.938587569442</v>
      </c>
      <c r="C2034" s="2" t="str">
        <f>TEXT(Tabla1[[#This Row],[date]],"mmm")</f>
        <v>oct</v>
      </c>
      <c r="D2034" s="2" t="str">
        <f>TEXT(Tabla1[[#This Row],[date]],"dddd")</f>
        <v>lunes</v>
      </c>
      <c r="E2034" s="2" t="str">
        <f>TEXT(Tabla1[[#This Row],[datetime]],"hh:mm")</f>
        <v>22:31</v>
      </c>
      <c r="F2034" t="s">
        <v>3</v>
      </c>
      <c r="G2034" t="s">
        <v>805</v>
      </c>
      <c r="H2034" t="str">
        <f>IF(ISBLANK(G2034),"cash",IF(COUNTIF($D$2:D2034,D2034)=1,"Nuevo","frecuente"))</f>
        <v>frecuente</v>
      </c>
      <c r="I2034" s="8">
        <v>35.76</v>
      </c>
      <c r="J2034" t="s">
        <v>9</v>
      </c>
      <c r="K2034" t="str">
        <f>Tabla1[[#This Row],[day_of_the_week]]&amp;"-"&amp;Tabla1[[#This Row],[hour]]&amp;"-"&amp;Tabla1[[#This Row],[cash_type]]&amp;"-"&amp;Tabla1[[#This Row],[card]]&amp;"-"&amp;Tabla1[[#This Row],[coffee_name]]</f>
        <v>lunes-22:31-card-ANON-0000-0000-0791-Hot Chocolate</v>
      </c>
      <c r="L2034" t="str">
        <f>IF(COUNTIF($K$2:K2034,K2034)=1,"único","repetido")</f>
        <v>único</v>
      </c>
    </row>
    <row r="2035" spans="1:12" x14ac:dyDescent="0.3">
      <c r="A2035" s="1">
        <v>45587</v>
      </c>
      <c r="B2035" s="2">
        <v>45587.314577893521</v>
      </c>
      <c r="C2035" s="2" t="str">
        <f>TEXT(Tabla1[[#This Row],[date]],"mmm")</f>
        <v>oct</v>
      </c>
      <c r="D2035" s="2" t="str">
        <f>TEXT(Tabla1[[#This Row],[date]],"dddd")</f>
        <v>martes</v>
      </c>
      <c r="E2035" s="2" t="str">
        <f>TEXT(Tabla1[[#This Row],[datetime]],"hh:mm")</f>
        <v>07:33</v>
      </c>
      <c r="F2035" t="s">
        <v>3</v>
      </c>
      <c r="G2035" t="s">
        <v>710</v>
      </c>
      <c r="H2035" t="str">
        <f>IF(ISBLANK(G2035),"cash",IF(COUNTIF($D$2:D2035,D2035)=1,"Nuevo","frecuente"))</f>
        <v>frecuente</v>
      </c>
      <c r="I2035" s="8">
        <v>35.76</v>
      </c>
      <c r="J2035" t="s">
        <v>7</v>
      </c>
      <c r="K2035" t="str">
        <f>Tabla1[[#This Row],[day_of_the_week]]&amp;"-"&amp;Tabla1[[#This Row],[hour]]&amp;"-"&amp;Tabla1[[#This Row],[cash_type]]&amp;"-"&amp;Tabla1[[#This Row],[card]]&amp;"-"&amp;Tabla1[[#This Row],[coffee_name]]</f>
        <v>martes-07:33-card-ANON-0000-0000-0696-Latte</v>
      </c>
      <c r="L2035" t="str">
        <f>IF(COUNTIF($K$2:K2035,K2035)=1,"único","repetido")</f>
        <v>único</v>
      </c>
    </row>
    <row r="2036" spans="1:12" x14ac:dyDescent="0.3">
      <c r="A2036" s="1">
        <v>45587</v>
      </c>
      <c r="B2036" s="2">
        <v>45587.315278287038</v>
      </c>
      <c r="C2036" s="2" t="str">
        <f>TEXT(Tabla1[[#This Row],[date]],"mmm")</f>
        <v>oct</v>
      </c>
      <c r="D2036" s="2" t="str">
        <f>TEXT(Tabla1[[#This Row],[date]],"dddd")</f>
        <v>martes</v>
      </c>
      <c r="E2036" s="2" t="str">
        <f>TEXT(Tabla1[[#This Row],[datetime]],"hh:mm")</f>
        <v>07:34</v>
      </c>
      <c r="F2036" t="s">
        <v>3</v>
      </c>
      <c r="G2036" t="s">
        <v>710</v>
      </c>
      <c r="H2036" t="str">
        <f>IF(ISBLANK(G2036),"cash",IF(COUNTIF($D$2:D2036,D2036)=1,"Nuevo","frecuente"))</f>
        <v>frecuente</v>
      </c>
      <c r="I2036" s="8">
        <v>35.76</v>
      </c>
      <c r="J2036" t="s">
        <v>43</v>
      </c>
      <c r="K2036" t="str">
        <f>Tabla1[[#This Row],[day_of_the_week]]&amp;"-"&amp;Tabla1[[#This Row],[hour]]&amp;"-"&amp;Tabla1[[#This Row],[cash_type]]&amp;"-"&amp;Tabla1[[#This Row],[card]]&amp;"-"&amp;Tabla1[[#This Row],[coffee_name]]</f>
        <v>martes-07:34-card-ANON-0000-0000-0696-Cappuccino</v>
      </c>
      <c r="L2036" t="str">
        <f>IF(COUNTIF($K$2:K2036,K2036)=1,"único","repetido")</f>
        <v>único</v>
      </c>
    </row>
    <row r="2037" spans="1:12" x14ac:dyDescent="0.3">
      <c r="A2037" s="1">
        <v>45587</v>
      </c>
      <c r="B2037" s="2">
        <v>45587.351067361109</v>
      </c>
      <c r="C2037" s="2" t="str">
        <f>TEXT(Tabla1[[#This Row],[date]],"mmm")</f>
        <v>oct</v>
      </c>
      <c r="D2037" s="2" t="str">
        <f>TEXT(Tabla1[[#This Row],[date]],"dddd")</f>
        <v>martes</v>
      </c>
      <c r="E2037" s="2" t="str">
        <f>TEXT(Tabla1[[#This Row],[datetime]],"hh:mm")</f>
        <v>08:25</v>
      </c>
      <c r="F2037" t="s">
        <v>3</v>
      </c>
      <c r="G2037" t="s">
        <v>290</v>
      </c>
      <c r="H2037" t="str">
        <f>IF(ISBLANK(G2037),"cash",IF(COUNTIF($D$2:D2037,D2037)=1,"Nuevo","frecuente"))</f>
        <v>frecuente</v>
      </c>
      <c r="I2037" s="8">
        <v>30.86</v>
      </c>
      <c r="J2037" t="s">
        <v>14</v>
      </c>
      <c r="K2037" t="str">
        <f>Tabla1[[#This Row],[day_of_the_week]]&amp;"-"&amp;Tabla1[[#This Row],[hour]]&amp;"-"&amp;Tabla1[[#This Row],[cash_type]]&amp;"-"&amp;Tabla1[[#This Row],[card]]&amp;"-"&amp;Tabla1[[#This Row],[coffee_name]]</f>
        <v>martes-08:25-card-ANON-0000-0000-0276-Americano with Milk</v>
      </c>
      <c r="L2037" t="str">
        <f>IF(COUNTIF($K$2:K2037,K2037)=1,"único","repetido")</f>
        <v>único</v>
      </c>
    </row>
    <row r="2038" spans="1:12" x14ac:dyDescent="0.3">
      <c r="A2038" s="1">
        <v>45587</v>
      </c>
      <c r="B2038" s="2">
        <v>45587.38738896991</v>
      </c>
      <c r="C2038" s="2" t="str">
        <f>TEXT(Tabla1[[#This Row],[date]],"mmm")</f>
        <v>oct</v>
      </c>
      <c r="D2038" s="2" t="str">
        <f>TEXT(Tabla1[[#This Row],[date]],"dddd")</f>
        <v>martes</v>
      </c>
      <c r="E2038" s="2" t="str">
        <f>TEXT(Tabla1[[#This Row],[datetime]],"hh:mm")</f>
        <v>09:17</v>
      </c>
      <c r="F2038" t="s">
        <v>3</v>
      </c>
      <c r="G2038" t="s">
        <v>814</v>
      </c>
      <c r="H2038" t="str">
        <f>IF(ISBLANK(G2038),"cash",IF(COUNTIF($D$2:D2038,D2038)=1,"Nuevo","frecuente"))</f>
        <v>frecuente</v>
      </c>
      <c r="I2038" s="8">
        <v>25.96</v>
      </c>
      <c r="J2038" t="s">
        <v>28</v>
      </c>
      <c r="K2038" t="str">
        <f>Tabla1[[#This Row],[day_of_the_week]]&amp;"-"&amp;Tabla1[[#This Row],[hour]]&amp;"-"&amp;Tabla1[[#This Row],[cash_type]]&amp;"-"&amp;Tabla1[[#This Row],[card]]&amp;"-"&amp;Tabla1[[#This Row],[coffee_name]]</f>
        <v>martes-09:17-card-ANON-0000-0000-0800-Cortado</v>
      </c>
      <c r="L2038" t="str">
        <f>IF(COUNTIF($K$2:K2038,K2038)=1,"único","repetido")</f>
        <v>único</v>
      </c>
    </row>
    <row r="2039" spans="1:12" x14ac:dyDescent="0.3">
      <c r="A2039" s="1">
        <v>45587</v>
      </c>
      <c r="B2039" s="2">
        <v>45587.452457013889</v>
      </c>
      <c r="C2039" s="2" t="str">
        <f>TEXT(Tabla1[[#This Row],[date]],"mmm")</f>
        <v>oct</v>
      </c>
      <c r="D2039" s="2" t="str">
        <f>TEXT(Tabla1[[#This Row],[date]],"dddd")</f>
        <v>martes</v>
      </c>
      <c r="E2039" s="2" t="str">
        <f>TEXT(Tabla1[[#This Row],[datetime]],"hh:mm")</f>
        <v>10:51</v>
      </c>
      <c r="F2039" t="s">
        <v>3</v>
      </c>
      <c r="G2039" t="s">
        <v>416</v>
      </c>
      <c r="H2039" t="str">
        <f>IF(ISBLANK(G2039),"cash",IF(COUNTIF($D$2:D2039,D2039)=1,"Nuevo","frecuente"))</f>
        <v>frecuente</v>
      </c>
      <c r="I2039" s="8">
        <v>21.06</v>
      </c>
      <c r="J2039" t="s">
        <v>35</v>
      </c>
      <c r="K2039" t="str">
        <f>Tabla1[[#This Row],[day_of_the_week]]&amp;"-"&amp;Tabla1[[#This Row],[hour]]&amp;"-"&amp;Tabla1[[#This Row],[cash_type]]&amp;"-"&amp;Tabla1[[#This Row],[card]]&amp;"-"&amp;Tabla1[[#This Row],[coffee_name]]</f>
        <v>martes-10:51-card-ANON-0000-0000-0402-Espresso</v>
      </c>
      <c r="L2039" t="str">
        <f>IF(COUNTIF($K$2:K2039,K2039)=1,"único","repetido")</f>
        <v>único</v>
      </c>
    </row>
    <row r="2040" spans="1:12" x14ac:dyDescent="0.3">
      <c r="A2040" s="1">
        <v>45587</v>
      </c>
      <c r="B2040" s="2">
        <v>45587.452975706015</v>
      </c>
      <c r="C2040" s="2" t="str">
        <f>TEXT(Tabla1[[#This Row],[date]],"mmm")</f>
        <v>oct</v>
      </c>
      <c r="D2040" s="2" t="str">
        <f>TEXT(Tabla1[[#This Row],[date]],"dddd")</f>
        <v>martes</v>
      </c>
      <c r="E2040" s="2" t="str">
        <f>TEXT(Tabla1[[#This Row],[datetime]],"hh:mm")</f>
        <v>10:52</v>
      </c>
      <c r="F2040" t="s">
        <v>3</v>
      </c>
      <c r="G2040" t="s">
        <v>416</v>
      </c>
      <c r="H2040" t="str">
        <f>IF(ISBLANK(G2040),"cash",IF(COUNTIF($D$2:D2040,D2040)=1,"Nuevo","frecuente"))</f>
        <v>frecuente</v>
      </c>
      <c r="I2040" s="8">
        <v>25.96</v>
      </c>
      <c r="J2040" t="s">
        <v>28</v>
      </c>
      <c r="K2040" t="str">
        <f>Tabla1[[#This Row],[day_of_the_week]]&amp;"-"&amp;Tabla1[[#This Row],[hour]]&amp;"-"&amp;Tabla1[[#This Row],[cash_type]]&amp;"-"&amp;Tabla1[[#This Row],[card]]&amp;"-"&amp;Tabla1[[#This Row],[coffee_name]]</f>
        <v>martes-10:52-card-ANON-0000-0000-0402-Cortado</v>
      </c>
      <c r="L2040" t="str">
        <f>IF(COUNTIF($K$2:K2040,K2040)=1,"único","repetido")</f>
        <v>único</v>
      </c>
    </row>
    <row r="2041" spans="1:12" x14ac:dyDescent="0.3">
      <c r="A2041" s="1">
        <v>45587</v>
      </c>
      <c r="B2041" s="2">
        <v>45587.754890902776</v>
      </c>
      <c r="C2041" s="2" t="str">
        <f>TEXT(Tabla1[[#This Row],[date]],"mmm")</f>
        <v>oct</v>
      </c>
      <c r="D2041" s="2" t="str">
        <f>TEXT(Tabla1[[#This Row],[date]],"dddd")</f>
        <v>martes</v>
      </c>
      <c r="E2041" s="2" t="str">
        <f>TEXT(Tabla1[[#This Row],[datetime]],"hh:mm")</f>
        <v>18:07</v>
      </c>
      <c r="F2041" t="s">
        <v>3</v>
      </c>
      <c r="G2041" t="s">
        <v>815</v>
      </c>
      <c r="H2041" t="str">
        <f>IF(ISBLANK(G2041),"cash",IF(COUNTIF($D$2:D2041,D2041)=1,"Nuevo","frecuente"))</f>
        <v>frecuente</v>
      </c>
      <c r="I2041" s="8">
        <v>25.96</v>
      </c>
      <c r="J2041" t="s">
        <v>11</v>
      </c>
      <c r="K2041" t="str">
        <f>Tabla1[[#This Row],[day_of_the_week]]&amp;"-"&amp;Tabla1[[#This Row],[hour]]&amp;"-"&amp;Tabla1[[#This Row],[cash_type]]&amp;"-"&amp;Tabla1[[#This Row],[card]]&amp;"-"&amp;Tabla1[[#This Row],[coffee_name]]</f>
        <v>martes-18:07-card-ANON-0000-0000-0801-Americano</v>
      </c>
      <c r="L2041" t="str">
        <f>IF(COUNTIF($K$2:K2041,K2041)=1,"único","repetido")</f>
        <v>único</v>
      </c>
    </row>
    <row r="2042" spans="1:12" x14ac:dyDescent="0.3">
      <c r="A2042" s="1">
        <v>45587</v>
      </c>
      <c r="B2042" s="2">
        <v>45587.82406496528</v>
      </c>
      <c r="C2042" s="2" t="str">
        <f>TEXT(Tabla1[[#This Row],[date]],"mmm")</f>
        <v>oct</v>
      </c>
      <c r="D2042" s="2" t="str">
        <f>TEXT(Tabla1[[#This Row],[date]],"dddd")</f>
        <v>martes</v>
      </c>
      <c r="E2042" s="2" t="str">
        <f>TEXT(Tabla1[[#This Row],[datetime]],"hh:mm")</f>
        <v>19:46</v>
      </c>
      <c r="F2042" t="s">
        <v>3</v>
      </c>
      <c r="G2042" t="s">
        <v>521</v>
      </c>
      <c r="H2042" t="str">
        <f>IF(ISBLANK(G2042),"cash",IF(COUNTIF($D$2:D2042,D2042)=1,"Nuevo","frecuente"))</f>
        <v>frecuente</v>
      </c>
      <c r="I2042" s="8">
        <v>35.76</v>
      </c>
      <c r="J2042" t="s">
        <v>9</v>
      </c>
      <c r="K2042" t="str">
        <f>Tabla1[[#This Row],[day_of_the_week]]&amp;"-"&amp;Tabla1[[#This Row],[hour]]&amp;"-"&amp;Tabla1[[#This Row],[cash_type]]&amp;"-"&amp;Tabla1[[#This Row],[card]]&amp;"-"&amp;Tabla1[[#This Row],[coffee_name]]</f>
        <v>martes-19:46-card-ANON-0000-0000-0507-Hot Chocolate</v>
      </c>
      <c r="L2042" t="str">
        <f>IF(COUNTIF($K$2:K2042,K2042)=1,"único","repetido")</f>
        <v>único</v>
      </c>
    </row>
    <row r="2043" spans="1:12" x14ac:dyDescent="0.3">
      <c r="A2043" s="1">
        <v>45587</v>
      </c>
      <c r="B2043" s="2">
        <v>45587.82488965278</v>
      </c>
      <c r="C2043" s="2" t="str">
        <f>TEXT(Tabla1[[#This Row],[date]],"mmm")</f>
        <v>oct</v>
      </c>
      <c r="D2043" s="2" t="str">
        <f>TEXT(Tabla1[[#This Row],[date]],"dddd")</f>
        <v>martes</v>
      </c>
      <c r="E2043" s="2" t="str">
        <f>TEXT(Tabla1[[#This Row],[datetime]],"hh:mm")</f>
        <v>19:47</v>
      </c>
      <c r="F2043" t="s">
        <v>3</v>
      </c>
      <c r="G2043" t="s">
        <v>521</v>
      </c>
      <c r="H2043" t="str">
        <f>IF(ISBLANK(G2043),"cash",IF(COUNTIF($D$2:D2043,D2043)=1,"Nuevo","frecuente"))</f>
        <v>frecuente</v>
      </c>
      <c r="I2043" s="8">
        <v>35.76</v>
      </c>
      <c r="J2043" t="s">
        <v>7</v>
      </c>
      <c r="K2043" t="str">
        <f>Tabla1[[#This Row],[day_of_the_week]]&amp;"-"&amp;Tabla1[[#This Row],[hour]]&amp;"-"&amp;Tabla1[[#This Row],[cash_type]]&amp;"-"&amp;Tabla1[[#This Row],[card]]&amp;"-"&amp;Tabla1[[#This Row],[coffee_name]]</f>
        <v>martes-19:47-card-ANON-0000-0000-0507-Latte</v>
      </c>
      <c r="L2043" t="str">
        <f>IF(COUNTIF($K$2:K2043,K2043)=1,"único","repetido")</f>
        <v>único</v>
      </c>
    </row>
    <row r="2044" spans="1:12" x14ac:dyDescent="0.3">
      <c r="A2044" s="1">
        <v>45588</v>
      </c>
      <c r="B2044" s="2">
        <v>45588.332022766204</v>
      </c>
      <c r="C2044" s="2" t="str">
        <f>TEXT(Tabla1[[#This Row],[date]],"mmm")</f>
        <v>oct</v>
      </c>
      <c r="D2044" s="2" t="str">
        <f>TEXT(Tabla1[[#This Row],[date]],"dddd")</f>
        <v>miércoles</v>
      </c>
      <c r="E2044" s="2" t="str">
        <f>TEXT(Tabla1[[#This Row],[datetime]],"hh:mm")</f>
        <v>07:58</v>
      </c>
      <c r="F2044" t="s">
        <v>3</v>
      </c>
      <c r="G2044" t="s">
        <v>710</v>
      </c>
      <c r="H2044" t="str">
        <f>IF(ISBLANK(G2044),"cash",IF(COUNTIF($D$2:D2044,D2044)=1,"Nuevo","frecuente"))</f>
        <v>frecuente</v>
      </c>
      <c r="I2044" s="8">
        <v>35.76</v>
      </c>
      <c r="J2044" t="s">
        <v>7</v>
      </c>
      <c r="K2044" t="str">
        <f>Tabla1[[#This Row],[day_of_the_week]]&amp;"-"&amp;Tabla1[[#This Row],[hour]]&amp;"-"&amp;Tabla1[[#This Row],[cash_type]]&amp;"-"&amp;Tabla1[[#This Row],[card]]&amp;"-"&amp;Tabla1[[#This Row],[coffee_name]]</f>
        <v>miércoles-07:58-card-ANON-0000-0000-0696-Latte</v>
      </c>
      <c r="L2044" t="str">
        <f>IF(COUNTIF($K$2:K2044,K2044)=1,"único","repetido")</f>
        <v>único</v>
      </c>
    </row>
    <row r="2045" spans="1:12" x14ac:dyDescent="0.3">
      <c r="A2045" s="1">
        <v>45588</v>
      </c>
      <c r="B2045" s="2">
        <v>45588.364754606482</v>
      </c>
      <c r="C2045" s="2" t="str">
        <f>TEXT(Tabla1[[#This Row],[date]],"mmm")</f>
        <v>oct</v>
      </c>
      <c r="D2045" s="2" t="str">
        <f>TEXT(Tabla1[[#This Row],[date]],"dddd")</f>
        <v>miércoles</v>
      </c>
      <c r="E2045" s="2" t="str">
        <f>TEXT(Tabla1[[#This Row],[datetime]],"hh:mm")</f>
        <v>08:45</v>
      </c>
      <c r="F2045" t="s">
        <v>3</v>
      </c>
      <c r="G2045" t="s">
        <v>290</v>
      </c>
      <c r="H2045" t="str">
        <f>IF(ISBLANK(G2045),"cash",IF(COUNTIF($D$2:D2045,D2045)=1,"Nuevo","frecuente"))</f>
        <v>frecuente</v>
      </c>
      <c r="I2045" s="8">
        <v>30.86</v>
      </c>
      <c r="J2045" t="s">
        <v>14</v>
      </c>
      <c r="K2045" t="str">
        <f>Tabla1[[#This Row],[day_of_the_week]]&amp;"-"&amp;Tabla1[[#This Row],[hour]]&amp;"-"&amp;Tabla1[[#This Row],[cash_type]]&amp;"-"&amp;Tabla1[[#This Row],[card]]&amp;"-"&amp;Tabla1[[#This Row],[coffee_name]]</f>
        <v>miércoles-08:45-card-ANON-0000-0000-0276-Americano with Milk</v>
      </c>
      <c r="L2045" t="str">
        <f>IF(COUNTIF($K$2:K2045,K2045)=1,"único","repetido")</f>
        <v>único</v>
      </c>
    </row>
    <row r="2046" spans="1:12" x14ac:dyDescent="0.3">
      <c r="A2046" s="1">
        <v>45588</v>
      </c>
      <c r="B2046" s="2">
        <v>45588.434002187503</v>
      </c>
      <c r="C2046" s="2" t="str">
        <f>TEXT(Tabla1[[#This Row],[date]],"mmm")</f>
        <v>oct</v>
      </c>
      <c r="D2046" s="2" t="str">
        <f>TEXT(Tabla1[[#This Row],[date]],"dddd")</f>
        <v>miércoles</v>
      </c>
      <c r="E2046" s="2" t="str">
        <f>TEXT(Tabla1[[#This Row],[datetime]],"hh:mm")</f>
        <v>10:24</v>
      </c>
      <c r="F2046" t="s">
        <v>3</v>
      </c>
      <c r="G2046" t="s">
        <v>155</v>
      </c>
      <c r="H2046" t="str">
        <f>IF(ISBLANK(G2046),"cash",IF(COUNTIF($D$2:D2046,D2046)=1,"Nuevo","frecuente"))</f>
        <v>frecuente</v>
      </c>
      <c r="I2046" s="8">
        <v>25.96</v>
      </c>
      <c r="J2046" t="s">
        <v>28</v>
      </c>
      <c r="K2046" t="str">
        <f>Tabla1[[#This Row],[day_of_the_week]]&amp;"-"&amp;Tabla1[[#This Row],[hour]]&amp;"-"&amp;Tabla1[[#This Row],[cash_type]]&amp;"-"&amp;Tabla1[[#This Row],[card]]&amp;"-"&amp;Tabla1[[#This Row],[coffee_name]]</f>
        <v>miércoles-10:24-card-ANON-0000-0000-0141-Cortado</v>
      </c>
      <c r="L2046" t="str">
        <f>IF(COUNTIF($K$2:K2046,K2046)=1,"único","repetido")</f>
        <v>único</v>
      </c>
    </row>
    <row r="2047" spans="1:12" x14ac:dyDescent="0.3">
      <c r="A2047" s="1">
        <v>45588</v>
      </c>
      <c r="B2047" s="2">
        <v>45588.521590567128</v>
      </c>
      <c r="C2047" s="2" t="str">
        <f>TEXT(Tabla1[[#This Row],[date]],"mmm")</f>
        <v>oct</v>
      </c>
      <c r="D2047" s="2" t="str">
        <f>TEXT(Tabla1[[#This Row],[date]],"dddd")</f>
        <v>miércoles</v>
      </c>
      <c r="E2047" s="2" t="str">
        <f>TEXT(Tabla1[[#This Row],[datetime]],"hh:mm")</f>
        <v>12:31</v>
      </c>
      <c r="F2047" t="s">
        <v>3</v>
      </c>
      <c r="G2047" t="s">
        <v>816</v>
      </c>
      <c r="H2047" t="str">
        <f>IF(ISBLANK(G2047),"cash",IF(COUNTIF($D$2:D2047,D2047)=1,"Nuevo","frecuente"))</f>
        <v>frecuente</v>
      </c>
      <c r="I2047" s="8">
        <v>30.86</v>
      </c>
      <c r="J2047" t="s">
        <v>14</v>
      </c>
      <c r="K2047" t="str">
        <f>Tabla1[[#This Row],[day_of_the_week]]&amp;"-"&amp;Tabla1[[#This Row],[hour]]&amp;"-"&amp;Tabla1[[#This Row],[cash_type]]&amp;"-"&amp;Tabla1[[#This Row],[card]]&amp;"-"&amp;Tabla1[[#This Row],[coffee_name]]</f>
        <v>miércoles-12:31-card-ANON-0000-0000-0802-Americano with Milk</v>
      </c>
      <c r="L2047" t="str">
        <f>IF(COUNTIF($K$2:K2047,K2047)=1,"único","repetido")</f>
        <v>único</v>
      </c>
    </row>
    <row r="2048" spans="1:12" x14ac:dyDescent="0.3">
      <c r="A2048" s="1">
        <v>45588</v>
      </c>
      <c r="B2048" s="2">
        <v>45588.680581736109</v>
      </c>
      <c r="C2048" s="2" t="str">
        <f>TEXT(Tabla1[[#This Row],[date]],"mmm")</f>
        <v>oct</v>
      </c>
      <c r="D2048" s="2" t="str">
        <f>TEXT(Tabla1[[#This Row],[date]],"dddd")</f>
        <v>miércoles</v>
      </c>
      <c r="E2048" s="2" t="str">
        <f>TEXT(Tabla1[[#This Row],[datetime]],"hh:mm")</f>
        <v>16:20</v>
      </c>
      <c r="F2048" t="s">
        <v>3</v>
      </c>
      <c r="G2048" t="s">
        <v>817</v>
      </c>
      <c r="H2048" t="str">
        <f>IF(ISBLANK(G2048),"cash",IF(COUNTIF($D$2:D2048,D2048)=1,"Nuevo","frecuente"))</f>
        <v>frecuente</v>
      </c>
      <c r="I2048" s="8">
        <v>30.86</v>
      </c>
      <c r="J2048" t="s">
        <v>14</v>
      </c>
      <c r="K2048" t="str">
        <f>Tabla1[[#This Row],[day_of_the_week]]&amp;"-"&amp;Tabla1[[#This Row],[hour]]&amp;"-"&amp;Tabla1[[#This Row],[cash_type]]&amp;"-"&amp;Tabla1[[#This Row],[card]]&amp;"-"&amp;Tabla1[[#This Row],[coffee_name]]</f>
        <v>miércoles-16:20-card-ANON-0000-0000-0803-Americano with Milk</v>
      </c>
      <c r="L2048" t="str">
        <f>IF(COUNTIF($K$2:K2048,K2048)=1,"único","repetido")</f>
        <v>único</v>
      </c>
    </row>
    <row r="2049" spans="1:12" x14ac:dyDescent="0.3">
      <c r="A2049" s="1">
        <v>45588</v>
      </c>
      <c r="B2049" s="2">
        <v>45588.68135457176</v>
      </c>
      <c r="C2049" s="2" t="str">
        <f>TEXT(Tabla1[[#This Row],[date]],"mmm")</f>
        <v>oct</v>
      </c>
      <c r="D2049" s="2" t="str">
        <f>TEXT(Tabla1[[#This Row],[date]],"dddd")</f>
        <v>miércoles</v>
      </c>
      <c r="E2049" s="2" t="str">
        <f>TEXT(Tabla1[[#This Row],[datetime]],"hh:mm")</f>
        <v>16:21</v>
      </c>
      <c r="F2049" t="s">
        <v>3</v>
      </c>
      <c r="G2049" t="s">
        <v>817</v>
      </c>
      <c r="H2049" t="str">
        <f>IF(ISBLANK(G2049),"cash",IF(COUNTIF($D$2:D2049,D2049)=1,"Nuevo","frecuente"))</f>
        <v>frecuente</v>
      </c>
      <c r="I2049" s="8">
        <v>30.86</v>
      </c>
      <c r="J2049" t="s">
        <v>14</v>
      </c>
      <c r="K2049" t="str">
        <f>Tabla1[[#This Row],[day_of_the_week]]&amp;"-"&amp;Tabla1[[#This Row],[hour]]&amp;"-"&amp;Tabla1[[#This Row],[cash_type]]&amp;"-"&amp;Tabla1[[#This Row],[card]]&amp;"-"&amp;Tabla1[[#This Row],[coffee_name]]</f>
        <v>miércoles-16:21-card-ANON-0000-0000-0803-Americano with Milk</v>
      </c>
      <c r="L2049" t="str">
        <f>IF(COUNTIF($K$2:K2049,K2049)=1,"único","repetido")</f>
        <v>único</v>
      </c>
    </row>
    <row r="2050" spans="1:12" x14ac:dyDescent="0.3">
      <c r="A2050" s="1">
        <v>45588</v>
      </c>
      <c r="B2050" s="2">
        <v>45588.696183101849</v>
      </c>
      <c r="C2050" s="2" t="str">
        <f>TEXT(Tabla1[[#This Row],[date]],"mmm")</f>
        <v>oct</v>
      </c>
      <c r="D2050" s="2" t="str">
        <f>TEXT(Tabla1[[#This Row],[date]],"dddd")</f>
        <v>miércoles</v>
      </c>
      <c r="E2050" s="2" t="str">
        <f>TEXT(Tabla1[[#This Row],[datetime]],"hh:mm")</f>
        <v>16:42</v>
      </c>
      <c r="F2050" t="s">
        <v>3</v>
      </c>
      <c r="G2050" t="s">
        <v>818</v>
      </c>
      <c r="H2050" t="str">
        <f>IF(ISBLANK(G2050),"cash",IF(COUNTIF($D$2:D2050,D2050)=1,"Nuevo","frecuente"))</f>
        <v>frecuente</v>
      </c>
      <c r="I2050" s="8">
        <v>35.76</v>
      </c>
      <c r="J2050" t="s">
        <v>43</v>
      </c>
      <c r="K2050" t="str">
        <f>Tabla1[[#This Row],[day_of_the_week]]&amp;"-"&amp;Tabla1[[#This Row],[hour]]&amp;"-"&amp;Tabla1[[#This Row],[cash_type]]&amp;"-"&amp;Tabla1[[#This Row],[card]]&amp;"-"&amp;Tabla1[[#This Row],[coffee_name]]</f>
        <v>miércoles-16:42-card-ANON-0000-0000-0804-Cappuccino</v>
      </c>
      <c r="L2050" t="str">
        <f>IF(COUNTIF($K$2:K2050,K2050)=1,"único","repetido")</f>
        <v>único</v>
      </c>
    </row>
    <row r="2051" spans="1:12" x14ac:dyDescent="0.3">
      <c r="A2051" s="1">
        <v>45588</v>
      </c>
      <c r="B2051" s="2">
        <v>45588.710258437502</v>
      </c>
      <c r="C2051" s="2" t="str">
        <f>TEXT(Tabla1[[#This Row],[date]],"mmm")</f>
        <v>oct</v>
      </c>
      <c r="D2051" s="2" t="str">
        <f>TEXT(Tabla1[[#This Row],[date]],"dddd")</f>
        <v>miércoles</v>
      </c>
      <c r="E2051" s="2" t="str">
        <f>TEXT(Tabla1[[#This Row],[datetime]],"hh:mm")</f>
        <v>17:02</v>
      </c>
      <c r="F2051" t="s">
        <v>3</v>
      </c>
      <c r="G2051" t="s">
        <v>819</v>
      </c>
      <c r="H2051" t="str">
        <f>IF(ISBLANK(G2051),"cash",IF(COUNTIF($D$2:D2051,D2051)=1,"Nuevo","frecuente"))</f>
        <v>frecuente</v>
      </c>
      <c r="I2051" s="8">
        <v>21.06</v>
      </c>
      <c r="J2051" t="s">
        <v>35</v>
      </c>
      <c r="K2051" t="str">
        <f>Tabla1[[#This Row],[day_of_the_week]]&amp;"-"&amp;Tabla1[[#This Row],[hour]]&amp;"-"&amp;Tabla1[[#This Row],[cash_type]]&amp;"-"&amp;Tabla1[[#This Row],[card]]&amp;"-"&amp;Tabla1[[#This Row],[coffee_name]]</f>
        <v>miércoles-17:02-card-ANON-0000-0000-0805-Espresso</v>
      </c>
      <c r="L2051" t="str">
        <f>IF(COUNTIF($K$2:K2051,K2051)=1,"único","repetido")</f>
        <v>único</v>
      </c>
    </row>
    <row r="2052" spans="1:12" x14ac:dyDescent="0.3">
      <c r="A2052" s="1">
        <v>45588</v>
      </c>
      <c r="B2052" s="2">
        <v>45588.790954988428</v>
      </c>
      <c r="C2052" s="2" t="str">
        <f>TEXT(Tabla1[[#This Row],[date]],"mmm")</f>
        <v>oct</v>
      </c>
      <c r="D2052" s="2" t="str">
        <f>TEXT(Tabla1[[#This Row],[date]],"dddd")</f>
        <v>miércoles</v>
      </c>
      <c r="E2052" s="2" t="str">
        <f>TEXT(Tabla1[[#This Row],[datetime]],"hh:mm")</f>
        <v>18:58</v>
      </c>
      <c r="F2052" t="s">
        <v>3</v>
      </c>
      <c r="G2052" t="s">
        <v>54</v>
      </c>
      <c r="H2052" t="str">
        <f>IF(ISBLANK(G2052),"cash",IF(COUNTIF($D$2:D2052,D2052)=1,"Nuevo","frecuente"))</f>
        <v>frecuente</v>
      </c>
      <c r="I2052" s="8">
        <v>35.76</v>
      </c>
      <c r="J2052" t="s">
        <v>18</v>
      </c>
      <c r="K2052" t="str">
        <f>Tabla1[[#This Row],[day_of_the_week]]&amp;"-"&amp;Tabla1[[#This Row],[hour]]&amp;"-"&amp;Tabla1[[#This Row],[cash_type]]&amp;"-"&amp;Tabla1[[#This Row],[card]]&amp;"-"&amp;Tabla1[[#This Row],[coffee_name]]</f>
        <v>miércoles-18:58-card-ANON-0000-0000-0040-Cocoa</v>
      </c>
      <c r="L2052" t="str">
        <f>IF(COUNTIF($K$2:K2052,K2052)=1,"único","repetido")</f>
        <v>único</v>
      </c>
    </row>
    <row r="2053" spans="1:12" x14ac:dyDescent="0.3">
      <c r="A2053" s="1">
        <v>45588</v>
      </c>
      <c r="B2053" s="2">
        <v>45588.792164687497</v>
      </c>
      <c r="C2053" s="2" t="str">
        <f>TEXT(Tabla1[[#This Row],[date]],"mmm")</f>
        <v>oct</v>
      </c>
      <c r="D2053" s="2" t="str">
        <f>TEXT(Tabla1[[#This Row],[date]],"dddd")</f>
        <v>miércoles</v>
      </c>
      <c r="E2053" s="2" t="str">
        <f>TEXT(Tabla1[[#This Row],[datetime]],"hh:mm")</f>
        <v>19:00</v>
      </c>
      <c r="F2053" t="s">
        <v>3</v>
      </c>
      <c r="G2053" t="s">
        <v>54</v>
      </c>
      <c r="H2053" t="str">
        <f>IF(ISBLANK(G2053),"cash",IF(COUNTIF($D$2:D2053,D2053)=1,"Nuevo","frecuente"))</f>
        <v>frecuente</v>
      </c>
      <c r="I2053" s="8">
        <v>35.76</v>
      </c>
      <c r="J2053" t="s">
        <v>43</v>
      </c>
      <c r="K2053" t="str">
        <f>Tabla1[[#This Row],[day_of_the_week]]&amp;"-"&amp;Tabla1[[#This Row],[hour]]&amp;"-"&amp;Tabla1[[#This Row],[cash_type]]&amp;"-"&amp;Tabla1[[#This Row],[card]]&amp;"-"&amp;Tabla1[[#This Row],[coffee_name]]</f>
        <v>miércoles-19:00-card-ANON-0000-0000-0040-Cappuccino</v>
      </c>
      <c r="L2053" t="str">
        <f>IF(COUNTIF($K$2:K2053,K2053)=1,"único","repetido")</f>
        <v>único</v>
      </c>
    </row>
    <row r="2054" spans="1:12" x14ac:dyDescent="0.3">
      <c r="A2054" s="1">
        <v>45588</v>
      </c>
      <c r="B2054" s="2">
        <v>45588.914823437502</v>
      </c>
      <c r="C2054" s="2" t="str">
        <f>TEXT(Tabla1[[#This Row],[date]],"mmm")</f>
        <v>oct</v>
      </c>
      <c r="D2054" s="2" t="str">
        <f>TEXT(Tabla1[[#This Row],[date]],"dddd")</f>
        <v>miércoles</v>
      </c>
      <c r="E2054" s="2" t="str">
        <f>TEXT(Tabla1[[#This Row],[datetime]],"hh:mm")</f>
        <v>21:57</v>
      </c>
      <c r="F2054" t="s">
        <v>3</v>
      </c>
      <c r="G2054" t="s">
        <v>532</v>
      </c>
      <c r="H2054" t="str">
        <f>IF(ISBLANK(G2054),"cash",IF(COUNTIF($D$2:D2054,D2054)=1,"Nuevo","frecuente"))</f>
        <v>frecuente</v>
      </c>
      <c r="I2054" s="8">
        <v>30.86</v>
      </c>
      <c r="J2054" t="s">
        <v>14</v>
      </c>
      <c r="K2054" t="str">
        <f>Tabla1[[#This Row],[day_of_the_week]]&amp;"-"&amp;Tabla1[[#This Row],[hour]]&amp;"-"&amp;Tabla1[[#This Row],[cash_type]]&amp;"-"&amp;Tabla1[[#This Row],[card]]&amp;"-"&amp;Tabla1[[#This Row],[coffee_name]]</f>
        <v>miércoles-21:57-card-ANON-0000-0000-0518-Americano with Milk</v>
      </c>
      <c r="L2054" t="str">
        <f>IF(COUNTIF($K$2:K2054,K2054)=1,"único","repetido")</f>
        <v>único</v>
      </c>
    </row>
    <row r="2055" spans="1:12" x14ac:dyDescent="0.3">
      <c r="A2055" s="1">
        <v>45588</v>
      </c>
      <c r="B2055" s="2">
        <v>45588.915552627317</v>
      </c>
      <c r="C2055" s="2" t="str">
        <f>TEXT(Tabla1[[#This Row],[date]],"mmm")</f>
        <v>oct</v>
      </c>
      <c r="D2055" s="2" t="str">
        <f>TEXT(Tabla1[[#This Row],[date]],"dddd")</f>
        <v>miércoles</v>
      </c>
      <c r="E2055" s="2" t="str">
        <f>TEXT(Tabla1[[#This Row],[datetime]],"hh:mm")</f>
        <v>21:58</v>
      </c>
      <c r="F2055" t="s">
        <v>3</v>
      </c>
      <c r="G2055" t="s">
        <v>820</v>
      </c>
      <c r="H2055" t="str">
        <f>IF(ISBLANK(G2055),"cash",IF(COUNTIF($D$2:D2055,D2055)=1,"Nuevo","frecuente"))</f>
        <v>frecuente</v>
      </c>
      <c r="I2055" s="8">
        <v>35.76</v>
      </c>
      <c r="J2055" t="s">
        <v>9</v>
      </c>
      <c r="K2055" t="str">
        <f>Tabla1[[#This Row],[day_of_the_week]]&amp;"-"&amp;Tabla1[[#This Row],[hour]]&amp;"-"&amp;Tabla1[[#This Row],[cash_type]]&amp;"-"&amp;Tabla1[[#This Row],[card]]&amp;"-"&amp;Tabla1[[#This Row],[coffee_name]]</f>
        <v>miércoles-21:58-card-ANON-0000-0000-0806-Hot Chocolate</v>
      </c>
      <c r="L2055" t="str">
        <f>IF(COUNTIF($K$2:K2055,K2055)=1,"único","repetido")</f>
        <v>único</v>
      </c>
    </row>
    <row r="2056" spans="1:12" x14ac:dyDescent="0.3">
      <c r="A2056" s="1">
        <v>45588</v>
      </c>
      <c r="B2056" s="2">
        <v>45588.933082291667</v>
      </c>
      <c r="C2056" s="2" t="str">
        <f>TEXT(Tabla1[[#This Row],[date]],"mmm")</f>
        <v>oct</v>
      </c>
      <c r="D2056" s="2" t="str">
        <f>TEXT(Tabla1[[#This Row],[date]],"dddd")</f>
        <v>miércoles</v>
      </c>
      <c r="E2056" s="2" t="str">
        <f>TEXT(Tabla1[[#This Row],[datetime]],"hh:mm")</f>
        <v>22:23</v>
      </c>
      <c r="F2056" t="s">
        <v>3</v>
      </c>
      <c r="G2056" t="s">
        <v>821</v>
      </c>
      <c r="H2056" t="str">
        <f>IF(ISBLANK(G2056),"cash",IF(COUNTIF($D$2:D2056,D2056)=1,"Nuevo","frecuente"))</f>
        <v>frecuente</v>
      </c>
      <c r="I2056" s="8">
        <v>35.76</v>
      </c>
      <c r="J2056" t="s">
        <v>7</v>
      </c>
      <c r="K2056" t="str">
        <f>Tabla1[[#This Row],[day_of_the_week]]&amp;"-"&amp;Tabla1[[#This Row],[hour]]&amp;"-"&amp;Tabla1[[#This Row],[cash_type]]&amp;"-"&amp;Tabla1[[#This Row],[card]]&amp;"-"&amp;Tabla1[[#This Row],[coffee_name]]</f>
        <v>miércoles-22:23-card-ANON-0000-0000-0807-Latte</v>
      </c>
      <c r="L2056" t="str">
        <f>IF(COUNTIF($K$2:K2056,K2056)=1,"único","repetido")</f>
        <v>único</v>
      </c>
    </row>
    <row r="2057" spans="1:12" x14ac:dyDescent="0.3">
      <c r="A2057" s="1">
        <v>45589</v>
      </c>
      <c r="B2057" s="2">
        <v>45589.505400023147</v>
      </c>
      <c r="C2057" s="2" t="str">
        <f>TEXT(Tabla1[[#This Row],[date]],"mmm")</f>
        <v>oct</v>
      </c>
      <c r="D2057" s="2" t="str">
        <f>TEXT(Tabla1[[#This Row],[date]],"dddd")</f>
        <v>jueves</v>
      </c>
      <c r="E2057" s="2" t="str">
        <f>TEXT(Tabla1[[#This Row],[datetime]],"hh:mm")</f>
        <v>12:07</v>
      </c>
      <c r="F2057" t="s">
        <v>3</v>
      </c>
      <c r="G2057" t="s">
        <v>822</v>
      </c>
      <c r="H2057" t="str">
        <f>IF(ISBLANK(G2057),"cash",IF(COUNTIF($D$2:D2057,D2057)=1,"Nuevo","frecuente"))</f>
        <v>frecuente</v>
      </c>
      <c r="I2057" s="8">
        <v>25.96</v>
      </c>
      <c r="J2057" t="s">
        <v>11</v>
      </c>
      <c r="K2057" t="str">
        <f>Tabla1[[#This Row],[day_of_the_week]]&amp;"-"&amp;Tabla1[[#This Row],[hour]]&amp;"-"&amp;Tabla1[[#This Row],[cash_type]]&amp;"-"&amp;Tabla1[[#This Row],[card]]&amp;"-"&amp;Tabla1[[#This Row],[coffee_name]]</f>
        <v>jueves-12:07-card-ANON-0000-0000-0808-Americano</v>
      </c>
      <c r="L2057" t="str">
        <f>IF(COUNTIF($K$2:K2057,K2057)=1,"único","repetido")</f>
        <v>único</v>
      </c>
    </row>
    <row r="2058" spans="1:12" x14ac:dyDescent="0.3">
      <c r="A2058" s="1">
        <v>45589</v>
      </c>
      <c r="B2058" s="2">
        <v>45589.558328483799</v>
      </c>
      <c r="C2058" s="2" t="str">
        <f>TEXT(Tabla1[[#This Row],[date]],"mmm")</f>
        <v>oct</v>
      </c>
      <c r="D2058" s="2" t="str">
        <f>TEXT(Tabla1[[#This Row],[date]],"dddd")</f>
        <v>jueves</v>
      </c>
      <c r="E2058" s="2" t="str">
        <f>TEXT(Tabla1[[#This Row],[datetime]],"hh:mm")</f>
        <v>13:24</v>
      </c>
      <c r="F2058" t="s">
        <v>3</v>
      </c>
      <c r="G2058" t="s">
        <v>823</v>
      </c>
      <c r="H2058" t="str">
        <f>IF(ISBLANK(G2058),"cash",IF(COUNTIF($D$2:D2058,D2058)=1,"Nuevo","frecuente"))</f>
        <v>frecuente</v>
      </c>
      <c r="I2058" s="8">
        <v>35.76</v>
      </c>
      <c r="J2058" t="s">
        <v>43</v>
      </c>
      <c r="K2058" t="str">
        <f>Tabla1[[#This Row],[day_of_the_week]]&amp;"-"&amp;Tabla1[[#This Row],[hour]]&amp;"-"&amp;Tabla1[[#This Row],[cash_type]]&amp;"-"&amp;Tabla1[[#This Row],[card]]&amp;"-"&amp;Tabla1[[#This Row],[coffee_name]]</f>
        <v>jueves-13:24-card-ANON-0000-0000-0809-Cappuccino</v>
      </c>
      <c r="L2058" t="str">
        <f>IF(COUNTIF($K$2:K2058,K2058)=1,"único","repetido")</f>
        <v>único</v>
      </c>
    </row>
    <row r="2059" spans="1:12" x14ac:dyDescent="0.3">
      <c r="A2059" s="1">
        <v>45589</v>
      </c>
      <c r="B2059" s="2">
        <v>45589.590123969909</v>
      </c>
      <c r="C2059" s="2" t="str">
        <f>TEXT(Tabla1[[#This Row],[date]],"mmm")</f>
        <v>oct</v>
      </c>
      <c r="D2059" s="2" t="str">
        <f>TEXT(Tabla1[[#This Row],[date]],"dddd")</f>
        <v>jueves</v>
      </c>
      <c r="E2059" s="2" t="str">
        <f>TEXT(Tabla1[[#This Row],[datetime]],"hh:mm")</f>
        <v>14:09</v>
      </c>
      <c r="F2059" t="s">
        <v>3</v>
      </c>
      <c r="G2059" t="s">
        <v>818</v>
      </c>
      <c r="H2059" t="str">
        <f>IF(ISBLANK(G2059),"cash",IF(COUNTIF($D$2:D2059,D2059)=1,"Nuevo","frecuente"))</f>
        <v>frecuente</v>
      </c>
      <c r="I2059" s="8">
        <v>35.76</v>
      </c>
      <c r="J2059" t="s">
        <v>43</v>
      </c>
      <c r="K2059" t="str">
        <f>Tabla1[[#This Row],[day_of_the_week]]&amp;"-"&amp;Tabla1[[#This Row],[hour]]&amp;"-"&amp;Tabla1[[#This Row],[cash_type]]&amp;"-"&amp;Tabla1[[#This Row],[card]]&amp;"-"&amp;Tabla1[[#This Row],[coffee_name]]</f>
        <v>jueves-14:09-card-ANON-0000-0000-0804-Cappuccino</v>
      </c>
      <c r="L2059" t="str">
        <f>IF(COUNTIF($K$2:K2059,K2059)=1,"único","repetido")</f>
        <v>único</v>
      </c>
    </row>
    <row r="2060" spans="1:12" x14ac:dyDescent="0.3">
      <c r="A2060" s="1">
        <v>45589</v>
      </c>
      <c r="B2060" s="2">
        <v>45589.617382627315</v>
      </c>
      <c r="C2060" s="2" t="str">
        <f>TEXT(Tabla1[[#This Row],[date]],"mmm")</f>
        <v>oct</v>
      </c>
      <c r="D2060" s="2" t="str">
        <f>TEXT(Tabla1[[#This Row],[date]],"dddd")</f>
        <v>jueves</v>
      </c>
      <c r="E2060" s="2" t="str">
        <f>TEXT(Tabla1[[#This Row],[datetime]],"hh:mm")</f>
        <v>14:49</v>
      </c>
      <c r="F2060" t="s">
        <v>3</v>
      </c>
      <c r="G2060" t="s">
        <v>824</v>
      </c>
      <c r="H2060" t="str">
        <f>IF(ISBLANK(G2060),"cash",IF(COUNTIF($D$2:D2060,D2060)=1,"Nuevo","frecuente"))</f>
        <v>frecuente</v>
      </c>
      <c r="I2060" s="8">
        <v>35.76</v>
      </c>
      <c r="J2060" t="s">
        <v>9</v>
      </c>
      <c r="K2060" t="str">
        <f>Tabla1[[#This Row],[day_of_the_week]]&amp;"-"&amp;Tabla1[[#This Row],[hour]]&amp;"-"&amp;Tabla1[[#This Row],[cash_type]]&amp;"-"&amp;Tabla1[[#This Row],[card]]&amp;"-"&amp;Tabla1[[#This Row],[coffee_name]]</f>
        <v>jueves-14:49-card-ANON-0000-0000-0810-Hot Chocolate</v>
      </c>
      <c r="L2060" t="str">
        <f>IF(COUNTIF($K$2:K2060,K2060)=1,"único","repetido")</f>
        <v>único</v>
      </c>
    </row>
    <row r="2061" spans="1:12" x14ac:dyDescent="0.3">
      <c r="A2061" s="1">
        <v>45589</v>
      </c>
      <c r="B2061" s="2">
        <v>45589.617932175926</v>
      </c>
      <c r="C2061" s="2" t="str">
        <f>TEXT(Tabla1[[#This Row],[date]],"mmm")</f>
        <v>oct</v>
      </c>
      <c r="D2061" s="2" t="str">
        <f>TEXT(Tabla1[[#This Row],[date]],"dddd")</f>
        <v>jueves</v>
      </c>
      <c r="E2061" s="2" t="str">
        <f>TEXT(Tabla1[[#This Row],[datetime]],"hh:mm")</f>
        <v>14:49</v>
      </c>
      <c r="F2061" t="s">
        <v>3</v>
      </c>
      <c r="G2061" t="s">
        <v>824</v>
      </c>
      <c r="H2061" t="str">
        <f>IF(ISBLANK(G2061),"cash",IF(COUNTIF($D$2:D2061,D2061)=1,"Nuevo","frecuente"))</f>
        <v>frecuente</v>
      </c>
      <c r="I2061" s="8">
        <v>35.76</v>
      </c>
      <c r="J2061" t="s">
        <v>7</v>
      </c>
      <c r="K2061" t="str">
        <f>Tabla1[[#This Row],[day_of_the_week]]&amp;"-"&amp;Tabla1[[#This Row],[hour]]&amp;"-"&amp;Tabla1[[#This Row],[cash_type]]&amp;"-"&amp;Tabla1[[#This Row],[card]]&amp;"-"&amp;Tabla1[[#This Row],[coffee_name]]</f>
        <v>jueves-14:49-card-ANON-0000-0000-0810-Latte</v>
      </c>
      <c r="L2061" t="str">
        <f>IF(COUNTIF($K$2:K2061,K2061)=1,"único","repetido")</f>
        <v>único</v>
      </c>
    </row>
    <row r="2062" spans="1:12" x14ac:dyDescent="0.3">
      <c r="A2062" s="1">
        <v>45589</v>
      </c>
      <c r="B2062" s="2">
        <v>45589.658018425929</v>
      </c>
      <c r="C2062" s="2" t="str">
        <f>TEXT(Tabla1[[#This Row],[date]],"mmm")</f>
        <v>oct</v>
      </c>
      <c r="D2062" s="2" t="str">
        <f>TEXT(Tabla1[[#This Row],[date]],"dddd")</f>
        <v>jueves</v>
      </c>
      <c r="E2062" s="2" t="str">
        <f>TEXT(Tabla1[[#This Row],[datetime]],"hh:mm")</f>
        <v>15:47</v>
      </c>
      <c r="F2062" t="s">
        <v>3</v>
      </c>
      <c r="G2062" t="s">
        <v>802</v>
      </c>
      <c r="H2062" t="str">
        <f>IF(ISBLANK(G2062),"cash",IF(COUNTIF($D$2:D2062,D2062)=1,"Nuevo","frecuente"))</f>
        <v>frecuente</v>
      </c>
      <c r="I2062" s="8">
        <v>35.76</v>
      </c>
      <c r="J2062" t="s">
        <v>7</v>
      </c>
      <c r="K2062" t="str">
        <f>Tabla1[[#This Row],[day_of_the_week]]&amp;"-"&amp;Tabla1[[#This Row],[hour]]&amp;"-"&amp;Tabla1[[#This Row],[cash_type]]&amp;"-"&amp;Tabla1[[#This Row],[card]]&amp;"-"&amp;Tabla1[[#This Row],[coffee_name]]</f>
        <v>jueves-15:47-card-ANON-0000-0000-0788-Latte</v>
      </c>
      <c r="L2062" t="str">
        <f>IF(COUNTIF($K$2:K2062,K2062)=1,"único","repetido")</f>
        <v>único</v>
      </c>
    </row>
    <row r="2063" spans="1:12" x14ac:dyDescent="0.3">
      <c r="A2063" s="1">
        <v>45589</v>
      </c>
      <c r="B2063" s="2">
        <v>45589.658679826389</v>
      </c>
      <c r="C2063" s="2" t="str">
        <f>TEXT(Tabla1[[#This Row],[date]],"mmm")</f>
        <v>oct</v>
      </c>
      <c r="D2063" s="2" t="str">
        <f>TEXT(Tabla1[[#This Row],[date]],"dddd")</f>
        <v>jueves</v>
      </c>
      <c r="E2063" s="2" t="str">
        <f>TEXT(Tabla1[[#This Row],[datetime]],"hh:mm")</f>
        <v>15:48</v>
      </c>
      <c r="F2063" t="s">
        <v>3</v>
      </c>
      <c r="G2063" t="s">
        <v>802</v>
      </c>
      <c r="H2063" t="str">
        <f>IF(ISBLANK(G2063),"cash",IF(COUNTIF($D$2:D2063,D2063)=1,"Nuevo","frecuente"))</f>
        <v>frecuente</v>
      </c>
      <c r="I2063" s="8">
        <v>35.76</v>
      </c>
      <c r="J2063" t="s">
        <v>7</v>
      </c>
      <c r="K2063" t="str">
        <f>Tabla1[[#This Row],[day_of_the_week]]&amp;"-"&amp;Tabla1[[#This Row],[hour]]&amp;"-"&amp;Tabla1[[#This Row],[cash_type]]&amp;"-"&amp;Tabla1[[#This Row],[card]]&amp;"-"&amp;Tabla1[[#This Row],[coffee_name]]</f>
        <v>jueves-15:48-card-ANON-0000-0000-0788-Latte</v>
      </c>
      <c r="L2063" t="str">
        <f>IF(COUNTIF($K$2:K2063,K2063)=1,"único","repetido")</f>
        <v>único</v>
      </c>
    </row>
    <row r="2064" spans="1:12" x14ac:dyDescent="0.3">
      <c r="A2064" s="1">
        <v>45589</v>
      </c>
      <c r="B2064" s="2">
        <v>45589.787353217595</v>
      </c>
      <c r="C2064" s="2" t="str">
        <f>TEXT(Tabla1[[#This Row],[date]],"mmm")</f>
        <v>oct</v>
      </c>
      <c r="D2064" s="2" t="str">
        <f>TEXT(Tabla1[[#This Row],[date]],"dddd")</f>
        <v>jueves</v>
      </c>
      <c r="E2064" s="2" t="str">
        <f>TEXT(Tabla1[[#This Row],[datetime]],"hh:mm")</f>
        <v>18:53</v>
      </c>
      <c r="F2064" t="s">
        <v>3</v>
      </c>
      <c r="G2064" t="s">
        <v>825</v>
      </c>
      <c r="H2064" t="str">
        <f>IF(ISBLANK(G2064),"cash",IF(COUNTIF($D$2:D2064,D2064)=1,"Nuevo","frecuente"))</f>
        <v>frecuente</v>
      </c>
      <c r="I2064" s="8">
        <v>25.96</v>
      </c>
      <c r="J2064" t="s">
        <v>11</v>
      </c>
      <c r="K2064" t="str">
        <f>Tabla1[[#This Row],[day_of_the_week]]&amp;"-"&amp;Tabla1[[#This Row],[hour]]&amp;"-"&amp;Tabla1[[#This Row],[cash_type]]&amp;"-"&amp;Tabla1[[#This Row],[card]]&amp;"-"&amp;Tabla1[[#This Row],[coffee_name]]</f>
        <v>jueves-18:53-card-ANON-0000-0000-0811-Americano</v>
      </c>
      <c r="L2064" t="str">
        <f>IF(COUNTIF($K$2:K2064,K2064)=1,"único","repetido")</f>
        <v>único</v>
      </c>
    </row>
    <row r="2065" spans="1:12" x14ac:dyDescent="0.3">
      <c r="A2065" s="1">
        <v>45589</v>
      </c>
      <c r="B2065" s="2">
        <v>45589.788282106485</v>
      </c>
      <c r="C2065" s="2" t="str">
        <f>TEXT(Tabla1[[#This Row],[date]],"mmm")</f>
        <v>oct</v>
      </c>
      <c r="D2065" s="2" t="str">
        <f>TEXT(Tabla1[[#This Row],[date]],"dddd")</f>
        <v>jueves</v>
      </c>
      <c r="E2065" s="2" t="str">
        <f>TEXT(Tabla1[[#This Row],[datetime]],"hh:mm")</f>
        <v>18:55</v>
      </c>
      <c r="F2065" t="s">
        <v>3</v>
      </c>
      <c r="G2065" t="s">
        <v>825</v>
      </c>
      <c r="H2065" t="str">
        <f>IF(ISBLANK(G2065),"cash",IF(COUNTIF($D$2:D2065,D2065)=1,"Nuevo","frecuente"))</f>
        <v>frecuente</v>
      </c>
      <c r="I2065" s="8">
        <v>25.96</v>
      </c>
      <c r="J2065" t="s">
        <v>11</v>
      </c>
      <c r="K2065" t="str">
        <f>Tabla1[[#This Row],[day_of_the_week]]&amp;"-"&amp;Tabla1[[#This Row],[hour]]&amp;"-"&amp;Tabla1[[#This Row],[cash_type]]&amp;"-"&amp;Tabla1[[#This Row],[card]]&amp;"-"&amp;Tabla1[[#This Row],[coffee_name]]</f>
        <v>jueves-18:55-card-ANON-0000-0000-0811-Americano</v>
      </c>
      <c r="L2065" t="str">
        <f>IF(COUNTIF($K$2:K2065,K2065)=1,"único","repetido")</f>
        <v>único</v>
      </c>
    </row>
    <row r="2066" spans="1:12" x14ac:dyDescent="0.3">
      <c r="A2066" s="1">
        <v>45589</v>
      </c>
      <c r="B2066" s="2">
        <v>45589.826605740738</v>
      </c>
      <c r="C2066" s="2" t="str">
        <f>TEXT(Tabla1[[#This Row],[date]],"mmm")</f>
        <v>oct</v>
      </c>
      <c r="D2066" s="2" t="str">
        <f>TEXT(Tabla1[[#This Row],[date]],"dddd")</f>
        <v>jueves</v>
      </c>
      <c r="E2066" s="2" t="str">
        <f>TEXT(Tabla1[[#This Row],[datetime]],"hh:mm")</f>
        <v>19:50</v>
      </c>
      <c r="F2066" t="s">
        <v>3</v>
      </c>
      <c r="G2066" t="s">
        <v>521</v>
      </c>
      <c r="H2066" t="str">
        <f>IF(ISBLANK(G2066),"cash",IF(COUNTIF($D$2:D2066,D2066)=1,"Nuevo","frecuente"))</f>
        <v>frecuente</v>
      </c>
      <c r="I2066" s="8">
        <v>35.76</v>
      </c>
      <c r="J2066" t="s">
        <v>7</v>
      </c>
      <c r="K2066" t="str">
        <f>Tabla1[[#This Row],[day_of_the_week]]&amp;"-"&amp;Tabla1[[#This Row],[hour]]&amp;"-"&amp;Tabla1[[#This Row],[cash_type]]&amp;"-"&amp;Tabla1[[#This Row],[card]]&amp;"-"&amp;Tabla1[[#This Row],[coffee_name]]</f>
        <v>jueves-19:50-card-ANON-0000-0000-0507-Latte</v>
      </c>
      <c r="L2066" t="str">
        <f>IF(COUNTIF($K$2:K2066,K2066)=1,"único","repetido")</f>
        <v>único</v>
      </c>
    </row>
    <row r="2067" spans="1:12" x14ac:dyDescent="0.3">
      <c r="A2067" s="1">
        <v>45589</v>
      </c>
      <c r="B2067" s="2">
        <v>45589.864021712965</v>
      </c>
      <c r="C2067" s="2" t="str">
        <f>TEXT(Tabla1[[#This Row],[date]],"mmm")</f>
        <v>oct</v>
      </c>
      <c r="D2067" s="2" t="str">
        <f>TEXT(Tabla1[[#This Row],[date]],"dddd")</f>
        <v>jueves</v>
      </c>
      <c r="E2067" s="2" t="str">
        <f>TEXT(Tabla1[[#This Row],[datetime]],"hh:mm")</f>
        <v>20:44</v>
      </c>
      <c r="F2067" t="s">
        <v>3</v>
      </c>
      <c r="G2067" t="s">
        <v>826</v>
      </c>
      <c r="H2067" t="str">
        <f>IF(ISBLANK(G2067),"cash",IF(COUNTIF($D$2:D2067,D2067)=1,"Nuevo","frecuente"))</f>
        <v>frecuente</v>
      </c>
      <c r="I2067" s="8">
        <v>25.96</v>
      </c>
      <c r="J2067" t="s">
        <v>11</v>
      </c>
      <c r="K2067" t="str">
        <f>Tabla1[[#This Row],[day_of_the_week]]&amp;"-"&amp;Tabla1[[#This Row],[hour]]&amp;"-"&amp;Tabla1[[#This Row],[cash_type]]&amp;"-"&amp;Tabla1[[#This Row],[card]]&amp;"-"&amp;Tabla1[[#This Row],[coffee_name]]</f>
        <v>jueves-20:44-card-ANON-0000-0000-0812-Americano</v>
      </c>
      <c r="L2067" t="str">
        <f>IF(COUNTIF($K$2:K2067,K2067)=1,"único","repetido")</f>
        <v>único</v>
      </c>
    </row>
    <row r="2068" spans="1:12" x14ac:dyDescent="0.3">
      <c r="A2068" s="1">
        <v>45589</v>
      </c>
      <c r="B2068" s="2">
        <v>45589.885241759257</v>
      </c>
      <c r="C2068" s="2" t="str">
        <f>TEXT(Tabla1[[#This Row],[date]],"mmm")</f>
        <v>oct</v>
      </c>
      <c r="D2068" s="2" t="str">
        <f>TEXT(Tabla1[[#This Row],[date]],"dddd")</f>
        <v>jueves</v>
      </c>
      <c r="E2068" s="2" t="str">
        <f>TEXT(Tabla1[[#This Row],[datetime]],"hh:mm")</f>
        <v>21:14</v>
      </c>
      <c r="F2068" t="s">
        <v>3</v>
      </c>
      <c r="G2068" t="s">
        <v>827</v>
      </c>
      <c r="H2068" t="str">
        <f>IF(ISBLANK(G2068),"cash",IF(COUNTIF($D$2:D2068,D2068)=1,"Nuevo","frecuente"))</f>
        <v>frecuente</v>
      </c>
      <c r="I2068" s="8">
        <v>35.76</v>
      </c>
      <c r="J2068" t="s">
        <v>9</v>
      </c>
      <c r="K2068" t="str">
        <f>Tabla1[[#This Row],[day_of_the_week]]&amp;"-"&amp;Tabla1[[#This Row],[hour]]&amp;"-"&amp;Tabla1[[#This Row],[cash_type]]&amp;"-"&amp;Tabla1[[#This Row],[card]]&amp;"-"&amp;Tabla1[[#This Row],[coffee_name]]</f>
        <v>jueves-21:14-card-ANON-0000-0000-0813-Hot Chocolate</v>
      </c>
      <c r="L2068" t="str">
        <f>IF(COUNTIF($K$2:K2068,K2068)=1,"único","repetido")</f>
        <v>único</v>
      </c>
    </row>
    <row r="2069" spans="1:12" x14ac:dyDescent="0.3">
      <c r="A2069" s="1">
        <v>45589</v>
      </c>
      <c r="B2069" s="2">
        <v>45589.885753773146</v>
      </c>
      <c r="C2069" s="2" t="str">
        <f>TEXT(Tabla1[[#This Row],[date]],"mmm")</f>
        <v>oct</v>
      </c>
      <c r="D2069" s="2" t="str">
        <f>TEXT(Tabla1[[#This Row],[date]],"dddd")</f>
        <v>jueves</v>
      </c>
      <c r="E2069" s="2" t="str">
        <f>TEXT(Tabla1[[#This Row],[datetime]],"hh:mm")</f>
        <v>21:15</v>
      </c>
      <c r="F2069" t="s">
        <v>3</v>
      </c>
      <c r="G2069" t="s">
        <v>827</v>
      </c>
      <c r="H2069" t="str">
        <f>IF(ISBLANK(G2069),"cash",IF(COUNTIF($D$2:D2069,D2069)=1,"Nuevo","frecuente"))</f>
        <v>frecuente</v>
      </c>
      <c r="I2069" s="8">
        <v>35.76</v>
      </c>
      <c r="J2069" t="s">
        <v>9</v>
      </c>
      <c r="K2069" t="str">
        <f>Tabla1[[#This Row],[day_of_the_week]]&amp;"-"&amp;Tabla1[[#This Row],[hour]]&amp;"-"&amp;Tabla1[[#This Row],[cash_type]]&amp;"-"&amp;Tabla1[[#This Row],[card]]&amp;"-"&amp;Tabla1[[#This Row],[coffee_name]]</f>
        <v>jueves-21:15-card-ANON-0000-0000-0813-Hot Chocolate</v>
      </c>
      <c r="L2069" t="str">
        <f>IF(COUNTIF($K$2:K2069,K2069)=1,"único","repetido")</f>
        <v>único</v>
      </c>
    </row>
    <row r="2070" spans="1:12" x14ac:dyDescent="0.3">
      <c r="A2070" s="1">
        <v>45589</v>
      </c>
      <c r="B2070" s="2">
        <v>45589.914121099537</v>
      </c>
      <c r="C2070" s="2" t="str">
        <f>TEXT(Tabla1[[#This Row],[date]],"mmm")</f>
        <v>oct</v>
      </c>
      <c r="D2070" s="2" t="str">
        <f>TEXT(Tabla1[[#This Row],[date]],"dddd")</f>
        <v>jueves</v>
      </c>
      <c r="E2070" s="2" t="str">
        <f>TEXT(Tabla1[[#This Row],[datetime]],"hh:mm")</f>
        <v>21:56</v>
      </c>
      <c r="F2070" t="s">
        <v>3</v>
      </c>
      <c r="G2070" t="s">
        <v>651</v>
      </c>
      <c r="H2070" t="str">
        <f>IF(ISBLANK(G2070),"cash",IF(COUNTIF($D$2:D2070,D2070)=1,"Nuevo","frecuente"))</f>
        <v>frecuente</v>
      </c>
      <c r="I2070" s="8">
        <v>35.76</v>
      </c>
      <c r="J2070" t="s">
        <v>9</v>
      </c>
      <c r="K2070" t="str">
        <f>Tabla1[[#This Row],[day_of_the_week]]&amp;"-"&amp;Tabla1[[#This Row],[hour]]&amp;"-"&amp;Tabla1[[#This Row],[cash_type]]&amp;"-"&amp;Tabla1[[#This Row],[card]]&amp;"-"&amp;Tabla1[[#This Row],[coffee_name]]</f>
        <v>jueves-21:56-card-ANON-0000-0000-0637-Hot Chocolate</v>
      </c>
      <c r="L2070" t="str">
        <f>IF(COUNTIF($K$2:K2070,K2070)=1,"único","repetido")</f>
        <v>único</v>
      </c>
    </row>
    <row r="2071" spans="1:12" x14ac:dyDescent="0.3">
      <c r="A2071" s="1">
        <v>45589</v>
      </c>
      <c r="B2071" s="2">
        <v>45589.914699398149</v>
      </c>
      <c r="C2071" s="2" t="str">
        <f>TEXT(Tabla1[[#This Row],[date]],"mmm")</f>
        <v>oct</v>
      </c>
      <c r="D2071" s="2" t="str">
        <f>TEXT(Tabla1[[#This Row],[date]],"dddd")</f>
        <v>jueves</v>
      </c>
      <c r="E2071" s="2" t="str">
        <f>TEXT(Tabla1[[#This Row],[datetime]],"hh:mm")</f>
        <v>21:57</v>
      </c>
      <c r="F2071" t="s">
        <v>3</v>
      </c>
      <c r="G2071" t="s">
        <v>651</v>
      </c>
      <c r="H2071" t="str">
        <f>IF(ISBLANK(G2071),"cash",IF(COUNTIF($D$2:D2071,D2071)=1,"Nuevo","frecuente"))</f>
        <v>frecuente</v>
      </c>
      <c r="I2071" s="8">
        <v>35.76</v>
      </c>
      <c r="J2071" t="s">
        <v>43</v>
      </c>
      <c r="K2071" t="str">
        <f>Tabla1[[#This Row],[day_of_the_week]]&amp;"-"&amp;Tabla1[[#This Row],[hour]]&amp;"-"&amp;Tabla1[[#This Row],[cash_type]]&amp;"-"&amp;Tabla1[[#This Row],[card]]&amp;"-"&amp;Tabla1[[#This Row],[coffee_name]]</f>
        <v>jueves-21:57-card-ANON-0000-0000-0637-Cappuccino</v>
      </c>
      <c r="L2071" t="str">
        <f>IF(COUNTIF($K$2:K2071,K2071)=1,"único","repetido")</f>
        <v>único</v>
      </c>
    </row>
    <row r="2072" spans="1:12" x14ac:dyDescent="0.3">
      <c r="A2072" s="1">
        <v>45590</v>
      </c>
      <c r="B2072" s="2">
        <v>45590.318184548611</v>
      </c>
      <c r="C2072" s="2" t="str">
        <f>TEXT(Tabla1[[#This Row],[date]],"mmm")</f>
        <v>oct</v>
      </c>
      <c r="D2072" s="2" t="str">
        <f>TEXT(Tabla1[[#This Row],[date]],"dddd")</f>
        <v>viernes</v>
      </c>
      <c r="E2072" s="2" t="str">
        <f>TEXT(Tabla1[[#This Row],[datetime]],"hh:mm")</f>
        <v>07:38</v>
      </c>
      <c r="F2072" t="s">
        <v>3</v>
      </c>
      <c r="G2072" t="s">
        <v>710</v>
      </c>
      <c r="H2072" t="str">
        <f>IF(ISBLANK(G2072),"cash",IF(COUNTIF($D$2:D2072,D2072)=1,"Nuevo","frecuente"))</f>
        <v>frecuente</v>
      </c>
      <c r="I2072" s="8">
        <v>35.76</v>
      </c>
      <c r="J2072" t="s">
        <v>43</v>
      </c>
      <c r="K2072" t="str">
        <f>Tabla1[[#This Row],[day_of_the_week]]&amp;"-"&amp;Tabla1[[#This Row],[hour]]&amp;"-"&amp;Tabla1[[#This Row],[cash_type]]&amp;"-"&amp;Tabla1[[#This Row],[card]]&amp;"-"&amp;Tabla1[[#This Row],[coffee_name]]</f>
        <v>viernes-07:38-card-ANON-0000-0000-0696-Cappuccino</v>
      </c>
      <c r="L2072" t="str">
        <f>IF(COUNTIF($K$2:K2072,K2072)=1,"único","repetido")</f>
        <v>único</v>
      </c>
    </row>
    <row r="2073" spans="1:12" x14ac:dyDescent="0.3">
      <c r="A2073" s="1">
        <v>45590</v>
      </c>
      <c r="B2073" s="2">
        <v>45590.323181168984</v>
      </c>
      <c r="C2073" s="2" t="str">
        <f>TEXT(Tabla1[[#This Row],[date]],"mmm")</f>
        <v>oct</v>
      </c>
      <c r="D2073" s="2" t="str">
        <f>TEXT(Tabla1[[#This Row],[date]],"dddd")</f>
        <v>viernes</v>
      </c>
      <c r="E2073" s="2" t="str">
        <f>TEXT(Tabla1[[#This Row],[datetime]],"hh:mm")</f>
        <v>07:45</v>
      </c>
      <c r="F2073" t="s">
        <v>3</v>
      </c>
      <c r="G2073" t="s">
        <v>416</v>
      </c>
      <c r="H2073" t="str">
        <f>IF(ISBLANK(G2073),"cash",IF(COUNTIF($D$2:D2073,D2073)=1,"Nuevo","frecuente"))</f>
        <v>frecuente</v>
      </c>
      <c r="I2073" s="8">
        <v>21.06</v>
      </c>
      <c r="J2073" t="s">
        <v>35</v>
      </c>
      <c r="K2073" t="str">
        <f>Tabla1[[#This Row],[day_of_the_week]]&amp;"-"&amp;Tabla1[[#This Row],[hour]]&amp;"-"&amp;Tabla1[[#This Row],[cash_type]]&amp;"-"&amp;Tabla1[[#This Row],[card]]&amp;"-"&amp;Tabla1[[#This Row],[coffee_name]]</f>
        <v>viernes-07:45-card-ANON-0000-0000-0402-Espresso</v>
      </c>
      <c r="L2073" t="str">
        <f>IF(COUNTIF($K$2:K2073,K2073)=1,"único","repetido")</f>
        <v>único</v>
      </c>
    </row>
    <row r="2074" spans="1:12" x14ac:dyDescent="0.3">
      <c r="A2074" s="1">
        <v>45590</v>
      </c>
      <c r="B2074" s="2">
        <v>45590.340333483793</v>
      </c>
      <c r="C2074" s="2" t="str">
        <f>TEXT(Tabla1[[#This Row],[date]],"mmm")</f>
        <v>oct</v>
      </c>
      <c r="D2074" s="2" t="str">
        <f>TEXT(Tabla1[[#This Row],[date]],"dddd")</f>
        <v>viernes</v>
      </c>
      <c r="E2074" s="2" t="str">
        <f>TEXT(Tabla1[[#This Row],[datetime]],"hh:mm")</f>
        <v>08:10</v>
      </c>
      <c r="F2074" t="s">
        <v>3</v>
      </c>
      <c r="G2074" t="s">
        <v>584</v>
      </c>
      <c r="H2074" t="str">
        <f>IF(ISBLANK(G2074),"cash",IF(COUNTIF($D$2:D2074,D2074)=1,"Nuevo","frecuente"))</f>
        <v>frecuente</v>
      </c>
      <c r="I2074" s="8">
        <v>35.76</v>
      </c>
      <c r="J2074" t="s">
        <v>18</v>
      </c>
      <c r="K2074" t="str">
        <f>Tabla1[[#This Row],[day_of_the_week]]&amp;"-"&amp;Tabla1[[#This Row],[hour]]&amp;"-"&amp;Tabla1[[#This Row],[cash_type]]&amp;"-"&amp;Tabla1[[#This Row],[card]]&amp;"-"&amp;Tabla1[[#This Row],[coffee_name]]</f>
        <v>viernes-08:10-card-ANON-0000-0000-0570-Cocoa</v>
      </c>
      <c r="L2074" t="str">
        <f>IF(COUNTIF($K$2:K2074,K2074)=1,"único","repetido")</f>
        <v>único</v>
      </c>
    </row>
    <row r="2075" spans="1:12" x14ac:dyDescent="0.3">
      <c r="A2075" s="1">
        <v>45590</v>
      </c>
      <c r="B2075" s="2">
        <v>45590.340909340281</v>
      </c>
      <c r="C2075" s="2" t="str">
        <f>TEXT(Tabla1[[#This Row],[date]],"mmm")</f>
        <v>oct</v>
      </c>
      <c r="D2075" s="2" t="str">
        <f>TEXT(Tabla1[[#This Row],[date]],"dddd")</f>
        <v>viernes</v>
      </c>
      <c r="E2075" s="2" t="str">
        <f>TEXT(Tabla1[[#This Row],[datetime]],"hh:mm")</f>
        <v>08:10</v>
      </c>
      <c r="F2075" t="s">
        <v>3</v>
      </c>
      <c r="G2075" t="s">
        <v>584</v>
      </c>
      <c r="H2075" t="str">
        <f>IF(ISBLANK(G2075),"cash",IF(COUNTIF($D$2:D2075,D2075)=1,"Nuevo","frecuente"))</f>
        <v>frecuente</v>
      </c>
      <c r="I2075" s="8">
        <v>35.76</v>
      </c>
      <c r="J2075" t="s">
        <v>7</v>
      </c>
      <c r="K2075" t="str">
        <f>Tabla1[[#This Row],[day_of_the_week]]&amp;"-"&amp;Tabla1[[#This Row],[hour]]&amp;"-"&amp;Tabla1[[#This Row],[cash_type]]&amp;"-"&amp;Tabla1[[#This Row],[card]]&amp;"-"&amp;Tabla1[[#This Row],[coffee_name]]</f>
        <v>viernes-08:10-card-ANON-0000-0000-0570-Latte</v>
      </c>
      <c r="L2075" t="str">
        <f>IF(COUNTIF($K$2:K2075,K2075)=1,"único","repetido")</f>
        <v>único</v>
      </c>
    </row>
    <row r="2076" spans="1:12" x14ac:dyDescent="0.3">
      <c r="A2076" s="1">
        <v>45590</v>
      </c>
      <c r="B2076" s="2">
        <v>45590.346409490739</v>
      </c>
      <c r="C2076" s="2" t="str">
        <f>TEXT(Tabla1[[#This Row],[date]],"mmm")</f>
        <v>oct</v>
      </c>
      <c r="D2076" s="2" t="str">
        <f>TEXT(Tabla1[[#This Row],[date]],"dddd")</f>
        <v>viernes</v>
      </c>
      <c r="E2076" s="2" t="str">
        <f>TEXT(Tabla1[[#This Row],[datetime]],"hh:mm")</f>
        <v>08:18</v>
      </c>
      <c r="F2076" t="s">
        <v>3</v>
      </c>
      <c r="G2076" t="s">
        <v>98</v>
      </c>
      <c r="H2076" t="str">
        <f>IF(ISBLANK(G2076),"cash",IF(COUNTIF($D$2:D2076,D2076)=1,"Nuevo","frecuente"))</f>
        <v>frecuente</v>
      </c>
      <c r="I2076" s="8">
        <v>35.76</v>
      </c>
      <c r="J2076" t="s">
        <v>18</v>
      </c>
      <c r="K2076" t="str">
        <f>Tabla1[[#This Row],[day_of_the_week]]&amp;"-"&amp;Tabla1[[#This Row],[hour]]&amp;"-"&amp;Tabla1[[#This Row],[cash_type]]&amp;"-"&amp;Tabla1[[#This Row],[card]]&amp;"-"&amp;Tabla1[[#This Row],[coffee_name]]</f>
        <v>viernes-08:18-card-ANON-0000-0000-0084-Cocoa</v>
      </c>
      <c r="L2076" t="str">
        <f>IF(COUNTIF($K$2:K2076,K2076)=1,"único","repetido")</f>
        <v>único</v>
      </c>
    </row>
    <row r="2077" spans="1:12" x14ac:dyDescent="0.3">
      <c r="A2077" s="1">
        <v>45590</v>
      </c>
      <c r="B2077" s="2">
        <v>45590.419077592589</v>
      </c>
      <c r="C2077" s="2" t="str">
        <f>TEXT(Tabla1[[#This Row],[date]],"mmm")</f>
        <v>oct</v>
      </c>
      <c r="D2077" s="2" t="str">
        <f>TEXT(Tabla1[[#This Row],[date]],"dddd")</f>
        <v>viernes</v>
      </c>
      <c r="E2077" s="2" t="str">
        <f>TEXT(Tabla1[[#This Row],[datetime]],"hh:mm")</f>
        <v>10:03</v>
      </c>
      <c r="F2077" t="s">
        <v>3</v>
      </c>
      <c r="G2077" t="s">
        <v>697</v>
      </c>
      <c r="H2077" t="str">
        <f>IF(ISBLANK(G2077),"cash",IF(COUNTIF($D$2:D2077,D2077)=1,"Nuevo","frecuente"))</f>
        <v>frecuente</v>
      </c>
      <c r="I2077" s="8">
        <v>25.96</v>
      </c>
      <c r="J2077" t="s">
        <v>11</v>
      </c>
      <c r="K2077" t="str">
        <f>Tabla1[[#This Row],[day_of_the_week]]&amp;"-"&amp;Tabla1[[#This Row],[hour]]&amp;"-"&amp;Tabla1[[#This Row],[cash_type]]&amp;"-"&amp;Tabla1[[#This Row],[card]]&amp;"-"&amp;Tabla1[[#This Row],[coffee_name]]</f>
        <v>viernes-10:03-card-ANON-0000-0000-0683-Americano</v>
      </c>
      <c r="L2077" t="str">
        <f>IF(COUNTIF($K$2:K2077,K2077)=1,"único","repetido")</f>
        <v>único</v>
      </c>
    </row>
    <row r="2078" spans="1:12" x14ac:dyDescent="0.3">
      <c r="A2078" s="1">
        <v>45590</v>
      </c>
      <c r="B2078" s="2">
        <v>45590.420382083335</v>
      </c>
      <c r="C2078" s="2" t="str">
        <f>TEXT(Tabla1[[#This Row],[date]],"mmm")</f>
        <v>oct</v>
      </c>
      <c r="D2078" s="2" t="str">
        <f>TEXT(Tabla1[[#This Row],[date]],"dddd")</f>
        <v>viernes</v>
      </c>
      <c r="E2078" s="2" t="str">
        <f>TEXT(Tabla1[[#This Row],[datetime]],"hh:mm")</f>
        <v>10:05</v>
      </c>
      <c r="F2078" t="s">
        <v>3</v>
      </c>
      <c r="G2078" t="s">
        <v>697</v>
      </c>
      <c r="H2078" t="str">
        <f>IF(ISBLANK(G2078),"cash",IF(COUNTIF($D$2:D2078,D2078)=1,"Nuevo","frecuente"))</f>
        <v>frecuente</v>
      </c>
      <c r="I2078" s="8">
        <v>25.96</v>
      </c>
      <c r="J2078" t="s">
        <v>11</v>
      </c>
      <c r="K2078" t="str">
        <f>Tabla1[[#This Row],[day_of_the_week]]&amp;"-"&amp;Tabla1[[#This Row],[hour]]&amp;"-"&amp;Tabla1[[#This Row],[cash_type]]&amp;"-"&amp;Tabla1[[#This Row],[card]]&amp;"-"&amp;Tabla1[[#This Row],[coffee_name]]</f>
        <v>viernes-10:05-card-ANON-0000-0000-0683-Americano</v>
      </c>
      <c r="L2078" t="str">
        <f>IF(COUNTIF($K$2:K2078,K2078)=1,"único","repetido")</f>
        <v>único</v>
      </c>
    </row>
    <row r="2079" spans="1:12" x14ac:dyDescent="0.3">
      <c r="A2079" s="1">
        <v>45590</v>
      </c>
      <c r="B2079" s="2">
        <v>45590.45209835648</v>
      </c>
      <c r="C2079" s="2" t="str">
        <f>TEXT(Tabla1[[#This Row],[date]],"mmm")</f>
        <v>oct</v>
      </c>
      <c r="D2079" s="2" t="str">
        <f>TEXT(Tabla1[[#This Row],[date]],"dddd")</f>
        <v>viernes</v>
      </c>
      <c r="E2079" s="2" t="str">
        <f>TEXT(Tabla1[[#This Row],[datetime]],"hh:mm")</f>
        <v>10:51</v>
      </c>
      <c r="F2079" t="s">
        <v>3</v>
      </c>
      <c r="G2079" t="s">
        <v>290</v>
      </c>
      <c r="H2079" t="str">
        <f>IF(ISBLANK(G2079),"cash",IF(COUNTIF($D$2:D2079,D2079)=1,"Nuevo","frecuente"))</f>
        <v>frecuente</v>
      </c>
      <c r="I2079" s="8">
        <v>30.86</v>
      </c>
      <c r="J2079" t="s">
        <v>14</v>
      </c>
      <c r="K2079" t="str">
        <f>Tabla1[[#This Row],[day_of_the_week]]&amp;"-"&amp;Tabla1[[#This Row],[hour]]&amp;"-"&amp;Tabla1[[#This Row],[cash_type]]&amp;"-"&amp;Tabla1[[#This Row],[card]]&amp;"-"&amp;Tabla1[[#This Row],[coffee_name]]</f>
        <v>viernes-10:51-card-ANON-0000-0000-0276-Americano with Milk</v>
      </c>
      <c r="L2079" t="str">
        <f>IF(COUNTIF($K$2:K2079,K2079)=1,"único","repetido")</f>
        <v>único</v>
      </c>
    </row>
    <row r="2080" spans="1:12" x14ac:dyDescent="0.3">
      <c r="A2080" s="1">
        <v>45590</v>
      </c>
      <c r="B2080" s="2">
        <v>45590.492857361111</v>
      </c>
      <c r="C2080" s="2" t="str">
        <f>TEXT(Tabla1[[#This Row],[date]],"mmm")</f>
        <v>oct</v>
      </c>
      <c r="D2080" s="2" t="str">
        <f>TEXT(Tabla1[[#This Row],[date]],"dddd")</f>
        <v>viernes</v>
      </c>
      <c r="E2080" s="2" t="str">
        <f>TEXT(Tabla1[[#This Row],[datetime]],"hh:mm")</f>
        <v>11:49</v>
      </c>
      <c r="F2080" t="s">
        <v>3</v>
      </c>
      <c r="G2080" t="s">
        <v>23</v>
      </c>
      <c r="H2080" t="str">
        <f>IF(ISBLANK(G2080),"cash",IF(COUNTIF($D$2:D2080,D2080)=1,"Nuevo","frecuente"))</f>
        <v>frecuente</v>
      </c>
      <c r="I2080" s="8">
        <v>35.76</v>
      </c>
      <c r="J2080" t="s">
        <v>18</v>
      </c>
      <c r="K2080" t="str">
        <f>Tabla1[[#This Row],[day_of_the_week]]&amp;"-"&amp;Tabla1[[#This Row],[hour]]&amp;"-"&amp;Tabla1[[#This Row],[cash_type]]&amp;"-"&amp;Tabla1[[#This Row],[card]]&amp;"-"&amp;Tabla1[[#This Row],[coffee_name]]</f>
        <v>viernes-11:49-card-ANON-0000-0000-0012-Cocoa</v>
      </c>
      <c r="L2080" t="str">
        <f>IF(COUNTIF($K$2:K2080,K2080)=1,"único","repetido")</f>
        <v>único</v>
      </c>
    </row>
    <row r="2081" spans="1:12" x14ac:dyDescent="0.3">
      <c r="A2081" s="1">
        <v>45590</v>
      </c>
      <c r="B2081" s="2">
        <v>45590.49340738426</v>
      </c>
      <c r="C2081" s="2" t="str">
        <f>TEXT(Tabla1[[#This Row],[date]],"mmm")</f>
        <v>oct</v>
      </c>
      <c r="D2081" s="2" t="str">
        <f>TEXT(Tabla1[[#This Row],[date]],"dddd")</f>
        <v>viernes</v>
      </c>
      <c r="E2081" s="2" t="str">
        <f>TEXT(Tabla1[[#This Row],[datetime]],"hh:mm")</f>
        <v>11:50</v>
      </c>
      <c r="F2081" t="s">
        <v>3</v>
      </c>
      <c r="G2081" t="s">
        <v>23</v>
      </c>
      <c r="H2081" t="str">
        <f>IF(ISBLANK(G2081),"cash",IF(COUNTIF($D$2:D2081,D2081)=1,"Nuevo","frecuente"))</f>
        <v>frecuente</v>
      </c>
      <c r="I2081" s="8">
        <v>35.76</v>
      </c>
      <c r="J2081" t="s">
        <v>18</v>
      </c>
      <c r="K2081" t="str">
        <f>Tabla1[[#This Row],[day_of_the_week]]&amp;"-"&amp;Tabla1[[#This Row],[hour]]&amp;"-"&amp;Tabla1[[#This Row],[cash_type]]&amp;"-"&amp;Tabla1[[#This Row],[card]]&amp;"-"&amp;Tabla1[[#This Row],[coffee_name]]</f>
        <v>viernes-11:50-card-ANON-0000-0000-0012-Cocoa</v>
      </c>
      <c r="L2081" t="str">
        <f>IF(COUNTIF($K$2:K2081,K2081)=1,"único","repetido")</f>
        <v>único</v>
      </c>
    </row>
    <row r="2082" spans="1:12" x14ac:dyDescent="0.3">
      <c r="A2082" s="1">
        <v>45590</v>
      </c>
      <c r="B2082" s="2">
        <v>45590.504747407409</v>
      </c>
      <c r="C2082" s="2" t="str">
        <f>TEXT(Tabla1[[#This Row],[date]],"mmm")</f>
        <v>oct</v>
      </c>
      <c r="D2082" s="2" t="str">
        <f>TEXT(Tabla1[[#This Row],[date]],"dddd")</f>
        <v>viernes</v>
      </c>
      <c r="E2082" s="2" t="str">
        <f>TEXT(Tabla1[[#This Row],[datetime]],"hh:mm")</f>
        <v>12:06</v>
      </c>
      <c r="F2082" t="s">
        <v>3</v>
      </c>
      <c r="G2082" t="s">
        <v>155</v>
      </c>
      <c r="H2082" t="str">
        <f>IF(ISBLANK(G2082),"cash",IF(COUNTIF($D$2:D2082,D2082)=1,"Nuevo","frecuente"))</f>
        <v>frecuente</v>
      </c>
      <c r="I2082" s="8">
        <v>25.96</v>
      </c>
      <c r="J2082" t="s">
        <v>28</v>
      </c>
      <c r="K2082" t="str">
        <f>Tabla1[[#This Row],[day_of_the_week]]&amp;"-"&amp;Tabla1[[#This Row],[hour]]&amp;"-"&amp;Tabla1[[#This Row],[cash_type]]&amp;"-"&amp;Tabla1[[#This Row],[card]]&amp;"-"&amp;Tabla1[[#This Row],[coffee_name]]</f>
        <v>viernes-12:06-card-ANON-0000-0000-0141-Cortado</v>
      </c>
      <c r="L2082" t="str">
        <f>IF(COUNTIF($K$2:K2082,K2082)=1,"único","repetido")</f>
        <v>único</v>
      </c>
    </row>
    <row r="2083" spans="1:12" x14ac:dyDescent="0.3">
      <c r="A2083" s="1">
        <v>45590</v>
      </c>
      <c r="B2083" s="2">
        <v>45590.528211412035</v>
      </c>
      <c r="C2083" s="2" t="str">
        <f>TEXT(Tabla1[[#This Row],[date]],"mmm")</f>
        <v>oct</v>
      </c>
      <c r="D2083" s="2" t="str">
        <f>TEXT(Tabla1[[#This Row],[date]],"dddd")</f>
        <v>viernes</v>
      </c>
      <c r="E2083" s="2" t="str">
        <f>TEXT(Tabla1[[#This Row],[datetime]],"hh:mm")</f>
        <v>12:40</v>
      </c>
      <c r="F2083" t="s">
        <v>3</v>
      </c>
      <c r="G2083" t="s">
        <v>828</v>
      </c>
      <c r="H2083" t="str">
        <f>IF(ISBLANK(G2083),"cash",IF(COUNTIF($D$2:D2083,D2083)=1,"Nuevo","frecuente"))</f>
        <v>frecuente</v>
      </c>
      <c r="I2083" s="8">
        <v>35.76</v>
      </c>
      <c r="J2083" t="s">
        <v>7</v>
      </c>
      <c r="K2083" t="str">
        <f>Tabla1[[#This Row],[day_of_the_week]]&amp;"-"&amp;Tabla1[[#This Row],[hour]]&amp;"-"&amp;Tabla1[[#This Row],[cash_type]]&amp;"-"&amp;Tabla1[[#This Row],[card]]&amp;"-"&amp;Tabla1[[#This Row],[coffee_name]]</f>
        <v>viernes-12:40-card-ANON-0000-0000-0814-Latte</v>
      </c>
      <c r="L2083" t="str">
        <f>IF(COUNTIF($K$2:K2083,K2083)=1,"único","repetido")</f>
        <v>único</v>
      </c>
    </row>
    <row r="2084" spans="1:12" x14ac:dyDescent="0.3">
      <c r="A2084" s="1">
        <v>45590</v>
      </c>
      <c r="B2084" s="2">
        <v>45590.599497314812</v>
      </c>
      <c r="C2084" s="2" t="str">
        <f>TEXT(Tabla1[[#This Row],[date]],"mmm")</f>
        <v>oct</v>
      </c>
      <c r="D2084" s="2" t="str">
        <f>TEXT(Tabla1[[#This Row],[date]],"dddd")</f>
        <v>viernes</v>
      </c>
      <c r="E2084" s="2" t="str">
        <f>TEXT(Tabla1[[#This Row],[datetime]],"hh:mm")</f>
        <v>14:23</v>
      </c>
      <c r="F2084" t="s">
        <v>3</v>
      </c>
      <c r="G2084" t="s">
        <v>151</v>
      </c>
      <c r="H2084" t="str">
        <f>IF(ISBLANK(G2084),"cash",IF(COUNTIF($D$2:D2084,D2084)=1,"Nuevo","frecuente"))</f>
        <v>frecuente</v>
      </c>
      <c r="I2084" s="8">
        <v>35.76</v>
      </c>
      <c r="J2084" t="s">
        <v>43</v>
      </c>
      <c r="K2084" t="str">
        <f>Tabla1[[#This Row],[day_of_the_week]]&amp;"-"&amp;Tabla1[[#This Row],[hour]]&amp;"-"&amp;Tabla1[[#This Row],[cash_type]]&amp;"-"&amp;Tabla1[[#This Row],[card]]&amp;"-"&amp;Tabla1[[#This Row],[coffee_name]]</f>
        <v>viernes-14:23-card-ANON-0000-0000-0137-Cappuccino</v>
      </c>
      <c r="L2084" t="str">
        <f>IF(COUNTIF($K$2:K2084,K2084)=1,"único","repetido")</f>
        <v>único</v>
      </c>
    </row>
    <row r="2085" spans="1:12" x14ac:dyDescent="0.3">
      <c r="A2085" s="1">
        <v>45590</v>
      </c>
      <c r="B2085" s="2">
        <v>45590.930138414355</v>
      </c>
      <c r="C2085" s="2" t="str">
        <f>TEXT(Tabla1[[#This Row],[date]],"mmm")</f>
        <v>oct</v>
      </c>
      <c r="D2085" s="2" t="str">
        <f>TEXT(Tabla1[[#This Row],[date]],"dddd")</f>
        <v>viernes</v>
      </c>
      <c r="E2085" s="2" t="str">
        <f>TEXT(Tabla1[[#This Row],[datetime]],"hh:mm")</f>
        <v>22:19</v>
      </c>
      <c r="F2085" t="s">
        <v>3</v>
      </c>
      <c r="G2085" t="s">
        <v>829</v>
      </c>
      <c r="H2085" t="str">
        <f>IF(ISBLANK(G2085),"cash",IF(COUNTIF($D$2:D2085,D2085)=1,"Nuevo","frecuente"))</f>
        <v>frecuente</v>
      </c>
      <c r="I2085" s="8">
        <v>35.76</v>
      </c>
      <c r="J2085" t="s">
        <v>9</v>
      </c>
      <c r="K2085" t="str">
        <f>Tabla1[[#This Row],[day_of_the_week]]&amp;"-"&amp;Tabla1[[#This Row],[hour]]&amp;"-"&amp;Tabla1[[#This Row],[cash_type]]&amp;"-"&amp;Tabla1[[#This Row],[card]]&amp;"-"&amp;Tabla1[[#This Row],[coffee_name]]</f>
        <v>viernes-22:19-card-ANON-0000-0000-0815-Hot Chocolate</v>
      </c>
      <c r="L2085" t="str">
        <f>IF(COUNTIF($K$2:K2085,K2085)=1,"único","repetido")</f>
        <v>único</v>
      </c>
    </row>
    <row r="2086" spans="1:12" x14ac:dyDescent="0.3">
      <c r="A2086" s="1">
        <v>45590</v>
      </c>
      <c r="B2086" s="2">
        <v>45590.932311863427</v>
      </c>
      <c r="C2086" s="2" t="str">
        <f>TEXT(Tabla1[[#This Row],[date]],"mmm")</f>
        <v>oct</v>
      </c>
      <c r="D2086" s="2" t="str">
        <f>TEXT(Tabla1[[#This Row],[date]],"dddd")</f>
        <v>viernes</v>
      </c>
      <c r="E2086" s="2" t="str">
        <f>TEXT(Tabla1[[#This Row],[datetime]],"hh:mm")</f>
        <v>22:22</v>
      </c>
      <c r="F2086" t="s">
        <v>3</v>
      </c>
      <c r="G2086" t="s">
        <v>829</v>
      </c>
      <c r="H2086" t="str">
        <f>IF(ISBLANK(G2086),"cash",IF(COUNTIF($D$2:D2086,D2086)=1,"Nuevo","frecuente"))</f>
        <v>frecuente</v>
      </c>
      <c r="I2086" s="8">
        <v>21.06</v>
      </c>
      <c r="J2086" t="s">
        <v>35</v>
      </c>
      <c r="K2086" t="str">
        <f>Tabla1[[#This Row],[day_of_the_week]]&amp;"-"&amp;Tabla1[[#This Row],[hour]]&amp;"-"&amp;Tabla1[[#This Row],[cash_type]]&amp;"-"&amp;Tabla1[[#This Row],[card]]&amp;"-"&amp;Tabla1[[#This Row],[coffee_name]]</f>
        <v>viernes-22:22-card-ANON-0000-0000-0815-Espresso</v>
      </c>
      <c r="L2086" t="str">
        <f>IF(COUNTIF($K$2:K2086,K2086)=1,"único","repetido")</f>
        <v>único</v>
      </c>
    </row>
    <row r="2087" spans="1:12" x14ac:dyDescent="0.3">
      <c r="A2087" s="1">
        <v>45591</v>
      </c>
      <c r="B2087" s="2">
        <v>45591.326379930557</v>
      </c>
      <c r="C2087" s="2" t="str">
        <f>TEXT(Tabla1[[#This Row],[date]],"mmm")</f>
        <v>oct</v>
      </c>
      <c r="D2087" s="2" t="str">
        <f>TEXT(Tabla1[[#This Row],[date]],"dddd")</f>
        <v>sábado</v>
      </c>
      <c r="E2087" s="2" t="str">
        <f>TEXT(Tabla1[[#This Row],[datetime]],"hh:mm")</f>
        <v>07:49</v>
      </c>
      <c r="F2087" t="s">
        <v>3</v>
      </c>
      <c r="G2087" t="s">
        <v>696</v>
      </c>
      <c r="H2087" t="str">
        <f>IF(ISBLANK(G2087),"cash",IF(COUNTIF($D$2:D2087,D2087)=1,"Nuevo","frecuente"))</f>
        <v>frecuente</v>
      </c>
      <c r="I2087" s="8">
        <v>35.76</v>
      </c>
      <c r="J2087" t="s">
        <v>43</v>
      </c>
      <c r="K2087" t="str">
        <f>Tabla1[[#This Row],[day_of_the_week]]&amp;"-"&amp;Tabla1[[#This Row],[hour]]&amp;"-"&amp;Tabla1[[#This Row],[cash_type]]&amp;"-"&amp;Tabla1[[#This Row],[card]]&amp;"-"&amp;Tabla1[[#This Row],[coffee_name]]</f>
        <v>sábado-07:49-card-ANON-0000-0000-0682-Cappuccino</v>
      </c>
      <c r="L2087" t="str">
        <f>IF(COUNTIF($K$2:K2087,K2087)=1,"único","repetido")</f>
        <v>único</v>
      </c>
    </row>
    <row r="2088" spans="1:12" x14ac:dyDescent="0.3">
      <c r="A2088" s="1">
        <v>45591</v>
      </c>
      <c r="B2088" s="2">
        <v>45591.362320624998</v>
      </c>
      <c r="C2088" s="2" t="str">
        <f>TEXT(Tabla1[[#This Row],[date]],"mmm")</f>
        <v>oct</v>
      </c>
      <c r="D2088" s="2" t="str">
        <f>TEXT(Tabla1[[#This Row],[date]],"dddd")</f>
        <v>sábado</v>
      </c>
      <c r="E2088" s="2" t="str">
        <f>TEXT(Tabla1[[#This Row],[datetime]],"hh:mm")</f>
        <v>08:41</v>
      </c>
      <c r="F2088" t="s">
        <v>3</v>
      </c>
      <c r="G2088" t="s">
        <v>155</v>
      </c>
      <c r="H2088" t="str">
        <f>IF(ISBLANK(G2088),"cash",IF(COUNTIF($D$2:D2088,D2088)=1,"Nuevo","frecuente"))</f>
        <v>frecuente</v>
      </c>
      <c r="I2088" s="8">
        <v>25.96</v>
      </c>
      <c r="J2088" t="s">
        <v>28</v>
      </c>
      <c r="K2088" t="str">
        <f>Tabla1[[#This Row],[day_of_the_week]]&amp;"-"&amp;Tabla1[[#This Row],[hour]]&amp;"-"&amp;Tabla1[[#This Row],[cash_type]]&amp;"-"&amp;Tabla1[[#This Row],[card]]&amp;"-"&amp;Tabla1[[#This Row],[coffee_name]]</f>
        <v>sábado-08:41-card-ANON-0000-0000-0141-Cortado</v>
      </c>
      <c r="L2088" t="str">
        <f>IF(COUNTIF($K$2:K2088,K2088)=1,"único","repetido")</f>
        <v>único</v>
      </c>
    </row>
    <row r="2089" spans="1:12" x14ac:dyDescent="0.3">
      <c r="A2089" s="1">
        <v>45591</v>
      </c>
      <c r="B2089" s="2">
        <v>45591.370133750002</v>
      </c>
      <c r="C2089" s="2" t="str">
        <f>TEXT(Tabla1[[#This Row],[date]],"mmm")</f>
        <v>oct</v>
      </c>
      <c r="D2089" s="2" t="str">
        <f>TEXT(Tabla1[[#This Row],[date]],"dddd")</f>
        <v>sábado</v>
      </c>
      <c r="E2089" s="2" t="str">
        <f>TEXT(Tabla1[[#This Row],[datetime]],"hh:mm")</f>
        <v>08:53</v>
      </c>
      <c r="F2089" t="s">
        <v>3</v>
      </c>
      <c r="G2089" t="s">
        <v>348</v>
      </c>
      <c r="H2089" t="str">
        <f>IF(ISBLANK(G2089),"cash",IF(COUNTIF($D$2:D2089,D2089)=1,"Nuevo","frecuente"))</f>
        <v>frecuente</v>
      </c>
      <c r="I2089" s="8">
        <v>35.76</v>
      </c>
      <c r="J2089" t="s">
        <v>43</v>
      </c>
      <c r="K2089" t="str">
        <f>Tabla1[[#This Row],[day_of_the_week]]&amp;"-"&amp;Tabla1[[#This Row],[hour]]&amp;"-"&amp;Tabla1[[#This Row],[cash_type]]&amp;"-"&amp;Tabla1[[#This Row],[card]]&amp;"-"&amp;Tabla1[[#This Row],[coffee_name]]</f>
        <v>sábado-08:53-card-ANON-0000-0000-0334-Cappuccino</v>
      </c>
      <c r="L2089" t="str">
        <f>IF(COUNTIF($K$2:K2089,K2089)=1,"único","repetido")</f>
        <v>único</v>
      </c>
    </row>
    <row r="2090" spans="1:12" x14ac:dyDescent="0.3">
      <c r="A2090" s="1">
        <v>45591</v>
      </c>
      <c r="B2090" s="2">
        <v>45591.433776631944</v>
      </c>
      <c r="C2090" s="2" t="str">
        <f>TEXT(Tabla1[[#This Row],[date]],"mmm")</f>
        <v>oct</v>
      </c>
      <c r="D2090" s="2" t="str">
        <f>TEXT(Tabla1[[#This Row],[date]],"dddd")</f>
        <v>sábado</v>
      </c>
      <c r="E2090" s="2" t="str">
        <f>TEXT(Tabla1[[#This Row],[datetime]],"hh:mm")</f>
        <v>10:24</v>
      </c>
      <c r="F2090" t="s">
        <v>3</v>
      </c>
      <c r="G2090" t="s">
        <v>830</v>
      </c>
      <c r="H2090" t="str">
        <f>IF(ISBLANK(G2090),"cash",IF(COUNTIF($D$2:D2090,D2090)=1,"Nuevo","frecuente"))</f>
        <v>frecuente</v>
      </c>
      <c r="I2090" s="8">
        <v>25.96</v>
      </c>
      <c r="J2090" t="s">
        <v>11</v>
      </c>
      <c r="K2090" t="str">
        <f>Tabla1[[#This Row],[day_of_the_week]]&amp;"-"&amp;Tabla1[[#This Row],[hour]]&amp;"-"&amp;Tabla1[[#This Row],[cash_type]]&amp;"-"&amp;Tabla1[[#This Row],[card]]&amp;"-"&amp;Tabla1[[#This Row],[coffee_name]]</f>
        <v>sábado-10:24-card-ANON-0000-0000-0816-Americano</v>
      </c>
      <c r="L2090" t="str">
        <f>IF(COUNTIF($K$2:K2090,K2090)=1,"único","repetido")</f>
        <v>único</v>
      </c>
    </row>
    <row r="2091" spans="1:12" x14ac:dyDescent="0.3">
      <c r="A2091" s="1">
        <v>45591</v>
      </c>
      <c r="B2091" s="2">
        <v>45591.512608124998</v>
      </c>
      <c r="C2091" s="2" t="str">
        <f>TEXT(Tabla1[[#This Row],[date]],"mmm")</f>
        <v>oct</v>
      </c>
      <c r="D2091" s="2" t="str">
        <f>TEXT(Tabla1[[#This Row],[date]],"dddd")</f>
        <v>sábado</v>
      </c>
      <c r="E2091" s="2" t="str">
        <f>TEXT(Tabla1[[#This Row],[datetime]],"hh:mm")</f>
        <v>12:18</v>
      </c>
      <c r="F2091" t="s">
        <v>3</v>
      </c>
      <c r="G2091" t="s">
        <v>54</v>
      </c>
      <c r="H2091" t="str">
        <f>IF(ISBLANK(G2091),"cash",IF(COUNTIF($D$2:D2091,D2091)=1,"Nuevo","frecuente"))</f>
        <v>frecuente</v>
      </c>
      <c r="I2091" s="8">
        <v>35.76</v>
      </c>
      <c r="J2091" t="s">
        <v>18</v>
      </c>
      <c r="K2091" t="str">
        <f>Tabla1[[#This Row],[day_of_the_week]]&amp;"-"&amp;Tabla1[[#This Row],[hour]]&amp;"-"&amp;Tabla1[[#This Row],[cash_type]]&amp;"-"&amp;Tabla1[[#This Row],[card]]&amp;"-"&amp;Tabla1[[#This Row],[coffee_name]]</f>
        <v>sábado-12:18-card-ANON-0000-0000-0040-Cocoa</v>
      </c>
      <c r="L2091" t="str">
        <f>IF(COUNTIF($K$2:K2091,K2091)=1,"único","repetido")</f>
        <v>único</v>
      </c>
    </row>
    <row r="2092" spans="1:12" x14ac:dyDescent="0.3">
      <c r="A2092" s="1">
        <v>45591</v>
      </c>
      <c r="B2092" s="2">
        <v>45591.544109247683</v>
      </c>
      <c r="C2092" s="2" t="str">
        <f>TEXT(Tabla1[[#This Row],[date]],"mmm")</f>
        <v>oct</v>
      </c>
      <c r="D2092" s="2" t="str">
        <f>TEXT(Tabla1[[#This Row],[date]],"dddd")</f>
        <v>sábado</v>
      </c>
      <c r="E2092" s="2" t="str">
        <f>TEXT(Tabla1[[#This Row],[datetime]],"hh:mm")</f>
        <v>13:03</v>
      </c>
      <c r="F2092" t="s">
        <v>3</v>
      </c>
      <c r="G2092" t="s">
        <v>831</v>
      </c>
      <c r="H2092" t="str">
        <f>IF(ISBLANK(G2092),"cash",IF(COUNTIF($D$2:D2092,D2092)=1,"Nuevo","frecuente"))</f>
        <v>frecuente</v>
      </c>
      <c r="I2092" s="8">
        <v>35.76</v>
      </c>
      <c r="J2092" t="s">
        <v>7</v>
      </c>
      <c r="K2092" t="str">
        <f>Tabla1[[#This Row],[day_of_the_week]]&amp;"-"&amp;Tabla1[[#This Row],[hour]]&amp;"-"&amp;Tabla1[[#This Row],[cash_type]]&amp;"-"&amp;Tabla1[[#This Row],[card]]&amp;"-"&amp;Tabla1[[#This Row],[coffee_name]]</f>
        <v>sábado-13:03-card-ANON-0000-0000-0817-Latte</v>
      </c>
      <c r="L2092" t="str">
        <f>IF(COUNTIF($K$2:K2092,K2092)=1,"único","repetido")</f>
        <v>único</v>
      </c>
    </row>
    <row r="2093" spans="1:12" x14ac:dyDescent="0.3">
      <c r="A2093" s="1">
        <v>45591</v>
      </c>
      <c r="B2093" s="2">
        <v>45591.607623310185</v>
      </c>
      <c r="C2093" s="2" t="str">
        <f>TEXT(Tabla1[[#This Row],[date]],"mmm")</f>
        <v>oct</v>
      </c>
      <c r="D2093" s="2" t="str">
        <f>TEXT(Tabla1[[#This Row],[date]],"dddd")</f>
        <v>sábado</v>
      </c>
      <c r="E2093" s="2" t="str">
        <f>TEXT(Tabla1[[#This Row],[datetime]],"hh:mm")</f>
        <v>14:34</v>
      </c>
      <c r="F2093" t="s">
        <v>3</v>
      </c>
      <c r="G2093" t="s">
        <v>290</v>
      </c>
      <c r="H2093" t="str">
        <f>IF(ISBLANK(G2093),"cash",IF(COUNTIF($D$2:D2093,D2093)=1,"Nuevo","frecuente"))</f>
        <v>frecuente</v>
      </c>
      <c r="I2093" s="8">
        <v>35.76</v>
      </c>
      <c r="J2093" t="s">
        <v>7</v>
      </c>
      <c r="K2093" t="str">
        <f>Tabla1[[#This Row],[day_of_the_week]]&amp;"-"&amp;Tabla1[[#This Row],[hour]]&amp;"-"&amp;Tabla1[[#This Row],[cash_type]]&amp;"-"&amp;Tabla1[[#This Row],[card]]&amp;"-"&amp;Tabla1[[#This Row],[coffee_name]]</f>
        <v>sábado-14:34-card-ANON-0000-0000-0276-Latte</v>
      </c>
      <c r="L2093" t="str">
        <f>IF(COUNTIF($K$2:K2093,K2093)=1,"único","repetido")</f>
        <v>único</v>
      </c>
    </row>
    <row r="2094" spans="1:12" x14ac:dyDescent="0.3">
      <c r="A2094" s="1">
        <v>45591</v>
      </c>
      <c r="B2094" s="2">
        <v>45591.60850628472</v>
      </c>
      <c r="C2094" s="2" t="str">
        <f>TEXT(Tabla1[[#This Row],[date]],"mmm")</f>
        <v>oct</v>
      </c>
      <c r="D2094" s="2" t="str">
        <f>TEXT(Tabla1[[#This Row],[date]],"dddd")</f>
        <v>sábado</v>
      </c>
      <c r="E2094" s="2" t="str">
        <f>TEXT(Tabla1[[#This Row],[datetime]],"hh:mm")</f>
        <v>14:36</v>
      </c>
      <c r="F2094" t="s">
        <v>3</v>
      </c>
      <c r="G2094" t="s">
        <v>290</v>
      </c>
      <c r="H2094" t="str">
        <f>IF(ISBLANK(G2094),"cash",IF(COUNTIF($D$2:D2094,D2094)=1,"Nuevo","frecuente"))</f>
        <v>frecuente</v>
      </c>
      <c r="I2094" s="8">
        <v>30.86</v>
      </c>
      <c r="J2094" t="s">
        <v>14</v>
      </c>
      <c r="K2094" t="str">
        <f>Tabla1[[#This Row],[day_of_the_week]]&amp;"-"&amp;Tabla1[[#This Row],[hour]]&amp;"-"&amp;Tabla1[[#This Row],[cash_type]]&amp;"-"&amp;Tabla1[[#This Row],[card]]&amp;"-"&amp;Tabla1[[#This Row],[coffee_name]]</f>
        <v>sábado-14:36-card-ANON-0000-0000-0276-Americano with Milk</v>
      </c>
      <c r="L2094" t="str">
        <f>IF(COUNTIF($K$2:K2094,K2094)=1,"único","repetido")</f>
        <v>único</v>
      </c>
    </row>
    <row r="2095" spans="1:12" x14ac:dyDescent="0.3">
      <c r="A2095" s="1">
        <v>45591</v>
      </c>
      <c r="B2095" s="2">
        <v>45591.628727685187</v>
      </c>
      <c r="C2095" s="2" t="str">
        <f>TEXT(Tabla1[[#This Row],[date]],"mmm")</f>
        <v>oct</v>
      </c>
      <c r="D2095" s="2" t="str">
        <f>TEXT(Tabla1[[#This Row],[date]],"dddd")</f>
        <v>sábado</v>
      </c>
      <c r="E2095" s="2" t="str">
        <f>TEXT(Tabla1[[#This Row],[datetime]],"hh:mm")</f>
        <v>15:05</v>
      </c>
      <c r="F2095" t="s">
        <v>3</v>
      </c>
      <c r="G2095" t="s">
        <v>155</v>
      </c>
      <c r="H2095" t="str">
        <f>IF(ISBLANK(G2095),"cash",IF(COUNTIF($D$2:D2095,D2095)=1,"Nuevo","frecuente"))</f>
        <v>frecuente</v>
      </c>
      <c r="I2095" s="8">
        <v>25.96</v>
      </c>
      <c r="J2095" t="s">
        <v>28</v>
      </c>
      <c r="K2095" t="str">
        <f>Tabla1[[#This Row],[day_of_the_week]]&amp;"-"&amp;Tabla1[[#This Row],[hour]]&amp;"-"&amp;Tabla1[[#This Row],[cash_type]]&amp;"-"&amp;Tabla1[[#This Row],[card]]&amp;"-"&amp;Tabla1[[#This Row],[coffee_name]]</f>
        <v>sábado-15:05-card-ANON-0000-0000-0141-Cortado</v>
      </c>
      <c r="L2095" t="str">
        <f>IF(COUNTIF($K$2:K2095,K2095)=1,"único","repetido")</f>
        <v>único</v>
      </c>
    </row>
    <row r="2096" spans="1:12" x14ac:dyDescent="0.3">
      <c r="A2096" s="1">
        <v>45591</v>
      </c>
      <c r="B2096" s="2">
        <v>45591.629387430556</v>
      </c>
      <c r="C2096" s="2" t="str">
        <f>TEXT(Tabla1[[#This Row],[date]],"mmm")</f>
        <v>oct</v>
      </c>
      <c r="D2096" s="2" t="str">
        <f>TEXT(Tabla1[[#This Row],[date]],"dddd")</f>
        <v>sábado</v>
      </c>
      <c r="E2096" s="2" t="str">
        <f>TEXT(Tabla1[[#This Row],[datetime]],"hh:mm")</f>
        <v>15:06</v>
      </c>
      <c r="F2096" t="s">
        <v>3</v>
      </c>
      <c r="G2096" t="s">
        <v>155</v>
      </c>
      <c r="H2096" t="str">
        <f>IF(ISBLANK(G2096),"cash",IF(COUNTIF($D$2:D2096,D2096)=1,"Nuevo","frecuente"))</f>
        <v>frecuente</v>
      </c>
      <c r="I2096" s="8">
        <v>25.96</v>
      </c>
      <c r="J2096" t="s">
        <v>28</v>
      </c>
      <c r="K2096" t="str">
        <f>Tabla1[[#This Row],[day_of_the_week]]&amp;"-"&amp;Tabla1[[#This Row],[hour]]&amp;"-"&amp;Tabla1[[#This Row],[cash_type]]&amp;"-"&amp;Tabla1[[#This Row],[card]]&amp;"-"&amp;Tabla1[[#This Row],[coffee_name]]</f>
        <v>sábado-15:06-card-ANON-0000-0000-0141-Cortado</v>
      </c>
      <c r="L2096" t="str">
        <f>IF(COUNTIF($K$2:K2096,K2096)=1,"único","repetido")</f>
        <v>único</v>
      </c>
    </row>
    <row r="2097" spans="1:12" x14ac:dyDescent="0.3">
      <c r="A2097" s="1">
        <v>45591</v>
      </c>
      <c r="B2097" s="2">
        <v>45591.651721400463</v>
      </c>
      <c r="C2097" s="2" t="str">
        <f>TEXT(Tabla1[[#This Row],[date]],"mmm")</f>
        <v>oct</v>
      </c>
      <c r="D2097" s="2" t="str">
        <f>TEXT(Tabla1[[#This Row],[date]],"dddd")</f>
        <v>sábado</v>
      </c>
      <c r="E2097" s="2" t="str">
        <f>TEXT(Tabla1[[#This Row],[datetime]],"hh:mm")</f>
        <v>15:38</v>
      </c>
      <c r="F2097" t="s">
        <v>3</v>
      </c>
      <c r="G2097" t="s">
        <v>832</v>
      </c>
      <c r="H2097" t="str">
        <f>IF(ISBLANK(G2097),"cash",IF(COUNTIF($D$2:D2097,D2097)=1,"Nuevo","frecuente"))</f>
        <v>frecuente</v>
      </c>
      <c r="I2097" s="8">
        <v>35.76</v>
      </c>
      <c r="J2097" t="s">
        <v>7</v>
      </c>
      <c r="K2097" t="str">
        <f>Tabla1[[#This Row],[day_of_the_week]]&amp;"-"&amp;Tabla1[[#This Row],[hour]]&amp;"-"&amp;Tabla1[[#This Row],[cash_type]]&amp;"-"&amp;Tabla1[[#This Row],[card]]&amp;"-"&amp;Tabla1[[#This Row],[coffee_name]]</f>
        <v>sábado-15:38-card-ANON-0000-0000-0818-Latte</v>
      </c>
      <c r="L2097" t="str">
        <f>IF(COUNTIF($K$2:K2097,K2097)=1,"único","repetido")</f>
        <v>único</v>
      </c>
    </row>
    <row r="2098" spans="1:12" x14ac:dyDescent="0.3">
      <c r="A2098" s="1">
        <v>45591</v>
      </c>
      <c r="B2098" s="2">
        <v>45591.652425613429</v>
      </c>
      <c r="C2098" s="2" t="str">
        <f>TEXT(Tabla1[[#This Row],[date]],"mmm")</f>
        <v>oct</v>
      </c>
      <c r="D2098" s="2" t="str">
        <f>TEXT(Tabla1[[#This Row],[date]],"dddd")</f>
        <v>sábado</v>
      </c>
      <c r="E2098" s="2" t="str">
        <f>TEXT(Tabla1[[#This Row],[datetime]],"hh:mm")</f>
        <v>15:39</v>
      </c>
      <c r="F2098" t="s">
        <v>3</v>
      </c>
      <c r="G2098" t="s">
        <v>832</v>
      </c>
      <c r="H2098" t="str">
        <f>IF(ISBLANK(G2098),"cash",IF(COUNTIF($D$2:D2098,D2098)=1,"Nuevo","frecuente"))</f>
        <v>frecuente</v>
      </c>
      <c r="I2098" s="8">
        <v>35.76</v>
      </c>
      <c r="J2098" t="s">
        <v>7</v>
      </c>
      <c r="K2098" t="str">
        <f>Tabla1[[#This Row],[day_of_the_week]]&amp;"-"&amp;Tabla1[[#This Row],[hour]]&amp;"-"&amp;Tabla1[[#This Row],[cash_type]]&amp;"-"&amp;Tabla1[[#This Row],[card]]&amp;"-"&amp;Tabla1[[#This Row],[coffee_name]]</f>
        <v>sábado-15:39-card-ANON-0000-0000-0818-Latte</v>
      </c>
      <c r="L2098" t="str">
        <f>IF(COUNTIF($K$2:K2098,K2098)=1,"único","repetido")</f>
        <v>único</v>
      </c>
    </row>
    <row r="2099" spans="1:12" x14ac:dyDescent="0.3">
      <c r="A2099" s="1">
        <v>45591</v>
      </c>
      <c r="B2099" s="2">
        <v>45591.661130324072</v>
      </c>
      <c r="C2099" s="2" t="str">
        <f>TEXT(Tabla1[[#This Row],[date]],"mmm")</f>
        <v>oct</v>
      </c>
      <c r="D2099" s="2" t="str">
        <f>TEXT(Tabla1[[#This Row],[date]],"dddd")</f>
        <v>sábado</v>
      </c>
      <c r="E2099" s="2" t="str">
        <f>TEXT(Tabla1[[#This Row],[datetime]],"hh:mm")</f>
        <v>15:52</v>
      </c>
      <c r="F2099" t="s">
        <v>3</v>
      </c>
      <c r="G2099" t="s">
        <v>833</v>
      </c>
      <c r="H2099" t="str">
        <f>IF(ISBLANK(G2099),"cash",IF(COUNTIF($D$2:D2099,D2099)=1,"Nuevo","frecuente"))</f>
        <v>frecuente</v>
      </c>
      <c r="I2099" s="8">
        <v>30.86</v>
      </c>
      <c r="J2099" t="s">
        <v>14</v>
      </c>
      <c r="K2099" t="str">
        <f>Tabla1[[#This Row],[day_of_the_week]]&amp;"-"&amp;Tabla1[[#This Row],[hour]]&amp;"-"&amp;Tabla1[[#This Row],[cash_type]]&amp;"-"&amp;Tabla1[[#This Row],[card]]&amp;"-"&amp;Tabla1[[#This Row],[coffee_name]]</f>
        <v>sábado-15:52-card-ANON-0000-0000-0819-Americano with Milk</v>
      </c>
      <c r="L2099" t="str">
        <f>IF(COUNTIF($K$2:K2099,K2099)=1,"único","repetido")</f>
        <v>único</v>
      </c>
    </row>
    <row r="2100" spans="1:12" x14ac:dyDescent="0.3">
      <c r="A2100" s="1">
        <v>45591</v>
      </c>
      <c r="B2100" s="2">
        <v>45591.66205446759</v>
      </c>
      <c r="C2100" s="2" t="str">
        <f>TEXT(Tabla1[[#This Row],[date]],"mmm")</f>
        <v>oct</v>
      </c>
      <c r="D2100" s="2" t="str">
        <f>TEXT(Tabla1[[#This Row],[date]],"dddd")</f>
        <v>sábado</v>
      </c>
      <c r="E2100" s="2" t="str">
        <f>TEXT(Tabla1[[#This Row],[datetime]],"hh:mm")</f>
        <v>15:53</v>
      </c>
      <c r="F2100" t="s">
        <v>3</v>
      </c>
      <c r="G2100" t="s">
        <v>834</v>
      </c>
      <c r="H2100" t="str">
        <f>IF(ISBLANK(G2100),"cash",IF(COUNTIF($D$2:D2100,D2100)=1,"Nuevo","frecuente"))</f>
        <v>frecuente</v>
      </c>
      <c r="I2100" s="8">
        <v>30.86</v>
      </c>
      <c r="J2100" t="s">
        <v>14</v>
      </c>
      <c r="K2100" t="str">
        <f>Tabla1[[#This Row],[day_of_the_week]]&amp;"-"&amp;Tabla1[[#This Row],[hour]]&amp;"-"&amp;Tabla1[[#This Row],[cash_type]]&amp;"-"&amp;Tabla1[[#This Row],[card]]&amp;"-"&amp;Tabla1[[#This Row],[coffee_name]]</f>
        <v>sábado-15:53-card-ANON-0000-0000-0820-Americano with Milk</v>
      </c>
      <c r="L2100" t="str">
        <f>IF(COUNTIF($K$2:K2100,K2100)=1,"único","repetido")</f>
        <v>único</v>
      </c>
    </row>
    <row r="2101" spans="1:12" x14ac:dyDescent="0.3">
      <c r="A2101" s="1">
        <v>45591</v>
      </c>
      <c r="B2101" s="2">
        <v>45591.80510769676</v>
      </c>
      <c r="C2101" s="2" t="str">
        <f>TEXT(Tabla1[[#This Row],[date]],"mmm")</f>
        <v>oct</v>
      </c>
      <c r="D2101" s="2" t="str">
        <f>TEXT(Tabla1[[#This Row],[date]],"dddd")</f>
        <v>sábado</v>
      </c>
      <c r="E2101" s="2" t="str">
        <f>TEXT(Tabla1[[#This Row],[datetime]],"hh:mm")</f>
        <v>19:19</v>
      </c>
      <c r="F2101" t="s">
        <v>3</v>
      </c>
      <c r="G2101" t="s">
        <v>729</v>
      </c>
      <c r="H2101" t="str">
        <f>IF(ISBLANK(G2101),"cash",IF(COUNTIF($D$2:D2101,D2101)=1,"Nuevo","frecuente"))</f>
        <v>frecuente</v>
      </c>
      <c r="I2101" s="8">
        <v>35.76</v>
      </c>
      <c r="J2101" t="s">
        <v>43</v>
      </c>
      <c r="K2101" t="str">
        <f>Tabla1[[#This Row],[day_of_the_week]]&amp;"-"&amp;Tabla1[[#This Row],[hour]]&amp;"-"&amp;Tabla1[[#This Row],[cash_type]]&amp;"-"&amp;Tabla1[[#This Row],[card]]&amp;"-"&amp;Tabla1[[#This Row],[coffee_name]]</f>
        <v>sábado-19:19-card-ANON-0000-0000-0715-Cappuccino</v>
      </c>
      <c r="L2101" t="str">
        <f>IF(COUNTIF($K$2:K2101,K2101)=1,"único","repetido")</f>
        <v>único</v>
      </c>
    </row>
    <row r="2102" spans="1:12" x14ac:dyDescent="0.3">
      <c r="A2102" s="1">
        <v>45591</v>
      </c>
      <c r="B2102" s="2">
        <v>45591.857485162036</v>
      </c>
      <c r="C2102" s="2" t="str">
        <f>TEXT(Tabla1[[#This Row],[date]],"mmm")</f>
        <v>oct</v>
      </c>
      <c r="D2102" s="2" t="str">
        <f>TEXT(Tabla1[[#This Row],[date]],"dddd")</f>
        <v>sábado</v>
      </c>
      <c r="E2102" s="2" t="str">
        <f>TEXT(Tabla1[[#This Row],[datetime]],"hh:mm")</f>
        <v>20:34</v>
      </c>
      <c r="F2102" t="s">
        <v>3</v>
      </c>
      <c r="G2102" t="s">
        <v>835</v>
      </c>
      <c r="H2102" t="str">
        <f>IF(ISBLANK(G2102),"cash",IF(COUNTIF($D$2:D2102,D2102)=1,"Nuevo","frecuente"))</f>
        <v>frecuente</v>
      </c>
      <c r="I2102" s="8">
        <v>30.86</v>
      </c>
      <c r="J2102" t="s">
        <v>14</v>
      </c>
      <c r="K2102" t="str">
        <f>Tabla1[[#This Row],[day_of_the_week]]&amp;"-"&amp;Tabla1[[#This Row],[hour]]&amp;"-"&amp;Tabla1[[#This Row],[cash_type]]&amp;"-"&amp;Tabla1[[#This Row],[card]]&amp;"-"&amp;Tabla1[[#This Row],[coffee_name]]</f>
        <v>sábado-20:34-card-ANON-0000-0000-0821-Americano with Milk</v>
      </c>
      <c r="L2102" t="str">
        <f>IF(COUNTIF($K$2:K2102,K2102)=1,"único","repetido")</f>
        <v>único</v>
      </c>
    </row>
    <row r="2103" spans="1:12" x14ac:dyDescent="0.3">
      <c r="A2103" s="1">
        <v>45592</v>
      </c>
      <c r="B2103" s="2">
        <v>45592.459686365743</v>
      </c>
      <c r="C2103" s="2" t="str">
        <f>TEXT(Tabla1[[#This Row],[date]],"mmm")</f>
        <v>oct</v>
      </c>
      <c r="D2103" s="2" t="str">
        <f>TEXT(Tabla1[[#This Row],[date]],"dddd")</f>
        <v>domingo</v>
      </c>
      <c r="E2103" s="2" t="str">
        <f>TEXT(Tabla1[[#This Row],[datetime]],"hh:mm")</f>
        <v>11:01</v>
      </c>
      <c r="F2103" t="s">
        <v>3</v>
      </c>
      <c r="G2103" t="s">
        <v>361</v>
      </c>
      <c r="H2103" t="str">
        <f>IF(ISBLANK(G2103),"cash",IF(COUNTIF($D$2:D2103,D2103)=1,"Nuevo","frecuente"))</f>
        <v>frecuente</v>
      </c>
      <c r="I2103" s="8">
        <v>30.86</v>
      </c>
      <c r="J2103" t="s">
        <v>14</v>
      </c>
      <c r="K2103" t="str">
        <f>Tabla1[[#This Row],[day_of_the_week]]&amp;"-"&amp;Tabla1[[#This Row],[hour]]&amp;"-"&amp;Tabla1[[#This Row],[cash_type]]&amp;"-"&amp;Tabla1[[#This Row],[card]]&amp;"-"&amp;Tabla1[[#This Row],[coffee_name]]</f>
        <v>domingo-11:01-card-ANON-0000-0000-0347-Americano with Milk</v>
      </c>
      <c r="L2103" t="str">
        <f>IF(COUNTIF($K$2:K2103,K2103)=1,"único","repetido")</f>
        <v>único</v>
      </c>
    </row>
    <row r="2104" spans="1:12" x14ac:dyDescent="0.3">
      <c r="A2104" s="1">
        <v>45592</v>
      </c>
      <c r="B2104" s="2">
        <v>45592.537106354168</v>
      </c>
      <c r="C2104" s="2" t="str">
        <f>TEXT(Tabla1[[#This Row],[date]],"mmm")</f>
        <v>oct</v>
      </c>
      <c r="D2104" s="2" t="str">
        <f>TEXT(Tabla1[[#This Row],[date]],"dddd")</f>
        <v>domingo</v>
      </c>
      <c r="E2104" s="2" t="str">
        <f>TEXT(Tabla1[[#This Row],[datetime]],"hh:mm")</f>
        <v>12:53</v>
      </c>
      <c r="F2104" t="s">
        <v>3</v>
      </c>
      <c r="G2104" t="s">
        <v>290</v>
      </c>
      <c r="H2104" t="str">
        <f>IF(ISBLANK(G2104),"cash",IF(COUNTIF($D$2:D2104,D2104)=1,"Nuevo","frecuente"))</f>
        <v>frecuente</v>
      </c>
      <c r="I2104" s="8">
        <v>35.76</v>
      </c>
      <c r="J2104" t="s">
        <v>7</v>
      </c>
      <c r="K2104" t="str">
        <f>Tabla1[[#This Row],[day_of_the_week]]&amp;"-"&amp;Tabla1[[#This Row],[hour]]&amp;"-"&amp;Tabla1[[#This Row],[cash_type]]&amp;"-"&amp;Tabla1[[#This Row],[card]]&amp;"-"&amp;Tabla1[[#This Row],[coffee_name]]</f>
        <v>domingo-12:53-card-ANON-0000-0000-0276-Latte</v>
      </c>
      <c r="L2104" t="str">
        <f>IF(COUNTIF($K$2:K2104,K2104)=1,"único","repetido")</f>
        <v>único</v>
      </c>
    </row>
    <row r="2105" spans="1:12" x14ac:dyDescent="0.3">
      <c r="A2105" s="1">
        <v>45592</v>
      </c>
      <c r="B2105" s="2">
        <v>45592.537818414348</v>
      </c>
      <c r="C2105" s="2" t="str">
        <f>TEXT(Tabla1[[#This Row],[date]],"mmm")</f>
        <v>oct</v>
      </c>
      <c r="D2105" s="2" t="str">
        <f>TEXT(Tabla1[[#This Row],[date]],"dddd")</f>
        <v>domingo</v>
      </c>
      <c r="E2105" s="2" t="str">
        <f>TEXT(Tabla1[[#This Row],[datetime]],"hh:mm")</f>
        <v>12:54</v>
      </c>
      <c r="F2105" t="s">
        <v>3</v>
      </c>
      <c r="G2105" t="s">
        <v>290</v>
      </c>
      <c r="H2105" t="str">
        <f>IF(ISBLANK(G2105),"cash",IF(COUNTIF($D$2:D2105,D2105)=1,"Nuevo","frecuente"))</f>
        <v>frecuente</v>
      </c>
      <c r="I2105" s="8">
        <v>30.86</v>
      </c>
      <c r="J2105" t="s">
        <v>14</v>
      </c>
      <c r="K2105" t="str">
        <f>Tabla1[[#This Row],[day_of_the_week]]&amp;"-"&amp;Tabla1[[#This Row],[hour]]&amp;"-"&amp;Tabla1[[#This Row],[cash_type]]&amp;"-"&amp;Tabla1[[#This Row],[card]]&amp;"-"&amp;Tabla1[[#This Row],[coffee_name]]</f>
        <v>domingo-12:54-card-ANON-0000-0000-0276-Americano with Milk</v>
      </c>
      <c r="L2105" t="str">
        <f>IF(COUNTIF($K$2:K2105,K2105)=1,"único","repetido")</f>
        <v>único</v>
      </c>
    </row>
    <row r="2106" spans="1:12" x14ac:dyDescent="0.3">
      <c r="A2106" s="1">
        <v>45592</v>
      </c>
      <c r="B2106" s="2">
        <v>45592.572067233799</v>
      </c>
      <c r="C2106" s="2" t="str">
        <f>TEXT(Tabla1[[#This Row],[date]],"mmm")</f>
        <v>oct</v>
      </c>
      <c r="D2106" s="2" t="str">
        <f>TEXT(Tabla1[[#This Row],[date]],"dddd")</f>
        <v>domingo</v>
      </c>
      <c r="E2106" s="2" t="str">
        <f>TEXT(Tabla1[[#This Row],[datetime]],"hh:mm")</f>
        <v>13:43</v>
      </c>
      <c r="F2106" t="s">
        <v>3</v>
      </c>
      <c r="G2106" t="s">
        <v>836</v>
      </c>
      <c r="H2106" t="str">
        <f>IF(ISBLANK(G2106),"cash",IF(COUNTIF($D$2:D2106,D2106)=1,"Nuevo","frecuente"))</f>
        <v>frecuente</v>
      </c>
      <c r="I2106" s="8">
        <v>35.76</v>
      </c>
      <c r="J2106" t="s">
        <v>43</v>
      </c>
      <c r="K2106" t="str">
        <f>Tabla1[[#This Row],[day_of_the_week]]&amp;"-"&amp;Tabla1[[#This Row],[hour]]&amp;"-"&amp;Tabla1[[#This Row],[cash_type]]&amp;"-"&amp;Tabla1[[#This Row],[card]]&amp;"-"&amp;Tabla1[[#This Row],[coffee_name]]</f>
        <v>domingo-13:43-card-ANON-0000-0000-0822-Cappuccino</v>
      </c>
      <c r="L2106" t="str">
        <f>IF(COUNTIF($K$2:K2106,K2106)=1,"único","repetido")</f>
        <v>único</v>
      </c>
    </row>
    <row r="2107" spans="1:12" x14ac:dyDescent="0.3">
      <c r="A2107" s="1">
        <v>45592</v>
      </c>
      <c r="B2107" s="2">
        <v>45592.678543692127</v>
      </c>
      <c r="C2107" s="2" t="str">
        <f>TEXT(Tabla1[[#This Row],[date]],"mmm")</f>
        <v>oct</v>
      </c>
      <c r="D2107" s="2" t="str">
        <f>TEXT(Tabla1[[#This Row],[date]],"dddd")</f>
        <v>domingo</v>
      </c>
      <c r="E2107" s="2" t="str">
        <f>TEXT(Tabla1[[#This Row],[datetime]],"hh:mm")</f>
        <v>16:17</v>
      </c>
      <c r="F2107" t="s">
        <v>3</v>
      </c>
      <c r="G2107" t="s">
        <v>521</v>
      </c>
      <c r="H2107" t="str">
        <f>IF(ISBLANK(G2107),"cash",IF(COUNTIF($D$2:D2107,D2107)=1,"Nuevo","frecuente"))</f>
        <v>frecuente</v>
      </c>
      <c r="I2107" s="8">
        <v>35.76</v>
      </c>
      <c r="J2107" t="s">
        <v>7</v>
      </c>
      <c r="K2107" t="str">
        <f>Tabla1[[#This Row],[day_of_the_week]]&amp;"-"&amp;Tabla1[[#This Row],[hour]]&amp;"-"&amp;Tabla1[[#This Row],[cash_type]]&amp;"-"&amp;Tabla1[[#This Row],[card]]&amp;"-"&amp;Tabla1[[#This Row],[coffee_name]]</f>
        <v>domingo-16:17-card-ANON-0000-0000-0507-Latte</v>
      </c>
      <c r="L2107" t="str">
        <f>IF(COUNTIF($K$2:K2107,K2107)=1,"único","repetido")</f>
        <v>único</v>
      </c>
    </row>
    <row r="2108" spans="1:12" x14ac:dyDescent="0.3">
      <c r="A2108" s="1">
        <v>45593</v>
      </c>
      <c r="B2108" s="2">
        <v>45593.323937349538</v>
      </c>
      <c r="C2108" s="2" t="str">
        <f>TEXT(Tabla1[[#This Row],[date]],"mmm")</f>
        <v>oct</v>
      </c>
      <c r="D2108" s="2" t="str">
        <f>TEXT(Tabla1[[#This Row],[date]],"dddd")</f>
        <v>lunes</v>
      </c>
      <c r="E2108" s="2" t="str">
        <f>TEXT(Tabla1[[#This Row],[datetime]],"hh:mm")</f>
        <v>07:46</v>
      </c>
      <c r="F2108" t="s">
        <v>3</v>
      </c>
      <c r="G2108" t="s">
        <v>710</v>
      </c>
      <c r="H2108" t="str">
        <f>IF(ISBLANK(G2108),"cash",IF(COUNTIF($D$2:D2108,D2108)=1,"Nuevo","frecuente"))</f>
        <v>frecuente</v>
      </c>
      <c r="I2108" s="8">
        <v>35.76</v>
      </c>
      <c r="J2108" t="s">
        <v>43</v>
      </c>
      <c r="K2108" t="str">
        <f>Tabla1[[#This Row],[day_of_the_week]]&amp;"-"&amp;Tabla1[[#This Row],[hour]]&amp;"-"&amp;Tabla1[[#This Row],[cash_type]]&amp;"-"&amp;Tabla1[[#This Row],[card]]&amp;"-"&amp;Tabla1[[#This Row],[coffee_name]]</f>
        <v>lunes-07:46-card-ANON-0000-0000-0696-Cappuccino</v>
      </c>
      <c r="L2108" t="str">
        <f>IF(COUNTIF($K$2:K2108,K2108)=1,"único","repetido")</f>
        <v>único</v>
      </c>
    </row>
    <row r="2109" spans="1:12" x14ac:dyDescent="0.3">
      <c r="A2109" s="1">
        <v>45593</v>
      </c>
      <c r="B2109" s="2">
        <v>45593.334170127317</v>
      </c>
      <c r="C2109" s="2" t="str">
        <f>TEXT(Tabla1[[#This Row],[date]],"mmm")</f>
        <v>oct</v>
      </c>
      <c r="D2109" s="2" t="str">
        <f>TEXT(Tabla1[[#This Row],[date]],"dddd")</f>
        <v>lunes</v>
      </c>
      <c r="E2109" s="2" t="str">
        <f>TEXT(Tabla1[[#This Row],[datetime]],"hh:mm")</f>
        <v>08:01</v>
      </c>
      <c r="F2109" t="s">
        <v>3</v>
      </c>
      <c r="G2109" t="s">
        <v>837</v>
      </c>
      <c r="H2109" t="str">
        <f>IF(ISBLANK(G2109),"cash",IF(COUNTIF($D$2:D2109,D2109)=1,"Nuevo","frecuente"))</f>
        <v>frecuente</v>
      </c>
      <c r="I2109" s="8">
        <v>25.96</v>
      </c>
      <c r="J2109" t="s">
        <v>11</v>
      </c>
      <c r="K2109" t="str">
        <f>Tabla1[[#This Row],[day_of_the_week]]&amp;"-"&amp;Tabla1[[#This Row],[hour]]&amp;"-"&amp;Tabla1[[#This Row],[cash_type]]&amp;"-"&amp;Tabla1[[#This Row],[card]]&amp;"-"&amp;Tabla1[[#This Row],[coffee_name]]</f>
        <v>lunes-08:01-card-ANON-0000-0000-0823-Americano</v>
      </c>
      <c r="L2109" t="str">
        <f>IF(COUNTIF($K$2:K2109,K2109)=1,"único","repetido")</f>
        <v>único</v>
      </c>
    </row>
    <row r="2110" spans="1:12" x14ac:dyDescent="0.3">
      <c r="A2110" s="1">
        <v>45593</v>
      </c>
      <c r="B2110" s="2">
        <v>45593.357672465281</v>
      </c>
      <c r="C2110" s="2" t="str">
        <f>TEXT(Tabla1[[#This Row],[date]],"mmm")</f>
        <v>oct</v>
      </c>
      <c r="D2110" s="2" t="str">
        <f>TEXT(Tabla1[[#This Row],[date]],"dddd")</f>
        <v>lunes</v>
      </c>
      <c r="E2110" s="2" t="str">
        <f>TEXT(Tabla1[[#This Row],[datetime]],"hh:mm")</f>
        <v>08:35</v>
      </c>
      <c r="F2110" t="s">
        <v>3</v>
      </c>
      <c r="G2110" t="s">
        <v>697</v>
      </c>
      <c r="H2110" t="str">
        <f>IF(ISBLANK(G2110),"cash",IF(COUNTIF($D$2:D2110,D2110)=1,"Nuevo","frecuente"))</f>
        <v>frecuente</v>
      </c>
      <c r="I2110" s="8">
        <v>35.76</v>
      </c>
      <c r="J2110" t="s">
        <v>7</v>
      </c>
      <c r="K2110" t="str">
        <f>Tabla1[[#This Row],[day_of_the_week]]&amp;"-"&amp;Tabla1[[#This Row],[hour]]&amp;"-"&amp;Tabla1[[#This Row],[cash_type]]&amp;"-"&amp;Tabla1[[#This Row],[card]]&amp;"-"&amp;Tabla1[[#This Row],[coffee_name]]</f>
        <v>lunes-08:35-card-ANON-0000-0000-0683-Latte</v>
      </c>
      <c r="L2110" t="str">
        <f>IF(COUNTIF($K$2:K2110,K2110)=1,"único","repetido")</f>
        <v>único</v>
      </c>
    </row>
    <row r="2111" spans="1:12" x14ac:dyDescent="0.3">
      <c r="A2111" s="1">
        <v>45593</v>
      </c>
      <c r="B2111" s="2">
        <v>45593.385911817131</v>
      </c>
      <c r="C2111" s="2" t="str">
        <f>TEXT(Tabla1[[#This Row],[date]],"mmm")</f>
        <v>oct</v>
      </c>
      <c r="D2111" s="2" t="str">
        <f>TEXT(Tabla1[[#This Row],[date]],"dddd")</f>
        <v>lunes</v>
      </c>
      <c r="E2111" s="2" t="str">
        <f>TEXT(Tabla1[[#This Row],[datetime]],"hh:mm")</f>
        <v>09:15</v>
      </c>
      <c r="F2111" t="s">
        <v>3</v>
      </c>
      <c r="G2111" t="s">
        <v>256</v>
      </c>
      <c r="H2111" t="str">
        <f>IF(ISBLANK(G2111),"cash",IF(COUNTIF($D$2:D2111,D2111)=1,"Nuevo","frecuente"))</f>
        <v>frecuente</v>
      </c>
      <c r="I2111" s="8">
        <v>30.86</v>
      </c>
      <c r="J2111" t="s">
        <v>14</v>
      </c>
      <c r="K2111" t="str">
        <f>Tabla1[[#This Row],[day_of_the_week]]&amp;"-"&amp;Tabla1[[#This Row],[hour]]&amp;"-"&amp;Tabla1[[#This Row],[cash_type]]&amp;"-"&amp;Tabla1[[#This Row],[card]]&amp;"-"&amp;Tabla1[[#This Row],[coffee_name]]</f>
        <v>lunes-09:15-card-ANON-0000-0000-0242-Americano with Milk</v>
      </c>
      <c r="L2111" t="str">
        <f>IF(COUNTIF($K$2:K2111,K2111)=1,"único","repetido")</f>
        <v>único</v>
      </c>
    </row>
    <row r="2112" spans="1:12" x14ac:dyDescent="0.3">
      <c r="A2112" s="1">
        <v>45593</v>
      </c>
      <c r="B2112" s="2">
        <v>45593.487922395834</v>
      </c>
      <c r="C2112" s="2" t="str">
        <f>TEXT(Tabla1[[#This Row],[date]],"mmm")</f>
        <v>oct</v>
      </c>
      <c r="D2112" s="2" t="str">
        <f>TEXT(Tabla1[[#This Row],[date]],"dddd")</f>
        <v>lunes</v>
      </c>
      <c r="E2112" s="2" t="str">
        <f>TEXT(Tabla1[[#This Row],[datetime]],"hh:mm")</f>
        <v>11:42</v>
      </c>
      <c r="F2112" t="s">
        <v>3</v>
      </c>
      <c r="G2112" t="s">
        <v>838</v>
      </c>
      <c r="H2112" t="str">
        <f>IF(ISBLANK(G2112),"cash",IF(COUNTIF($D$2:D2112,D2112)=1,"Nuevo","frecuente"))</f>
        <v>frecuente</v>
      </c>
      <c r="I2112" s="8">
        <v>35.76</v>
      </c>
      <c r="J2112" t="s">
        <v>7</v>
      </c>
      <c r="K2112" t="str">
        <f>Tabla1[[#This Row],[day_of_the_week]]&amp;"-"&amp;Tabla1[[#This Row],[hour]]&amp;"-"&amp;Tabla1[[#This Row],[cash_type]]&amp;"-"&amp;Tabla1[[#This Row],[card]]&amp;"-"&amp;Tabla1[[#This Row],[coffee_name]]</f>
        <v>lunes-11:42-card-ANON-0000-0000-0824-Latte</v>
      </c>
      <c r="L2112" t="str">
        <f>IF(COUNTIF($K$2:K2112,K2112)=1,"único","repetido")</f>
        <v>único</v>
      </c>
    </row>
    <row r="2113" spans="1:12" x14ac:dyDescent="0.3">
      <c r="A2113" s="1">
        <v>45593</v>
      </c>
      <c r="B2113" s="2">
        <v>45593.488695856482</v>
      </c>
      <c r="C2113" s="2" t="str">
        <f>TEXT(Tabla1[[#This Row],[date]],"mmm")</f>
        <v>oct</v>
      </c>
      <c r="D2113" s="2" t="str">
        <f>TEXT(Tabla1[[#This Row],[date]],"dddd")</f>
        <v>lunes</v>
      </c>
      <c r="E2113" s="2" t="str">
        <f>TEXT(Tabla1[[#This Row],[datetime]],"hh:mm")</f>
        <v>11:43</v>
      </c>
      <c r="F2113" t="s">
        <v>3</v>
      </c>
      <c r="G2113" t="s">
        <v>838</v>
      </c>
      <c r="H2113" t="str">
        <f>IF(ISBLANK(G2113),"cash",IF(COUNTIF($D$2:D2113,D2113)=1,"Nuevo","frecuente"))</f>
        <v>frecuente</v>
      </c>
      <c r="I2113" s="8">
        <v>35.76</v>
      </c>
      <c r="J2113" t="s">
        <v>7</v>
      </c>
      <c r="K2113" t="str">
        <f>Tabla1[[#This Row],[day_of_the_week]]&amp;"-"&amp;Tabla1[[#This Row],[hour]]&amp;"-"&amp;Tabla1[[#This Row],[cash_type]]&amp;"-"&amp;Tabla1[[#This Row],[card]]&amp;"-"&amp;Tabla1[[#This Row],[coffee_name]]</f>
        <v>lunes-11:43-card-ANON-0000-0000-0824-Latte</v>
      </c>
      <c r="L2113" t="str">
        <f>IF(COUNTIF($K$2:K2113,K2113)=1,"único","repetido")</f>
        <v>único</v>
      </c>
    </row>
    <row r="2114" spans="1:12" x14ac:dyDescent="0.3">
      <c r="A2114" s="1">
        <v>45593</v>
      </c>
      <c r="B2114" s="2">
        <v>45593.501111736114</v>
      </c>
      <c r="C2114" s="2" t="str">
        <f>TEXT(Tabla1[[#This Row],[date]],"mmm")</f>
        <v>oct</v>
      </c>
      <c r="D2114" s="2" t="str">
        <f>TEXT(Tabla1[[#This Row],[date]],"dddd")</f>
        <v>lunes</v>
      </c>
      <c r="E2114" s="2" t="str">
        <f>TEXT(Tabla1[[#This Row],[datetime]],"hh:mm")</f>
        <v>12:01</v>
      </c>
      <c r="F2114" t="s">
        <v>3</v>
      </c>
      <c r="G2114" t="s">
        <v>721</v>
      </c>
      <c r="H2114" t="str">
        <f>IF(ISBLANK(G2114),"cash",IF(COUNTIF($D$2:D2114,D2114)=1,"Nuevo","frecuente"))</f>
        <v>frecuente</v>
      </c>
      <c r="I2114" s="8">
        <v>35.76</v>
      </c>
      <c r="J2114" t="s">
        <v>9</v>
      </c>
      <c r="K2114" t="str">
        <f>Tabla1[[#This Row],[day_of_the_week]]&amp;"-"&amp;Tabla1[[#This Row],[hour]]&amp;"-"&amp;Tabla1[[#This Row],[cash_type]]&amp;"-"&amp;Tabla1[[#This Row],[card]]&amp;"-"&amp;Tabla1[[#This Row],[coffee_name]]</f>
        <v>lunes-12:01-card-ANON-0000-0000-0707-Hot Chocolate</v>
      </c>
      <c r="L2114" t="str">
        <f>IF(COUNTIF($K$2:K2114,K2114)=1,"único","repetido")</f>
        <v>único</v>
      </c>
    </row>
    <row r="2115" spans="1:12" x14ac:dyDescent="0.3">
      <c r="A2115" s="1">
        <v>45593</v>
      </c>
      <c r="B2115" s="2">
        <v>45593.501791747687</v>
      </c>
      <c r="C2115" s="2" t="str">
        <f>TEXT(Tabla1[[#This Row],[date]],"mmm")</f>
        <v>oct</v>
      </c>
      <c r="D2115" s="2" t="str">
        <f>TEXT(Tabla1[[#This Row],[date]],"dddd")</f>
        <v>lunes</v>
      </c>
      <c r="E2115" s="2" t="str">
        <f>TEXT(Tabla1[[#This Row],[datetime]],"hh:mm")</f>
        <v>12:02</v>
      </c>
      <c r="F2115" t="s">
        <v>3</v>
      </c>
      <c r="G2115" t="s">
        <v>839</v>
      </c>
      <c r="H2115" t="str">
        <f>IF(ISBLANK(G2115),"cash",IF(COUNTIF($D$2:D2115,D2115)=1,"Nuevo","frecuente"))</f>
        <v>frecuente</v>
      </c>
      <c r="I2115" s="8">
        <v>30.86</v>
      </c>
      <c r="J2115" t="s">
        <v>14</v>
      </c>
      <c r="K2115" t="str">
        <f>Tabla1[[#This Row],[day_of_the_week]]&amp;"-"&amp;Tabla1[[#This Row],[hour]]&amp;"-"&amp;Tabla1[[#This Row],[cash_type]]&amp;"-"&amp;Tabla1[[#This Row],[card]]&amp;"-"&amp;Tabla1[[#This Row],[coffee_name]]</f>
        <v>lunes-12:02-card-ANON-0000-0000-0825-Americano with Milk</v>
      </c>
      <c r="L2115" t="str">
        <f>IF(COUNTIF($K$2:K2115,K2115)=1,"único","repetido")</f>
        <v>único</v>
      </c>
    </row>
    <row r="2116" spans="1:12" x14ac:dyDescent="0.3">
      <c r="A2116" s="1">
        <v>45593</v>
      </c>
      <c r="B2116" s="2">
        <v>45593.514935393519</v>
      </c>
      <c r="C2116" s="2" t="str">
        <f>TEXT(Tabla1[[#This Row],[date]],"mmm")</f>
        <v>oct</v>
      </c>
      <c r="D2116" s="2" t="str">
        <f>TEXT(Tabla1[[#This Row],[date]],"dddd")</f>
        <v>lunes</v>
      </c>
      <c r="E2116" s="2" t="str">
        <f>TEXT(Tabla1[[#This Row],[datetime]],"hh:mm")</f>
        <v>12:21</v>
      </c>
      <c r="F2116" t="s">
        <v>3</v>
      </c>
      <c r="G2116" t="s">
        <v>840</v>
      </c>
      <c r="H2116" t="str">
        <f>IF(ISBLANK(G2116),"cash",IF(COUNTIF($D$2:D2116,D2116)=1,"Nuevo","frecuente"))</f>
        <v>frecuente</v>
      </c>
      <c r="I2116" s="8">
        <v>35.76</v>
      </c>
      <c r="J2116" t="s">
        <v>43</v>
      </c>
      <c r="K2116" t="str">
        <f>Tabla1[[#This Row],[day_of_the_week]]&amp;"-"&amp;Tabla1[[#This Row],[hour]]&amp;"-"&amp;Tabla1[[#This Row],[cash_type]]&amp;"-"&amp;Tabla1[[#This Row],[card]]&amp;"-"&amp;Tabla1[[#This Row],[coffee_name]]</f>
        <v>lunes-12:21-card-ANON-0000-0000-0826-Cappuccino</v>
      </c>
      <c r="L2116" t="str">
        <f>IF(COUNTIF($K$2:K2116,K2116)=1,"único","repetido")</f>
        <v>único</v>
      </c>
    </row>
    <row r="2117" spans="1:12" x14ac:dyDescent="0.3">
      <c r="A2117" s="1">
        <v>45593</v>
      </c>
      <c r="B2117" s="2">
        <v>45593.590909849539</v>
      </c>
      <c r="C2117" s="2" t="str">
        <f>TEXT(Tabla1[[#This Row],[date]],"mmm")</f>
        <v>oct</v>
      </c>
      <c r="D2117" s="2" t="str">
        <f>TEXT(Tabla1[[#This Row],[date]],"dddd")</f>
        <v>lunes</v>
      </c>
      <c r="E2117" s="2" t="str">
        <f>TEXT(Tabla1[[#This Row],[datetime]],"hh:mm")</f>
        <v>14:10</v>
      </c>
      <c r="F2117" t="s">
        <v>3</v>
      </c>
      <c r="G2117" t="s">
        <v>833</v>
      </c>
      <c r="H2117" t="str">
        <f>IF(ISBLANK(G2117),"cash",IF(COUNTIF($D$2:D2117,D2117)=1,"Nuevo","frecuente"))</f>
        <v>frecuente</v>
      </c>
      <c r="I2117" s="8">
        <v>30.86</v>
      </c>
      <c r="J2117" t="s">
        <v>14</v>
      </c>
      <c r="K2117" t="str">
        <f>Tabla1[[#This Row],[day_of_the_week]]&amp;"-"&amp;Tabla1[[#This Row],[hour]]&amp;"-"&amp;Tabla1[[#This Row],[cash_type]]&amp;"-"&amp;Tabla1[[#This Row],[card]]&amp;"-"&amp;Tabla1[[#This Row],[coffee_name]]</f>
        <v>lunes-14:10-card-ANON-0000-0000-0819-Americano with Milk</v>
      </c>
      <c r="L2117" t="str">
        <f>IF(COUNTIF($K$2:K2117,K2117)=1,"único","repetido")</f>
        <v>único</v>
      </c>
    </row>
    <row r="2118" spans="1:12" x14ac:dyDescent="0.3">
      <c r="A2118" s="1">
        <v>45593</v>
      </c>
      <c r="B2118" s="2">
        <v>45593.59162402778</v>
      </c>
      <c r="C2118" s="2" t="str">
        <f>TEXT(Tabla1[[#This Row],[date]],"mmm")</f>
        <v>oct</v>
      </c>
      <c r="D2118" s="2" t="str">
        <f>TEXT(Tabla1[[#This Row],[date]],"dddd")</f>
        <v>lunes</v>
      </c>
      <c r="E2118" s="2" t="str">
        <f>TEXT(Tabla1[[#This Row],[datetime]],"hh:mm")</f>
        <v>14:11</v>
      </c>
      <c r="F2118" t="s">
        <v>3</v>
      </c>
      <c r="G2118" t="s">
        <v>833</v>
      </c>
      <c r="H2118" t="str">
        <f>IF(ISBLANK(G2118),"cash",IF(COUNTIF($D$2:D2118,D2118)=1,"Nuevo","frecuente"))</f>
        <v>frecuente</v>
      </c>
      <c r="I2118" s="8">
        <v>30.86</v>
      </c>
      <c r="J2118" t="s">
        <v>14</v>
      </c>
      <c r="K2118" t="str">
        <f>Tabla1[[#This Row],[day_of_the_week]]&amp;"-"&amp;Tabla1[[#This Row],[hour]]&amp;"-"&amp;Tabla1[[#This Row],[cash_type]]&amp;"-"&amp;Tabla1[[#This Row],[card]]&amp;"-"&amp;Tabla1[[#This Row],[coffee_name]]</f>
        <v>lunes-14:11-card-ANON-0000-0000-0819-Americano with Milk</v>
      </c>
      <c r="L2118" t="str">
        <f>IF(COUNTIF($K$2:K2118,K2118)=1,"único","repetido")</f>
        <v>único</v>
      </c>
    </row>
    <row r="2119" spans="1:12" x14ac:dyDescent="0.3">
      <c r="A2119" s="1">
        <v>45593</v>
      </c>
      <c r="B2119" s="2">
        <v>45593.604856030091</v>
      </c>
      <c r="C2119" s="2" t="str">
        <f>TEXT(Tabla1[[#This Row],[date]],"mmm")</f>
        <v>oct</v>
      </c>
      <c r="D2119" s="2" t="str">
        <f>TEXT(Tabla1[[#This Row],[date]],"dddd")</f>
        <v>lunes</v>
      </c>
      <c r="E2119" s="2" t="str">
        <f>TEXT(Tabla1[[#This Row],[datetime]],"hh:mm")</f>
        <v>14:31</v>
      </c>
      <c r="F2119" t="s">
        <v>3</v>
      </c>
      <c r="G2119" t="s">
        <v>841</v>
      </c>
      <c r="H2119" t="str">
        <f>IF(ISBLANK(G2119),"cash",IF(COUNTIF($D$2:D2119,D2119)=1,"Nuevo","frecuente"))</f>
        <v>frecuente</v>
      </c>
      <c r="I2119" s="8">
        <v>30.86</v>
      </c>
      <c r="J2119" t="s">
        <v>14</v>
      </c>
      <c r="K2119" t="str">
        <f>Tabla1[[#This Row],[day_of_the_week]]&amp;"-"&amp;Tabla1[[#This Row],[hour]]&amp;"-"&amp;Tabla1[[#This Row],[cash_type]]&amp;"-"&amp;Tabla1[[#This Row],[card]]&amp;"-"&amp;Tabla1[[#This Row],[coffee_name]]</f>
        <v>lunes-14:31-card-ANON-0000-0000-0827-Americano with Milk</v>
      </c>
      <c r="L2119" t="str">
        <f>IF(COUNTIF($K$2:K2119,K2119)=1,"único","repetido")</f>
        <v>único</v>
      </c>
    </row>
    <row r="2120" spans="1:12" x14ac:dyDescent="0.3">
      <c r="A2120" s="1">
        <v>45593</v>
      </c>
      <c r="B2120" s="2">
        <v>45593.667598460648</v>
      </c>
      <c r="C2120" s="2" t="str">
        <f>TEXT(Tabla1[[#This Row],[date]],"mmm")</f>
        <v>oct</v>
      </c>
      <c r="D2120" s="2" t="str">
        <f>TEXT(Tabla1[[#This Row],[date]],"dddd")</f>
        <v>lunes</v>
      </c>
      <c r="E2120" s="2" t="str">
        <f>TEXT(Tabla1[[#This Row],[datetime]],"hh:mm")</f>
        <v>16:01</v>
      </c>
      <c r="F2120" t="s">
        <v>3</v>
      </c>
      <c r="G2120" t="s">
        <v>173</v>
      </c>
      <c r="H2120" t="str">
        <f>IF(ISBLANK(G2120),"cash",IF(COUNTIF($D$2:D2120,D2120)=1,"Nuevo","frecuente"))</f>
        <v>frecuente</v>
      </c>
      <c r="I2120" s="8">
        <v>35.76</v>
      </c>
      <c r="J2120" t="s">
        <v>7</v>
      </c>
      <c r="K2120" t="str">
        <f>Tabla1[[#This Row],[day_of_the_week]]&amp;"-"&amp;Tabla1[[#This Row],[hour]]&amp;"-"&amp;Tabla1[[#This Row],[cash_type]]&amp;"-"&amp;Tabla1[[#This Row],[card]]&amp;"-"&amp;Tabla1[[#This Row],[coffee_name]]</f>
        <v>lunes-16:01-card-ANON-0000-0000-0159-Latte</v>
      </c>
      <c r="L2120" t="str">
        <f>IF(COUNTIF($K$2:K2120,K2120)=1,"único","repetido")</f>
        <v>único</v>
      </c>
    </row>
    <row r="2121" spans="1:12" x14ac:dyDescent="0.3">
      <c r="A2121" s="1">
        <v>45593</v>
      </c>
      <c r="B2121" s="2">
        <v>45593.746737488429</v>
      </c>
      <c r="C2121" s="2" t="str">
        <f>TEXT(Tabla1[[#This Row],[date]],"mmm")</f>
        <v>oct</v>
      </c>
      <c r="D2121" s="2" t="str">
        <f>TEXT(Tabla1[[#This Row],[date]],"dddd")</f>
        <v>lunes</v>
      </c>
      <c r="E2121" s="2" t="str">
        <f>TEXT(Tabla1[[#This Row],[datetime]],"hh:mm")</f>
        <v>17:55</v>
      </c>
      <c r="F2121" t="s">
        <v>3</v>
      </c>
      <c r="G2121" t="s">
        <v>842</v>
      </c>
      <c r="H2121" t="str">
        <f>IF(ISBLANK(G2121),"cash",IF(COUNTIF($D$2:D2121,D2121)=1,"Nuevo","frecuente"))</f>
        <v>frecuente</v>
      </c>
      <c r="I2121" s="8">
        <v>35.76</v>
      </c>
      <c r="J2121" t="s">
        <v>18</v>
      </c>
      <c r="K2121" t="str">
        <f>Tabla1[[#This Row],[day_of_the_week]]&amp;"-"&amp;Tabla1[[#This Row],[hour]]&amp;"-"&amp;Tabla1[[#This Row],[cash_type]]&amp;"-"&amp;Tabla1[[#This Row],[card]]&amp;"-"&amp;Tabla1[[#This Row],[coffee_name]]</f>
        <v>lunes-17:55-card-ANON-0000-0000-0828-Cocoa</v>
      </c>
      <c r="L2121" t="str">
        <f>IF(COUNTIF($K$2:K2121,K2121)=1,"único","repetido")</f>
        <v>único</v>
      </c>
    </row>
    <row r="2122" spans="1:12" x14ac:dyDescent="0.3">
      <c r="A2122" s="1">
        <v>45593</v>
      </c>
      <c r="B2122" s="2">
        <v>45593.747249965279</v>
      </c>
      <c r="C2122" s="2" t="str">
        <f>TEXT(Tabla1[[#This Row],[date]],"mmm")</f>
        <v>oct</v>
      </c>
      <c r="D2122" s="2" t="str">
        <f>TEXT(Tabla1[[#This Row],[date]],"dddd")</f>
        <v>lunes</v>
      </c>
      <c r="E2122" s="2" t="str">
        <f>TEXT(Tabla1[[#This Row],[datetime]],"hh:mm")</f>
        <v>17:56</v>
      </c>
      <c r="F2122" t="s">
        <v>3</v>
      </c>
      <c r="G2122" t="s">
        <v>842</v>
      </c>
      <c r="H2122" t="str">
        <f>IF(ISBLANK(G2122),"cash",IF(COUNTIF($D$2:D2122,D2122)=1,"Nuevo","frecuente"))</f>
        <v>frecuente</v>
      </c>
      <c r="I2122" s="8">
        <v>35.76</v>
      </c>
      <c r="J2122" t="s">
        <v>18</v>
      </c>
      <c r="K2122" t="str">
        <f>Tabla1[[#This Row],[day_of_the_week]]&amp;"-"&amp;Tabla1[[#This Row],[hour]]&amp;"-"&amp;Tabla1[[#This Row],[cash_type]]&amp;"-"&amp;Tabla1[[#This Row],[card]]&amp;"-"&amp;Tabla1[[#This Row],[coffee_name]]</f>
        <v>lunes-17:56-card-ANON-0000-0000-0828-Cocoa</v>
      </c>
      <c r="L2122" t="str">
        <f>IF(COUNTIF($K$2:K2122,K2122)=1,"único","repetido")</f>
        <v>único</v>
      </c>
    </row>
    <row r="2123" spans="1:12" x14ac:dyDescent="0.3">
      <c r="A2123" s="1">
        <v>45593</v>
      </c>
      <c r="B2123" s="2">
        <v>45593.798903414354</v>
      </c>
      <c r="C2123" s="2" t="str">
        <f>TEXT(Tabla1[[#This Row],[date]],"mmm")</f>
        <v>oct</v>
      </c>
      <c r="D2123" s="2" t="str">
        <f>TEXT(Tabla1[[#This Row],[date]],"dddd")</f>
        <v>lunes</v>
      </c>
      <c r="E2123" s="2" t="str">
        <f>TEXT(Tabla1[[#This Row],[datetime]],"hh:mm")</f>
        <v>19:10</v>
      </c>
      <c r="F2123" t="s">
        <v>3</v>
      </c>
      <c r="G2123" t="s">
        <v>271</v>
      </c>
      <c r="H2123" t="str">
        <f>IF(ISBLANK(G2123),"cash",IF(COUNTIF($D$2:D2123,D2123)=1,"Nuevo","frecuente"))</f>
        <v>frecuente</v>
      </c>
      <c r="I2123" s="8">
        <v>35.76</v>
      </c>
      <c r="J2123" t="s">
        <v>43</v>
      </c>
      <c r="K2123" t="str">
        <f>Tabla1[[#This Row],[day_of_the_week]]&amp;"-"&amp;Tabla1[[#This Row],[hour]]&amp;"-"&amp;Tabla1[[#This Row],[cash_type]]&amp;"-"&amp;Tabla1[[#This Row],[card]]&amp;"-"&amp;Tabla1[[#This Row],[coffee_name]]</f>
        <v>lunes-19:10-card-ANON-0000-0000-0257-Cappuccino</v>
      </c>
      <c r="L2123" t="str">
        <f>IF(COUNTIF($K$2:K2123,K2123)=1,"único","repetido")</f>
        <v>único</v>
      </c>
    </row>
    <row r="2124" spans="1:12" x14ac:dyDescent="0.3">
      <c r="A2124" s="1">
        <v>45593</v>
      </c>
      <c r="B2124" s="2">
        <v>45593.888930810186</v>
      </c>
      <c r="C2124" s="2" t="str">
        <f>TEXT(Tabla1[[#This Row],[date]],"mmm")</f>
        <v>oct</v>
      </c>
      <c r="D2124" s="2" t="str">
        <f>TEXT(Tabla1[[#This Row],[date]],"dddd")</f>
        <v>lunes</v>
      </c>
      <c r="E2124" s="2" t="str">
        <f>TEXT(Tabla1[[#This Row],[datetime]],"hh:mm")</f>
        <v>21:20</v>
      </c>
      <c r="F2124" t="s">
        <v>3</v>
      </c>
      <c r="G2124" t="s">
        <v>343</v>
      </c>
      <c r="H2124" t="str">
        <f>IF(ISBLANK(G2124),"cash",IF(COUNTIF($D$2:D2124,D2124)=1,"Nuevo","frecuente"))</f>
        <v>frecuente</v>
      </c>
      <c r="I2124" s="8">
        <v>30.86</v>
      </c>
      <c r="J2124" t="s">
        <v>14</v>
      </c>
      <c r="K2124" t="str">
        <f>Tabla1[[#This Row],[day_of_the_week]]&amp;"-"&amp;Tabla1[[#This Row],[hour]]&amp;"-"&amp;Tabla1[[#This Row],[cash_type]]&amp;"-"&amp;Tabla1[[#This Row],[card]]&amp;"-"&amp;Tabla1[[#This Row],[coffee_name]]</f>
        <v>lunes-21:20-card-ANON-0000-0000-0329-Americano with Milk</v>
      </c>
      <c r="L2124" t="str">
        <f>IF(COUNTIF($K$2:K2124,K2124)=1,"único","repetido")</f>
        <v>único</v>
      </c>
    </row>
    <row r="2125" spans="1:12" x14ac:dyDescent="0.3">
      <c r="A2125" s="1">
        <v>45593</v>
      </c>
      <c r="B2125" s="2">
        <v>45593.92072652778</v>
      </c>
      <c r="C2125" s="2" t="str">
        <f>TEXT(Tabla1[[#This Row],[date]],"mmm")</f>
        <v>oct</v>
      </c>
      <c r="D2125" s="2" t="str">
        <f>TEXT(Tabla1[[#This Row],[date]],"dddd")</f>
        <v>lunes</v>
      </c>
      <c r="E2125" s="2" t="str">
        <f>TEXT(Tabla1[[#This Row],[datetime]],"hh:mm")</f>
        <v>22:05</v>
      </c>
      <c r="F2125" t="s">
        <v>3</v>
      </c>
      <c r="G2125" t="s">
        <v>709</v>
      </c>
      <c r="H2125" t="str">
        <f>IF(ISBLANK(G2125),"cash",IF(COUNTIF($D$2:D2125,D2125)=1,"Nuevo","frecuente"))</f>
        <v>frecuente</v>
      </c>
      <c r="I2125" s="8">
        <v>30.86</v>
      </c>
      <c r="J2125" t="s">
        <v>14</v>
      </c>
      <c r="K2125" t="str">
        <f>Tabla1[[#This Row],[day_of_the_week]]&amp;"-"&amp;Tabla1[[#This Row],[hour]]&amp;"-"&amp;Tabla1[[#This Row],[cash_type]]&amp;"-"&amp;Tabla1[[#This Row],[card]]&amp;"-"&amp;Tabla1[[#This Row],[coffee_name]]</f>
        <v>lunes-22:05-card-ANON-0000-0000-0695-Americano with Milk</v>
      </c>
      <c r="L2125" t="str">
        <f>IF(COUNTIF($K$2:K2125,K2125)=1,"único","repetido")</f>
        <v>único</v>
      </c>
    </row>
    <row r="2126" spans="1:12" x14ac:dyDescent="0.3">
      <c r="A2126" s="1">
        <v>45594</v>
      </c>
      <c r="B2126" s="2">
        <v>45594.361717071763</v>
      </c>
      <c r="C2126" s="2" t="str">
        <f>TEXT(Tabla1[[#This Row],[date]],"mmm")</f>
        <v>oct</v>
      </c>
      <c r="D2126" s="2" t="str">
        <f>TEXT(Tabla1[[#This Row],[date]],"dddd")</f>
        <v>martes</v>
      </c>
      <c r="E2126" s="2" t="str">
        <f>TEXT(Tabla1[[#This Row],[datetime]],"hh:mm")</f>
        <v>08:40</v>
      </c>
      <c r="F2126" t="s">
        <v>3</v>
      </c>
      <c r="G2126" t="s">
        <v>818</v>
      </c>
      <c r="H2126" t="str">
        <f>IF(ISBLANK(G2126),"cash",IF(COUNTIF($D$2:D2126,D2126)=1,"Nuevo","frecuente"))</f>
        <v>frecuente</v>
      </c>
      <c r="I2126" s="8">
        <v>35.76</v>
      </c>
      <c r="J2126" t="s">
        <v>7</v>
      </c>
      <c r="K2126" t="str">
        <f>Tabla1[[#This Row],[day_of_the_week]]&amp;"-"&amp;Tabla1[[#This Row],[hour]]&amp;"-"&amp;Tabla1[[#This Row],[cash_type]]&amp;"-"&amp;Tabla1[[#This Row],[card]]&amp;"-"&amp;Tabla1[[#This Row],[coffee_name]]</f>
        <v>martes-08:40-card-ANON-0000-0000-0804-Latte</v>
      </c>
      <c r="L2126" t="str">
        <f>IF(COUNTIF($K$2:K2126,K2126)=1,"único","repetido")</f>
        <v>único</v>
      </c>
    </row>
    <row r="2127" spans="1:12" x14ac:dyDescent="0.3">
      <c r="A2127" s="1">
        <v>45594</v>
      </c>
      <c r="B2127" s="2">
        <v>45594.366037569445</v>
      </c>
      <c r="C2127" s="2" t="str">
        <f>TEXT(Tabla1[[#This Row],[date]],"mmm")</f>
        <v>oct</v>
      </c>
      <c r="D2127" s="2" t="str">
        <f>TEXT(Tabla1[[#This Row],[date]],"dddd")</f>
        <v>martes</v>
      </c>
      <c r="E2127" s="2" t="str">
        <f>TEXT(Tabla1[[#This Row],[datetime]],"hh:mm")</f>
        <v>08:47</v>
      </c>
      <c r="F2127" t="s">
        <v>3</v>
      </c>
      <c r="G2127" t="s">
        <v>697</v>
      </c>
      <c r="H2127" t="str">
        <f>IF(ISBLANK(G2127),"cash",IF(COUNTIF($D$2:D2127,D2127)=1,"Nuevo","frecuente"))</f>
        <v>frecuente</v>
      </c>
      <c r="I2127" s="8">
        <v>35.76</v>
      </c>
      <c r="J2127" t="s">
        <v>7</v>
      </c>
      <c r="K2127" t="str">
        <f>Tabla1[[#This Row],[day_of_the_week]]&amp;"-"&amp;Tabla1[[#This Row],[hour]]&amp;"-"&amp;Tabla1[[#This Row],[cash_type]]&amp;"-"&amp;Tabla1[[#This Row],[card]]&amp;"-"&amp;Tabla1[[#This Row],[coffee_name]]</f>
        <v>martes-08:47-card-ANON-0000-0000-0683-Latte</v>
      </c>
      <c r="L2127" t="str">
        <f>IF(COUNTIF($K$2:K2127,K2127)=1,"único","repetido")</f>
        <v>único</v>
      </c>
    </row>
    <row r="2128" spans="1:12" x14ac:dyDescent="0.3">
      <c r="A2128" s="1">
        <v>45594</v>
      </c>
      <c r="B2128" s="2">
        <v>45594.397195370373</v>
      </c>
      <c r="C2128" s="2" t="str">
        <f>TEXT(Tabla1[[#This Row],[date]],"mmm")</f>
        <v>oct</v>
      </c>
      <c r="D2128" s="2" t="str">
        <f>TEXT(Tabla1[[#This Row],[date]],"dddd")</f>
        <v>martes</v>
      </c>
      <c r="E2128" s="2" t="str">
        <f>TEXT(Tabla1[[#This Row],[datetime]],"hh:mm")</f>
        <v>09:31</v>
      </c>
      <c r="F2128" t="s">
        <v>3</v>
      </c>
      <c r="G2128" t="s">
        <v>584</v>
      </c>
      <c r="H2128" t="str">
        <f>IF(ISBLANK(G2128),"cash",IF(COUNTIF($D$2:D2128,D2128)=1,"Nuevo","frecuente"))</f>
        <v>frecuente</v>
      </c>
      <c r="I2128" s="8">
        <v>35.76</v>
      </c>
      <c r="J2128" t="s">
        <v>7</v>
      </c>
      <c r="K2128" t="str">
        <f>Tabla1[[#This Row],[day_of_the_week]]&amp;"-"&amp;Tabla1[[#This Row],[hour]]&amp;"-"&amp;Tabla1[[#This Row],[cash_type]]&amp;"-"&amp;Tabla1[[#This Row],[card]]&amp;"-"&amp;Tabla1[[#This Row],[coffee_name]]</f>
        <v>martes-09:31-card-ANON-0000-0000-0570-Latte</v>
      </c>
      <c r="L2128" t="str">
        <f>IF(COUNTIF($K$2:K2128,K2128)=1,"único","repetido")</f>
        <v>único</v>
      </c>
    </row>
    <row r="2129" spans="1:12" x14ac:dyDescent="0.3">
      <c r="A2129" s="1">
        <v>45594</v>
      </c>
      <c r="B2129" s="2">
        <v>45594.499845833336</v>
      </c>
      <c r="C2129" s="2" t="str">
        <f>TEXT(Tabla1[[#This Row],[date]],"mmm")</f>
        <v>oct</v>
      </c>
      <c r="D2129" s="2" t="str">
        <f>TEXT(Tabla1[[#This Row],[date]],"dddd")</f>
        <v>martes</v>
      </c>
      <c r="E2129" s="2" t="str">
        <f>TEXT(Tabla1[[#This Row],[datetime]],"hh:mm")</f>
        <v>11:59</v>
      </c>
      <c r="F2129" t="s">
        <v>3</v>
      </c>
      <c r="G2129" t="s">
        <v>843</v>
      </c>
      <c r="H2129" t="str">
        <f>IF(ISBLANK(G2129),"cash",IF(COUNTIF($D$2:D2129,D2129)=1,"Nuevo","frecuente"))</f>
        <v>frecuente</v>
      </c>
      <c r="I2129" s="8">
        <v>30.86</v>
      </c>
      <c r="J2129" t="s">
        <v>14</v>
      </c>
      <c r="K2129" t="str">
        <f>Tabla1[[#This Row],[day_of_the_week]]&amp;"-"&amp;Tabla1[[#This Row],[hour]]&amp;"-"&amp;Tabla1[[#This Row],[cash_type]]&amp;"-"&amp;Tabla1[[#This Row],[card]]&amp;"-"&amp;Tabla1[[#This Row],[coffee_name]]</f>
        <v>martes-11:59-card-ANON-0000-0000-0829-Americano with Milk</v>
      </c>
      <c r="L2129" t="str">
        <f>IF(COUNTIF($K$2:K2129,K2129)=1,"único","repetido")</f>
        <v>único</v>
      </c>
    </row>
    <row r="2130" spans="1:12" x14ac:dyDescent="0.3">
      <c r="A2130" s="1">
        <v>45594</v>
      </c>
      <c r="B2130" s="2">
        <v>45594.515009328701</v>
      </c>
      <c r="C2130" s="2" t="str">
        <f>TEXT(Tabla1[[#This Row],[date]],"mmm")</f>
        <v>oct</v>
      </c>
      <c r="D2130" s="2" t="str">
        <f>TEXT(Tabla1[[#This Row],[date]],"dddd")</f>
        <v>martes</v>
      </c>
      <c r="E2130" s="2" t="str">
        <f>TEXT(Tabla1[[#This Row],[datetime]],"hh:mm")</f>
        <v>12:21</v>
      </c>
      <c r="F2130" t="s">
        <v>3</v>
      </c>
      <c r="G2130" t="s">
        <v>844</v>
      </c>
      <c r="H2130" t="str">
        <f>IF(ISBLANK(G2130),"cash",IF(COUNTIF($D$2:D2130,D2130)=1,"Nuevo","frecuente"))</f>
        <v>frecuente</v>
      </c>
      <c r="I2130" s="8">
        <v>21.06</v>
      </c>
      <c r="J2130" t="s">
        <v>35</v>
      </c>
      <c r="K2130" t="str">
        <f>Tabla1[[#This Row],[day_of_the_week]]&amp;"-"&amp;Tabla1[[#This Row],[hour]]&amp;"-"&amp;Tabla1[[#This Row],[cash_type]]&amp;"-"&amp;Tabla1[[#This Row],[card]]&amp;"-"&amp;Tabla1[[#This Row],[coffee_name]]</f>
        <v>martes-12:21-card-ANON-0000-0000-0830-Espresso</v>
      </c>
      <c r="L2130" t="str">
        <f>IF(COUNTIF($K$2:K2130,K2130)=1,"único","repetido")</f>
        <v>único</v>
      </c>
    </row>
    <row r="2131" spans="1:12" x14ac:dyDescent="0.3">
      <c r="A2131" s="1">
        <v>45594</v>
      </c>
      <c r="B2131" s="2">
        <v>45594.594257384262</v>
      </c>
      <c r="C2131" s="2" t="str">
        <f>TEXT(Tabla1[[#This Row],[date]],"mmm")</f>
        <v>oct</v>
      </c>
      <c r="D2131" s="2" t="str">
        <f>TEXT(Tabla1[[#This Row],[date]],"dddd")</f>
        <v>martes</v>
      </c>
      <c r="E2131" s="2" t="str">
        <f>TEXT(Tabla1[[#This Row],[datetime]],"hh:mm")</f>
        <v>14:15</v>
      </c>
      <c r="F2131" t="s">
        <v>3</v>
      </c>
      <c r="G2131" t="s">
        <v>845</v>
      </c>
      <c r="H2131" t="str">
        <f>IF(ISBLANK(G2131),"cash",IF(COUNTIF($D$2:D2131,D2131)=1,"Nuevo","frecuente"))</f>
        <v>frecuente</v>
      </c>
      <c r="I2131" s="8">
        <v>25.96</v>
      </c>
      <c r="J2131" t="s">
        <v>28</v>
      </c>
      <c r="K2131" t="str">
        <f>Tabla1[[#This Row],[day_of_the_week]]&amp;"-"&amp;Tabla1[[#This Row],[hour]]&amp;"-"&amp;Tabla1[[#This Row],[cash_type]]&amp;"-"&amp;Tabla1[[#This Row],[card]]&amp;"-"&amp;Tabla1[[#This Row],[coffee_name]]</f>
        <v>martes-14:15-card-ANON-0000-0000-0831-Cortado</v>
      </c>
      <c r="L2131" t="str">
        <f>IF(COUNTIF($K$2:K2131,K2131)=1,"único","repetido")</f>
        <v>único</v>
      </c>
    </row>
    <row r="2132" spans="1:12" x14ac:dyDescent="0.3">
      <c r="A2132" s="1">
        <v>45594</v>
      </c>
      <c r="B2132" s="2">
        <v>45594.595146956017</v>
      </c>
      <c r="C2132" s="2" t="str">
        <f>TEXT(Tabla1[[#This Row],[date]],"mmm")</f>
        <v>oct</v>
      </c>
      <c r="D2132" s="2" t="str">
        <f>TEXT(Tabla1[[#This Row],[date]],"dddd")</f>
        <v>martes</v>
      </c>
      <c r="E2132" s="2" t="str">
        <f>TEXT(Tabla1[[#This Row],[datetime]],"hh:mm")</f>
        <v>14:17</v>
      </c>
      <c r="F2132" t="s">
        <v>3</v>
      </c>
      <c r="G2132" t="s">
        <v>845</v>
      </c>
      <c r="H2132" t="str">
        <f>IF(ISBLANK(G2132),"cash",IF(COUNTIF($D$2:D2132,D2132)=1,"Nuevo","frecuente"))</f>
        <v>frecuente</v>
      </c>
      <c r="I2132" s="8">
        <v>25.96</v>
      </c>
      <c r="J2132" t="s">
        <v>28</v>
      </c>
      <c r="K2132" t="str">
        <f>Tabla1[[#This Row],[day_of_the_week]]&amp;"-"&amp;Tabla1[[#This Row],[hour]]&amp;"-"&amp;Tabla1[[#This Row],[cash_type]]&amp;"-"&amp;Tabla1[[#This Row],[card]]&amp;"-"&amp;Tabla1[[#This Row],[coffee_name]]</f>
        <v>martes-14:17-card-ANON-0000-0000-0831-Cortado</v>
      </c>
      <c r="L2132" t="str">
        <f>IF(COUNTIF($K$2:K2132,K2132)=1,"único","repetido")</f>
        <v>único</v>
      </c>
    </row>
    <row r="2133" spans="1:12" x14ac:dyDescent="0.3">
      <c r="A2133" s="1">
        <v>45594</v>
      </c>
      <c r="B2133" s="2">
        <v>45594.609443993053</v>
      </c>
      <c r="C2133" s="2" t="str">
        <f>TEXT(Tabla1[[#This Row],[date]],"mmm")</f>
        <v>oct</v>
      </c>
      <c r="D2133" s="2" t="str">
        <f>TEXT(Tabla1[[#This Row],[date]],"dddd")</f>
        <v>martes</v>
      </c>
      <c r="E2133" s="2" t="str">
        <f>TEXT(Tabla1[[#This Row],[datetime]],"hh:mm")</f>
        <v>14:37</v>
      </c>
      <c r="F2133" t="s">
        <v>3</v>
      </c>
      <c r="G2133" t="s">
        <v>846</v>
      </c>
      <c r="H2133" t="str">
        <f>IF(ISBLANK(G2133),"cash",IF(COUNTIF($D$2:D2133,D2133)=1,"Nuevo","frecuente"))</f>
        <v>frecuente</v>
      </c>
      <c r="I2133" s="8">
        <v>35.76</v>
      </c>
      <c r="J2133" t="s">
        <v>43</v>
      </c>
      <c r="K2133" t="str">
        <f>Tabla1[[#This Row],[day_of_the_week]]&amp;"-"&amp;Tabla1[[#This Row],[hour]]&amp;"-"&amp;Tabla1[[#This Row],[cash_type]]&amp;"-"&amp;Tabla1[[#This Row],[card]]&amp;"-"&amp;Tabla1[[#This Row],[coffee_name]]</f>
        <v>martes-14:37-card-ANON-0000-0000-0832-Cappuccino</v>
      </c>
      <c r="L2133" t="str">
        <f>IF(COUNTIF($K$2:K2133,K2133)=1,"único","repetido")</f>
        <v>único</v>
      </c>
    </row>
    <row r="2134" spans="1:12" x14ac:dyDescent="0.3">
      <c r="A2134" s="1">
        <v>45594</v>
      </c>
      <c r="B2134" s="2">
        <v>45594.673307199075</v>
      </c>
      <c r="C2134" s="2" t="str">
        <f>TEXT(Tabla1[[#This Row],[date]],"mmm")</f>
        <v>oct</v>
      </c>
      <c r="D2134" s="2" t="str">
        <f>TEXT(Tabla1[[#This Row],[date]],"dddd")</f>
        <v>martes</v>
      </c>
      <c r="E2134" s="2" t="str">
        <f>TEXT(Tabla1[[#This Row],[datetime]],"hh:mm")</f>
        <v>16:09</v>
      </c>
      <c r="F2134" t="s">
        <v>3</v>
      </c>
      <c r="G2134" t="s">
        <v>847</v>
      </c>
      <c r="H2134" t="str">
        <f>IF(ISBLANK(G2134),"cash",IF(COUNTIF($D$2:D2134,D2134)=1,"Nuevo","frecuente"))</f>
        <v>frecuente</v>
      </c>
      <c r="I2134" s="8">
        <v>35.76</v>
      </c>
      <c r="J2134" t="s">
        <v>9</v>
      </c>
      <c r="K2134" t="str">
        <f>Tabla1[[#This Row],[day_of_the_week]]&amp;"-"&amp;Tabla1[[#This Row],[hour]]&amp;"-"&amp;Tabla1[[#This Row],[cash_type]]&amp;"-"&amp;Tabla1[[#This Row],[card]]&amp;"-"&amp;Tabla1[[#This Row],[coffee_name]]</f>
        <v>martes-16:09-card-ANON-0000-0000-0833-Hot Chocolate</v>
      </c>
      <c r="L2134" t="str">
        <f>IF(COUNTIF($K$2:K2134,K2134)=1,"único","repetido")</f>
        <v>único</v>
      </c>
    </row>
    <row r="2135" spans="1:12" x14ac:dyDescent="0.3">
      <c r="A2135" s="1">
        <v>45594</v>
      </c>
      <c r="B2135" s="2">
        <v>45594.674268692128</v>
      </c>
      <c r="C2135" s="2" t="str">
        <f>TEXT(Tabla1[[#This Row],[date]],"mmm")</f>
        <v>oct</v>
      </c>
      <c r="D2135" s="2" t="str">
        <f>TEXT(Tabla1[[#This Row],[date]],"dddd")</f>
        <v>martes</v>
      </c>
      <c r="E2135" s="2" t="str">
        <f>TEXT(Tabla1[[#This Row],[datetime]],"hh:mm")</f>
        <v>16:10</v>
      </c>
      <c r="F2135" t="s">
        <v>3</v>
      </c>
      <c r="G2135" t="s">
        <v>848</v>
      </c>
      <c r="H2135" t="str">
        <f>IF(ISBLANK(G2135),"cash",IF(COUNTIF($D$2:D2135,D2135)=1,"Nuevo","frecuente"))</f>
        <v>frecuente</v>
      </c>
      <c r="I2135" s="8">
        <v>35.76</v>
      </c>
      <c r="J2135" t="s">
        <v>18</v>
      </c>
      <c r="K2135" t="str">
        <f>Tabla1[[#This Row],[day_of_the_week]]&amp;"-"&amp;Tabla1[[#This Row],[hour]]&amp;"-"&amp;Tabla1[[#This Row],[cash_type]]&amp;"-"&amp;Tabla1[[#This Row],[card]]&amp;"-"&amp;Tabla1[[#This Row],[coffee_name]]</f>
        <v>martes-16:10-card-ANON-0000-0000-0834-Cocoa</v>
      </c>
      <c r="L2135" t="str">
        <f>IF(COUNTIF($K$2:K2135,K2135)=1,"único","repetido")</f>
        <v>único</v>
      </c>
    </row>
    <row r="2136" spans="1:12" x14ac:dyDescent="0.3">
      <c r="A2136" s="1">
        <v>45594</v>
      </c>
      <c r="B2136" s="2">
        <v>45594.678859293985</v>
      </c>
      <c r="C2136" s="2" t="str">
        <f>TEXT(Tabla1[[#This Row],[date]],"mmm")</f>
        <v>oct</v>
      </c>
      <c r="D2136" s="2" t="str">
        <f>TEXT(Tabla1[[#This Row],[date]],"dddd")</f>
        <v>martes</v>
      </c>
      <c r="E2136" s="2" t="str">
        <f>TEXT(Tabla1[[#This Row],[datetime]],"hh:mm")</f>
        <v>16:17</v>
      </c>
      <c r="F2136" t="s">
        <v>3</v>
      </c>
      <c r="G2136" t="s">
        <v>239</v>
      </c>
      <c r="H2136" t="str">
        <f>IF(ISBLANK(G2136),"cash",IF(COUNTIF($D$2:D2136,D2136)=1,"Nuevo","frecuente"))</f>
        <v>frecuente</v>
      </c>
      <c r="I2136" s="8">
        <v>35.76</v>
      </c>
      <c r="J2136" t="s">
        <v>18</v>
      </c>
      <c r="K2136" t="str">
        <f>Tabla1[[#This Row],[day_of_the_week]]&amp;"-"&amp;Tabla1[[#This Row],[hour]]&amp;"-"&amp;Tabla1[[#This Row],[cash_type]]&amp;"-"&amp;Tabla1[[#This Row],[card]]&amp;"-"&amp;Tabla1[[#This Row],[coffee_name]]</f>
        <v>martes-16:17-card-ANON-0000-0000-0225-Cocoa</v>
      </c>
      <c r="L2136" t="str">
        <f>IF(COUNTIF($K$2:K2136,K2136)=1,"único","repetido")</f>
        <v>único</v>
      </c>
    </row>
    <row r="2137" spans="1:12" x14ac:dyDescent="0.3">
      <c r="A2137" s="1">
        <v>45594</v>
      </c>
      <c r="B2137" s="2">
        <v>45594.751439444444</v>
      </c>
      <c r="C2137" s="2" t="str">
        <f>TEXT(Tabla1[[#This Row],[date]],"mmm")</f>
        <v>oct</v>
      </c>
      <c r="D2137" s="2" t="str">
        <f>TEXT(Tabla1[[#This Row],[date]],"dddd")</f>
        <v>martes</v>
      </c>
      <c r="E2137" s="2" t="str">
        <f>TEXT(Tabla1[[#This Row],[datetime]],"hh:mm")</f>
        <v>18:02</v>
      </c>
      <c r="F2137" t="s">
        <v>3</v>
      </c>
      <c r="G2137" t="s">
        <v>849</v>
      </c>
      <c r="H2137" t="str">
        <f>IF(ISBLANK(G2137),"cash",IF(COUNTIF($D$2:D2137,D2137)=1,"Nuevo","frecuente"))</f>
        <v>frecuente</v>
      </c>
      <c r="I2137" s="8">
        <v>30.86</v>
      </c>
      <c r="J2137" t="s">
        <v>14</v>
      </c>
      <c r="K2137" t="str">
        <f>Tabla1[[#This Row],[day_of_the_week]]&amp;"-"&amp;Tabla1[[#This Row],[hour]]&amp;"-"&amp;Tabla1[[#This Row],[cash_type]]&amp;"-"&amp;Tabla1[[#This Row],[card]]&amp;"-"&amp;Tabla1[[#This Row],[coffee_name]]</f>
        <v>martes-18:02-card-ANON-0000-0000-0835-Americano with Milk</v>
      </c>
      <c r="L2137" t="str">
        <f>IF(COUNTIF($K$2:K2137,K2137)=1,"único","repetido")</f>
        <v>único</v>
      </c>
    </row>
    <row r="2138" spans="1:12" x14ac:dyDescent="0.3">
      <c r="A2138" s="1">
        <v>45594</v>
      </c>
      <c r="B2138" s="2">
        <v>45594.793117615744</v>
      </c>
      <c r="C2138" s="2" t="str">
        <f>TEXT(Tabla1[[#This Row],[date]],"mmm")</f>
        <v>oct</v>
      </c>
      <c r="D2138" s="2" t="str">
        <f>TEXT(Tabla1[[#This Row],[date]],"dddd")</f>
        <v>martes</v>
      </c>
      <c r="E2138" s="2" t="str">
        <f>TEXT(Tabla1[[#This Row],[datetime]],"hh:mm")</f>
        <v>19:02</v>
      </c>
      <c r="F2138" t="s">
        <v>3</v>
      </c>
      <c r="G2138" t="s">
        <v>850</v>
      </c>
      <c r="H2138" t="str">
        <f>IF(ISBLANK(G2138),"cash",IF(COUNTIF($D$2:D2138,D2138)=1,"Nuevo","frecuente"))</f>
        <v>frecuente</v>
      </c>
      <c r="I2138" s="8">
        <v>30.86</v>
      </c>
      <c r="J2138" t="s">
        <v>14</v>
      </c>
      <c r="K2138" t="str">
        <f>Tabla1[[#This Row],[day_of_the_week]]&amp;"-"&amp;Tabla1[[#This Row],[hour]]&amp;"-"&amp;Tabla1[[#This Row],[cash_type]]&amp;"-"&amp;Tabla1[[#This Row],[card]]&amp;"-"&amp;Tabla1[[#This Row],[coffee_name]]</f>
        <v>martes-19:02-card-ANON-0000-0000-0836-Americano with Milk</v>
      </c>
      <c r="L2138" t="str">
        <f>IF(COUNTIF($K$2:K2138,K2138)=1,"único","repetido")</f>
        <v>único</v>
      </c>
    </row>
    <row r="2139" spans="1:12" x14ac:dyDescent="0.3">
      <c r="A2139" s="1">
        <v>45594</v>
      </c>
      <c r="B2139" s="2">
        <v>45594.795653194444</v>
      </c>
      <c r="C2139" s="2" t="str">
        <f>TEXT(Tabla1[[#This Row],[date]],"mmm")</f>
        <v>oct</v>
      </c>
      <c r="D2139" s="2" t="str">
        <f>TEXT(Tabla1[[#This Row],[date]],"dddd")</f>
        <v>martes</v>
      </c>
      <c r="E2139" s="2" t="str">
        <f>TEXT(Tabla1[[#This Row],[datetime]],"hh:mm")</f>
        <v>19:05</v>
      </c>
      <c r="F2139" t="s">
        <v>3</v>
      </c>
      <c r="G2139" t="s">
        <v>220</v>
      </c>
      <c r="H2139" t="str">
        <f>IF(ISBLANK(G2139),"cash",IF(COUNTIF($D$2:D2139,D2139)=1,"Nuevo","frecuente"))</f>
        <v>frecuente</v>
      </c>
      <c r="I2139" s="8">
        <v>35.76</v>
      </c>
      <c r="J2139" t="s">
        <v>43</v>
      </c>
      <c r="K2139" t="str">
        <f>Tabla1[[#This Row],[day_of_the_week]]&amp;"-"&amp;Tabla1[[#This Row],[hour]]&amp;"-"&amp;Tabla1[[#This Row],[cash_type]]&amp;"-"&amp;Tabla1[[#This Row],[card]]&amp;"-"&amp;Tabla1[[#This Row],[coffee_name]]</f>
        <v>martes-19:05-card-ANON-0000-0000-0206-Cappuccino</v>
      </c>
      <c r="L2139" t="str">
        <f>IF(COUNTIF($K$2:K2139,K2139)=1,"único","repetido")</f>
        <v>único</v>
      </c>
    </row>
    <row r="2140" spans="1:12" x14ac:dyDescent="0.3">
      <c r="A2140" s="1">
        <v>45594</v>
      </c>
      <c r="B2140" s="2">
        <v>45594.827232939817</v>
      </c>
      <c r="C2140" s="2" t="str">
        <f>TEXT(Tabla1[[#This Row],[date]],"mmm")</f>
        <v>oct</v>
      </c>
      <c r="D2140" s="2" t="str">
        <f>TEXT(Tabla1[[#This Row],[date]],"dddd")</f>
        <v>martes</v>
      </c>
      <c r="E2140" s="2" t="str">
        <f>TEXT(Tabla1[[#This Row],[datetime]],"hh:mm")</f>
        <v>19:51</v>
      </c>
      <c r="F2140" t="s">
        <v>3</v>
      </c>
      <c r="G2140" t="s">
        <v>521</v>
      </c>
      <c r="H2140" t="str">
        <f>IF(ISBLANK(G2140),"cash",IF(COUNTIF($D$2:D2140,D2140)=1,"Nuevo","frecuente"))</f>
        <v>frecuente</v>
      </c>
      <c r="I2140" s="8">
        <v>35.76</v>
      </c>
      <c r="J2140" t="s">
        <v>9</v>
      </c>
      <c r="K2140" t="str">
        <f>Tabla1[[#This Row],[day_of_the_week]]&amp;"-"&amp;Tabla1[[#This Row],[hour]]&amp;"-"&amp;Tabla1[[#This Row],[cash_type]]&amp;"-"&amp;Tabla1[[#This Row],[card]]&amp;"-"&amp;Tabla1[[#This Row],[coffee_name]]</f>
        <v>martes-19:51-card-ANON-0000-0000-0507-Hot Chocolate</v>
      </c>
      <c r="L2140" t="str">
        <f>IF(COUNTIF($K$2:K2140,K2140)=1,"único","repetido")</f>
        <v>único</v>
      </c>
    </row>
    <row r="2141" spans="1:12" x14ac:dyDescent="0.3">
      <c r="A2141" s="1">
        <v>45594</v>
      </c>
      <c r="B2141" s="2">
        <v>45594.829194317128</v>
      </c>
      <c r="C2141" s="2" t="str">
        <f>TEXT(Tabla1[[#This Row],[date]],"mmm")</f>
        <v>oct</v>
      </c>
      <c r="D2141" s="2" t="str">
        <f>TEXT(Tabla1[[#This Row],[date]],"dddd")</f>
        <v>martes</v>
      </c>
      <c r="E2141" s="2" t="str">
        <f>TEXT(Tabla1[[#This Row],[datetime]],"hh:mm")</f>
        <v>19:54</v>
      </c>
      <c r="F2141" t="s">
        <v>3</v>
      </c>
      <c r="G2141" t="s">
        <v>521</v>
      </c>
      <c r="H2141" t="str">
        <f>IF(ISBLANK(G2141),"cash",IF(COUNTIF($D$2:D2141,D2141)=1,"Nuevo","frecuente"))</f>
        <v>frecuente</v>
      </c>
      <c r="I2141" s="8">
        <v>35.76</v>
      </c>
      <c r="J2141" t="s">
        <v>7</v>
      </c>
      <c r="K2141" t="str">
        <f>Tabla1[[#This Row],[day_of_the_week]]&amp;"-"&amp;Tabla1[[#This Row],[hour]]&amp;"-"&amp;Tabla1[[#This Row],[cash_type]]&amp;"-"&amp;Tabla1[[#This Row],[card]]&amp;"-"&amp;Tabla1[[#This Row],[coffee_name]]</f>
        <v>martes-19:54-card-ANON-0000-0000-0507-Latte</v>
      </c>
      <c r="L2141" t="str">
        <f>IF(COUNTIF($K$2:K2141,K2141)=1,"único","repetido")</f>
        <v>único</v>
      </c>
    </row>
    <row r="2142" spans="1:12" x14ac:dyDescent="0.3">
      <c r="A2142" s="1">
        <v>45594</v>
      </c>
      <c r="B2142" s="2">
        <v>45594.838607164354</v>
      </c>
      <c r="C2142" s="2" t="str">
        <f>TEXT(Tabla1[[#This Row],[date]],"mmm")</f>
        <v>oct</v>
      </c>
      <c r="D2142" s="2" t="str">
        <f>TEXT(Tabla1[[#This Row],[date]],"dddd")</f>
        <v>martes</v>
      </c>
      <c r="E2142" s="2" t="str">
        <f>TEXT(Tabla1[[#This Row],[datetime]],"hh:mm")</f>
        <v>20:07</v>
      </c>
      <c r="F2142" t="s">
        <v>3</v>
      </c>
      <c r="G2142" t="s">
        <v>813</v>
      </c>
      <c r="H2142" t="str">
        <f>IF(ISBLANK(G2142),"cash",IF(COUNTIF($D$2:D2142,D2142)=1,"Nuevo","frecuente"))</f>
        <v>frecuente</v>
      </c>
      <c r="I2142" s="8">
        <v>35.76</v>
      </c>
      <c r="J2142" t="s">
        <v>7</v>
      </c>
      <c r="K2142" t="str">
        <f>Tabla1[[#This Row],[day_of_the_week]]&amp;"-"&amp;Tabla1[[#This Row],[hour]]&amp;"-"&amp;Tabla1[[#This Row],[cash_type]]&amp;"-"&amp;Tabla1[[#This Row],[card]]&amp;"-"&amp;Tabla1[[#This Row],[coffee_name]]</f>
        <v>martes-20:07-card-ANON-0000-0000-0799-Latte</v>
      </c>
      <c r="L2142" t="str">
        <f>IF(COUNTIF($K$2:K2142,K2142)=1,"único","repetido")</f>
        <v>único</v>
      </c>
    </row>
    <row r="2143" spans="1:12" x14ac:dyDescent="0.3">
      <c r="A2143" s="1">
        <v>45595</v>
      </c>
      <c r="B2143" s="2">
        <v>45595.327841307873</v>
      </c>
      <c r="C2143" s="2" t="str">
        <f>TEXT(Tabla1[[#This Row],[date]],"mmm")</f>
        <v>oct</v>
      </c>
      <c r="D2143" s="2" t="str">
        <f>TEXT(Tabla1[[#This Row],[date]],"dddd")</f>
        <v>miércoles</v>
      </c>
      <c r="E2143" s="2" t="str">
        <f>TEXT(Tabla1[[#This Row],[datetime]],"hh:mm")</f>
        <v>07:52</v>
      </c>
      <c r="F2143" t="s">
        <v>3</v>
      </c>
      <c r="G2143" t="s">
        <v>717</v>
      </c>
      <c r="H2143" t="str">
        <f>IF(ISBLANK(G2143),"cash",IF(COUNTIF($D$2:D2143,D2143)=1,"Nuevo","frecuente"))</f>
        <v>frecuente</v>
      </c>
      <c r="I2143" s="8">
        <v>35.76</v>
      </c>
      <c r="J2143" t="s">
        <v>7</v>
      </c>
      <c r="K2143" t="str">
        <f>Tabla1[[#This Row],[day_of_the_week]]&amp;"-"&amp;Tabla1[[#This Row],[hour]]&amp;"-"&amp;Tabla1[[#This Row],[cash_type]]&amp;"-"&amp;Tabla1[[#This Row],[card]]&amp;"-"&amp;Tabla1[[#This Row],[coffee_name]]</f>
        <v>miércoles-07:52-card-ANON-0000-0000-0703-Latte</v>
      </c>
      <c r="L2143" t="str">
        <f>IF(COUNTIF($K$2:K2143,K2143)=1,"único","repetido")</f>
        <v>único</v>
      </c>
    </row>
    <row r="2144" spans="1:12" x14ac:dyDescent="0.3">
      <c r="A2144" s="1">
        <v>45595</v>
      </c>
      <c r="B2144" s="2">
        <v>45595.36558769676</v>
      </c>
      <c r="C2144" s="2" t="str">
        <f>TEXT(Tabla1[[#This Row],[date]],"mmm")</f>
        <v>oct</v>
      </c>
      <c r="D2144" s="2" t="str">
        <f>TEXT(Tabla1[[#This Row],[date]],"dddd")</f>
        <v>miércoles</v>
      </c>
      <c r="E2144" s="2" t="str">
        <f>TEXT(Tabla1[[#This Row],[datetime]],"hh:mm")</f>
        <v>08:46</v>
      </c>
      <c r="F2144" t="s">
        <v>3</v>
      </c>
      <c r="G2144" t="s">
        <v>585</v>
      </c>
      <c r="H2144" t="str">
        <f>IF(ISBLANK(G2144),"cash",IF(COUNTIF($D$2:D2144,D2144)=1,"Nuevo","frecuente"))</f>
        <v>frecuente</v>
      </c>
      <c r="I2144" s="8">
        <v>30.86</v>
      </c>
      <c r="J2144" t="s">
        <v>14</v>
      </c>
      <c r="K2144" t="str">
        <f>Tabla1[[#This Row],[day_of_the_week]]&amp;"-"&amp;Tabla1[[#This Row],[hour]]&amp;"-"&amp;Tabla1[[#This Row],[cash_type]]&amp;"-"&amp;Tabla1[[#This Row],[card]]&amp;"-"&amp;Tabla1[[#This Row],[coffee_name]]</f>
        <v>miércoles-08:46-card-ANON-0000-0000-0571-Americano with Milk</v>
      </c>
      <c r="L2144" t="str">
        <f>IF(COUNTIF($K$2:K2144,K2144)=1,"único","repetido")</f>
        <v>único</v>
      </c>
    </row>
    <row r="2145" spans="1:12" x14ac:dyDescent="0.3">
      <c r="A2145" s="1">
        <v>45595</v>
      </c>
      <c r="B2145" s="2">
        <v>45595.366311122685</v>
      </c>
      <c r="C2145" s="2" t="str">
        <f>TEXT(Tabla1[[#This Row],[date]],"mmm")</f>
        <v>oct</v>
      </c>
      <c r="D2145" s="2" t="str">
        <f>TEXT(Tabla1[[#This Row],[date]],"dddd")</f>
        <v>miércoles</v>
      </c>
      <c r="E2145" s="2" t="str">
        <f>TEXT(Tabla1[[#This Row],[datetime]],"hh:mm")</f>
        <v>08:47</v>
      </c>
      <c r="F2145" t="s">
        <v>3</v>
      </c>
      <c r="G2145" t="s">
        <v>585</v>
      </c>
      <c r="H2145" t="str">
        <f>IF(ISBLANK(G2145),"cash",IF(COUNTIF($D$2:D2145,D2145)=1,"Nuevo","frecuente"))</f>
        <v>frecuente</v>
      </c>
      <c r="I2145" s="8">
        <v>30.86</v>
      </c>
      <c r="J2145" t="s">
        <v>14</v>
      </c>
      <c r="K2145" t="str">
        <f>Tabla1[[#This Row],[day_of_the_week]]&amp;"-"&amp;Tabla1[[#This Row],[hour]]&amp;"-"&amp;Tabla1[[#This Row],[cash_type]]&amp;"-"&amp;Tabla1[[#This Row],[card]]&amp;"-"&amp;Tabla1[[#This Row],[coffee_name]]</f>
        <v>miércoles-08:47-card-ANON-0000-0000-0571-Americano with Milk</v>
      </c>
      <c r="L2145" t="str">
        <f>IF(COUNTIF($K$2:K2145,K2145)=1,"único","repetido")</f>
        <v>único</v>
      </c>
    </row>
    <row r="2146" spans="1:12" x14ac:dyDescent="0.3">
      <c r="A2146" s="1">
        <v>45595</v>
      </c>
      <c r="B2146" s="2">
        <v>45595.382978692127</v>
      </c>
      <c r="C2146" s="2" t="str">
        <f>TEXT(Tabla1[[#This Row],[date]],"mmm")</f>
        <v>oct</v>
      </c>
      <c r="D2146" s="2" t="str">
        <f>TEXT(Tabla1[[#This Row],[date]],"dddd")</f>
        <v>miércoles</v>
      </c>
      <c r="E2146" s="2" t="str">
        <f>TEXT(Tabla1[[#This Row],[datetime]],"hh:mm")</f>
        <v>09:11</v>
      </c>
      <c r="F2146" t="s">
        <v>3</v>
      </c>
      <c r="G2146" t="s">
        <v>851</v>
      </c>
      <c r="H2146" t="str">
        <f>IF(ISBLANK(G2146),"cash",IF(COUNTIF($D$2:D2146,D2146)=1,"Nuevo","frecuente"))</f>
        <v>frecuente</v>
      </c>
      <c r="I2146" s="8">
        <v>35.76</v>
      </c>
      <c r="J2146" t="s">
        <v>7</v>
      </c>
      <c r="K2146" t="str">
        <f>Tabla1[[#This Row],[day_of_the_week]]&amp;"-"&amp;Tabla1[[#This Row],[hour]]&amp;"-"&amp;Tabla1[[#This Row],[cash_type]]&amp;"-"&amp;Tabla1[[#This Row],[card]]&amp;"-"&amp;Tabla1[[#This Row],[coffee_name]]</f>
        <v>miércoles-09:11-card-ANON-0000-0000-0837-Latte</v>
      </c>
      <c r="L2146" t="str">
        <f>IF(COUNTIF($K$2:K2146,K2146)=1,"único","repetido")</f>
        <v>único</v>
      </c>
    </row>
    <row r="2147" spans="1:12" x14ac:dyDescent="0.3">
      <c r="A2147" s="1">
        <v>45595</v>
      </c>
      <c r="B2147" s="2">
        <v>45595.438809618056</v>
      </c>
      <c r="C2147" s="2" t="str">
        <f>TEXT(Tabla1[[#This Row],[date]],"mmm")</f>
        <v>oct</v>
      </c>
      <c r="D2147" s="2" t="str">
        <f>TEXT(Tabla1[[#This Row],[date]],"dddd")</f>
        <v>miércoles</v>
      </c>
      <c r="E2147" s="2" t="str">
        <f>TEXT(Tabla1[[#This Row],[datetime]],"hh:mm")</f>
        <v>10:31</v>
      </c>
      <c r="F2147" t="s">
        <v>3</v>
      </c>
      <c r="G2147" t="s">
        <v>852</v>
      </c>
      <c r="H2147" t="str">
        <f>IF(ISBLANK(G2147),"cash",IF(COUNTIF($D$2:D2147,D2147)=1,"Nuevo","frecuente"))</f>
        <v>frecuente</v>
      </c>
      <c r="I2147" s="8">
        <v>35.76</v>
      </c>
      <c r="J2147" t="s">
        <v>7</v>
      </c>
      <c r="K2147" t="str">
        <f>Tabla1[[#This Row],[day_of_the_week]]&amp;"-"&amp;Tabla1[[#This Row],[hour]]&amp;"-"&amp;Tabla1[[#This Row],[cash_type]]&amp;"-"&amp;Tabla1[[#This Row],[card]]&amp;"-"&amp;Tabla1[[#This Row],[coffee_name]]</f>
        <v>miércoles-10:31-card-ANON-0000-0000-0838-Latte</v>
      </c>
      <c r="L2147" t="str">
        <f>IF(COUNTIF($K$2:K2147,K2147)=1,"único","repetido")</f>
        <v>único</v>
      </c>
    </row>
    <row r="2148" spans="1:12" x14ac:dyDescent="0.3">
      <c r="A2148" s="1">
        <v>45595</v>
      </c>
      <c r="B2148" s="2">
        <v>45595.439672442131</v>
      </c>
      <c r="C2148" s="2" t="str">
        <f>TEXT(Tabla1[[#This Row],[date]],"mmm")</f>
        <v>oct</v>
      </c>
      <c r="D2148" s="2" t="str">
        <f>TEXT(Tabla1[[#This Row],[date]],"dddd")</f>
        <v>miércoles</v>
      </c>
      <c r="E2148" s="2" t="str">
        <f>TEXT(Tabla1[[#This Row],[datetime]],"hh:mm")</f>
        <v>10:33</v>
      </c>
      <c r="F2148" t="s">
        <v>3</v>
      </c>
      <c r="G2148" t="s">
        <v>852</v>
      </c>
      <c r="H2148" t="str">
        <f>IF(ISBLANK(G2148),"cash",IF(COUNTIF($D$2:D2148,D2148)=1,"Nuevo","frecuente"))</f>
        <v>frecuente</v>
      </c>
      <c r="I2148" s="8">
        <v>35.76</v>
      </c>
      <c r="J2148" t="s">
        <v>7</v>
      </c>
      <c r="K2148" t="str">
        <f>Tabla1[[#This Row],[day_of_the_week]]&amp;"-"&amp;Tabla1[[#This Row],[hour]]&amp;"-"&amp;Tabla1[[#This Row],[cash_type]]&amp;"-"&amp;Tabla1[[#This Row],[card]]&amp;"-"&amp;Tabla1[[#This Row],[coffee_name]]</f>
        <v>miércoles-10:33-card-ANON-0000-0000-0838-Latte</v>
      </c>
      <c r="L2148" t="str">
        <f>IF(COUNTIF($K$2:K2148,K2148)=1,"único","repetido")</f>
        <v>único</v>
      </c>
    </row>
    <row r="2149" spans="1:12" x14ac:dyDescent="0.3">
      <c r="A2149" s="1">
        <v>45595</v>
      </c>
      <c r="B2149" s="2">
        <v>45595.506087187503</v>
      </c>
      <c r="C2149" s="2" t="str">
        <f>TEXT(Tabla1[[#This Row],[date]],"mmm")</f>
        <v>oct</v>
      </c>
      <c r="D2149" s="2" t="str">
        <f>TEXT(Tabla1[[#This Row],[date]],"dddd")</f>
        <v>miércoles</v>
      </c>
      <c r="E2149" s="2" t="str">
        <f>TEXT(Tabla1[[#This Row],[datetime]],"hh:mm")</f>
        <v>12:08</v>
      </c>
      <c r="F2149" t="s">
        <v>3</v>
      </c>
      <c r="G2149" t="s">
        <v>389</v>
      </c>
      <c r="H2149" t="str">
        <f>IF(ISBLANK(G2149),"cash",IF(COUNTIF($D$2:D2149,D2149)=1,"Nuevo","frecuente"))</f>
        <v>frecuente</v>
      </c>
      <c r="I2149" s="8">
        <v>35.76</v>
      </c>
      <c r="J2149" t="s">
        <v>7</v>
      </c>
      <c r="K2149" t="str">
        <f>Tabla1[[#This Row],[day_of_the_week]]&amp;"-"&amp;Tabla1[[#This Row],[hour]]&amp;"-"&amp;Tabla1[[#This Row],[cash_type]]&amp;"-"&amp;Tabla1[[#This Row],[card]]&amp;"-"&amp;Tabla1[[#This Row],[coffee_name]]</f>
        <v>miércoles-12:08-card-ANON-0000-0000-0375-Latte</v>
      </c>
      <c r="L2149" t="str">
        <f>IF(COUNTIF($K$2:K2149,K2149)=1,"único","repetido")</f>
        <v>único</v>
      </c>
    </row>
    <row r="2150" spans="1:12" x14ac:dyDescent="0.3">
      <c r="A2150" s="1">
        <v>45595</v>
      </c>
      <c r="B2150" s="2">
        <v>45595.506791539352</v>
      </c>
      <c r="C2150" s="2" t="str">
        <f>TEXT(Tabla1[[#This Row],[date]],"mmm")</f>
        <v>oct</v>
      </c>
      <c r="D2150" s="2" t="str">
        <f>TEXT(Tabla1[[#This Row],[date]],"dddd")</f>
        <v>miércoles</v>
      </c>
      <c r="E2150" s="2" t="str">
        <f>TEXT(Tabla1[[#This Row],[datetime]],"hh:mm")</f>
        <v>12:09</v>
      </c>
      <c r="F2150" t="s">
        <v>3</v>
      </c>
      <c r="G2150" t="s">
        <v>389</v>
      </c>
      <c r="H2150" t="str">
        <f>IF(ISBLANK(G2150),"cash",IF(COUNTIF($D$2:D2150,D2150)=1,"Nuevo","frecuente"))</f>
        <v>frecuente</v>
      </c>
      <c r="I2150" s="8">
        <v>25.96</v>
      </c>
      <c r="J2150" t="s">
        <v>11</v>
      </c>
      <c r="K2150" t="str">
        <f>Tabla1[[#This Row],[day_of_the_week]]&amp;"-"&amp;Tabla1[[#This Row],[hour]]&amp;"-"&amp;Tabla1[[#This Row],[cash_type]]&amp;"-"&amp;Tabla1[[#This Row],[card]]&amp;"-"&amp;Tabla1[[#This Row],[coffee_name]]</f>
        <v>miércoles-12:09-card-ANON-0000-0000-0375-Americano</v>
      </c>
      <c r="L2150" t="str">
        <f>IF(COUNTIF($K$2:K2150,K2150)=1,"único","repetido")</f>
        <v>único</v>
      </c>
    </row>
    <row r="2151" spans="1:12" x14ac:dyDescent="0.3">
      <c r="A2151" s="1">
        <v>45595</v>
      </c>
      <c r="B2151" s="2">
        <v>45595.507620266202</v>
      </c>
      <c r="C2151" s="2" t="str">
        <f>TEXT(Tabla1[[#This Row],[date]],"mmm")</f>
        <v>oct</v>
      </c>
      <c r="D2151" s="2" t="str">
        <f>TEXT(Tabla1[[#This Row],[date]],"dddd")</f>
        <v>miércoles</v>
      </c>
      <c r="E2151" s="2" t="str">
        <f>TEXT(Tabla1[[#This Row],[datetime]],"hh:mm")</f>
        <v>12:10</v>
      </c>
      <c r="F2151" t="s">
        <v>3</v>
      </c>
      <c r="G2151" t="s">
        <v>748</v>
      </c>
      <c r="H2151" t="str">
        <f>IF(ISBLANK(G2151),"cash",IF(COUNTIF($D$2:D2151,D2151)=1,"Nuevo","frecuente"))</f>
        <v>frecuente</v>
      </c>
      <c r="I2151" s="8">
        <v>30.86</v>
      </c>
      <c r="J2151" t="s">
        <v>14</v>
      </c>
      <c r="K2151" t="str">
        <f>Tabla1[[#This Row],[day_of_the_week]]&amp;"-"&amp;Tabla1[[#This Row],[hour]]&amp;"-"&amp;Tabla1[[#This Row],[cash_type]]&amp;"-"&amp;Tabla1[[#This Row],[card]]&amp;"-"&amp;Tabla1[[#This Row],[coffee_name]]</f>
        <v>miércoles-12:10-card-ANON-0000-0000-0734-Americano with Milk</v>
      </c>
      <c r="L2151" t="str">
        <f>IF(COUNTIF($K$2:K2151,K2151)=1,"único","repetido")</f>
        <v>único</v>
      </c>
    </row>
    <row r="2152" spans="1:12" x14ac:dyDescent="0.3">
      <c r="A2152" s="1">
        <v>45595</v>
      </c>
      <c r="B2152" s="2">
        <v>45595.525703298612</v>
      </c>
      <c r="C2152" s="2" t="str">
        <f>TEXT(Tabla1[[#This Row],[date]],"mmm")</f>
        <v>oct</v>
      </c>
      <c r="D2152" s="2" t="str">
        <f>TEXT(Tabla1[[#This Row],[date]],"dddd")</f>
        <v>miércoles</v>
      </c>
      <c r="E2152" s="2" t="str">
        <f>TEXT(Tabla1[[#This Row],[datetime]],"hh:mm")</f>
        <v>12:37</v>
      </c>
      <c r="F2152" t="s">
        <v>3</v>
      </c>
      <c r="G2152" t="s">
        <v>853</v>
      </c>
      <c r="H2152" t="str">
        <f>IF(ISBLANK(G2152),"cash",IF(COUNTIF($D$2:D2152,D2152)=1,"Nuevo","frecuente"))</f>
        <v>frecuente</v>
      </c>
      <c r="I2152" s="8">
        <v>25.96</v>
      </c>
      <c r="J2152" t="s">
        <v>11</v>
      </c>
      <c r="K2152" t="str">
        <f>Tabla1[[#This Row],[day_of_the_week]]&amp;"-"&amp;Tabla1[[#This Row],[hour]]&amp;"-"&amp;Tabla1[[#This Row],[cash_type]]&amp;"-"&amp;Tabla1[[#This Row],[card]]&amp;"-"&amp;Tabla1[[#This Row],[coffee_name]]</f>
        <v>miércoles-12:37-card-ANON-0000-0000-0839-Americano</v>
      </c>
      <c r="L2152" t="str">
        <f>IF(COUNTIF($K$2:K2152,K2152)=1,"único","repetido")</f>
        <v>único</v>
      </c>
    </row>
    <row r="2153" spans="1:12" x14ac:dyDescent="0.3">
      <c r="A2153" s="1">
        <v>45595</v>
      </c>
      <c r="B2153" s="2">
        <v>45595.628648067126</v>
      </c>
      <c r="C2153" s="2" t="str">
        <f>TEXT(Tabla1[[#This Row],[date]],"mmm")</f>
        <v>oct</v>
      </c>
      <c r="D2153" s="2" t="str">
        <f>TEXT(Tabla1[[#This Row],[date]],"dddd")</f>
        <v>miércoles</v>
      </c>
      <c r="E2153" s="2" t="str">
        <f>TEXT(Tabla1[[#This Row],[datetime]],"hh:mm")</f>
        <v>15:05</v>
      </c>
      <c r="F2153" t="s">
        <v>3</v>
      </c>
      <c r="G2153" t="s">
        <v>521</v>
      </c>
      <c r="H2153" t="str">
        <f>IF(ISBLANK(G2153),"cash",IF(COUNTIF($D$2:D2153,D2153)=1,"Nuevo","frecuente"))</f>
        <v>frecuente</v>
      </c>
      <c r="I2153" s="8">
        <v>35.76</v>
      </c>
      <c r="J2153" t="s">
        <v>7</v>
      </c>
      <c r="K2153" t="str">
        <f>Tabla1[[#This Row],[day_of_the_week]]&amp;"-"&amp;Tabla1[[#This Row],[hour]]&amp;"-"&amp;Tabla1[[#This Row],[cash_type]]&amp;"-"&amp;Tabla1[[#This Row],[card]]&amp;"-"&amp;Tabla1[[#This Row],[coffee_name]]</f>
        <v>miércoles-15:05-card-ANON-0000-0000-0507-Latte</v>
      </c>
      <c r="L2153" t="str">
        <f>IF(COUNTIF($K$2:K2153,K2153)=1,"único","repetido")</f>
        <v>único</v>
      </c>
    </row>
    <row r="2154" spans="1:12" x14ac:dyDescent="0.3">
      <c r="A2154" s="1">
        <v>45595</v>
      </c>
      <c r="B2154" s="2">
        <v>45595.629896331018</v>
      </c>
      <c r="C2154" s="2" t="str">
        <f>TEXT(Tabla1[[#This Row],[date]],"mmm")</f>
        <v>oct</v>
      </c>
      <c r="D2154" s="2" t="str">
        <f>TEXT(Tabla1[[#This Row],[date]],"dddd")</f>
        <v>miércoles</v>
      </c>
      <c r="E2154" s="2" t="str">
        <f>TEXT(Tabla1[[#This Row],[datetime]],"hh:mm")</f>
        <v>15:07</v>
      </c>
      <c r="F2154" t="s">
        <v>3</v>
      </c>
      <c r="G2154" t="s">
        <v>521</v>
      </c>
      <c r="H2154" t="str">
        <f>IF(ISBLANK(G2154),"cash",IF(COUNTIF($D$2:D2154,D2154)=1,"Nuevo","frecuente"))</f>
        <v>frecuente</v>
      </c>
      <c r="I2154" s="8">
        <v>35.76</v>
      </c>
      <c r="J2154" t="s">
        <v>7</v>
      </c>
      <c r="K2154" t="str">
        <f>Tabla1[[#This Row],[day_of_the_week]]&amp;"-"&amp;Tabla1[[#This Row],[hour]]&amp;"-"&amp;Tabla1[[#This Row],[cash_type]]&amp;"-"&amp;Tabla1[[#This Row],[card]]&amp;"-"&amp;Tabla1[[#This Row],[coffee_name]]</f>
        <v>miércoles-15:07-card-ANON-0000-0000-0507-Latte</v>
      </c>
      <c r="L2154" t="str">
        <f>IF(COUNTIF($K$2:K2154,K2154)=1,"único","repetido")</f>
        <v>único</v>
      </c>
    </row>
    <row r="2155" spans="1:12" x14ac:dyDescent="0.3">
      <c r="A2155" s="1">
        <v>45595</v>
      </c>
      <c r="B2155" s="2">
        <v>45595.670004340274</v>
      </c>
      <c r="C2155" s="2" t="str">
        <f>TEXT(Tabla1[[#This Row],[date]],"mmm")</f>
        <v>oct</v>
      </c>
      <c r="D2155" s="2" t="str">
        <f>TEXT(Tabla1[[#This Row],[date]],"dddd")</f>
        <v>miércoles</v>
      </c>
      <c r="E2155" s="2" t="str">
        <f>TEXT(Tabla1[[#This Row],[datetime]],"hh:mm")</f>
        <v>16:04</v>
      </c>
      <c r="F2155" t="s">
        <v>3</v>
      </c>
      <c r="G2155" t="s">
        <v>854</v>
      </c>
      <c r="H2155" t="str">
        <f>IF(ISBLANK(G2155),"cash",IF(COUNTIF($D$2:D2155,D2155)=1,"Nuevo","frecuente"))</f>
        <v>frecuente</v>
      </c>
      <c r="I2155" s="8">
        <v>30.86</v>
      </c>
      <c r="J2155" t="s">
        <v>14</v>
      </c>
      <c r="K2155" t="str">
        <f>Tabla1[[#This Row],[day_of_the_week]]&amp;"-"&amp;Tabla1[[#This Row],[hour]]&amp;"-"&amp;Tabla1[[#This Row],[cash_type]]&amp;"-"&amp;Tabla1[[#This Row],[card]]&amp;"-"&amp;Tabla1[[#This Row],[coffee_name]]</f>
        <v>miércoles-16:04-card-ANON-0000-0000-0840-Americano with Milk</v>
      </c>
      <c r="L2155" t="str">
        <f>IF(COUNTIF($K$2:K2155,K2155)=1,"único","repetido")</f>
        <v>único</v>
      </c>
    </row>
    <row r="2156" spans="1:12" x14ac:dyDescent="0.3">
      <c r="A2156" s="1">
        <v>45595</v>
      </c>
      <c r="B2156" s="2">
        <v>45595.755700150461</v>
      </c>
      <c r="C2156" s="2" t="str">
        <f>TEXT(Tabla1[[#This Row],[date]],"mmm")</f>
        <v>oct</v>
      </c>
      <c r="D2156" s="2" t="str">
        <f>TEXT(Tabla1[[#This Row],[date]],"dddd")</f>
        <v>miércoles</v>
      </c>
      <c r="E2156" s="2" t="str">
        <f>TEXT(Tabla1[[#This Row],[datetime]],"hh:mm")</f>
        <v>18:08</v>
      </c>
      <c r="F2156" t="s">
        <v>3</v>
      </c>
      <c r="G2156" t="s">
        <v>855</v>
      </c>
      <c r="H2156" t="str">
        <f>IF(ISBLANK(G2156),"cash",IF(COUNTIF($D$2:D2156,D2156)=1,"Nuevo","frecuente"))</f>
        <v>frecuente</v>
      </c>
      <c r="I2156" s="8">
        <v>35.76</v>
      </c>
      <c r="J2156" t="s">
        <v>9</v>
      </c>
      <c r="K2156" t="str">
        <f>Tabla1[[#This Row],[day_of_the_week]]&amp;"-"&amp;Tabla1[[#This Row],[hour]]&amp;"-"&amp;Tabla1[[#This Row],[cash_type]]&amp;"-"&amp;Tabla1[[#This Row],[card]]&amp;"-"&amp;Tabla1[[#This Row],[coffee_name]]</f>
        <v>miércoles-18:08-card-ANON-0000-0000-0841-Hot Chocolate</v>
      </c>
      <c r="L2156" t="str">
        <f>IF(COUNTIF($K$2:K2156,K2156)=1,"único","repetido")</f>
        <v>único</v>
      </c>
    </row>
    <row r="2157" spans="1:12" x14ac:dyDescent="0.3">
      <c r="A2157" s="1">
        <v>45595</v>
      </c>
      <c r="B2157" s="2">
        <v>45595.804531076392</v>
      </c>
      <c r="C2157" s="2" t="str">
        <f>TEXT(Tabla1[[#This Row],[date]],"mmm")</f>
        <v>oct</v>
      </c>
      <c r="D2157" s="2" t="str">
        <f>TEXT(Tabla1[[#This Row],[date]],"dddd")</f>
        <v>miércoles</v>
      </c>
      <c r="E2157" s="2" t="str">
        <f>TEXT(Tabla1[[#This Row],[datetime]],"hh:mm")</f>
        <v>19:18</v>
      </c>
      <c r="F2157" t="s">
        <v>3</v>
      </c>
      <c r="G2157" t="s">
        <v>833</v>
      </c>
      <c r="H2157" t="str">
        <f>IF(ISBLANK(G2157),"cash",IF(COUNTIF($D$2:D2157,D2157)=1,"Nuevo","frecuente"))</f>
        <v>frecuente</v>
      </c>
      <c r="I2157" s="8">
        <v>30.86</v>
      </c>
      <c r="J2157" t="s">
        <v>14</v>
      </c>
      <c r="K2157" t="str">
        <f>Tabla1[[#This Row],[day_of_the_week]]&amp;"-"&amp;Tabla1[[#This Row],[hour]]&amp;"-"&amp;Tabla1[[#This Row],[cash_type]]&amp;"-"&amp;Tabla1[[#This Row],[card]]&amp;"-"&amp;Tabla1[[#This Row],[coffee_name]]</f>
        <v>miércoles-19:18-card-ANON-0000-0000-0819-Americano with Milk</v>
      </c>
      <c r="L2157" t="str">
        <f>IF(COUNTIF($K$2:K2157,K2157)=1,"único","repetido")</f>
        <v>único</v>
      </c>
    </row>
    <row r="2158" spans="1:12" x14ac:dyDescent="0.3">
      <c r="A2158" s="1">
        <v>45595</v>
      </c>
      <c r="B2158" s="2">
        <v>45595.82177303241</v>
      </c>
      <c r="C2158" s="2" t="str">
        <f>TEXT(Tabla1[[#This Row],[date]],"mmm")</f>
        <v>oct</v>
      </c>
      <c r="D2158" s="2" t="str">
        <f>TEXT(Tabla1[[#This Row],[date]],"dddd")</f>
        <v>miércoles</v>
      </c>
      <c r="E2158" s="2" t="str">
        <f>TEXT(Tabla1[[#This Row],[datetime]],"hh:mm")</f>
        <v>19:43</v>
      </c>
      <c r="F2158" t="s">
        <v>3</v>
      </c>
      <c r="G2158" t="s">
        <v>856</v>
      </c>
      <c r="H2158" t="str">
        <f>IF(ISBLANK(G2158),"cash",IF(COUNTIF($D$2:D2158,D2158)=1,"Nuevo","frecuente"))</f>
        <v>frecuente</v>
      </c>
      <c r="I2158" s="8">
        <v>30.86</v>
      </c>
      <c r="J2158" t="s">
        <v>14</v>
      </c>
      <c r="K2158" t="str">
        <f>Tabla1[[#This Row],[day_of_the_week]]&amp;"-"&amp;Tabla1[[#This Row],[hour]]&amp;"-"&amp;Tabla1[[#This Row],[cash_type]]&amp;"-"&amp;Tabla1[[#This Row],[card]]&amp;"-"&amp;Tabla1[[#This Row],[coffee_name]]</f>
        <v>miércoles-19:43-card-ANON-0000-0000-0842-Americano with Milk</v>
      </c>
      <c r="L2158" t="str">
        <f>IF(COUNTIF($K$2:K2158,K2158)=1,"único","repetido")</f>
        <v>único</v>
      </c>
    </row>
    <row r="2159" spans="1:12" x14ac:dyDescent="0.3">
      <c r="A2159" s="1">
        <v>45596</v>
      </c>
      <c r="B2159" s="2">
        <v>45596.329367256942</v>
      </c>
      <c r="C2159" s="2" t="str">
        <f>TEXT(Tabla1[[#This Row],[date]],"mmm")</f>
        <v>oct</v>
      </c>
      <c r="D2159" s="2" t="str">
        <f>TEXT(Tabla1[[#This Row],[date]],"dddd")</f>
        <v>jueves</v>
      </c>
      <c r="E2159" s="2" t="str">
        <f>TEXT(Tabla1[[#This Row],[datetime]],"hh:mm")</f>
        <v>07:54</v>
      </c>
      <c r="F2159" t="s">
        <v>3</v>
      </c>
      <c r="G2159" t="s">
        <v>717</v>
      </c>
      <c r="H2159" t="str">
        <f>IF(ISBLANK(G2159),"cash",IF(COUNTIF($D$2:D2159,D2159)=1,"Nuevo","frecuente"))</f>
        <v>frecuente</v>
      </c>
      <c r="I2159" s="8">
        <v>35.76</v>
      </c>
      <c r="J2159" t="s">
        <v>7</v>
      </c>
      <c r="K2159" t="str">
        <f>Tabla1[[#This Row],[day_of_the_week]]&amp;"-"&amp;Tabla1[[#This Row],[hour]]&amp;"-"&amp;Tabla1[[#This Row],[cash_type]]&amp;"-"&amp;Tabla1[[#This Row],[card]]&amp;"-"&amp;Tabla1[[#This Row],[coffee_name]]</f>
        <v>jueves-07:54-card-ANON-0000-0000-0703-Latte</v>
      </c>
      <c r="L2159" t="str">
        <f>IF(COUNTIF($K$2:K2159,K2159)=1,"único","repetido")</f>
        <v>único</v>
      </c>
    </row>
    <row r="2160" spans="1:12" x14ac:dyDescent="0.3">
      <c r="A2160" s="1">
        <v>45596</v>
      </c>
      <c r="B2160" s="2">
        <v>45596.360346041663</v>
      </c>
      <c r="C2160" s="2" t="str">
        <f>TEXT(Tabla1[[#This Row],[date]],"mmm")</f>
        <v>oct</v>
      </c>
      <c r="D2160" s="2" t="str">
        <f>TEXT(Tabla1[[#This Row],[date]],"dddd")</f>
        <v>jueves</v>
      </c>
      <c r="E2160" s="2" t="str">
        <f>TEXT(Tabla1[[#This Row],[datetime]],"hh:mm")</f>
        <v>08:38</v>
      </c>
      <c r="F2160" t="s">
        <v>3</v>
      </c>
      <c r="G2160" t="s">
        <v>697</v>
      </c>
      <c r="H2160" t="str">
        <f>IF(ISBLANK(G2160),"cash",IF(COUNTIF($D$2:D2160,D2160)=1,"Nuevo","frecuente"))</f>
        <v>frecuente</v>
      </c>
      <c r="I2160" s="8">
        <v>35.76</v>
      </c>
      <c r="J2160" t="s">
        <v>7</v>
      </c>
      <c r="K2160" t="str">
        <f>Tabla1[[#This Row],[day_of_the_week]]&amp;"-"&amp;Tabla1[[#This Row],[hour]]&amp;"-"&amp;Tabla1[[#This Row],[cash_type]]&amp;"-"&amp;Tabla1[[#This Row],[card]]&amp;"-"&amp;Tabla1[[#This Row],[coffee_name]]</f>
        <v>jueves-08:38-card-ANON-0000-0000-0683-Latte</v>
      </c>
      <c r="L2160" t="str">
        <f>IF(COUNTIF($K$2:K2160,K2160)=1,"único","repetido")</f>
        <v>único</v>
      </c>
    </row>
    <row r="2161" spans="1:12" x14ac:dyDescent="0.3">
      <c r="A2161" s="1">
        <v>45596</v>
      </c>
      <c r="B2161" s="2">
        <v>45596.387721064813</v>
      </c>
      <c r="C2161" s="2" t="str">
        <f>TEXT(Tabla1[[#This Row],[date]],"mmm")</f>
        <v>oct</v>
      </c>
      <c r="D2161" s="2" t="str">
        <f>TEXT(Tabla1[[#This Row],[date]],"dddd")</f>
        <v>jueves</v>
      </c>
      <c r="E2161" s="2" t="str">
        <f>TEXT(Tabla1[[#This Row],[datetime]],"hh:mm")</f>
        <v>09:18</v>
      </c>
      <c r="F2161" t="s">
        <v>3</v>
      </c>
      <c r="G2161" t="s">
        <v>290</v>
      </c>
      <c r="H2161" t="str">
        <f>IF(ISBLANK(G2161),"cash",IF(COUNTIF($D$2:D2161,D2161)=1,"Nuevo","frecuente"))</f>
        <v>frecuente</v>
      </c>
      <c r="I2161" s="8">
        <v>30.86</v>
      </c>
      <c r="J2161" t="s">
        <v>14</v>
      </c>
      <c r="K2161" t="str">
        <f>Tabla1[[#This Row],[day_of_the_week]]&amp;"-"&amp;Tabla1[[#This Row],[hour]]&amp;"-"&amp;Tabla1[[#This Row],[cash_type]]&amp;"-"&amp;Tabla1[[#This Row],[card]]&amp;"-"&amp;Tabla1[[#This Row],[coffee_name]]</f>
        <v>jueves-09:18-card-ANON-0000-0000-0276-Americano with Milk</v>
      </c>
      <c r="L2161" t="str">
        <f>IF(COUNTIF($K$2:K2161,K2161)=1,"único","repetido")</f>
        <v>único</v>
      </c>
    </row>
    <row r="2162" spans="1:12" x14ac:dyDescent="0.3">
      <c r="A2162" s="1">
        <v>45596</v>
      </c>
      <c r="B2162" s="2">
        <v>45596.666281111109</v>
      </c>
      <c r="C2162" s="2" t="str">
        <f>TEXT(Tabla1[[#This Row],[date]],"mmm")</f>
        <v>oct</v>
      </c>
      <c r="D2162" s="2" t="str">
        <f>TEXT(Tabla1[[#This Row],[date]],"dddd")</f>
        <v>jueves</v>
      </c>
      <c r="E2162" s="2" t="str">
        <f>TEXT(Tabla1[[#This Row],[datetime]],"hh:mm")</f>
        <v>15:59</v>
      </c>
      <c r="F2162" t="s">
        <v>3</v>
      </c>
      <c r="G2162" t="s">
        <v>857</v>
      </c>
      <c r="H2162" t="str">
        <f>IF(ISBLANK(G2162),"cash",IF(COUNTIF($D$2:D2162,D2162)=1,"Nuevo","frecuente"))</f>
        <v>frecuente</v>
      </c>
      <c r="I2162" s="8">
        <v>35.76</v>
      </c>
      <c r="J2162" t="s">
        <v>7</v>
      </c>
      <c r="K2162" t="str">
        <f>Tabla1[[#This Row],[day_of_the_week]]&amp;"-"&amp;Tabla1[[#This Row],[hour]]&amp;"-"&amp;Tabla1[[#This Row],[cash_type]]&amp;"-"&amp;Tabla1[[#This Row],[card]]&amp;"-"&amp;Tabla1[[#This Row],[coffee_name]]</f>
        <v>jueves-15:59-card-ANON-0000-0000-0843-Latte</v>
      </c>
      <c r="L2162" t="str">
        <f>IF(COUNTIF($K$2:K2162,K2162)=1,"único","repetido")</f>
        <v>único</v>
      </c>
    </row>
    <row r="2163" spans="1:12" x14ac:dyDescent="0.3">
      <c r="A2163" s="1">
        <v>45596</v>
      </c>
      <c r="B2163" s="2">
        <v>45596.667025266201</v>
      </c>
      <c r="C2163" s="2" t="str">
        <f>TEXT(Tabla1[[#This Row],[date]],"mmm")</f>
        <v>oct</v>
      </c>
      <c r="D2163" s="2" t="str">
        <f>TEXT(Tabla1[[#This Row],[date]],"dddd")</f>
        <v>jueves</v>
      </c>
      <c r="E2163" s="2" t="str">
        <f>TEXT(Tabla1[[#This Row],[datetime]],"hh:mm")</f>
        <v>16:00</v>
      </c>
      <c r="F2163" t="s">
        <v>3</v>
      </c>
      <c r="G2163" t="s">
        <v>858</v>
      </c>
      <c r="H2163" t="str">
        <f>IF(ISBLANK(G2163),"cash",IF(COUNTIF($D$2:D2163,D2163)=1,"Nuevo","frecuente"))</f>
        <v>frecuente</v>
      </c>
      <c r="I2163" s="8">
        <v>30.86</v>
      </c>
      <c r="J2163" t="s">
        <v>14</v>
      </c>
      <c r="K2163" t="str">
        <f>Tabla1[[#This Row],[day_of_the_week]]&amp;"-"&amp;Tabla1[[#This Row],[hour]]&amp;"-"&amp;Tabla1[[#This Row],[cash_type]]&amp;"-"&amp;Tabla1[[#This Row],[card]]&amp;"-"&amp;Tabla1[[#This Row],[coffee_name]]</f>
        <v>jueves-16:00-card-ANON-0000-0000-0844-Americano with Milk</v>
      </c>
      <c r="L2163" t="str">
        <f>IF(COUNTIF($K$2:K2163,K2163)=1,"único","repetido")</f>
        <v>único</v>
      </c>
    </row>
    <row r="2164" spans="1:12" x14ac:dyDescent="0.3">
      <c r="A2164" s="1">
        <v>45597</v>
      </c>
      <c r="B2164" s="2">
        <v>45597.350039363424</v>
      </c>
      <c r="C2164" s="2" t="str">
        <f>TEXT(Tabla1[[#This Row],[date]],"mmm")</f>
        <v>nov</v>
      </c>
      <c r="D2164" s="2" t="str">
        <f>TEXT(Tabla1[[#This Row],[date]],"dddd")</f>
        <v>viernes</v>
      </c>
      <c r="E2164" s="2" t="str">
        <f>TEXT(Tabla1[[#This Row],[datetime]],"hh:mm")</f>
        <v>08:24</v>
      </c>
      <c r="F2164" t="s">
        <v>3</v>
      </c>
      <c r="G2164" t="s">
        <v>856</v>
      </c>
      <c r="H2164" t="str">
        <f>IF(ISBLANK(G2164),"cash",IF(COUNTIF($D$2:D2164,D2164)=1,"Nuevo","frecuente"))</f>
        <v>frecuente</v>
      </c>
      <c r="I2164" s="8">
        <v>35.76</v>
      </c>
      <c r="J2164" t="s">
        <v>18</v>
      </c>
      <c r="K2164" t="str">
        <f>Tabla1[[#This Row],[day_of_the_week]]&amp;"-"&amp;Tabla1[[#This Row],[hour]]&amp;"-"&amp;Tabla1[[#This Row],[cash_type]]&amp;"-"&amp;Tabla1[[#This Row],[card]]&amp;"-"&amp;Tabla1[[#This Row],[coffee_name]]</f>
        <v>viernes-08:24-card-ANON-0000-0000-0842-Cocoa</v>
      </c>
      <c r="L2164" t="str">
        <f>IF(COUNTIF($K$2:K2164,K2164)=1,"único","repetido")</f>
        <v>único</v>
      </c>
    </row>
    <row r="2165" spans="1:12" x14ac:dyDescent="0.3">
      <c r="A2165" s="1">
        <v>45597</v>
      </c>
      <c r="B2165" s="2">
        <v>45597.354833819445</v>
      </c>
      <c r="C2165" s="2" t="str">
        <f>TEXT(Tabla1[[#This Row],[date]],"mmm")</f>
        <v>nov</v>
      </c>
      <c r="D2165" s="2" t="str">
        <f>TEXT(Tabla1[[#This Row],[date]],"dddd")</f>
        <v>viernes</v>
      </c>
      <c r="E2165" s="2" t="str">
        <f>TEXT(Tabla1[[#This Row],[datetime]],"hh:mm")</f>
        <v>08:30</v>
      </c>
      <c r="F2165" t="s">
        <v>3</v>
      </c>
      <c r="G2165" t="s">
        <v>318</v>
      </c>
      <c r="H2165" t="str">
        <f>IF(ISBLANK(G2165),"cash",IF(COUNTIF($D$2:D2165,D2165)=1,"Nuevo","frecuente"))</f>
        <v>frecuente</v>
      </c>
      <c r="I2165" s="8">
        <v>25.96</v>
      </c>
      <c r="J2165" t="s">
        <v>11</v>
      </c>
      <c r="K2165" t="str">
        <f>Tabla1[[#This Row],[day_of_the_week]]&amp;"-"&amp;Tabla1[[#This Row],[hour]]&amp;"-"&amp;Tabla1[[#This Row],[cash_type]]&amp;"-"&amp;Tabla1[[#This Row],[card]]&amp;"-"&amp;Tabla1[[#This Row],[coffee_name]]</f>
        <v>viernes-08:30-card-ANON-0000-0000-0304-Americano</v>
      </c>
      <c r="L2165" t="str">
        <f>IF(COUNTIF($K$2:K2165,K2165)=1,"único","repetido")</f>
        <v>único</v>
      </c>
    </row>
    <row r="2166" spans="1:12" x14ac:dyDescent="0.3">
      <c r="A2166" s="1">
        <v>45597</v>
      </c>
      <c r="B2166" s="2">
        <v>45597.454749710647</v>
      </c>
      <c r="C2166" s="2" t="str">
        <f>TEXT(Tabla1[[#This Row],[date]],"mmm")</f>
        <v>nov</v>
      </c>
      <c r="D2166" s="2" t="str">
        <f>TEXT(Tabla1[[#This Row],[date]],"dddd")</f>
        <v>viernes</v>
      </c>
      <c r="E2166" s="2" t="str">
        <f>TEXT(Tabla1[[#This Row],[datetime]],"hh:mm")</f>
        <v>10:54</v>
      </c>
      <c r="F2166" t="s">
        <v>3</v>
      </c>
      <c r="G2166" t="s">
        <v>626</v>
      </c>
      <c r="H2166" t="str">
        <f>IF(ISBLANK(G2166),"cash",IF(COUNTIF($D$2:D2166,D2166)=1,"Nuevo","frecuente"))</f>
        <v>frecuente</v>
      </c>
      <c r="I2166" s="8">
        <v>35.76</v>
      </c>
      <c r="J2166" t="s">
        <v>7</v>
      </c>
      <c r="K2166" t="str">
        <f>Tabla1[[#This Row],[day_of_the_week]]&amp;"-"&amp;Tabla1[[#This Row],[hour]]&amp;"-"&amp;Tabla1[[#This Row],[cash_type]]&amp;"-"&amp;Tabla1[[#This Row],[card]]&amp;"-"&amp;Tabla1[[#This Row],[coffee_name]]</f>
        <v>viernes-10:54-card-ANON-0000-0000-0612-Latte</v>
      </c>
      <c r="L2166" t="str">
        <f>IF(COUNTIF($K$2:K2166,K2166)=1,"único","repetido")</f>
        <v>único</v>
      </c>
    </row>
    <row r="2167" spans="1:12" x14ac:dyDescent="0.3">
      <c r="A2167" s="1">
        <v>45597</v>
      </c>
      <c r="B2167" s="2">
        <v>45597.528779340275</v>
      </c>
      <c r="C2167" s="2" t="str">
        <f>TEXT(Tabla1[[#This Row],[date]],"mmm")</f>
        <v>nov</v>
      </c>
      <c r="D2167" s="2" t="str">
        <f>TEXT(Tabla1[[#This Row],[date]],"dddd")</f>
        <v>viernes</v>
      </c>
      <c r="E2167" s="2" t="str">
        <f>TEXT(Tabla1[[#This Row],[datetime]],"hh:mm")</f>
        <v>12:41</v>
      </c>
      <c r="F2167" t="s">
        <v>3</v>
      </c>
      <c r="G2167" t="s">
        <v>23</v>
      </c>
      <c r="H2167" t="str">
        <f>IF(ISBLANK(G2167),"cash",IF(COUNTIF($D$2:D2167,D2167)=1,"Nuevo","frecuente"))</f>
        <v>frecuente</v>
      </c>
      <c r="I2167" s="8">
        <v>35.76</v>
      </c>
      <c r="J2167" t="s">
        <v>18</v>
      </c>
      <c r="K2167" t="str">
        <f>Tabla1[[#This Row],[day_of_the_week]]&amp;"-"&amp;Tabla1[[#This Row],[hour]]&amp;"-"&amp;Tabla1[[#This Row],[cash_type]]&amp;"-"&amp;Tabla1[[#This Row],[card]]&amp;"-"&amp;Tabla1[[#This Row],[coffee_name]]</f>
        <v>viernes-12:41-card-ANON-0000-0000-0012-Cocoa</v>
      </c>
      <c r="L2167" t="str">
        <f>IF(COUNTIF($K$2:K2167,K2167)=1,"único","repetido")</f>
        <v>único</v>
      </c>
    </row>
    <row r="2168" spans="1:12" x14ac:dyDescent="0.3">
      <c r="A2168" s="1">
        <v>45597</v>
      </c>
      <c r="B2168" s="2">
        <v>45597.529380069442</v>
      </c>
      <c r="C2168" s="2" t="str">
        <f>TEXT(Tabla1[[#This Row],[date]],"mmm")</f>
        <v>nov</v>
      </c>
      <c r="D2168" s="2" t="str">
        <f>TEXT(Tabla1[[#This Row],[date]],"dddd")</f>
        <v>viernes</v>
      </c>
      <c r="E2168" s="2" t="str">
        <f>TEXT(Tabla1[[#This Row],[datetime]],"hh:mm")</f>
        <v>12:42</v>
      </c>
      <c r="F2168" t="s">
        <v>3</v>
      </c>
      <c r="G2168" t="s">
        <v>23</v>
      </c>
      <c r="H2168" t="str">
        <f>IF(ISBLANK(G2168),"cash",IF(COUNTIF($D$2:D2168,D2168)=1,"Nuevo","frecuente"))</f>
        <v>frecuente</v>
      </c>
      <c r="I2168" s="8">
        <v>35.76</v>
      </c>
      <c r="J2168" t="s">
        <v>18</v>
      </c>
      <c r="K2168" t="str">
        <f>Tabla1[[#This Row],[day_of_the_week]]&amp;"-"&amp;Tabla1[[#This Row],[hour]]&amp;"-"&amp;Tabla1[[#This Row],[cash_type]]&amp;"-"&amp;Tabla1[[#This Row],[card]]&amp;"-"&amp;Tabla1[[#This Row],[coffee_name]]</f>
        <v>viernes-12:42-card-ANON-0000-0000-0012-Cocoa</v>
      </c>
      <c r="L2168" t="str">
        <f>IF(COUNTIF($K$2:K2168,K2168)=1,"único","repetido")</f>
        <v>único</v>
      </c>
    </row>
    <row r="2169" spans="1:12" x14ac:dyDescent="0.3">
      <c r="A2169" s="1">
        <v>45597</v>
      </c>
      <c r="B2169" s="2">
        <v>45597.663685462961</v>
      </c>
      <c r="C2169" s="2" t="str">
        <f>TEXT(Tabla1[[#This Row],[date]],"mmm")</f>
        <v>nov</v>
      </c>
      <c r="D2169" s="2" t="str">
        <f>TEXT(Tabla1[[#This Row],[date]],"dddd")</f>
        <v>viernes</v>
      </c>
      <c r="E2169" s="2" t="str">
        <f>TEXT(Tabla1[[#This Row],[datetime]],"hh:mm")</f>
        <v>15:55</v>
      </c>
      <c r="F2169" t="s">
        <v>3</v>
      </c>
      <c r="G2169" t="s">
        <v>859</v>
      </c>
      <c r="H2169" t="str">
        <f>IF(ISBLANK(G2169),"cash",IF(COUNTIF($D$2:D2169,D2169)=1,"Nuevo","frecuente"))</f>
        <v>frecuente</v>
      </c>
      <c r="I2169" s="8">
        <v>25.96</v>
      </c>
      <c r="J2169" t="s">
        <v>28</v>
      </c>
      <c r="K2169" t="str">
        <f>Tabla1[[#This Row],[day_of_the_week]]&amp;"-"&amp;Tabla1[[#This Row],[hour]]&amp;"-"&amp;Tabla1[[#This Row],[cash_type]]&amp;"-"&amp;Tabla1[[#This Row],[card]]&amp;"-"&amp;Tabla1[[#This Row],[coffee_name]]</f>
        <v>viernes-15:55-card-ANON-0000-0000-0845-Cortado</v>
      </c>
      <c r="L2169" t="str">
        <f>IF(COUNTIF($K$2:K2169,K2169)=1,"único","repetido")</f>
        <v>único</v>
      </c>
    </row>
    <row r="2170" spans="1:12" x14ac:dyDescent="0.3">
      <c r="A2170" s="1">
        <v>45597</v>
      </c>
      <c r="B2170" s="2">
        <v>45597.945785833334</v>
      </c>
      <c r="C2170" s="2" t="str">
        <f>TEXT(Tabla1[[#This Row],[date]],"mmm")</f>
        <v>nov</v>
      </c>
      <c r="D2170" s="2" t="str">
        <f>TEXT(Tabla1[[#This Row],[date]],"dddd")</f>
        <v>viernes</v>
      </c>
      <c r="E2170" s="2" t="str">
        <f>TEXT(Tabla1[[#This Row],[datetime]],"hh:mm")</f>
        <v>22:41</v>
      </c>
      <c r="F2170" t="s">
        <v>3</v>
      </c>
      <c r="G2170" t="s">
        <v>709</v>
      </c>
      <c r="H2170" t="str">
        <f>IF(ISBLANK(G2170),"cash",IF(COUNTIF($D$2:D2170,D2170)=1,"Nuevo","frecuente"))</f>
        <v>frecuente</v>
      </c>
      <c r="I2170" s="8">
        <v>30.86</v>
      </c>
      <c r="J2170" t="s">
        <v>14</v>
      </c>
      <c r="K2170" t="str">
        <f>Tabla1[[#This Row],[day_of_the_week]]&amp;"-"&amp;Tabla1[[#This Row],[hour]]&amp;"-"&amp;Tabla1[[#This Row],[cash_type]]&amp;"-"&amp;Tabla1[[#This Row],[card]]&amp;"-"&amp;Tabla1[[#This Row],[coffee_name]]</f>
        <v>viernes-22:41-card-ANON-0000-0000-0695-Americano with Milk</v>
      </c>
      <c r="L2170" t="str">
        <f>IF(COUNTIF($K$2:K2170,K2170)=1,"único","repetido")</f>
        <v>único</v>
      </c>
    </row>
    <row r="2171" spans="1:12" x14ac:dyDescent="0.3">
      <c r="A2171" s="1">
        <v>45598</v>
      </c>
      <c r="B2171" s="2">
        <v>45598.347040787034</v>
      </c>
      <c r="C2171" s="2" t="str">
        <f>TEXT(Tabla1[[#This Row],[date]],"mmm")</f>
        <v>nov</v>
      </c>
      <c r="D2171" s="2" t="str">
        <f>TEXT(Tabla1[[#This Row],[date]],"dddd")</f>
        <v>sábado</v>
      </c>
      <c r="E2171" s="2" t="str">
        <f>TEXT(Tabla1[[#This Row],[datetime]],"hh:mm")</f>
        <v>08:19</v>
      </c>
      <c r="F2171" t="s">
        <v>3</v>
      </c>
      <c r="G2171" t="s">
        <v>155</v>
      </c>
      <c r="H2171" t="str">
        <f>IF(ISBLANK(G2171),"cash",IF(COUNTIF($D$2:D2171,D2171)=1,"Nuevo","frecuente"))</f>
        <v>frecuente</v>
      </c>
      <c r="I2171" s="8">
        <v>25.96</v>
      </c>
      <c r="J2171" t="s">
        <v>28</v>
      </c>
      <c r="K2171" t="str">
        <f>Tabla1[[#This Row],[day_of_the_week]]&amp;"-"&amp;Tabla1[[#This Row],[hour]]&amp;"-"&amp;Tabla1[[#This Row],[cash_type]]&amp;"-"&amp;Tabla1[[#This Row],[card]]&amp;"-"&amp;Tabla1[[#This Row],[coffee_name]]</f>
        <v>sábado-08:19-card-ANON-0000-0000-0141-Cortado</v>
      </c>
      <c r="L2171" t="str">
        <f>IF(COUNTIF($K$2:K2171,K2171)=1,"único","repetido")</f>
        <v>único</v>
      </c>
    </row>
    <row r="2172" spans="1:12" x14ac:dyDescent="0.3">
      <c r="A2172" s="1">
        <v>45598</v>
      </c>
      <c r="B2172" s="2">
        <v>45598.434559803238</v>
      </c>
      <c r="C2172" s="2" t="str">
        <f>TEXT(Tabla1[[#This Row],[date]],"mmm")</f>
        <v>nov</v>
      </c>
      <c r="D2172" s="2" t="str">
        <f>TEXT(Tabla1[[#This Row],[date]],"dddd")</f>
        <v>sábado</v>
      </c>
      <c r="E2172" s="2" t="str">
        <f>TEXT(Tabla1[[#This Row],[datetime]],"hh:mm")</f>
        <v>10:25</v>
      </c>
      <c r="F2172" t="s">
        <v>3</v>
      </c>
      <c r="G2172" t="s">
        <v>842</v>
      </c>
      <c r="H2172" t="str">
        <f>IF(ISBLANK(G2172),"cash",IF(COUNTIF($D$2:D2172,D2172)=1,"Nuevo","frecuente"))</f>
        <v>frecuente</v>
      </c>
      <c r="I2172" s="8">
        <v>35.76</v>
      </c>
      <c r="J2172" t="s">
        <v>18</v>
      </c>
      <c r="K2172" t="str">
        <f>Tabla1[[#This Row],[day_of_the_week]]&amp;"-"&amp;Tabla1[[#This Row],[hour]]&amp;"-"&amp;Tabla1[[#This Row],[cash_type]]&amp;"-"&amp;Tabla1[[#This Row],[card]]&amp;"-"&amp;Tabla1[[#This Row],[coffee_name]]</f>
        <v>sábado-10:25-card-ANON-0000-0000-0828-Cocoa</v>
      </c>
      <c r="L2172" t="str">
        <f>IF(COUNTIF($K$2:K2172,K2172)=1,"único","repetido")</f>
        <v>único</v>
      </c>
    </row>
    <row r="2173" spans="1:12" x14ac:dyDescent="0.3">
      <c r="A2173" s="1">
        <v>45598</v>
      </c>
      <c r="B2173" s="2">
        <v>45598.439694004628</v>
      </c>
      <c r="C2173" s="2" t="str">
        <f>TEXT(Tabla1[[#This Row],[date]],"mmm")</f>
        <v>nov</v>
      </c>
      <c r="D2173" s="2" t="str">
        <f>TEXT(Tabla1[[#This Row],[date]],"dddd")</f>
        <v>sábado</v>
      </c>
      <c r="E2173" s="2" t="str">
        <f>TEXT(Tabla1[[#This Row],[datetime]],"hh:mm")</f>
        <v>10:33</v>
      </c>
      <c r="F2173" t="s">
        <v>3</v>
      </c>
      <c r="G2173" t="s">
        <v>111</v>
      </c>
      <c r="H2173" t="str">
        <f>IF(ISBLANK(G2173),"cash",IF(COUNTIF($D$2:D2173,D2173)=1,"Nuevo","frecuente"))</f>
        <v>frecuente</v>
      </c>
      <c r="I2173" s="8">
        <v>30.86</v>
      </c>
      <c r="J2173" t="s">
        <v>14</v>
      </c>
      <c r="K2173" t="str">
        <f>Tabla1[[#This Row],[day_of_the_week]]&amp;"-"&amp;Tabla1[[#This Row],[hour]]&amp;"-"&amp;Tabla1[[#This Row],[cash_type]]&amp;"-"&amp;Tabla1[[#This Row],[card]]&amp;"-"&amp;Tabla1[[#This Row],[coffee_name]]</f>
        <v>sábado-10:33-card-ANON-0000-0000-0097-Americano with Milk</v>
      </c>
      <c r="L2173" t="str">
        <f>IF(COUNTIF($K$2:K2173,K2173)=1,"único","repetido")</f>
        <v>único</v>
      </c>
    </row>
    <row r="2174" spans="1:12" x14ac:dyDescent="0.3">
      <c r="A2174" s="1">
        <v>45598</v>
      </c>
      <c r="B2174" s="2">
        <v>45598.621002870372</v>
      </c>
      <c r="C2174" s="2" t="str">
        <f>TEXT(Tabla1[[#This Row],[date]],"mmm")</f>
        <v>nov</v>
      </c>
      <c r="D2174" s="2" t="str">
        <f>TEXT(Tabla1[[#This Row],[date]],"dddd")</f>
        <v>sábado</v>
      </c>
      <c r="E2174" s="2" t="str">
        <f>TEXT(Tabla1[[#This Row],[datetime]],"hh:mm")</f>
        <v>14:54</v>
      </c>
      <c r="F2174" t="s">
        <v>3</v>
      </c>
      <c r="G2174" t="s">
        <v>860</v>
      </c>
      <c r="H2174" t="str">
        <f>IF(ISBLANK(G2174),"cash",IF(COUNTIF($D$2:D2174,D2174)=1,"Nuevo","frecuente"))</f>
        <v>frecuente</v>
      </c>
      <c r="I2174" s="8">
        <v>30.86</v>
      </c>
      <c r="J2174" t="s">
        <v>14</v>
      </c>
      <c r="K2174" t="str">
        <f>Tabla1[[#This Row],[day_of_the_week]]&amp;"-"&amp;Tabla1[[#This Row],[hour]]&amp;"-"&amp;Tabla1[[#This Row],[cash_type]]&amp;"-"&amp;Tabla1[[#This Row],[card]]&amp;"-"&amp;Tabla1[[#This Row],[coffee_name]]</f>
        <v>sábado-14:54-card-ANON-0000-0000-0846-Americano with Milk</v>
      </c>
      <c r="L2174" t="str">
        <f>IF(COUNTIF($K$2:K2174,K2174)=1,"único","repetido")</f>
        <v>único</v>
      </c>
    </row>
    <row r="2175" spans="1:12" x14ac:dyDescent="0.3">
      <c r="A2175" s="1">
        <v>45598</v>
      </c>
      <c r="B2175" s="2">
        <v>45598.683516840276</v>
      </c>
      <c r="C2175" s="2" t="str">
        <f>TEXT(Tabla1[[#This Row],[date]],"mmm")</f>
        <v>nov</v>
      </c>
      <c r="D2175" s="2" t="str">
        <f>TEXT(Tabla1[[#This Row],[date]],"dddd")</f>
        <v>sábado</v>
      </c>
      <c r="E2175" s="2" t="str">
        <f>TEXT(Tabla1[[#This Row],[datetime]],"hh:mm")</f>
        <v>16:24</v>
      </c>
      <c r="F2175" t="s">
        <v>3</v>
      </c>
      <c r="G2175" t="s">
        <v>521</v>
      </c>
      <c r="H2175" t="str">
        <f>IF(ISBLANK(G2175),"cash",IF(COUNTIF($D$2:D2175,D2175)=1,"Nuevo","frecuente"))</f>
        <v>frecuente</v>
      </c>
      <c r="I2175" s="8">
        <v>35.76</v>
      </c>
      <c r="J2175" t="s">
        <v>9</v>
      </c>
      <c r="K2175" t="str">
        <f>Tabla1[[#This Row],[day_of_the_week]]&amp;"-"&amp;Tabla1[[#This Row],[hour]]&amp;"-"&amp;Tabla1[[#This Row],[cash_type]]&amp;"-"&amp;Tabla1[[#This Row],[card]]&amp;"-"&amp;Tabla1[[#This Row],[coffee_name]]</f>
        <v>sábado-16:24-card-ANON-0000-0000-0507-Hot Chocolate</v>
      </c>
      <c r="L2175" t="str">
        <f>IF(COUNTIF($K$2:K2175,K2175)=1,"único","repetido")</f>
        <v>único</v>
      </c>
    </row>
    <row r="2176" spans="1:12" x14ac:dyDescent="0.3">
      <c r="A2176" s="1">
        <v>45598</v>
      </c>
      <c r="B2176" s="2">
        <v>45598.684687638888</v>
      </c>
      <c r="C2176" s="2" t="str">
        <f>TEXT(Tabla1[[#This Row],[date]],"mmm")</f>
        <v>nov</v>
      </c>
      <c r="D2176" s="2" t="str">
        <f>TEXT(Tabla1[[#This Row],[date]],"dddd")</f>
        <v>sábado</v>
      </c>
      <c r="E2176" s="2" t="str">
        <f>TEXT(Tabla1[[#This Row],[datetime]],"hh:mm")</f>
        <v>16:25</v>
      </c>
      <c r="F2176" t="s">
        <v>3</v>
      </c>
      <c r="G2176" t="s">
        <v>521</v>
      </c>
      <c r="H2176" t="str">
        <f>IF(ISBLANK(G2176),"cash",IF(COUNTIF($D$2:D2176,D2176)=1,"Nuevo","frecuente"))</f>
        <v>frecuente</v>
      </c>
      <c r="I2176" s="8">
        <v>35.76</v>
      </c>
      <c r="J2176" t="s">
        <v>7</v>
      </c>
      <c r="K2176" t="str">
        <f>Tabla1[[#This Row],[day_of_the_week]]&amp;"-"&amp;Tabla1[[#This Row],[hour]]&amp;"-"&amp;Tabla1[[#This Row],[cash_type]]&amp;"-"&amp;Tabla1[[#This Row],[card]]&amp;"-"&amp;Tabla1[[#This Row],[coffee_name]]</f>
        <v>sábado-16:25-card-ANON-0000-0000-0507-Latte</v>
      </c>
      <c r="L2176" t="str">
        <f>IF(COUNTIF($K$2:K2176,K2176)=1,"único","repetido")</f>
        <v>único</v>
      </c>
    </row>
    <row r="2177" spans="1:12" x14ac:dyDescent="0.3">
      <c r="A2177" s="1">
        <v>45598</v>
      </c>
      <c r="B2177" s="2">
        <v>45598.692419039355</v>
      </c>
      <c r="C2177" s="2" t="str">
        <f>TEXT(Tabla1[[#This Row],[date]],"mmm")</f>
        <v>nov</v>
      </c>
      <c r="D2177" s="2" t="str">
        <f>TEXT(Tabla1[[#This Row],[date]],"dddd")</f>
        <v>sábado</v>
      </c>
      <c r="E2177" s="2" t="str">
        <f>TEXT(Tabla1[[#This Row],[datetime]],"hh:mm")</f>
        <v>16:37</v>
      </c>
      <c r="F2177" t="s">
        <v>3</v>
      </c>
      <c r="G2177" t="s">
        <v>861</v>
      </c>
      <c r="H2177" t="str">
        <f>IF(ISBLANK(G2177),"cash",IF(COUNTIF($D$2:D2177,D2177)=1,"Nuevo","frecuente"))</f>
        <v>frecuente</v>
      </c>
      <c r="I2177" s="8">
        <v>35.76</v>
      </c>
      <c r="J2177" t="s">
        <v>7</v>
      </c>
      <c r="K2177" t="str">
        <f>Tabla1[[#This Row],[day_of_the_week]]&amp;"-"&amp;Tabla1[[#This Row],[hour]]&amp;"-"&amp;Tabla1[[#This Row],[cash_type]]&amp;"-"&amp;Tabla1[[#This Row],[card]]&amp;"-"&amp;Tabla1[[#This Row],[coffee_name]]</f>
        <v>sábado-16:37-card-ANON-0000-0000-0847-Latte</v>
      </c>
      <c r="L2177" t="str">
        <f>IF(COUNTIF($K$2:K2177,K2177)=1,"único","repetido")</f>
        <v>único</v>
      </c>
    </row>
    <row r="2178" spans="1:12" x14ac:dyDescent="0.3">
      <c r="A2178" s="1">
        <v>45598</v>
      </c>
      <c r="B2178" s="2">
        <v>45598.762814583337</v>
      </c>
      <c r="C2178" s="2" t="str">
        <f>TEXT(Tabla1[[#This Row],[date]],"mmm")</f>
        <v>nov</v>
      </c>
      <c r="D2178" s="2" t="str">
        <f>TEXT(Tabla1[[#This Row],[date]],"dddd")</f>
        <v>sábado</v>
      </c>
      <c r="E2178" s="2" t="str">
        <f>TEXT(Tabla1[[#This Row],[datetime]],"hh:mm")</f>
        <v>18:18</v>
      </c>
      <c r="F2178" t="s">
        <v>3</v>
      </c>
      <c r="G2178" t="s">
        <v>634</v>
      </c>
      <c r="H2178" t="str">
        <f>IF(ISBLANK(G2178),"cash",IF(COUNTIF($D$2:D2178,D2178)=1,"Nuevo","frecuente"))</f>
        <v>frecuente</v>
      </c>
      <c r="I2178" s="8">
        <v>30.86</v>
      </c>
      <c r="J2178" t="s">
        <v>14</v>
      </c>
      <c r="K2178" t="str">
        <f>Tabla1[[#This Row],[day_of_the_week]]&amp;"-"&amp;Tabla1[[#This Row],[hour]]&amp;"-"&amp;Tabla1[[#This Row],[cash_type]]&amp;"-"&amp;Tabla1[[#This Row],[card]]&amp;"-"&amp;Tabla1[[#This Row],[coffee_name]]</f>
        <v>sábado-18:18-card-ANON-0000-0000-0620-Americano with Milk</v>
      </c>
      <c r="L2178" t="str">
        <f>IF(COUNTIF($K$2:K2178,K2178)=1,"único","repetido")</f>
        <v>único</v>
      </c>
    </row>
    <row r="2179" spans="1:12" x14ac:dyDescent="0.3">
      <c r="A2179" s="1">
        <v>45598</v>
      </c>
      <c r="B2179" s="2">
        <v>45598.79055002315</v>
      </c>
      <c r="C2179" s="2" t="str">
        <f>TEXT(Tabla1[[#This Row],[date]],"mmm")</f>
        <v>nov</v>
      </c>
      <c r="D2179" s="2" t="str">
        <f>TEXT(Tabla1[[#This Row],[date]],"dddd")</f>
        <v>sábado</v>
      </c>
      <c r="E2179" s="2" t="str">
        <f>TEXT(Tabla1[[#This Row],[datetime]],"hh:mm")</f>
        <v>18:58</v>
      </c>
      <c r="F2179" t="s">
        <v>3</v>
      </c>
      <c r="G2179" t="s">
        <v>862</v>
      </c>
      <c r="H2179" t="str">
        <f>IF(ISBLANK(G2179),"cash",IF(COUNTIF($D$2:D2179,D2179)=1,"Nuevo","frecuente"))</f>
        <v>frecuente</v>
      </c>
      <c r="I2179" s="8">
        <v>25.96</v>
      </c>
      <c r="J2179" t="s">
        <v>11</v>
      </c>
      <c r="K2179" t="str">
        <f>Tabla1[[#This Row],[day_of_the_week]]&amp;"-"&amp;Tabla1[[#This Row],[hour]]&amp;"-"&amp;Tabla1[[#This Row],[cash_type]]&amp;"-"&amp;Tabla1[[#This Row],[card]]&amp;"-"&amp;Tabla1[[#This Row],[coffee_name]]</f>
        <v>sábado-18:58-card-ANON-0000-0000-0848-Americano</v>
      </c>
      <c r="L2179" t="str">
        <f>IF(COUNTIF($K$2:K2179,K2179)=1,"único","repetido")</f>
        <v>único</v>
      </c>
    </row>
    <row r="2180" spans="1:12" x14ac:dyDescent="0.3">
      <c r="A2180" s="1">
        <v>45599</v>
      </c>
      <c r="B2180" s="2">
        <v>45599.349309745368</v>
      </c>
      <c r="C2180" s="2" t="str">
        <f>TEXT(Tabla1[[#This Row],[date]],"mmm")</f>
        <v>nov</v>
      </c>
      <c r="D2180" s="2" t="str">
        <f>TEXT(Tabla1[[#This Row],[date]],"dddd")</f>
        <v>domingo</v>
      </c>
      <c r="E2180" s="2" t="str">
        <f>TEXT(Tabla1[[#This Row],[datetime]],"hh:mm")</f>
        <v>08:23</v>
      </c>
      <c r="F2180" t="s">
        <v>3</v>
      </c>
      <c r="G2180" t="s">
        <v>155</v>
      </c>
      <c r="H2180" t="str">
        <f>IF(ISBLANK(G2180),"cash",IF(COUNTIF($D$2:D2180,D2180)=1,"Nuevo","frecuente"))</f>
        <v>frecuente</v>
      </c>
      <c r="I2180" s="8">
        <v>25.96</v>
      </c>
      <c r="J2180" t="s">
        <v>28</v>
      </c>
      <c r="K2180" t="str">
        <f>Tabla1[[#This Row],[day_of_the_week]]&amp;"-"&amp;Tabla1[[#This Row],[hour]]&amp;"-"&amp;Tabla1[[#This Row],[cash_type]]&amp;"-"&amp;Tabla1[[#This Row],[card]]&amp;"-"&amp;Tabla1[[#This Row],[coffee_name]]</f>
        <v>domingo-08:23-card-ANON-0000-0000-0141-Cortado</v>
      </c>
      <c r="L2180" t="str">
        <f>IF(COUNTIF($K$2:K2180,K2180)=1,"único","repetido")</f>
        <v>único</v>
      </c>
    </row>
    <row r="2181" spans="1:12" x14ac:dyDescent="0.3">
      <c r="A2181" s="1">
        <v>45599</v>
      </c>
      <c r="B2181" s="2">
        <v>45599.407708622683</v>
      </c>
      <c r="C2181" s="2" t="str">
        <f>TEXT(Tabla1[[#This Row],[date]],"mmm")</f>
        <v>nov</v>
      </c>
      <c r="D2181" s="2" t="str">
        <f>TEXT(Tabla1[[#This Row],[date]],"dddd")</f>
        <v>domingo</v>
      </c>
      <c r="E2181" s="2" t="str">
        <f>TEXT(Tabla1[[#This Row],[datetime]],"hh:mm")</f>
        <v>09:47</v>
      </c>
      <c r="F2181" t="s">
        <v>3</v>
      </c>
      <c r="G2181" t="s">
        <v>54</v>
      </c>
      <c r="H2181" t="str">
        <f>IF(ISBLANK(G2181),"cash",IF(COUNTIF($D$2:D2181,D2181)=1,"Nuevo","frecuente"))</f>
        <v>frecuente</v>
      </c>
      <c r="I2181" s="8">
        <v>30.86</v>
      </c>
      <c r="J2181" t="s">
        <v>14</v>
      </c>
      <c r="K2181" t="str">
        <f>Tabla1[[#This Row],[day_of_the_week]]&amp;"-"&amp;Tabla1[[#This Row],[hour]]&amp;"-"&amp;Tabla1[[#This Row],[cash_type]]&amp;"-"&amp;Tabla1[[#This Row],[card]]&amp;"-"&amp;Tabla1[[#This Row],[coffee_name]]</f>
        <v>domingo-09:47-card-ANON-0000-0000-0040-Americano with Milk</v>
      </c>
      <c r="L2181" t="str">
        <f>IF(COUNTIF($K$2:K2181,K2181)=1,"único","repetido")</f>
        <v>único</v>
      </c>
    </row>
    <row r="2182" spans="1:12" x14ac:dyDescent="0.3">
      <c r="A2182" s="1">
        <v>45599</v>
      </c>
      <c r="B2182" s="2">
        <v>45599.408472418982</v>
      </c>
      <c r="C2182" s="2" t="str">
        <f>TEXT(Tabla1[[#This Row],[date]],"mmm")</f>
        <v>nov</v>
      </c>
      <c r="D2182" s="2" t="str">
        <f>TEXT(Tabla1[[#This Row],[date]],"dddd")</f>
        <v>domingo</v>
      </c>
      <c r="E2182" s="2" t="str">
        <f>TEXT(Tabla1[[#This Row],[datetime]],"hh:mm")</f>
        <v>09:48</v>
      </c>
      <c r="F2182" t="s">
        <v>3</v>
      </c>
      <c r="G2182" t="s">
        <v>54</v>
      </c>
      <c r="H2182" t="str">
        <f>IF(ISBLANK(G2182),"cash",IF(COUNTIF($D$2:D2182,D2182)=1,"Nuevo","frecuente"))</f>
        <v>frecuente</v>
      </c>
      <c r="I2182" s="8">
        <v>30.86</v>
      </c>
      <c r="J2182" t="s">
        <v>14</v>
      </c>
      <c r="K2182" t="str">
        <f>Tabla1[[#This Row],[day_of_the_week]]&amp;"-"&amp;Tabla1[[#This Row],[hour]]&amp;"-"&amp;Tabla1[[#This Row],[cash_type]]&amp;"-"&amp;Tabla1[[#This Row],[card]]&amp;"-"&amp;Tabla1[[#This Row],[coffee_name]]</f>
        <v>domingo-09:48-card-ANON-0000-0000-0040-Americano with Milk</v>
      </c>
      <c r="L2182" t="str">
        <f>IF(COUNTIF($K$2:K2182,K2182)=1,"único","repetido")</f>
        <v>único</v>
      </c>
    </row>
    <row r="2183" spans="1:12" x14ac:dyDescent="0.3">
      <c r="A2183" s="1">
        <v>45599</v>
      </c>
      <c r="B2183" s="2">
        <v>45599.55128939815</v>
      </c>
      <c r="C2183" s="2" t="str">
        <f>TEXT(Tabla1[[#This Row],[date]],"mmm")</f>
        <v>nov</v>
      </c>
      <c r="D2183" s="2" t="str">
        <f>TEXT(Tabla1[[#This Row],[date]],"dddd")</f>
        <v>domingo</v>
      </c>
      <c r="E2183" s="2" t="str">
        <f>TEXT(Tabla1[[#This Row],[datetime]],"hh:mm")</f>
        <v>13:13</v>
      </c>
      <c r="F2183" t="s">
        <v>3</v>
      </c>
      <c r="G2183" t="s">
        <v>863</v>
      </c>
      <c r="H2183" t="str">
        <f>IF(ISBLANK(G2183),"cash",IF(COUNTIF($D$2:D2183,D2183)=1,"Nuevo","frecuente"))</f>
        <v>frecuente</v>
      </c>
      <c r="I2183" s="8">
        <v>35.76</v>
      </c>
      <c r="J2183" t="s">
        <v>7</v>
      </c>
      <c r="K2183" t="str">
        <f>Tabla1[[#This Row],[day_of_the_week]]&amp;"-"&amp;Tabla1[[#This Row],[hour]]&amp;"-"&amp;Tabla1[[#This Row],[cash_type]]&amp;"-"&amp;Tabla1[[#This Row],[card]]&amp;"-"&amp;Tabla1[[#This Row],[coffee_name]]</f>
        <v>domingo-13:13-card-ANON-0000-0000-0849-Latte</v>
      </c>
      <c r="L2183" t="str">
        <f>IF(COUNTIF($K$2:K2183,K2183)=1,"único","repetido")</f>
        <v>único</v>
      </c>
    </row>
    <row r="2184" spans="1:12" x14ac:dyDescent="0.3">
      <c r="A2184" s="1">
        <v>45599</v>
      </c>
      <c r="B2184" s="2">
        <v>45599.552044826392</v>
      </c>
      <c r="C2184" s="2" t="str">
        <f>TEXT(Tabla1[[#This Row],[date]],"mmm")</f>
        <v>nov</v>
      </c>
      <c r="D2184" s="2" t="str">
        <f>TEXT(Tabla1[[#This Row],[date]],"dddd")</f>
        <v>domingo</v>
      </c>
      <c r="E2184" s="2" t="str">
        <f>TEXT(Tabla1[[#This Row],[datetime]],"hh:mm")</f>
        <v>13:14</v>
      </c>
      <c r="F2184" t="s">
        <v>3</v>
      </c>
      <c r="G2184" t="s">
        <v>863</v>
      </c>
      <c r="H2184" t="str">
        <f>IF(ISBLANK(G2184),"cash",IF(COUNTIF($D$2:D2184,D2184)=1,"Nuevo","frecuente"))</f>
        <v>frecuente</v>
      </c>
      <c r="I2184" s="8">
        <v>30.86</v>
      </c>
      <c r="J2184" t="s">
        <v>14</v>
      </c>
      <c r="K2184" t="str">
        <f>Tabla1[[#This Row],[day_of_the_week]]&amp;"-"&amp;Tabla1[[#This Row],[hour]]&amp;"-"&amp;Tabla1[[#This Row],[cash_type]]&amp;"-"&amp;Tabla1[[#This Row],[card]]&amp;"-"&amp;Tabla1[[#This Row],[coffee_name]]</f>
        <v>domingo-13:14-card-ANON-0000-0000-0849-Americano with Milk</v>
      </c>
      <c r="L2184" t="str">
        <f>IF(COUNTIF($K$2:K2184,K2184)=1,"único","repetido")</f>
        <v>único</v>
      </c>
    </row>
    <row r="2185" spans="1:12" x14ac:dyDescent="0.3">
      <c r="A2185" s="1">
        <v>45599</v>
      </c>
      <c r="B2185" s="2">
        <v>45599.554453032404</v>
      </c>
      <c r="C2185" s="2" t="str">
        <f>TEXT(Tabla1[[#This Row],[date]],"mmm")</f>
        <v>nov</v>
      </c>
      <c r="D2185" s="2" t="str">
        <f>TEXT(Tabla1[[#This Row],[date]],"dddd")</f>
        <v>domingo</v>
      </c>
      <c r="E2185" s="2" t="str">
        <f>TEXT(Tabla1[[#This Row],[datetime]],"hh:mm")</f>
        <v>13:18</v>
      </c>
      <c r="F2185" t="s">
        <v>3</v>
      </c>
      <c r="G2185" t="s">
        <v>242</v>
      </c>
      <c r="H2185" t="str">
        <f>IF(ISBLANK(G2185),"cash",IF(COUNTIF($D$2:D2185,D2185)=1,"Nuevo","frecuente"))</f>
        <v>frecuente</v>
      </c>
      <c r="I2185" s="8">
        <v>35.76</v>
      </c>
      <c r="J2185" t="s">
        <v>18</v>
      </c>
      <c r="K2185" t="str">
        <f>Tabla1[[#This Row],[day_of_the_week]]&amp;"-"&amp;Tabla1[[#This Row],[hour]]&amp;"-"&amp;Tabla1[[#This Row],[cash_type]]&amp;"-"&amp;Tabla1[[#This Row],[card]]&amp;"-"&amp;Tabla1[[#This Row],[coffee_name]]</f>
        <v>domingo-13:18-card-ANON-0000-0000-0228-Cocoa</v>
      </c>
      <c r="L2185" t="str">
        <f>IF(COUNTIF($K$2:K2185,K2185)=1,"único","repetido")</f>
        <v>único</v>
      </c>
    </row>
    <row r="2186" spans="1:12" x14ac:dyDescent="0.3">
      <c r="A2186" s="1">
        <v>45599</v>
      </c>
      <c r="B2186" s="2">
        <v>45599.572436527778</v>
      </c>
      <c r="C2186" s="2" t="str">
        <f>TEXT(Tabla1[[#This Row],[date]],"mmm")</f>
        <v>nov</v>
      </c>
      <c r="D2186" s="2" t="str">
        <f>TEXT(Tabla1[[#This Row],[date]],"dddd")</f>
        <v>domingo</v>
      </c>
      <c r="E2186" s="2" t="str">
        <f>TEXT(Tabla1[[#This Row],[datetime]],"hh:mm")</f>
        <v>13:44</v>
      </c>
      <c r="F2186" t="s">
        <v>3</v>
      </c>
      <c r="G2186" t="s">
        <v>864</v>
      </c>
      <c r="H2186" t="str">
        <f>IF(ISBLANK(G2186),"cash",IF(COUNTIF($D$2:D2186,D2186)=1,"Nuevo","frecuente"))</f>
        <v>frecuente</v>
      </c>
      <c r="I2186" s="8">
        <v>25.96</v>
      </c>
      <c r="J2186" t="s">
        <v>11</v>
      </c>
      <c r="K2186" t="str">
        <f>Tabla1[[#This Row],[day_of_the_week]]&amp;"-"&amp;Tabla1[[#This Row],[hour]]&amp;"-"&amp;Tabla1[[#This Row],[cash_type]]&amp;"-"&amp;Tabla1[[#This Row],[card]]&amp;"-"&amp;Tabla1[[#This Row],[coffee_name]]</f>
        <v>domingo-13:44-card-ANON-0000-0000-0850-Americano</v>
      </c>
      <c r="L2186" t="str">
        <f>IF(COUNTIF($K$2:K2186,K2186)=1,"único","repetido")</f>
        <v>único</v>
      </c>
    </row>
    <row r="2187" spans="1:12" x14ac:dyDescent="0.3">
      <c r="A2187" s="1">
        <v>45599</v>
      </c>
      <c r="B2187" s="2">
        <v>45599.582651354169</v>
      </c>
      <c r="C2187" s="2" t="str">
        <f>TEXT(Tabla1[[#This Row],[date]],"mmm")</f>
        <v>nov</v>
      </c>
      <c r="D2187" s="2" t="str">
        <f>TEXT(Tabla1[[#This Row],[date]],"dddd")</f>
        <v>domingo</v>
      </c>
      <c r="E2187" s="2" t="str">
        <f>TEXT(Tabla1[[#This Row],[datetime]],"hh:mm")</f>
        <v>13:59</v>
      </c>
      <c r="F2187" t="s">
        <v>3</v>
      </c>
      <c r="G2187" t="s">
        <v>865</v>
      </c>
      <c r="H2187" t="str">
        <f>IF(ISBLANK(G2187),"cash",IF(COUNTIF($D$2:D2187,D2187)=1,"Nuevo","frecuente"))</f>
        <v>frecuente</v>
      </c>
      <c r="I2187" s="8">
        <v>30.86</v>
      </c>
      <c r="J2187" t="s">
        <v>14</v>
      </c>
      <c r="K2187" t="str">
        <f>Tabla1[[#This Row],[day_of_the_week]]&amp;"-"&amp;Tabla1[[#This Row],[hour]]&amp;"-"&amp;Tabla1[[#This Row],[cash_type]]&amp;"-"&amp;Tabla1[[#This Row],[card]]&amp;"-"&amp;Tabla1[[#This Row],[coffee_name]]</f>
        <v>domingo-13:59-card-ANON-0000-0000-0851-Americano with Milk</v>
      </c>
      <c r="L2187" t="str">
        <f>IF(COUNTIF($K$2:K2187,K2187)=1,"único","repetido")</f>
        <v>único</v>
      </c>
    </row>
    <row r="2188" spans="1:12" x14ac:dyDescent="0.3">
      <c r="A2188" s="1">
        <v>45599</v>
      </c>
      <c r="B2188" s="2">
        <v>45599.677288252315</v>
      </c>
      <c r="C2188" s="2" t="str">
        <f>TEXT(Tabla1[[#This Row],[date]],"mmm")</f>
        <v>nov</v>
      </c>
      <c r="D2188" s="2" t="str">
        <f>TEXT(Tabla1[[#This Row],[date]],"dddd")</f>
        <v>domingo</v>
      </c>
      <c r="E2188" s="2" t="str">
        <f>TEXT(Tabla1[[#This Row],[datetime]],"hh:mm")</f>
        <v>16:15</v>
      </c>
      <c r="F2188" t="s">
        <v>3</v>
      </c>
      <c r="G2188" t="s">
        <v>636</v>
      </c>
      <c r="H2188" t="str">
        <f>IF(ISBLANK(G2188),"cash",IF(COUNTIF($D$2:D2188,D2188)=1,"Nuevo","frecuente"))</f>
        <v>frecuente</v>
      </c>
      <c r="I2188" s="8">
        <v>35.76</v>
      </c>
      <c r="J2188" t="s">
        <v>9</v>
      </c>
      <c r="K2188" t="str">
        <f>Tabla1[[#This Row],[day_of_the_week]]&amp;"-"&amp;Tabla1[[#This Row],[hour]]&amp;"-"&amp;Tabla1[[#This Row],[cash_type]]&amp;"-"&amp;Tabla1[[#This Row],[card]]&amp;"-"&amp;Tabla1[[#This Row],[coffee_name]]</f>
        <v>domingo-16:15-card-ANON-0000-0000-0622-Hot Chocolate</v>
      </c>
      <c r="L2188" t="str">
        <f>IF(COUNTIF($K$2:K2188,K2188)=1,"único","repetido")</f>
        <v>único</v>
      </c>
    </row>
    <row r="2189" spans="1:12" x14ac:dyDescent="0.3">
      <c r="A2189" s="1">
        <v>45599</v>
      </c>
      <c r="B2189" s="2">
        <v>45599.678281793982</v>
      </c>
      <c r="C2189" s="2" t="str">
        <f>TEXT(Tabla1[[#This Row],[date]],"mmm")</f>
        <v>nov</v>
      </c>
      <c r="D2189" s="2" t="str">
        <f>TEXT(Tabla1[[#This Row],[date]],"dddd")</f>
        <v>domingo</v>
      </c>
      <c r="E2189" s="2" t="str">
        <f>TEXT(Tabla1[[#This Row],[datetime]],"hh:mm")</f>
        <v>16:16</v>
      </c>
      <c r="F2189" t="s">
        <v>3</v>
      </c>
      <c r="G2189" t="s">
        <v>636</v>
      </c>
      <c r="H2189" t="str">
        <f>IF(ISBLANK(G2189),"cash",IF(COUNTIF($D$2:D2189,D2189)=1,"Nuevo","frecuente"))</f>
        <v>frecuente</v>
      </c>
      <c r="I2189" s="8">
        <v>35.76</v>
      </c>
      <c r="J2189" t="s">
        <v>9</v>
      </c>
      <c r="K2189" t="str">
        <f>Tabla1[[#This Row],[day_of_the_week]]&amp;"-"&amp;Tabla1[[#This Row],[hour]]&amp;"-"&amp;Tabla1[[#This Row],[cash_type]]&amp;"-"&amp;Tabla1[[#This Row],[card]]&amp;"-"&amp;Tabla1[[#This Row],[coffee_name]]</f>
        <v>domingo-16:16-card-ANON-0000-0000-0622-Hot Chocolate</v>
      </c>
      <c r="L2189" t="str">
        <f>IF(COUNTIF($K$2:K2189,K2189)=1,"único","repetido")</f>
        <v>único</v>
      </c>
    </row>
    <row r="2190" spans="1:12" x14ac:dyDescent="0.3">
      <c r="A2190" s="1">
        <v>45599</v>
      </c>
      <c r="B2190" s="2">
        <v>45599.68098513889</v>
      </c>
      <c r="C2190" s="2" t="str">
        <f>TEXT(Tabla1[[#This Row],[date]],"mmm")</f>
        <v>nov</v>
      </c>
      <c r="D2190" s="2" t="str">
        <f>TEXT(Tabla1[[#This Row],[date]],"dddd")</f>
        <v>domingo</v>
      </c>
      <c r="E2190" s="2" t="str">
        <f>TEXT(Tabla1[[#This Row],[datetime]],"hh:mm")</f>
        <v>16:20</v>
      </c>
      <c r="F2190" t="s">
        <v>3</v>
      </c>
      <c r="G2190" t="s">
        <v>866</v>
      </c>
      <c r="H2190" t="str">
        <f>IF(ISBLANK(G2190),"cash",IF(COUNTIF($D$2:D2190,D2190)=1,"Nuevo","frecuente"))</f>
        <v>frecuente</v>
      </c>
      <c r="I2190" s="8">
        <v>25.96</v>
      </c>
      <c r="J2190" t="s">
        <v>11</v>
      </c>
      <c r="K2190" t="str">
        <f>Tabla1[[#This Row],[day_of_the_week]]&amp;"-"&amp;Tabla1[[#This Row],[hour]]&amp;"-"&amp;Tabla1[[#This Row],[cash_type]]&amp;"-"&amp;Tabla1[[#This Row],[card]]&amp;"-"&amp;Tabla1[[#This Row],[coffee_name]]</f>
        <v>domingo-16:20-card-ANON-0000-0000-0852-Americano</v>
      </c>
      <c r="L2190" t="str">
        <f>IF(COUNTIF($K$2:K2190,K2190)=1,"único","repetido")</f>
        <v>único</v>
      </c>
    </row>
    <row r="2191" spans="1:12" x14ac:dyDescent="0.3">
      <c r="A2191" s="1">
        <v>45599</v>
      </c>
      <c r="B2191" s="2">
        <v>45599.681783043983</v>
      </c>
      <c r="C2191" s="2" t="str">
        <f>TEXT(Tabla1[[#This Row],[date]],"mmm")</f>
        <v>nov</v>
      </c>
      <c r="D2191" s="2" t="str">
        <f>TEXT(Tabla1[[#This Row],[date]],"dddd")</f>
        <v>domingo</v>
      </c>
      <c r="E2191" s="2" t="str">
        <f>TEXT(Tabla1[[#This Row],[datetime]],"hh:mm")</f>
        <v>16:21</v>
      </c>
      <c r="F2191" t="s">
        <v>3</v>
      </c>
      <c r="G2191" t="s">
        <v>866</v>
      </c>
      <c r="H2191" t="str">
        <f>IF(ISBLANK(G2191),"cash",IF(COUNTIF($D$2:D2191,D2191)=1,"Nuevo","frecuente"))</f>
        <v>frecuente</v>
      </c>
      <c r="I2191" s="8">
        <v>25.96</v>
      </c>
      <c r="J2191" t="s">
        <v>11</v>
      </c>
      <c r="K2191" t="str">
        <f>Tabla1[[#This Row],[day_of_the_week]]&amp;"-"&amp;Tabla1[[#This Row],[hour]]&amp;"-"&amp;Tabla1[[#This Row],[cash_type]]&amp;"-"&amp;Tabla1[[#This Row],[card]]&amp;"-"&amp;Tabla1[[#This Row],[coffee_name]]</f>
        <v>domingo-16:21-card-ANON-0000-0000-0852-Americano</v>
      </c>
      <c r="L2191" t="str">
        <f>IF(COUNTIF($K$2:K2191,K2191)=1,"único","repetido")</f>
        <v>único</v>
      </c>
    </row>
    <row r="2192" spans="1:12" x14ac:dyDescent="0.3">
      <c r="A2192" s="1">
        <v>45599</v>
      </c>
      <c r="B2192" s="2">
        <v>45599.851558229166</v>
      </c>
      <c r="C2192" s="2" t="str">
        <f>TEXT(Tabla1[[#This Row],[date]],"mmm")</f>
        <v>nov</v>
      </c>
      <c r="D2192" s="2" t="str">
        <f>TEXT(Tabla1[[#This Row],[date]],"dddd")</f>
        <v>domingo</v>
      </c>
      <c r="E2192" s="2" t="str">
        <f>TEXT(Tabla1[[#This Row],[datetime]],"hh:mm")</f>
        <v>20:26</v>
      </c>
      <c r="F2192" t="s">
        <v>3</v>
      </c>
      <c r="G2192" t="s">
        <v>239</v>
      </c>
      <c r="H2192" t="str">
        <f>IF(ISBLANK(G2192),"cash",IF(COUNTIF($D$2:D2192,D2192)=1,"Nuevo","frecuente"))</f>
        <v>frecuente</v>
      </c>
      <c r="I2192" s="8">
        <v>35.76</v>
      </c>
      <c r="J2192" t="s">
        <v>18</v>
      </c>
      <c r="K2192" t="str">
        <f>Tabla1[[#This Row],[day_of_the_week]]&amp;"-"&amp;Tabla1[[#This Row],[hour]]&amp;"-"&amp;Tabla1[[#This Row],[cash_type]]&amp;"-"&amp;Tabla1[[#This Row],[card]]&amp;"-"&amp;Tabla1[[#This Row],[coffee_name]]</f>
        <v>domingo-20:26-card-ANON-0000-0000-0225-Cocoa</v>
      </c>
      <c r="L2192" t="str">
        <f>IF(COUNTIF($K$2:K2192,K2192)=1,"único","repetido")</f>
        <v>único</v>
      </c>
    </row>
    <row r="2193" spans="1:12" x14ac:dyDescent="0.3">
      <c r="A2193" s="1">
        <v>45600</v>
      </c>
      <c r="B2193" s="2">
        <v>45600.321954618055</v>
      </c>
      <c r="C2193" s="2" t="str">
        <f>TEXT(Tabla1[[#This Row],[date]],"mmm")</f>
        <v>nov</v>
      </c>
      <c r="D2193" s="2" t="str">
        <f>TEXT(Tabla1[[#This Row],[date]],"dddd")</f>
        <v>lunes</v>
      </c>
      <c r="E2193" s="2" t="str">
        <f>TEXT(Tabla1[[#This Row],[datetime]],"hh:mm")</f>
        <v>07:43</v>
      </c>
      <c r="F2193" t="s">
        <v>3</v>
      </c>
      <c r="G2193" t="s">
        <v>710</v>
      </c>
      <c r="H2193" t="str">
        <f>IF(ISBLANK(G2193),"cash",IF(COUNTIF($D$2:D2193,D2193)=1,"Nuevo","frecuente"))</f>
        <v>frecuente</v>
      </c>
      <c r="I2193" s="8">
        <v>35.76</v>
      </c>
      <c r="J2193" t="s">
        <v>7</v>
      </c>
      <c r="K2193" t="str">
        <f>Tabla1[[#This Row],[day_of_the_week]]&amp;"-"&amp;Tabla1[[#This Row],[hour]]&amp;"-"&amp;Tabla1[[#This Row],[cash_type]]&amp;"-"&amp;Tabla1[[#This Row],[card]]&amp;"-"&amp;Tabla1[[#This Row],[coffee_name]]</f>
        <v>lunes-07:43-card-ANON-0000-0000-0696-Latte</v>
      </c>
      <c r="L2193" t="str">
        <f>IF(COUNTIF($K$2:K2193,K2193)=1,"único","repetido")</f>
        <v>único</v>
      </c>
    </row>
    <row r="2194" spans="1:12" x14ac:dyDescent="0.3">
      <c r="A2194" s="1">
        <v>45600</v>
      </c>
      <c r="B2194" s="2">
        <v>45600.35941365741</v>
      </c>
      <c r="C2194" s="2" t="str">
        <f>TEXT(Tabla1[[#This Row],[date]],"mmm")</f>
        <v>nov</v>
      </c>
      <c r="D2194" s="2" t="str">
        <f>TEXT(Tabla1[[#This Row],[date]],"dddd")</f>
        <v>lunes</v>
      </c>
      <c r="E2194" s="2" t="str">
        <f>TEXT(Tabla1[[#This Row],[datetime]],"hh:mm")</f>
        <v>08:37</v>
      </c>
      <c r="F2194" t="s">
        <v>3</v>
      </c>
      <c r="G2194" t="s">
        <v>290</v>
      </c>
      <c r="H2194" t="str">
        <f>IF(ISBLANK(G2194),"cash",IF(COUNTIF($D$2:D2194,D2194)=1,"Nuevo","frecuente"))</f>
        <v>frecuente</v>
      </c>
      <c r="I2194" s="8">
        <v>35.76</v>
      </c>
      <c r="J2194" t="s">
        <v>7</v>
      </c>
      <c r="K2194" t="str">
        <f>Tabla1[[#This Row],[day_of_the_week]]&amp;"-"&amp;Tabla1[[#This Row],[hour]]&amp;"-"&amp;Tabla1[[#This Row],[cash_type]]&amp;"-"&amp;Tabla1[[#This Row],[card]]&amp;"-"&amp;Tabla1[[#This Row],[coffee_name]]</f>
        <v>lunes-08:37-card-ANON-0000-0000-0276-Latte</v>
      </c>
      <c r="L2194" t="str">
        <f>IF(COUNTIF($K$2:K2194,K2194)=1,"único","repetido")</f>
        <v>único</v>
      </c>
    </row>
    <row r="2195" spans="1:12" x14ac:dyDescent="0.3">
      <c r="A2195" s="1">
        <v>45600</v>
      </c>
      <c r="B2195" s="2">
        <v>45600.36040351852</v>
      </c>
      <c r="C2195" s="2" t="str">
        <f>TEXT(Tabla1[[#This Row],[date]],"mmm")</f>
        <v>nov</v>
      </c>
      <c r="D2195" s="2" t="str">
        <f>TEXT(Tabla1[[#This Row],[date]],"dddd")</f>
        <v>lunes</v>
      </c>
      <c r="E2195" s="2" t="str">
        <f>TEXT(Tabla1[[#This Row],[datetime]],"hh:mm")</f>
        <v>08:38</v>
      </c>
      <c r="F2195" t="s">
        <v>3</v>
      </c>
      <c r="G2195" t="s">
        <v>290</v>
      </c>
      <c r="H2195" t="str">
        <f>IF(ISBLANK(G2195),"cash",IF(COUNTIF($D$2:D2195,D2195)=1,"Nuevo","frecuente"))</f>
        <v>frecuente</v>
      </c>
      <c r="I2195" s="8">
        <v>30.86</v>
      </c>
      <c r="J2195" t="s">
        <v>14</v>
      </c>
      <c r="K2195" t="str">
        <f>Tabla1[[#This Row],[day_of_the_week]]&amp;"-"&amp;Tabla1[[#This Row],[hour]]&amp;"-"&amp;Tabla1[[#This Row],[cash_type]]&amp;"-"&amp;Tabla1[[#This Row],[card]]&amp;"-"&amp;Tabla1[[#This Row],[coffee_name]]</f>
        <v>lunes-08:38-card-ANON-0000-0000-0276-Americano with Milk</v>
      </c>
      <c r="L2195" t="str">
        <f>IF(COUNTIF($K$2:K2195,K2195)=1,"único","repetido")</f>
        <v>único</v>
      </c>
    </row>
    <row r="2196" spans="1:12" x14ac:dyDescent="0.3">
      <c r="A2196" s="1">
        <v>45600</v>
      </c>
      <c r="B2196" s="2">
        <v>45600.523330856478</v>
      </c>
      <c r="C2196" s="2" t="str">
        <f>TEXT(Tabla1[[#This Row],[date]],"mmm")</f>
        <v>nov</v>
      </c>
      <c r="D2196" s="2" t="str">
        <f>TEXT(Tabla1[[#This Row],[date]],"dddd")</f>
        <v>lunes</v>
      </c>
      <c r="E2196" s="2" t="str">
        <f>TEXT(Tabla1[[#This Row],[datetime]],"hh:mm")</f>
        <v>12:33</v>
      </c>
      <c r="F2196" t="s">
        <v>3</v>
      </c>
      <c r="G2196" t="s">
        <v>867</v>
      </c>
      <c r="H2196" t="str">
        <f>IF(ISBLANK(G2196),"cash",IF(COUNTIF($D$2:D2196,D2196)=1,"Nuevo","frecuente"))</f>
        <v>frecuente</v>
      </c>
      <c r="I2196" s="8">
        <v>25.96</v>
      </c>
      <c r="J2196" t="s">
        <v>11</v>
      </c>
      <c r="K2196" t="str">
        <f>Tabla1[[#This Row],[day_of_the_week]]&amp;"-"&amp;Tabla1[[#This Row],[hour]]&amp;"-"&amp;Tabla1[[#This Row],[cash_type]]&amp;"-"&amp;Tabla1[[#This Row],[card]]&amp;"-"&amp;Tabla1[[#This Row],[coffee_name]]</f>
        <v>lunes-12:33-card-ANON-0000-0000-0853-Americano</v>
      </c>
      <c r="L2196" t="str">
        <f>IF(COUNTIF($K$2:K2196,K2196)=1,"único","repetido")</f>
        <v>único</v>
      </c>
    </row>
    <row r="2197" spans="1:12" x14ac:dyDescent="0.3">
      <c r="A2197" s="1">
        <v>45600</v>
      </c>
      <c r="B2197" s="2">
        <v>45600.524375706016</v>
      </c>
      <c r="C2197" s="2" t="str">
        <f>TEXT(Tabla1[[#This Row],[date]],"mmm")</f>
        <v>nov</v>
      </c>
      <c r="D2197" s="2" t="str">
        <f>TEXT(Tabla1[[#This Row],[date]],"dddd")</f>
        <v>lunes</v>
      </c>
      <c r="E2197" s="2" t="str">
        <f>TEXT(Tabla1[[#This Row],[datetime]],"hh:mm")</f>
        <v>12:35</v>
      </c>
      <c r="F2197" t="s">
        <v>3</v>
      </c>
      <c r="G2197" t="s">
        <v>868</v>
      </c>
      <c r="H2197" t="str">
        <f>IF(ISBLANK(G2197),"cash",IF(COUNTIF($D$2:D2197,D2197)=1,"Nuevo","frecuente"))</f>
        <v>frecuente</v>
      </c>
      <c r="I2197" s="8">
        <v>30.86</v>
      </c>
      <c r="J2197" t="s">
        <v>14</v>
      </c>
      <c r="K2197" t="str">
        <f>Tabla1[[#This Row],[day_of_the_week]]&amp;"-"&amp;Tabla1[[#This Row],[hour]]&amp;"-"&amp;Tabla1[[#This Row],[cash_type]]&amp;"-"&amp;Tabla1[[#This Row],[card]]&amp;"-"&amp;Tabla1[[#This Row],[coffee_name]]</f>
        <v>lunes-12:35-card-ANON-0000-0000-0854-Americano with Milk</v>
      </c>
      <c r="L2197" t="str">
        <f>IF(COUNTIF($K$2:K2197,K2197)=1,"único","repetido")</f>
        <v>único</v>
      </c>
    </row>
    <row r="2198" spans="1:12" x14ac:dyDescent="0.3">
      <c r="A2198" s="1">
        <v>45600</v>
      </c>
      <c r="B2198" s="2">
        <v>45600.614329317126</v>
      </c>
      <c r="C2198" s="2" t="str">
        <f>TEXT(Tabla1[[#This Row],[date]],"mmm")</f>
        <v>nov</v>
      </c>
      <c r="D2198" s="2" t="str">
        <f>TEXT(Tabla1[[#This Row],[date]],"dddd")</f>
        <v>lunes</v>
      </c>
      <c r="E2198" s="2" t="str">
        <f>TEXT(Tabla1[[#This Row],[datetime]],"hh:mm")</f>
        <v>14:44</v>
      </c>
      <c r="F2198" t="s">
        <v>3</v>
      </c>
      <c r="G2198" t="s">
        <v>23</v>
      </c>
      <c r="H2198" t="str">
        <f>IF(ISBLANK(G2198),"cash",IF(COUNTIF($D$2:D2198,D2198)=1,"Nuevo","frecuente"))</f>
        <v>frecuente</v>
      </c>
      <c r="I2198" s="8">
        <v>35.76</v>
      </c>
      <c r="J2198" t="s">
        <v>18</v>
      </c>
      <c r="K2198" t="str">
        <f>Tabla1[[#This Row],[day_of_the_week]]&amp;"-"&amp;Tabla1[[#This Row],[hour]]&amp;"-"&amp;Tabla1[[#This Row],[cash_type]]&amp;"-"&amp;Tabla1[[#This Row],[card]]&amp;"-"&amp;Tabla1[[#This Row],[coffee_name]]</f>
        <v>lunes-14:44-card-ANON-0000-0000-0012-Cocoa</v>
      </c>
      <c r="L2198" t="str">
        <f>IF(COUNTIF($K$2:K2198,K2198)=1,"único","repetido")</f>
        <v>único</v>
      </c>
    </row>
    <row r="2199" spans="1:12" x14ac:dyDescent="0.3">
      <c r="A2199" s="1">
        <v>45600</v>
      </c>
      <c r="B2199" s="2">
        <v>45600.614815104163</v>
      </c>
      <c r="C2199" s="2" t="str">
        <f>TEXT(Tabla1[[#This Row],[date]],"mmm")</f>
        <v>nov</v>
      </c>
      <c r="D2199" s="2" t="str">
        <f>TEXT(Tabla1[[#This Row],[date]],"dddd")</f>
        <v>lunes</v>
      </c>
      <c r="E2199" s="2" t="str">
        <f>TEXT(Tabla1[[#This Row],[datetime]],"hh:mm")</f>
        <v>14:45</v>
      </c>
      <c r="F2199" t="s">
        <v>3</v>
      </c>
      <c r="G2199" t="s">
        <v>23</v>
      </c>
      <c r="H2199" t="str">
        <f>IF(ISBLANK(G2199),"cash",IF(COUNTIF($D$2:D2199,D2199)=1,"Nuevo","frecuente"))</f>
        <v>frecuente</v>
      </c>
      <c r="I2199" s="8">
        <v>35.76</v>
      </c>
      <c r="J2199" t="s">
        <v>18</v>
      </c>
      <c r="K2199" t="str">
        <f>Tabla1[[#This Row],[day_of_the_week]]&amp;"-"&amp;Tabla1[[#This Row],[hour]]&amp;"-"&amp;Tabla1[[#This Row],[cash_type]]&amp;"-"&amp;Tabla1[[#This Row],[card]]&amp;"-"&amp;Tabla1[[#This Row],[coffee_name]]</f>
        <v>lunes-14:45-card-ANON-0000-0000-0012-Cocoa</v>
      </c>
      <c r="L2199" t="str">
        <f>IF(COUNTIF($K$2:K2199,K2199)=1,"único","repetido")</f>
        <v>único</v>
      </c>
    </row>
    <row r="2200" spans="1:12" x14ac:dyDescent="0.3">
      <c r="A2200" s="1">
        <v>45601</v>
      </c>
      <c r="B2200" s="2">
        <v>45601.326060347223</v>
      </c>
      <c r="C2200" s="2" t="str">
        <f>TEXT(Tabla1[[#This Row],[date]],"mmm")</f>
        <v>nov</v>
      </c>
      <c r="D2200" s="2" t="str">
        <f>TEXT(Tabla1[[#This Row],[date]],"dddd")</f>
        <v>martes</v>
      </c>
      <c r="E2200" s="2" t="str">
        <f>TEXT(Tabla1[[#This Row],[datetime]],"hh:mm")</f>
        <v>07:49</v>
      </c>
      <c r="F2200" t="s">
        <v>3</v>
      </c>
      <c r="G2200" t="s">
        <v>710</v>
      </c>
      <c r="H2200" t="str">
        <f>IF(ISBLANK(G2200),"cash",IF(COUNTIF($D$2:D2200,D2200)=1,"Nuevo","frecuente"))</f>
        <v>frecuente</v>
      </c>
      <c r="I2200" s="8">
        <v>35.76</v>
      </c>
      <c r="J2200" t="s">
        <v>18</v>
      </c>
      <c r="K2200" t="str">
        <f>Tabla1[[#This Row],[day_of_the_week]]&amp;"-"&amp;Tabla1[[#This Row],[hour]]&amp;"-"&amp;Tabla1[[#This Row],[cash_type]]&amp;"-"&amp;Tabla1[[#This Row],[card]]&amp;"-"&amp;Tabla1[[#This Row],[coffee_name]]</f>
        <v>martes-07:49-card-ANON-0000-0000-0696-Cocoa</v>
      </c>
      <c r="L2200" t="str">
        <f>IF(COUNTIF($K$2:K2200,K2200)=1,"único","repetido")</f>
        <v>único</v>
      </c>
    </row>
    <row r="2201" spans="1:12" x14ac:dyDescent="0.3">
      <c r="A2201" s="1">
        <v>45601</v>
      </c>
      <c r="B2201" s="2">
        <v>45601.383475972223</v>
      </c>
      <c r="C2201" s="2" t="str">
        <f>TEXT(Tabla1[[#This Row],[date]],"mmm")</f>
        <v>nov</v>
      </c>
      <c r="D2201" s="2" t="str">
        <f>TEXT(Tabla1[[#This Row],[date]],"dddd")</f>
        <v>martes</v>
      </c>
      <c r="E2201" s="2" t="str">
        <f>TEXT(Tabla1[[#This Row],[datetime]],"hh:mm")</f>
        <v>09:12</v>
      </c>
      <c r="F2201" t="s">
        <v>3</v>
      </c>
      <c r="G2201" t="s">
        <v>745</v>
      </c>
      <c r="H2201" t="str">
        <f>IF(ISBLANK(G2201),"cash",IF(COUNTIF($D$2:D2201,D2201)=1,"Nuevo","frecuente"))</f>
        <v>frecuente</v>
      </c>
      <c r="I2201" s="8">
        <v>35.76</v>
      </c>
      <c r="J2201" t="s">
        <v>43</v>
      </c>
      <c r="K2201" t="str">
        <f>Tabla1[[#This Row],[day_of_the_week]]&amp;"-"&amp;Tabla1[[#This Row],[hour]]&amp;"-"&amp;Tabla1[[#This Row],[cash_type]]&amp;"-"&amp;Tabla1[[#This Row],[card]]&amp;"-"&amp;Tabla1[[#This Row],[coffee_name]]</f>
        <v>martes-09:12-card-ANON-0000-0000-0731-Cappuccino</v>
      </c>
      <c r="L2201" t="str">
        <f>IF(COUNTIF($K$2:K2201,K2201)=1,"único","repetido")</f>
        <v>único</v>
      </c>
    </row>
    <row r="2202" spans="1:12" x14ac:dyDescent="0.3">
      <c r="A2202" s="1">
        <v>45601</v>
      </c>
      <c r="B2202" s="2">
        <v>45601.384494861108</v>
      </c>
      <c r="C2202" s="2" t="str">
        <f>TEXT(Tabla1[[#This Row],[date]],"mmm")</f>
        <v>nov</v>
      </c>
      <c r="D2202" s="2" t="str">
        <f>TEXT(Tabla1[[#This Row],[date]],"dddd")</f>
        <v>martes</v>
      </c>
      <c r="E2202" s="2" t="str">
        <f>TEXT(Tabla1[[#This Row],[datetime]],"hh:mm")</f>
        <v>09:13</v>
      </c>
      <c r="F2202" t="s">
        <v>3</v>
      </c>
      <c r="G2202" t="s">
        <v>745</v>
      </c>
      <c r="H2202" t="str">
        <f>IF(ISBLANK(G2202),"cash",IF(COUNTIF($D$2:D2202,D2202)=1,"Nuevo","frecuente"))</f>
        <v>frecuente</v>
      </c>
      <c r="I2202" s="8">
        <v>30.86</v>
      </c>
      <c r="J2202" t="s">
        <v>14</v>
      </c>
      <c r="K2202" t="str">
        <f>Tabla1[[#This Row],[day_of_the_week]]&amp;"-"&amp;Tabla1[[#This Row],[hour]]&amp;"-"&amp;Tabla1[[#This Row],[cash_type]]&amp;"-"&amp;Tabla1[[#This Row],[card]]&amp;"-"&amp;Tabla1[[#This Row],[coffee_name]]</f>
        <v>martes-09:13-card-ANON-0000-0000-0731-Americano with Milk</v>
      </c>
      <c r="L2202" t="str">
        <f>IF(COUNTIF($K$2:K2202,K2202)=1,"único","repetido")</f>
        <v>único</v>
      </c>
    </row>
    <row r="2203" spans="1:12" x14ac:dyDescent="0.3">
      <c r="A2203" s="1">
        <v>45601</v>
      </c>
      <c r="B2203" s="2">
        <v>45601.44565105324</v>
      </c>
      <c r="C2203" s="2" t="str">
        <f>TEXT(Tabla1[[#This Row],[date]],"mmm")</f>
        <v>nov</v>
      </c>
      <c r="D2203" s="2" t="str">
        <f>TEXT(Tabla1[[#This Row],[date]],"dddd")</f>
        <v>martes</v>
      </c>
      <c r="E2203" s="2" t="str">
        <f>TEXT(Tabla1[[#This Row],[datetime]],"hh:mm")</f>
        <v>10:41</v>
      </c>
      <c r="F2203" t="s">
        <v>3</v>
      </c>
      <c r="G2203" t="s">
        <v>23</v>
      </c>
      <c r="H2203" t="str">
        <f>IF(ISBLANK(G2203),"cash",IF(COUNTIF($D$2:D2203,D2203)=1,"Nuevo","frecuente"))</f>
        <v>frecuente</v>
      </c>
      <c r="I2203" s="8">
        <v>30.86</v>
      </c>
      <c r="J2203" t="s">
        <v>14</v>
      </c>
      <c r="K2203" t="str">
        <f>Tabla1[[#This Row],[day_of_the_week]]&amp;"-"&amp;Tabla1[[#This Row],[hour]]&amp;"-"&amp;Tabla1[[#This Row],[cash_type]]&amp;"-"&amp;Tabla1[[#This Row],[card]]&amp;"-"&amp;Tabla1[[#This Row],[coffee_name]]</f>
        <v>martes-10:41-card-ANON-0000-0000-0012-Americano with Milk</v>
      </c>
      <c r="L2203" t="str">
        <f>IF(COUNTIF($K$2:K2203,K2203)=1,"único","repetido")</f>
        <v>único</v>
      </c>
    </row>
    <row r="2204" spans="1:12" x14ac:dyDescent="0.3">
      <c r="A2204" s="1">
        <v>45601</v>
      </c>
      <c r="B2204" s="2">
        <v>45601.491317812499</v>
      </c>
      <c r="C2204" s="2" t="str">
        <f>TEXT(Tabla1[[#This Row],[date]],"mmm")</f>
        <v>nov</v>
      </c>
      <c r="D2204" s="2" t="str">
        <f>TEXT(Tabla1[[#This Row],[date]],"dddd")</f>
        <v>martes</v>
      </c>
      <c r="E2204" s="2" t="str">
        <f>TEXT(Tabla1[[#This Row],[datetime]],"hh:mm")</f>
        <v>11:47</v>
      </c>
      <c r="F2204" t="s">
        <v>3</v>
      </c>
      <c r="G2204" t="s">
        <v>869</v>
      </c>
      <c r="H2204" t="str">
        <f>IF(ISBLANK(G2204),"cash",IF(COUNTIF($D$2:D2204,D2204)=1,"Nuevo","frecuente"))</f>
        <v>frecuente</v>
      </c>
      <c r="I2204" s="8">
        <v>35.76</v>
      </c>
      <c r="J2204" t="s">
        <v>18</v>
      </c>
      <c r="K2204" t="str">
        <f>Tabla1[[#This Row],[day_of_the_week]]&amp;"-"&amp;Tabla1[[#This Row],[hour]]&amp;"-"&amp;Tabla1[[#This Row],[cash_type]]&amp;"-"&amp;Tabla1[[#This Row],[card]]&amp;"-"&amp;Tabla1[[#This Row],[coffee_name]]</f>
        <v>martes-11:47-card-ANON-0000-0000-0855-Cocoa</v>
      </c>
      <c r="L2204" t="str">
        <f>IF(COUNTIF($K$2:K2204,K2204)=1,"único","repetido")</f>
        <v>único</v>
      </c>
    </row>
    <row r="2205" spans="1:12" x14ac:dyDescent="0.3">
      <c r="A2205" s="1">
        <v>45601</v>
      </c>
      <c r="B2205" s="2">
        <v>45601.491926898147</v>
      </c>
      <c r="C2205" s="2" t="str">
        <f>TEXT(Tabla1[[#This Row],[date]],"mmm")</f>
        <v>nov</v>
      </c>
      <c r="D2205" s="2" t="str">
        <f>TEXT(Tabla1[[#This Row],[date]],"dddd")</f>
        <v>martes</v>
      </c>
      <c r="E2205" s="2" t="str">
        <f>TEXT(Tabla1[[#This Row],[datetime]],"hh:mm")</f>
        <v>11:48</v>
      </c>
      <c r="F2205" t="s">
        <v>3</v>
      </c>
      <c r="G2205" t="s">
        <v>870</v>
      </c>
      <c r="H2205" t="str">
        <f>IF(ISBLANK(G2205),"cash",IF(COUNTIF($D$2:D2205,D2205)=1,"Nuevo","frecuente"))</f>
        <v>frecuente</v>
      </c>
      <c r="I2205" s="8">
        <v>35.76</v>
      </c>
      <c r="J2205" t="s">
        <v>7</v>
      </c>
      <c r="K2205" t="str">
        <f>Tabla1[[#This Row],[day_of_the_week]]&amp;"-"&amp;Tabla1[[#This Row],[hour]]&amp;"-"&amp;Tabla1[[#This Row],[cash_type]]&amp;"-"&amp;Tabla1[[#This Row],[card]]&amp;"-"&amp;Tabla1[[#This Row],[coffee_name]]</f>
        <v>martes-11:48-card-ANON-0000-0000-0856-Latte</v>
      </c>
      <c r="L2205" t="str">
        <f>IF(COUNTIF($K$2:K2205,K2205)=1,"único","repetido")</f>
        <v>único</v>
      </c>
    </row>
    <row r="2206" spans="1:12" x14ac:dyDescent="0.3">
      <c r="A2206" s="1">
        <v>45601</v>
      </c>
      <c r="B2206" s="2">
        <v>45601.608771481478</v>
      </c>
      <c r="C2206" s="2" t="str">
        <f>TEXT(Tabla1[[#This Row],[date]],"mmm")</f>
        <v>nov</v>
      </c>
      <c r="D2206" s="2" t="str">
        <f>TEXT(Tabla1[[#This Row],[date]],"dddd")</f>
        <v>martes</v>
      </c>
      <c r="E2206" s="2" t="str">
        <f>TEXT(Tabla1[[#This Row],[datetime]],"hh:mm")</f>
        <v>14:36</v>
      </c>
      <c r="F2206" t="s">
        <v>3</v>
      </c>
      <c r="G2206" t="s">
        <v>871</v>
      </c>
      <c r="H2206" t="str">
        <f>IF(ISBLANK(G2206),"cash",IF(COUNTIF($D$2:D2206,D2206)=1,"Nuevo","frecuente"))</f>
        <v>frecuente</v>
      </c>
      <c r="I2206" s="8">
        <v>35.76</v>
      </c>
      <c r="J2206" t="s">
        <v>7</v>
      </c>
      <c r="K2206" t="str">
        <f>Tabla1[[#This Row],[day_of_the_week]]&amp;"-"&amp;Tabla1[[#This Row],[hour]]&amp;"-"&amp;Tabla1[[#This Row],[cash_type]]&amp;"-"&amp;Tabla1[[#This Row],[card]]&amp;"-"&amp;Tabla1[[#This Row],[coffee_name]]</f>
        <v>martes-14:36-card-ANON-0000-0000-0857-Latte</v>
      </c>
      <c r="L2206" t="str">
        <f>IF(COUNTIF($K$2:K2206,K2206)=1,"único","repetido")</f>
        <v>único</v>
      </c>
    </row>
    <row r="2207" spans="1:12" x14ac:dyDescent="0.3">
      <c r="A2207" s="1">
        <v>45601</v>
      </c>
      <c r="B2207" s="2">
        <v>45601.612361666666</v>
      </c>
      <c r="C2207" s="2" t="str">
        <f>TEXT(Tabla1[[#This Row],[date]],"mmm")</f>
        <v>nov</v>
      </c>
      <c r="D2207" s="2" t="str">
        <f>TEXT(Tabla1[[#This Row],[date]],"dddd")</f>
        <v>martes</v>
      </c>
      <c r="E2207" s="2" t="str">
        <f>TEXT(Tabla1[[#This Row],[datetime]],"hh:mm")</f>
        <v>14:41</v>
      </c>
      <c r="F2207" t="s">
        <v>3</v>
      </c>
      <c r="G2207" t="s">
        <v>872</v>
      </c>
      <c r="H2207" t="str">
        <f>IF(ISBLANK(G2207),"cash",IF(COUNTIF($D$2:D2207,D2207)=1,"Nuevo","frecuente"))</f>
        <v>frecuente</v>
      </c>
      <c r="I2207" s="8">
        <v>35.76</v>
      </c>
      <c r="J2207" t="s">
        <v>7</v>
      </c>
      <c r="K2207" t="str">
        <f>Tabla1[[#This Row],[day_of_the_week]]&amp;"-"&amp;Tabla1[[#This Row],[hour]]&amp;"-"&amp;Tabla1[[#This Row],[cash_type]]&amp;"-"&amp;Tabla1[[#This Row],[card]]&amp;"-"&amp;Tabla1[[#This Row],[coffee_name]]</f>
        <v>martes-14:41-card-ANON-0000-0000-0858-Latte</v>
      </c>
      <c r="L2207" t="str">
        <f>IF(COUNTIF($K$2:K2207,K2207)=1,"único","repetido")</f>
        <v>único</v>
      </c>
    </row>
    <row r="2208" spans="1:12" x14ac:dyDescent="0.3">
      <c r="A2208" s="1">
        <v>45601</v>
      </c>
      <c r="B2208" s="2">
        <v>45601.786762430558</v>
      </c>
      <c r="C2208" s="2" t="str">
        <f>TEXT(Tabla1[[#This Row],[date]],"mmm")</f>
        <v>nov</v>
      </c>
      <c r="D2208" s="2" t="str">
        <f>TEXT(Tabla1[[#This Row],[date]],"dddd")</f>
        <v>martes</v>
      </c>
      <c r="E2208" s="2" t="str">
        <f>TEXT(Tabla1[[#This Row],[datetime]],"hh:mm")</f>
        <v>18:52</v>
      </c>
      <c r="F2208" t="s">
        <v>3</v>
      </c>
      <c r="G2208" t="s">
        <v>469</v>
      </c>
      <c r="H2208" t="str">
        <f>IF(ISBLANK(G2208),"cash",IF(COUNTIF($D$2:D2208,D2208)=1,"Nuevo","frecuente"))</f>
        <v>frecuente</v>
      </c>
      <c r="I2208" s="8">
        <v>35.76</v>
      </c>
      <c r="J2208" t="s">
        <v>43</v>
      </c>
      <c r="K2208" t="str">
        <f>Tabla1[[#This Row],[day_of_the_week]]&amp;"-"&amp;Tabla1[[#This Row],[hour]]&amp;"-"&amp;Tabla1[[#This Row],[cash_type]]&amp;"-"&amp;Tabla1[[#This Row],[card]]&amp;"-"&amp;Tabla1[[#This Row],[coffee_name]]</f>
        <v>martes-18:52-card-ANON-0000-0000-0455-Cappuccino</v>
      </c>
      <c r="L2208" t="str">
        <f>IF(COUNTIF($K$2:K2208,K2208)=1,"único","repetido")</f>
        <v>único</v>
      </c>
    </row>
    <row r="2209" spans="1:12" x14ac:dyDescent="0.3">
      <c r="A2209" s="1">
        <v>45601</v>
      </c>
      <c r="B2209" s="2">
        <v>45601.787624155091</v>
      </c>
      <c r="C2209" s="2" t="str">
        <f>TEXT(Tabla1[[#This Row],[date]],"mmm")</f>
        <v>nov</v>
      </c>
      <c r="D2209" s="2" t="str">
        <f>TEXT(Tabla1[[#This Row],[date]],"dddd")</f>
        <v>martes</v>
      </c>
      <c r="E2209" s="2" t="str">
        <f>TEXT(Tabla1[[#This Row],[datetime]],"hh:mm")</f>
        <v>18:54</v>
      </c>
      <c r="F2209" t="s">
        <v>3</v>
      </c>
      <c r="G2209" t="s">
        <v>469</v>
      </c>
      <c r="H2209" t="str">
        <f>IF(ISBLANK(G2209),"cash",IF(COUNTIF($D$2:D2209,D2209)=1,"Nuevo","frecuente"))</f>
        <v>frecuente</v>
      </c>
      <c r="I2209" s="8">
        <v>35.76</v>
      </c>
      <c r="J2209" t="s">
        <v>43</v>
      </c>
      <c r="K2209" t="str">
        <f>Tabla1[[#This Row],[day_of_the_week]]&amp;"-"&amp;Tabla1[[#This Row],[hour]]&amp;"-"&amp;Tabla1[[#This Row],[cash_type]]&amp;"-"&amp;Tabla1[[#This Row],[card]]&amp;"-"&amp;Tabla1[[#This Row],[coffee_name]]</f>
        <v>martes-18:54-card-ANON-0000-0000-0455-Cappuccino</v>
      </c>
      <c r="L2209" t="str">
        <f>IF(COUNTIF($K$2:K2209,K2209)=1,"único","repetido")</f>
        <v>único</v>
      </c>
    </row>
    <row r="2210" spans="1:12" x14ac:dyDescent="0.3">
      <c r="A2210" s="1">
        <v>45601</v>
      </c>
      <c r="B2210" s="2">
        <v>45601.788410023146</v>
      </c>
      <c r="C2210" s="2" t="str">
        <f>TEXT(Tabla1[[#This Row],[date]],"mmm")</f>
        <v>nov</v>
      </c>
      <c r="D2210" s="2" t="str">
        <f>TEXT(Tabla1[[#This Row],[date]],"dddd")</f>
        <v>martes</v>
      </c>
      <c r="E2210" s="2" t="str">
        <f>TEXT(Tabla1[[#This Row],[datetime]],"hh:mm")</f>
        <v>18:55</v>
      </c>
      <c r="F2210" t="s">
        <v>3</v>
      </c>
      <c r="G2210" t="s">
        <v>469</v>
      </c>
      <c r="H2210" t="str">
        <f>IF(ISBLANK(G2210),"cash",IF(COUNTIF($D$2:D2210,D2210)=1,"Nuevo","frecuente"))</f>
        <v>frecuente</v>
      </c>
      <c r="I2210" s="8">
        <v>35.76</v>
      </c>
      <c r="J2210" t="s">
        <v>43</v>
      </c>
      <c r="K2210" t="str">
        <f>Tabla1[[#This Row],[day_of_the_week]]&amp;"-"&amp;Tabla1[[#This Row],[hour]]&amp;"-"&amp;Tabla1[[#This Row],[cash_type]]&amp;"-"&amp;Tabla1[[#This Row],[card]]&amp;"-"&amp;Tabla1[[#This Row],[coffee_name]]</f>
        <v>martes-18:55-card-ANON-0000-0000-0455-Cappuccino</v>
      </c>
      <c r="L2210" t="str">
        <f>IF(COUNTIF($K$2:K2210,K2210)=1,"único","repetido")</f>
        <v>único</v>
      </c>
    </row>
    <row r="2211" spans="1:12" x14ac:dyDescent="0.3">
      <c r="A2211" s="1">
        <v>45601</v>
      </c>
      <c r="B2211" s="2">
        <v>45601.903295671298</v>
      </c>
      <c r="C2211" s="2" t="str">
        <f>TEXT(Tabla1[[#This Row],[date]],"mmm")</f>
        <v>nov</v>
      </c>
      <c r="D2211" s="2" t="str">
        <f>TEXT(Tabla1[[#This Row],[date]],"dddd")</f>
        <v>martes</v>
      </c>
      <c r="E2211" s="2" t="str">
        <f>TEXT(Tabla1[[#This Row],[datetime]],"hh:mm")</f>
        <v>21:40</v>
      </c>
      <c r="F2211" t="s">
        <v>3</v>
      </c>
      <c r="G2211" t="s">
        <v>873</v>
      </c>
      <c r="H2211" t="str">
        <f>IF(ISBLANK(G2211),"cash",IF(COUNTIF($D$2:D2211,D2211)=1,"Nuevo","frecuente"))</f>
        <v>frecuente</v>
      </c>
      <c r="I2211" s="8">
        <v>35.76</v>
      </c>
      <c r="J2211" t="s">
        <v>18</v>
      </c>
      <c r="K2211" t="str">
        <f>Tabla1[[#This Row],[day_of_the_week]]&amp;"-"&amp;Tabla1[[#This Row],[hour]]&amp;"-"&amp;Tabla1[[#This Row],[cash_type]]&amp;"-"&amp;Tabla1[[#This Row],[card]]&amp;"-"&amp;Tabla1[[#This Row],[coffee_name]]</f>
        <v>martes-21:40-card-ANON-0000-0000-0859-Cocoa</v>
      </c>
      <c r="L2211" t="str">
        <f>IF(COUNTIF($K$2:K2211,K2211)=1,"único","repetido")</f>
        <v>único</v>
      </c>
    </row>
    <row r="2212" spans="1:12" x14ac:dyDescent="0.3">
      <c r="A2212" s="1">
        <v>45601</v>
      </c>
      <c r="B2212" s="2">
        <v>45601.904198506942</v>
      </c>
      <c r="C2212" s="2" t="str">
        <f>TEXT(Tabla1[[#This Row],[date]],"mmm")</f>
        <v>nov</v>
      </c>
      <c r="D2212" s="2" t="str">
        <f>TEXT(Tabla1[[#This Row],[date]],"dddd")</f>
        <v>martes</v>
      </c>
      <c r="E2212" s="2" t="str">
        <f>TEXT(Tabla1[[#This Row],[datetime]],"hh:mm")</f>
        <v>21:42</v>
      </c>
      <c r="F2212" t="s">
        <v>3</v>
      </c>
      <c r="G2212" t="s">
        <v>873</v>
      </c>
      <c r="H2212" t="str">
        <f>IF(ISBLANK(G2212),"cash",IF(COUNTIF($D$2:D2212,D2212)=1,"Nuevo","frecuente"))</f>
        <v>frecuente</v>
      </c>
      <c r="I2212" s="8">
        <v>35.76</v>
      </c>
      <c r="J2212" t="s">
        <v>18</v>
      </c>
      <c r="K2212" t="str">
        <f>Tabla1[[#This Row],[day_of_the_week]]&amp;"-"&amp;Tabla1[[#This Row],[hour]]&amp;"-"&amp;Tabla1[[#This Row],[cash_type]]&amp;"-"&amp;Tabla1[[#This Row],[card]]&amp;"-"&amp;Tabla1[[#This Row],[coffee_name]]</f>
        <v>martes-21:42-card-ANON-0000-0000-0859-Cocoa</v>
      </c>
      <c r="L2212" t="str">
        <f>IF(COUNTIF($K$2:K2212,K2212)=1,"único","repetido")</f>
        <v>único</v>
      </c>
    </row>
    <row r="2213" spans="1:12" x14ac:dyDescent="0.3">
      <c r="A2213" s="1">
        <v>45601</v>
      </c>
      <c r="B2213" s="2">
        <v>45601.912727395837</v>
      </c>
      <c r="C2213" s="2" t="str">
        <f>TEXT(Tabla1[[#This Row],[date]],"mmm")</f>
        <v>nov</v>
      </c>
      <c r="D2213" s="2" t="str">
        <f>TEXT(Tabla1[[#This Row],[date]],"dddd")</f>
        <v>martes</v>
      </c>
      <c r="E2213" s="2" t="str">
        <f>TEXT(Tabla1[[#This Row],[datetime]],"hh:mm")</f>
        <v>21:54</v>
      </c>
      <c r="F2213" t="s">
        <v>3</v>
      </c>
      <c r="G2213" t="s">
        <v>736</v>
      </c>
      <c r="H2213" t="str">
        <f>IF(ISBLANK(G2213),"cash",IF(COUNTIF($D$2:D2213,D2213)=1,"Nuevo","frecuente"))</f>
        <v>frecuente</v>
      </c>
      <c r="I2213" s="8">
        <v>35.76</v>
      </c>
      <c r="J2213" t="s">
        <v>9</v>
      </c>
      <c r="K2213" t="str">
        <f>Tabla1[[#This Row],[day_of_the_week]]&amp;"-"&amp;Tabla1[[#This Row],[hour]]&amp;"-"&amp;Tabla1[[#This Row],[cash_type]]&amp;"-"&amp;Tabla1[[#This Row],[card]]&amp;"-"&amp;Tabla1[[#This Row],[coffee_name]]</f>
        <v>martes-21:54-card-ANON-0000-0000-0722-Hot Chocolate</v>
      </c>
      <c r="L2213" t="str">
        <f>IF(COUNTIF($K$2:K2213,K2213)=1,"único","repetido")</f>
        <v>único</v>
      </c>
    </row>
    <row r="2214" spans="1:12" x14ac:dyDescent="0.3">
      <c r="A2214" s="1">
        <v>45601</v>
      </c>
      <c r="B2214" s="2">
        <v>45601.92072454861</v>
      </c>
      <c r="C2214" s="2" t="str">
        <f>TEXT(Tabla1[[#This Row],[date]],"mmm")</f>
        <v>nov</v>
      </c>
      <c r="D2214" s="2" t="str">
        <f>TEXT(Tabla1[[#This Row],[date]],"dddd")</f>
        <v>martes</v>
      </c>
      <c r="E2214" s="2" t="str">
        <f>TEXT(Tabla1[[#This Row],[datetime]],"hh:mm")</f>
        <v>22:05</v>
      </c>
      <c r="F2214" t="s">
        <v>3</v>
      </c>
      <c r="G2214" t="s">
        <v>651</v>
      </c>
      <c r="H2214" t="str">
        <f>IF(ISBLANK(G2214),"cash",IF(COUNTIF($D$2:D2214,D2214)=1,"Nuevo","frecuente"))</f>
        <v>frecuente</v>
      </c>
      <c r="I2214" s="8">
        <v>35.76</v>
      </c>
      <c r="J2214" t="s">
        <v>9</v>
      </c>
      <c r="K2214" t="str">
        <f>Tabla1[[#This Row],[day_of_the_week]]&amp;"-"&amp;Tabla1[[#This Row],[hour]]&amp;"-"&amp;Tabla1[[#This Row],[cash_type]]&amp;"-"&amp;Tabla1[[#This Row],[card]]&amp;"-"&amp;Tabla1[[#This Row],[coffee_name]]</f>
        <v>martes-22:05-card-ANON-0000-0000-0637-Hot Chocolate</v>
      </c>
      <c r="L2214" t="str">
        <f>IF(COUNTIF($K$2:K2214,K2214)=1,"único","repetido")</f>
        <v>único</v>
      </c>
    </row>
    <row r="2215" spans="1:12" x14ac:dyDescent="0.3">
      <c r="A2215" s="1">
        <v>45601</v>
      </c>
      <c r="B2215" s="2">
        <v>45601.92128440972</v>
      </c>
      <c r="C2215" s="2" t="str">
        <f>TEXT(Tabla1[[#This Row],[date]],"mmm")</f>
        <v>nov</v>
      </c>
      <c r="D2215" s="2" t="str">
        <f>TEXT(Tabla1[[#This Row],[date]],"dddd")</f>
        <v>martes</v>
      </c>
      <c r="E2215" s="2" t="str">
        <f>TEXT(Tabla1[[#This Row],[datetime]],"hh:mm")</f>
        <v>22:06</v>
      </c>
      <c r="F2215" t="s">
        <v>3</v>
      </c>
      <c r="G2215" t="s">
        <v>651</v>
      </c>
      <c r="H2215" t="str">
        <f>IF(ISBLANK(G2215),"cash",IF(COUNTIF($D$2:D2215,D2215)=1,"Nuevo","frecuente"))</f>
        <v>frecuente</v>
      </c>
      <c r="I2215" s="8">
        <v>30.86</v>
      </c>
      <c r="J2215" t="s">
        <v>14</v>
      </c>
      <c r="K2215" t="str">
        <f>Tabla1[[#This Row],[day_of_the_week]]&amp;"-"&amp;Tabla1[[#This Row],[hour]]&amp;"-"&amp;Tabla1[[#This Row],[cash_type]]&amp;"-"&amp;Tabla1[[#This Row],[card]]&amp;"-"&amp;Tabla1[[#This Row],[coffee_name]]</f>
        <v>martes-22:06-card-ANON-0000-0000-0637-Americano with Milk</v>
      </c>
      <c r="L2215" t="str">
        <f>IF(COUNTIF($K$2:K2215,K2215)=1,"único","repetido")</f>
        <v>único</v>
      </c>
    </row>
    <row r="2216" spans="1:12" x14ac:dyDescent="0.3">
      <c r="A2216" s="1">
        <v>45602</v>
      </c>
      <c r="B2216" s="2">
        <v>45602.34126296296</v>
      </c>
      <c r="C2216" s="2" t="str">
        <f>TEXT(Tabla1[[#This Row],[date]],"mmm")</f>
        <v>nov</v>
      </c>
      <c r="D2216" s="2" t="str">
        <f>TEXT(Tabla1[[#This Row],[date]],"dddd")</f>
        <v>miércoles</v>
      </c>
      <c r="E2216" s="2" t="str">
        <f>TEXT(Tabla1[[#This Row],[datetime]],"hh:mm")</f>
        <v>08:11</v>
      </c>
      <c r="F2216" t="s">
        <v>3</v>
      </c>
      <c r="G2216" t="s">
        <v>584</v>
      </c>
      <c r="H2216" t="str">
        <f>IF(ISBLANK(G2216),"cash",IF(COUNTIF($D$2:D2216,D2216)=1,"Nuevo","frecuente"))</f>
        <v>frecuente</v>
      </c>
      <c r="I2216" s="8">
        <v>35.76</v>
      </c>
      <c r="J2216" t="s">
        <v>7</v>
      </c>
      <c r="K2216" t="str">
        <f>Tabla1[[#This Row],[day_of_the_week]]&amp;"-"&amp;Tabla1[[#This Row],[hour]]&amp;"-"&amp;Tabla1[[#This Row],[cash_type]]&amp;"-"&amp;Tabla1[[#This Row],[card]]&amp;"-"&amp;Tabla1[[#This Row],[coffee_name]]</f>
        <v>miércoles-08:11-card-ANON-0000-0000-0570-Latte</v>
      </c>
      <c r="L2216" t="str">
        <f>IF(COUNTIF($K$2:K2216,K2216)=1,"único","repetido")</f>
        <v>único</v>
      </c>
    </row>
    <row r="2217" spans="1:12" x14ac:dyDescent="0.3">
      <c r="A2217" s="1">
        <v>45602</v>
      </c>
      <c r="B2217" s="2">
        <v>45602.489944131943</v>
      </c>
      <c r="C2217" s="2" t="str">
        <f>TEXT(Tabla1[[#This Row],[date]],"mmm")</f>
        <v>nov</v>
      </c>
      <c r="D2217" s="2" t="str">
        <f>TEXT(Tabla1[[#This Row],[date]],"dddd")</f>
        <v>miércoles</v>
      </c>
      <c r="E2217" s="2" t="str">
        <f>TEXT(Tabla1[[#This Row],[datetime]],"hh:mm")</f>
        <v>11:45</v>
      </c>
      <c r="F2217" t="s">
        <v>3</v>
      </c>
      <c r="G2217" t="s">
        <v>874</v>
      </c>
      <c r="H2217" t="str">
        <f>IF(ISBLANK(G2217),"cash",IF(COUNTIF($D$2:D2217,D2217)=1,"Nuevo","frecuente"))</f>
        <v>frecuente</v>
      </c>
      <c r="I2217" s="8">
        <v>21.06</v>
      </c>
      <c r="J2217" t="s">
        <v>35</v>
      </c>
      <c r="K2217" t="str">
        <f>Tabla1[[#This Row],[day_of_the_week]]&amp;"-"&amp;Tabla1[[#This Row],[hour]]&amp;"-"&amp;Tabla1[[#This Row],[cash_type]]&amp;"-"&amp;Tabla1[[#This Row],[card]]&amp;"-"&amp;Tabla1[[#This Row],[coffee_name]]</f>
        <v>miércoles-11:45-card-ANON-0000-0000-0860-Espresso</v>
      </c>
      <c r="L2217" t="str">
        <f>IF(COUNTIF($K$2:K2217,K2217)=1,"único","repetido")</f>
        <v>único</v>
      </c>
    </row>
    <row r="2218" spans="1:12" x14ac:dyDescent="0.3">
      <c r="A2218" s="1">
        <v>45602</v>
      </c>
      <c r="B2218" s="2">
        <v>45602.552463680557</v>
      </c>
      <c r="C2218" s="2" t="str">
        <f>TEXT(Tabla1[[#This Row],[date]],"mmm")</f>
        <v>nov</v>
      </c>
      <c r="D2218" s="2" t="str">
        <f>TEXT(Tabla1[[#This Row],[date]],"dddd")</f>
        <v>miércoles</v>
      </c>
      <c r="E2218" s="2" t="str">
        <f>TEXT(Tabla1[[#This Row],[datetime]],"hh:mm")</f>
        <v>13:15</v>
      </c>
      <c r="F2218" t="s">
        <v>3</v>
      </c>
      <c r="G2218" t="s">
        <v>756</v>
      </c>
      <c r="H2218" t="str">
        <f>IF(ISBLANK(G2218),"cash",IF(COUNTIF($D$2:D2218,D2218)=1,"Nuevo","frecuente"))</f>
        <v>frecuente</v>
      </c>
      <c r="I2218" s="8">
        <v>25.96</v>
      </c>
      <c r="J2218" t="s">
        <v>11</v>
      </c>
      <c r="K2218" t="str">
        <f>Tabla1[[#This Row],[day_of_the_week]]&amp;"-"&amp;Tabla1[[#This Row],[hour]]&amp;"-"&amp;Tabla1[[#This Row],[cash_type]]&amp;"-"&amp;Tabla1[[#This Row],[card]]&amp;"-"&amp;Tabla1[[#This Row],[coffee_name]]</f>
        <v>miércoles-13:15-card-ANON-0000-0000-0742-Americano</v>
      </c>
      <c r="L2218" t="str">
        <f>IF(COUNTIF($K$2:K2218,K2218)=1,"único","repetido")</f>
        <v>único</v>
      </c>
    </row>
    <row r="2219" spans="1:12" x14ac:dyDescent="0.3">
      <c r="A2219" s="1">
        <v>45602</v>
      </c>
      <c r="B2219" s="2">
        <v>45602.655746469907</v>
      </c>
      <c r="C2219" s="2" t="str">
        <f>TEXT(Tabla1[[#This Row],[date]],"mmm")</f>
        <v>nov</v>
      </c>
      <c r="D2219" s="2" t="str">
        <f>TEXT(Tabla1[[#This Row],[date]],"dddd")</f>
        <v>miércoles</v>
      </c>
      <c r="E2219" s="2" t="str">
        <f>TEXT(Tabla1[[#This Row],[datetime]],"hh:mm")</f>
        <v>15:44</v>
      </c>
      <c r="F2219" t="s">
        <v>3</v>
      </c>
      <c r="G2219" t="s">
        <v>636</v>
      </c>
      <c r="H2219" t="str">
        <f>IF(ISBLANK(G2219),"cash",IF(COUNTIF($D$2:D2219,D2219)=1,"Nuevo","frecuente"))</f>
        <v>frecuente</v>
      </c>
      <c r="I2219" s="8">
        <v>35.76</v>
      </c>
      <c r="J2219" t="s">
        <v>43</v>
      </c>
      <c r="K2219" t="str">
        <f>Tabla1[[#This Row],[day_of_the_week]]&amp;"-"&amp;Tabla1[[#This Row],[hour]]&amp;"-"&amp;Tabla1[[#This Row],[cash_type]]&amp;"-"&amp;Tabla1[[#This Row],[card]]&amp;"-"&amp;Tabla1[[#This Row],[coffee_name]]</f>
        <v>miércoles-15:44-card-ANON-0000-0000-0622-Cappuccino</v>
      </c>
      <c r="L2219" t="str">
        <f>IF(COUNTIF($K$2:K2219,K2219)=1,"único","repetido")</f>
        <v>único</v>
      </c>
    </row>
    <row r="2220" spans="1:12" x14ac:dyDescent="0.3">
      <c r="A2220" s="1">
        <v>45602</v>
      </c>
      <c r="B2220" s="2">
        <v>45602.667173761576</v>
      </c>
      <c r="C2220" s="2" t="str">
        <f>TEXT(Tabla1[[#This Row],[date]],"mmm")</f>
        <v>nov</v>
      </c>
      <c r="D2220" s="2" t="str">
        <f>TEXT(Tabla1[[#This Row],[date]],"dddd")</f>
        <v>miércoles</v>
      </c>
      <c r="E2220" s="2" t="str">
        <f>TEXT(Tabla1[[#This Row],[datetime]],"hh:mm")</f>
        <v>16:00</v>
      </c>
      <c r="F2220" t="s">
        <v>3</v>
      </c>
      <c r="G2220" t="s">
        <v>875</v>
      </c>
      <c r="H2220" t="str">
        <f>IF(ISBLANK(G2220),"cash",IF(COUNTIF($D$2:D2220,D2220)=1,"Nuevo","frecuente"))</f>
        <v>frecuente</v>
      </c>
      <c r="I2220" s="8">
        <v>35.76</v>
      </c>
      <c r="J2220" t="s">
        <v>7</v>
      </c>
      <c r="K2220" t="str">
        <f>Tabla1[[#This Row],[day_of_the_week]]&amp;"-"&amp;Tabla1[[#This Row],[hour]]&amp;"-"&amp;Tabla1[[#This Row],[cash_type]]&amp;"-"&amp;Tabla1[[#This Row],[card]]&amp;"-"&amp;Tabla1[[#This Row],[coffee_name]]</f>
        <v>miércoles-16:00-card-ANON-0000-0000-0861-Latte</v>
      </c>
      <c r="L2220" t="str">
        <f>IF(COUNTIF($K$2:K2220,K2220)=1,"único","repetido")</f>
        <v>único</v>
      </c>
    </row>
    <row r="2221" spans="1:12" x14ac:dyDescent="0.3">
      <c r="A2221" s="1">
        <v>45602</v>
      </c>
      <c r="B2221" s="2">
        <v>45602.668114733795</v>
      </c>
      <c r="C2221" s="2" t="str">
        <f>TEXT(Tabla1[[#This Row],[date]],"mmm")</f>
        <v>nov</v>
      </c>
      <c r="D2221" s="2" t="str">
        <f>TEXT(Tabla1[[#This Row],[date]],"dddd")</f>
        <v>miércoles</v>
      </c>
      <c r="E2221" s="2" t="str">
        <f>TEXT(Tabla1[[#This Row],[datetime]],"hh:mm")</f>
        <v>16:02</v>
      </c>
      <c r="F2221" t="s">
        <v>3</v>
      </c>
      <c r="G2221" t="s">
        <v>876</v>
      </c>
      <c r="H2221" t="str">
        <f>IF(ISBLANK(G2221),"cash",IF(COUNTIF($D$2:D2221,D2221)=1,"Nuevo","frecuente"))</f>
        <v>frecuente</v>
      </c>
      <c r="I2221" s="8">
        <v>35.76</v>
      </c>
      <c r="J2221" t="s">
        <v>43</v>
      </c>
      <c r="K2221" t="str">
        <f>Tabla1[[#This Row],[day_of_the_week]]&amp;"-"&amp;Tabla1[[#This Row],[hour]]&amp;"-"&amp;Tabla1[[#This Row],[cash_type]]&amp;"-"&amp;Tabla1[[#This Row],[card]]&amp;"-"&amp;Tabla1[[#This Row],[coffee_name]]</f>
        <v>miércoles-16:02-card-ANON-0000-0000-0862-Cappuccino</v>
      </c>
      <c r="L2221" t="str">
        <f>IF(COUNTIF($K$2:K2221,K2221)=1,"único","repetido")</f>
        <v>único</v>
      </c>
    </row>
    <row r="2222" spans="1:12" x14ac:dyDescent="0.3">
      <c r="A2222" s="1">
        <v>45602</v>
      </c>
      <c r="B2222" s="2">
        <v>45602.778273784723</v>
      </c>
      <c r="C2222" s="2" t="str">
        <f>TEXT(Tabla1[[#This Row],[date]],"mmm")</f>
        <v>nov</v>
      </c>
      <c r="D2222" s="2" t="str">
        <f>TEXT(Tabla1[[#This Row],[date]],"dddd")</f>
        <v>miércoles</v>
      </c>
      <c r="E2222" s="2" t="str">
        <f>TEXT(Tabla1[[#This Row],[datetime]],"hh:mm")</f>
        <v>18:40</v>
      </c>
      <c r="F2222" t="s">
        <v>3</v>
      </c>
      <c r="G2222" t="s">
        <v>877</v>
      </c>
      <c r="H2222" t="str">
        <f>IF(ISBLANK(G2222),"cash",IF(COUNTIF($D$2:D2222,D2222)=1,"Nuevo","frecuente"))</f>
        <v>frecuente</v>
      </c>
      <c r="I2222" s="8">
        <v>35.76</v>
      </c>
      <c r="J2222" t="s">
        <v>9</v>
      </c>
      <c r="K2222" t="str">
        <f>Tabla1[[#This Row],[day_of_the_week]]&amp;"-"&amp;Tabla1[[#This Row],[hour]]&amp;"-"&amp;Tabla1[[#This Row],[cash_type]]&amp;"-"&amp;Tabla1[[#This Row],[card]]&amp;"-"&amp;Tabla1[[#This Row],[coffee_name]]</f>
        <v>miércoles-18:40-card-ANON-0000-0000-0863-Hot Chocolate</v>
      </c>
      <c r="L2222" t="str">
        <f>IF(COUNTIF($K$2:K2222,K2222)=1,"único","repetido")</f>
        <v>único</v>
      </c>
    </row>
    <row r="2223" spans="1:12" x14ac:dyDescent="0.3">
      <c r="A2223" s="1">
        <v>45602</v>
      </c>
      <c r="B2223" s="2">
        <v>45602.778827002316</v>
      </c>
      <c r="C2223" s="2" t="str">
        <f>TEXT(Tabla1[[#This Row],[date]],"mmm")</f>
        <v>nov</v>
      </c>
      <c r="D2223" s="2" t="str">
        <f>TEXT(Tabla1[[#This Row],[date]],"dddd")</f>
        <v>miércoles</v>
      </c>
      <c r="E2223" s="2" t="str">
        <f>TEXT(Tabla1[[#This Row],[datetime]],"hh:mm")</f>
        <v>18:41</v>
      </c>
      <c r="F2223" t="s">
        <v>3</v>
      </c>
      <c r="G2223" t="s">
        <v>877</v>
      </c>
      <c r="H2223" t="str">
        <f>IF(ISBLANK(G2223),"cash",IF(COUNTIF($D$2:D2223,D2223)=1,"Nuevo","frecuente"))</f>
        <v>frecuente</v>
      </c>
      <c r="I2223" s="8">
        <v>35.76</v>
      </c>
      <c r="J2223" t="s">
        <v>9</v>
      </c>
      <c r="K2223" t="str">
        <f>Tabla1[[#This Row],[day_of_the_week]]&amp;"-"&amp;Tabla1[[#This Row],[hour]]&amp;"-"&amp;Tabla1[[#This Row],[cash_type]]&amp;"-"&amp;Tabla1[[#This Row],[card]]&amp;"-"&amp;Tabla1[[#This Row],[coffee_name]]</f>
        <v>miércoles-18:41-card-ANON-0000-0000-0863-Hot Chocolate</v>
      </c>
      <c r="L2223" t="str">
        <f>IF(COUNTIF($K$2:K2223,K2223)=1,"único","repetido")</f>
        <v>único</v>
      </c>
    </row>
    <row r="2224" spans="1:12" x14ac:dyDescent="0.3">
      <c r="A2224" s="1">
        <v>45603</v>
      </c>
      <c r="B2224" s="2">
        <v>45603.511990659725</v>
      </c>
      <c r="C2224" s="2" t="str">
        <f>TEXT(Tabla1[[#This Row],[date]],"mmm")</f>
        <v>nov</v>
      </c>
      <c r="D2224" s="2" t="str">
        <f>TEXT(Tabla1[[#This Row],[date]],"dddd")</f>
        <v>jueves</v>
      </c>
      <c r="E2224" s="2" t="str">
        <f>TEXT(Tabla1[[#This Row],[datetime]],"hh:mm")</f>
        <v>12:17</v>
      </c>
      <c r="F2224" t="s">
        <v>3</v>
      </c>
      <c r="G2224" t="s">
        <v>878</v>
      </c>
      <c r="H2224" t="str">
        <f>IF(ISBLANK(G2224),"cash",IF(COUNTIF($D$2:D2224,D2224)=1,"Nuevo","frecuente"))</f>
        <v>frecuente</v>
      </c>
      <c r="I2224" s="8">
        <v>35.76</v>
      </c>
      <c r="J2224" t="s">
        <v>7</v>
      </c>
      <c r="K2224" t="str">
        <f>Tabla1[[#This Row],[day_of_the_week]]&amp;"-"&amp;Tabla1[[#This Row],[hour]]&amp;"-"&amp;Tabla1[[#This Row],[cash_type]]&amp;"-"&amp;Tabla1[[#This Row],[card]]&amp;"-"&amp;Tabla1[[#This Row],[coffee_name]]</f>
        <v>jueves-12:17-card-ANON-0000-0000-0864-Latte</v>
      </c>
      <c r="L2224" t="str">
        <f>IF(COUNTIF($K$2:K2224,K2224)=1,"único","repetido")</f>
        <v>único</v>
      </c>
    </row>
    <row r="2225" spans="1:12" x14ac:dyDescent="0.3">
      <c r="A2225" s="1">
        <v>45603</v>
      </c>
      <c r="B2225" s="2">
        <v>45603.659844421294</v>
      </c>
      <c r="C2225" s="2" t="str">
        <f>TEXT(Tabla1[[#This Row],[date]],"mmm")</f>
        <v>nov</v>
      </c>
      <c r="D2225" s="2" t="str">
        <f>TEXT(Tabla1[[#This Row],[date]],"dddd")</f>
        <v>jueves</v>
      </c>
      <c r="E2225" s="2" t="str">
        <f>TEXT(Tabla1[[#This Row],[datetime]],"hh:mm")</f>
        <v>15:50</v>
      </c>
      <c r="F2225" t="s">
        <v>3</v>
      </c>
      <c r="G2225" t="s">
        <v>879</v>
      </c>
      <c r="H2225" t="str">
        <f>IF(ISBLANK(G2225),"cash",IF(COUNTIF($D$2:D2225,D2225)=1,"Nuevo","frecuente"))</f>
        <v>frecuente</v>
      </c>
      <c r="I2225" s="8">
        <v>25.96</v>
      </c>
      <c r="J2225" t="s">
        <v>11</v>
      </c>
      <c r="K2225" t="str">
        <f>Tabla1[[#This Row],[day_of_the_week]]&amp;"-"&amp;Tabla1[[#This Row],[hour]]&amp;"-"&amp;Tabla1[[#This Row],[cash_type]]&amp;"-"&amp;Tabla1[[#This Row],[card]]&amp;"-"&amp;Tabla1[[#This Row],[coffee_name]]</f>
        <v>jueves-15:50-card-ANON-0000-0000-0865-Americano</v>
      </c>
      <c r="L2225" t="str">
        <f>IF(COUNTIF($K$2:K2225,K2225)=1,"único","repetido")</f>
        <v>único</v>
      </c>
    </row>
    <row r="2226" spans="1:12" x14ac:dyDescent="0.3">
      <c r="A2226" s="1">
        <v>45603</v>
      </c>
      <c r="B2226" s="2">
        <v>45603.694206099535</v>
      </c>
      <c r="C2226" s="2" t="str">
        <f>TEXT(Tabla1[[#This Row],[date]],"mmm")</f>
        <v>nov</v>
      </c>
      <c r="D2226" s="2" t="str">
        <f>TEXT(Tabla1[[#This Row],[date]],"dddd")</f>
        <v>jueves</v>
      </c>
      <c r="E2226" s="2" t="str">
        <f>TEXT(Tabla1[[#This Row],[datetime]],"hh:mm")</f>
        <v>16:39</v>
      </c>
      <c r="F2226" t="s">
        <v>3</v>
      </c>
      <c r="G2226" t="s">
        <v>880</v>
      </c>
      <c r="H2226" t="str">
        <f>IF(ISBLANK(G2226),"cash",IF(COUNTIF($D$2:D2226,D2226)=1,"Nuevo","frecuente"))</f>
        <v>frecuente</v>
      </c>
      <c r="I2226" s="8">
        <v>25.96</v>
      </c>
      <c r="J2226" t="s">
        <v>11</v>
      </c>
      <c r="K2226" t="str">
        <f>Tabla1[[#This Row],[day_of_the_week]]&amp;"-"&amp;Tabla1[[#This Row],[hour]]&amp;"-"&amp;Tabla1[[#This Row],[cash_type]]&amp;"-"&amp;Tabla1[[#This Row],[card]]&amp;"-"&amp;Tabla1[[#This Row],[coffee_name]]</f>
        <v>jueves-16:39-card-ANON-0000-0000-0866-Americano</v>
      </c>
      <c r="L2226" t="str">
        <f>IF(COUNTIF($K$2:K2226,K2226)=1,"único","repetido")</f>
        <v>único</v>
      </c>
    </row>
    <row r="2227" spans="1:12" x14ac:dyDescent="0.3">
      <c r="A2227" s="1">
        <v>45603</v>
      </c>
      <c r="B2227" s="2">
        <v>45603.762195995369</v>
      </c>
      <c r="C2227" s="2" t="str">
        <f>TEXT(Tabla1[[#This Row],[date]],"mmm")</f>
        <v>nov</v>
      </c>
      <c r="D2227" s="2" t="str">
        <f>TEXT(Tabla1[[#This Row],[date]],"dddd")</f>
        <v>jueves</v>
      </c>
      <c r="E2227" s="2" t="str">
        <f>TEXT(Tabla1[[#This Row],[datetime]],"hh:mm")</f>
        <v>18:17</v>
      </c>
      <c r="F2227" t="s">
        <v>3</v>
      </c>
      <c r="G2227" t="s">
        <v>842</v>
      </c>
      <c r="H2227" t="str">
        <f>IF(ISBLANK(G2227),"cash",IF(COUNTIF($D$2:D2227,D2227)=1,"Nuevo","frecuente"))</f>
        <v>frecuente</v>
      </c>
      <c r="I2227" s="8">
        <v>35.76</v>
      </c>
      <c r="J2227" t="s">
        <v>18</v>
      </c>
      <c r="K2227" t="str">
        <f>Tabla1[[#This Row],[day_of_the_week]]&amp;"-"&amp;Tabla1[[#This Row],[hour]]&amp;"-"&amp;Tabla1[[#This Row],[cash_type]]&amp;"-"&amp;Tabla1[[#This Row],[card]]&amp;"-"&amp;Tabla1[[#This Row],[coffee_name]]</f>
        <v>jueves-18:17-card-ANON-0000-0000-0828-Cocoa</v>
      </c>
      <c r="L2227" t="str">
        <f>IF(COUNTIF($K$2:K2227,K2227)=1,"único","repetido")</f>
        <v>único</v>
      </c>
    </row>
    <row r="2228" spans="1:12" x14ac:dyDescent="0.3">
      <c r="A2228" s="1">
        <v>45603</v>
      </c>
      <c r="B2228" s="2">
        <v>45603.805726296298</v>
      </c>
      <c r="C2228" s="2" t="str">
        <f>TEXT(Tabla1[[#This Row],[date]],"mmm")</f>
        <v>nov</v>
      </c>
      <c r="D2228" s="2" t="str">
        <f>TEXT(Tabla1[[#This Row],[date]],"dddd")</f>
        <v>jueves</v>
      </c>
      <c r="E2228" s="2" t="str">
        <f>TEXT(Tabla1[[#This Row],[datetime]],"hh:mm")</f>
        <v>19:20</v>
      </c>
      <c r="F2228" t="s">
        <v>3</v>
      </c>
      <c r="G2228" t="s">
        <v>881</v>
      </c>
      <c r="H2228" t="str">
        <f>IF(ISBLANK(G2228),"cash",IF(COUNTIF($D$2:D2228,D2228)=1,"Nuevo","frecuente"))</f>
        <v>frecuente</v>
      </c>
      <c r="I2228" s="8">
        <v>35.76</v>
      </c>
      <c r="J2228" t="s">
        <v>9</v>
      </c>
      <c r="K2228" t="str">
        <f>Tabla1[[#This Row],[day_of_the_week]]&amp;"-"&amp;Tabla1[[#This Row],[hour]]&amp;"-"&amp;Tabla1[[#This Row],[cash_type]]&amp;"-"&amp;Tabla1[[#This Row],[card]]&amp;"-"&amp;Tabla1[[#This Row],[coffee_name]]</f>
        <v>jueves-19:20-card-ANON-0000-0000-0867-Hot Chocolate</v>
      </c>
      <c r="L2228" t="str">
        <f>IF(COUNTIF($K$2:K2228,K2228)=1,"único","repetido")</f>
        <v>único</v>
      </c>
    </row>
    <row r="2229" spans="1:12" x14ac:dyDescent="0.3">
      <c r="A2229" s="1">
        <v>45603</v>
      </c>
      <c r="B2229" s="2">
        <v>45603.806690081015</v>
      </c>
      <c r="C2229" s="2" t="str">
        <f>TEXT(Tabla1[[#This Row],[date]],"mmm")</f>
        <v>nov</v>
      </c>
      <c r="D2229" s="2" t="str">
        <f>TEXT(Tabla1[[#This Row],[date]],"dddd")</f>
        <v>jueves</v>
      </c>
      <c r="E2229" s="2" t="str">
        <f>TEXT(Tabla1[[#This Row],[datetime]],"hh:mm")</f>
        <v>19:21</v>
      </c>
      <c r="F2229" t="s">
        <v>3</v>
      </c>
      <c r="G2229" t="s">
        <v>881</v>
      </c>
      <c r="H2229" t="str">
        <f>IF(ISBLANK(G2229),"cash",IF(COUNTIF($D$2:D2229,D2229)=1,"Nuevo","frecuente"))</f>
        <v>frecuente</v>
      </c>
      <c r="I2229" s="8">
        <v>35.76</v>
      </c>
      <c r="J2229" t="s">
        <v>7</v>
      </c>
      <c r="K2229" t="str">
        <f>Tabla1[[#This Row],[day_of_the_week]]&amp;"-"&amp;Tabla1[[#This Row],[hour]]&amp;"-"&amp;Tabla1[[#This Row],[cash_type]]&amp;"-"&amp;Tabla1[[#This Row],[card]]&amp;"-"&amp;Tabla1[[#This Row],[coffee_name]]</f>
        <v>jueves-19:21-card-ANON-0000-0000-0867-Latte</v>
      </c>
      <c r="L2229" t="str">
        <f>IF(COUNTIF($K$2:K2229,K2229)=1,"único","repetido")</f>
        <v>único</v>
      </c>
    </row>
    <row r="2230" spans="1:12" x14ac:dyDescent="0.3">
      <c r="A2230" s="1">
        <v>45603</v>
      </c>
      <c r="B2230" s="2">
        <v>45603.835077222226</v>
      </c>
      <c r="C2230" s="2" t="str">
        <f>TEXT(Tabla1[[#This Row],[date]],"mmm")</f>
        <v>nov</v>
      </c>
      <c r="D2230" s="2" t="str">
        <f>TEXT(Tabla1[[#This Row],[date]],"dddd")</f>
        <v>jueves</v>
      </c>
      <c r="E2230" s="2" t="str">
        <f>TEXT(Tabla1[[#This Row],[datetime]],"hh:mm")</f>
        <v>20:02</v>
      </c>
      <c r="F2230" t="s">
        <v>3</v>
      </c>
      <c r="G2230" t="s">
        <v>521</v>
      </c>
      <c r="H2230" t="str">
        <f>IF(ISBLANK(G2230),"cash",IF(COUNTIF($D$2:D2230,D2230)=1,"Nuevo","frecuente"))</f>
        <v>frecuente</v>
      </c>
      <c r="I2230" s="8">
        <v>35.76</v>
      </c>
      <c r="J2230" t="s">
        <v>7</v>
      </c>
      <c r="K2230" t="str">
        <f>Tabla1[[#This Row],[day_of_the_week]]&amp;"-"&amp;Tabla1[[#This Row],[hour]]&amp;"-"&amp;Tabla1[[#This Row],[cash_type]]&amp;"-"&amp;Tabla1[[#This Row],[card]]&amp;"-"&amp;Tabla1[[#This Row],[coffee_name]]</f>
        <v>jueves-20:02-card-ANON-0000-0000-0507-Latte</v>
      </c>
      <c r="L2230" t="str">
        <f>IF(COUNTIF($K$2:K2230,K2230)=1,"único","repetido")</f>
        <v>único</v>
      </c>
    </row>
    <row r="2231" spans="1:12" x14ac:dyDescent="0.3">
      <c r="A2231" s="1">
        <v>45604</v>
      </c>
      <c r="B2231" s="2">
        <v>45604.378959652779</v>
      </c>
      <c r="C2231" s="2" t="str">
        <f>TEXT(Tabla1[[#This Row],[date]],"mmm")</f>
        <v>nov</v>
      </c>
      <c r="D2231" s="2" t="str">
        <f>TEXT(Tabla1[[#This Row],[date]],"dddd")</f>
        <v>viernes</v>
      </c>
      <c r="E2231" s="2" t="str">
        <f>TEXT(Tabla1[[#This Row],[datetime]],"hh:mm")</f>
        <v>09:05</v>
      </c>
      <c r="F2231" t="s">
        <v>3</v>
      </c>
      <c r="G2231" t="s">
        <v>290</v>
      </c>
      <c r="H2231" t="str">
        <f>IF(ISBLANK(G2231),"cash",IF(COUNTIF($D$2:D2231,D2231)=1,"Nuevo","frecuente"))</f>
        <v>frecuente</v>
      </c>
      <c r="I2231" s="8">
        <v>30.86</v>
      </c>
      <c r="J2231" t="s">
        <v>14</v>
      </c>
      <c r="K2231" t="str">
        <f>Tabla1[[#This Row],[day_of_the_week]]&amp;"-"&amp;Tabla1[[#This Row],[hour]]&amp;"-"&amp;Tabla1[[#This Row],[cash_type]]&amp;"-"&amp;Tabla1[[#This Row],[card]]&amp;"-"&amp;Tabla1[[#This Row],[coffee_name]]</f>
        <v>viernes-09:05-card-ANON-0000-0000-0276-Americano with Milk</v>
      </c>
      <c r="L2231" t="str">
        <f>IF(COUNTIF($K$2:K2231,K2231)=1,"único","repetido")</f>
        <v>único</v>
      </c>
    </row>
    <row r="2232" spans="1:12" x14ac:dyDescent="0.3">
      <c r="A2232" s="1">
        <v>45604</v>
      </c>
      <c r="B2232" s="2">
        <v>45604.407996527778</v>
      </c>
      <c r="C2232" s="2" t="str">
        <f>TEXT(Tabla1[[#This Row],[date]],"mmm")</f>
        <v>nov</v>
      </c>
      <c r="D2232" s="2" t="str">
        <f>TEXT(Tabla1[[#This Row],[date]],"dddd")</f>
        <v>viernes</v>
      </c>
      <c r="E2232" s="2" t="str">
        <f>TEXT(Tabla1[[#This Row],[datetime]],"hh:mm")</f>
        <v>09:47</v>
      </c>
      <c r="F2232" t="s">
        <v>3</v>
      </c>
      <c r="G2232" t="s">
        <v>389</v>
      </c>
      <c r="H2232" t="str">
        <f>IF(ISBLANK(G2232),"cash",IF(COUNTIF($D$2:D2232,D2232)=1,"Nuevo","frecuente"))</f>
        <v>frecuente</v>
      </c>
      <c r="I2232" s="8">
        <v>25.96</v>
      </c>
      <c r="J2232" t="s">
        <v>11</v>
      </c>
      <c r="K2232" t="str">
        <f>Tabla1[[#This Row],[day_of_the_week]]&amp;"-"&amp;Tabla1[[#This Row],[hour]]&amp;"-"&amp;Tabla1[[#This Row],[cash_type]]&amp;"-"&amp;Tabla1[[#This Row],[card]]&amp;"-"&amp;Tabla1[[#This Row],[coffee_name]]</f>
        <v>viernes-09:47-card-ANON-0000-0000-0375-Americano</v>
      </c>
      <c r="L2232" t="str">
        <f>IF(COUNTIF($K$2:K2232,K2232)=1,"único","repetido")</f>
        <v>único</v>
      </c>
    </row>
    <row r="2233" spans="1:12" x14ac:dyDescent="0.3">
      <c r="A2233" s="1">
        <v>45604</v>
      </c>
      <c r="B2233" s="2">
        <v>45604.409024687498</v>
      </c>
      <c r="C2233" s="2" t="str">
        <f>TEXT(Tabla1[[#This Row],[date]],"mmm")</f>
        <v>nov</v>
      </c>
      <c r="D2233" s="2" t="str">
        <f>TEXT(Tabla1[[#This Row],[date]],"dddd")</f>
        <v>viernes</v>
      </c>
      <c r="E2233" s="2" t="str">
        <f>TEXT(Tabla1[[#This Row],[datetime]],"hh:mm")</f>
        <v>09:49</v>
      </c>
      <c r="F2233" t="s">
        <v>3</v>
      </c>
      <c r="G2233" t="s">
        <v>389</v>
      </c>
      <c r="H2233" t="str">
        <f>IF(ISBLANK(G2233),"cash",IF(COUNTIF($D$2:D2233,D2233)=1,"Nuevo","frecuente"))</f>
        <v>frecuente</v>
      </c>
      <c r="I2233" s="8">
        <v>25.96</v>
      </c>
      <c r="J2233" t="s">
        <v>11</v>
      </c>
      <c r="K2233" t="str">
        <f>Tabla1[[#This Row],[day_of_the_week]]&amp;"-"&amp;Tabla1[[#This Row],[hour]]&amp;"-"&amp;Tabla1[[#This Row],[cash_type]]&amp;"-"&amp;Tabla1[[#This Row],[card]]&amp;"-"&amp;Tabla1[[#This Row],[coffee_name]]</f>
        <v>viernes-09:49-card-ANON-0000-0000-0375-Americano</v>
      </c>
      <c r="L2233" t="str">
        <f>IF(COUNTIF($K$2:K2233,K2233)=1,"único","repetido")</f>
        <v>único</v>
      </c>
    </row>
    <row r="2234" spans="1:12" x14ac:dyDescent="0.3">
      <c r="A2234" s="1">
        <v>45604</v>
      </c>
      <c r="B2234" s="2">
        <v>45604.491104050925</v>
      </c>
      <c r="C2234" s="2" t="str">
        <f>TEXT(Tabla1[[#This Row],[date]],"mmm")</f>
        <v>nov</v>
      </c>
      <c r="D2234" s="2" t="str">
        <f>TEXT(Tabla1[[#This Row],[date]],"dddd")</f>
        <v>viernes</v>
      </c>
      <c r="E2234" s="2" t="str">
        <f>TEXT(Tabla1[[#This Row],[datetime]],"hh:mm")</f>
        <v>11:47</v>
      </c>
      <c r="F2234" t="s">
        <v>3</v>
      </c>
      <c r="G2234" t="s">
        <v>508</v>
      </c>
      <c r="H2234" t="str">
        <f>IF(ISBLANK(G2234),"cash",IF(COUNTIF($D$2:D2234,D2234)=1,"Nuevo","frecuente"))</f>
        <v>frecuente</v>
      </c>
      <c r="I2234" s="8">
        <v>35.76</v>
      </c>
      <c r="J2234" t="s">
        <v>43</v>
      </c>
      <c r="K2234" t="str">
        <f>Tabla1[[#This Row],[day_of_the_week]]&amp;"-"&amp;Tabla1[[#This Row],[hour]]&amp;"-"&amp;Tabla1[[#This Row],[cash_type]]&amp;"-"&amp;Tabla1[[#This Row],[card]]&amp;"-"&amp;Tabla1[[#This Row],[coffee_name]]</f>
        <v>viernes-11:47-card-ANON-0000-0000-0494-Cappuccino</v>
      </c>
      <c r="L2234" t="str">
        <f>IF(COUNTIF($K$2:K2234,K2234)=1,"único","repetido")</f>
        <v>único</v>
      </c>
    </row>
    <row r="2235" spans="1:12" x14ac:dyDescent="0.3">
      <c r="A2235" s="1">
        <v>45604</v>
      </c>
      <c r="B2235" s="2">
        <v>45604.559183414349</v>
      </c>
      <c r="C2235" s="2" t="str">
        <f>TEXT(Tabla1[[#This Row],[date]],"mmm")</f>
        <v>nov</v>
      </c>
      <c r="D2235" s="2" t="str">
        <f>TEXT(Tabla1[[#This Row],[date]],"dddd")</f>
        <v>viernes</v>
      </c>
      <c r="E2235" s="2" t="str">
        <f>TEXT(Tabla1[[#This Row],[datetime]],"hh:mm")</f>
        <v>13:25</v>
      </c>
      <c r="F2235" t="s">
        <v>3</v>
      </c>
      <c r="G2235" t="s">
        <v>882</v>
      </c>
      <c r="H2235" t="str">
        <f>IF(ISBLANK(G2235),"cash",IF(COUNTIF($D$2:D2235,D2235)=1,"Nuevo","frecuente"))</f>
        <v>frecuente</v>
      </c>
      <c r="I2235" s="8">
        <v>35.76</v>
      </c>
      <c r="J2235" t="s">
        <v>7</v>
      </c>
      <c r="K2235" t="str">
        <f>Tabla1[[#This Row],[day_of_the_week]]&amp;"-"&amp;Tabla1[[#This Row],[hour]]&amp;"-"&amp;Tabla1[[#This Row],[cash_type]]&amp;"-"&amp;Tabla1[[#This Row],[card]]&amp;"-"&amp;Tabla1[[#This Row],[coffee_name]]</f>
        <v>viernes-13:25-card-ANON-0000-0000-0868-Latte</v>
      </c>
      <c r="L2235" t="str">
        <f>IF(COUNTIF($K$2:K2235,K2235)=1,"único","repetido")</f>
        <v>único</v>
      </c>
    </row>
    <row r="2236" spans="1:12" x14ac:dyDescent="0.3">
      <c r="A2236" s="1">
        <v>45604</v>
      </c>
      <c r="B2236" s="2">
        <v>45604.559926064816</v>
      </c>
      <c r="C2236" s="2" t="str">
        <f>TEXT(Tabla1[[#This Row],[date]],"mmm")</f>
        <v>nov</v>
      </c>
      <c r="D2236" s="2" t="str">
        <f>TEXT(Tabla1[[#This Row],[date]],"dddd")</f>
        <v>viernes</v>
      </c>
      <c r="E2236" s="2" t="str">
        <f>TEXT(Tabla1[[#This Row],[datetime]],"hh:mm")</f>
        <v>13:26</v>
      </c>
      <c r="F2236" t="s">
        <v>3</v>
      </c>
      <c r="G2236" t="s">
        <v>882</v>
      </c>
      <c r="H2236" t="str">
        <f>IF(ISBLANK(G2236),"cash",IF(COUNTIF($D$2:D2236,D2236)=1,"Nuevo","frecuente"))</f>
        <v>frecuente</v>
      </c>
      <c r="I2236" s="8">
        <v>35.76</v>
      </c>
      <c r="J2236" t="s">
        <v>7</v>
      </c>
      <c r="K2236" t="str">
        <f>Tabla1[[#This Row],[day_of_the_week]]&amp;"-"&amp;Tabla1[[#This Row],[hour]]&amp;"-"&amp;Tabla1[[#This Row],[cash_type]]&amp;"-"&amp;Tabla1[[#This Row],[card]]&amp;"-"&amp;Tabla1[[#This Row],[coffee_name]]</f>
        <v>viernes-13:26-card-ANON-0000-0000-0868-Latte</v>
      </c>
      <c r="L2236" t="str">
        <f>IF(COUNTIF($K$2:K2236,K2236)=1,"único","repetido")</f>
        <v>único</v>
      </c>
    </row>
    <row r="2237" spans="1:12" x14ac:dyDescent="0.3">
      <c r="A2237" s="1">
        <v>45604</v>
      </c>
      <c r="B2237" s="2">
        <v>45604.68961671296</v>
      </c>
      <c r="C2237" s="2" t="str">
        <f>TEXT(Tabla1[[#This Row],[date]],"mmm")</f>
        <v>nov</v>
      </c>
      <c r="D2237" s="2" t="str">
        <f>TEXT(Tabla1[[#This Row],[date]],"dddd")</f>
        <v>viernes</v>
      </c>
      <c r="E2237" s="2" t="str">
        <f>TEXT(Tabla1[[#This Row],[datetime]],"hh:mm")</f>
        <v>16:33</v>
      </c>
      <c r="F2237" t="s">
        <v>3</v>
      </c>
      <c r="G2237" t="s">
        <v>883</v>
      </c>
      <c r="H2237" t="str">
        <f>IF(ISBLANK(G2237),"cash",IF(COUNTIF($D$2:D2237,D2237)=1,"Nuevo","frecuente"))</f>
        <v>frecuente</v>
      </c>
      <c r="I2237" s="8">
        <v>30.86</v>
      </c>
      <c r="J2237" t="s">
        <v>14</v>
      </c>
      <c r="K2237" t="str">
        <f>Tabla1[[#This Row],[day_of_the_week]]&amp;"-"&amp;Tabla1[[#This Row],[hour]]&amp;"-"&amp;Tabla1[[#This Row],[cash_type]]&amp;"-"&amp;Tabla1[[#This Row],[card]]&amp;"-"&amp;Tabla1[[#This Row],[coffee_name]]</f>
        <v>viernes-16:33-card-ANON-0000-0000-0869-Americano with Milk</v>
      </c>
      <c r="L2237" t="str">
        <f>IF(COUNTIF($K$2:K2237,K2237)=1,"único","repetido")</f>
        <v>único</v>
      </c>
    </row>
    <row r="2238" spans="1:12" x14ac:dyDescent="0.3">
      <c r="A2238" s="1">
        <v>45604</v>
      </c>
      <c r="B2238" s="2">
        <v>45604.705185682869</v>
      </c>
      <c r="C2238" s="2" t="str">
        <f>TEXT(Tabla1[[#This Row],[date]],"mmm")</f>
        <v>nov</v>
      </c>
      <c r="D2238" s="2" t="str">
        <f>TEXT(Tabla1[[#This Row],[date]],"dddd")</f>
        <v>viernes</v>
      </c>
      <c r="E2238" s="2" t="str">
        <f>TEXT(Tabla1[[#This Row],[datetime]],"hh:mm")</f>
        <v>16:55</v>
      </c>
      <c r="F2238" t="s">
        <v>3</v>
      </c>
      <c r="G2238" t="s">
        <v>884</v>
      </c>
      <c r="H2238" t="str">
        <f>IF(ISBLANK(G2238),"cash",IF(COUNTIF($D$2:D2238,D2238)=1,"Nuevo","frecuente"))</f>
        <v>frecuente</v>
      </c>
      <c r="I2238" s="8">
        <v>30.86</v>
      </c>
      <c r="J2238" t="s">
        <v>14</v>
      </c>
      <c r="K2238" t="str">
        <f>Tabla1[[#This Row],[day_of_the_week]]&amp;"-"&amp;Tabla1[[#This Row],[hour]]&amp;"-"&amp;Tabla1[[#This Row],[cash_type]]&amp;"-"&amp;Tabla1[[#This Row],[card]]&amp;"-"&amp;Tabla1[[#This Row],[coffee_name]]</f>
        <v>viernes-16:55-card-ANON-0000-0000-0870-Americano with Milk</v>
      </c>
      <c r="L2238" t="str">
        <f>IF(COUNTIF($K$2:K2238,K2238)=1,"único","repetido")</f>
        <v>único</v>
      </c>
    </row>
    <row r="2239" spans="1:12" x14ac:dyDescent="0.3">
      <c r="A2239" s="1">
        <v>45604</v>
      </c>
      <c r="B2239" s="2">
        <v>45604.842733414349</v>
      </c>
      <c r="C2239" s="2" t="str">
        <f>TEXT(Tabla1[[#This Row],[date]],"mmm")</f>
        <v>nov</v>
      </c>
      <c r="D2239" s="2" t="str">
        <f>TEXT(Tabla1[[#This Row],[date]],"dddd")</f>
        <v>viernes</v>
      </c>
      <c r="E2239" s="2" t="str">
        <f>TEXT(Tabla1[[#This Row],[datetime]],"hh:mm")</f>
        <v>20:13</v>
      </c>
      <c r="F2239" t="s">
        <v>3</v>
      </c>
      <c r="G2239" t="s">
        <v>885</v>
      </c>
      <c r="H2239" t="str">
        <f>IF(ISBLANK(G2239),"cash",IF(COUNTIF($D$2:D2239,D2239)=1,"Nuevo","frecuente"))</f>
        <v>frecuente</v>
      </c>
      <c r="I2239" s="8">
        <v>35.76</v>
      </c>
      <c r="J2239" t="s">
        <v>9</v>
      </c>
      <c r="K2239" t="str">
        <f>Tabla1[[#This Row],[day_of_the_week]]&amp;"-"&amp;Tabla1[[#This Row],[hour]]&amp;"-"&amp;Tabla1[[#This Row],[cash_type]]&amp;"-"&amp;Tabla1[[#This Row],[card]]&amp;"-"&amp;Tabla1[[#This Row],[coffee_name]]</f>
        <v>viernes-20:13-card-ANON-0000-0000-0871-Hot Chocolate</v>
      </c>
      <c r="L2239" t="str">
        <f>IF(COUNTIF($K$2:K2239,K2239)=1,"único","repetido")</f>
        <v>único</v>
      </c>
    </row>
    <row r="2240" spans="1:12" x14ac:dyDescent="0.3">
      <c r="A2240" s="1">
        <v>45604</v>
      </c>
      <c r="B2240" s="2">
        <v>45604.843336689817</v>
      </c>
      <c r="C2240" s="2" t="str">
        <f>TEXT(Tabla1[[#This Row],[date]],"mmm")</f>
        <v>nov</v>
      </c>
      <c r="D2240" s="2" t="str">
        <f>TEXT(Tabla1[[#This Row],[date]],"dddd")</f>
        <v>viernes</v>
      </c>
      <c r="E2240" s="2" t="str">
        <f>TEXT(Tabla1[[#This Row],[datetime]],"hh:mm")</f>
        <v>20:14</v>
      </c>
      <c r="F2240" t="s">
        <v>3</v>
      </c>
      <c r="G2240" t="s">
        <v>886</v>
      </c>
      <c r="H2240" t="str">
        <f>IF(ISBLANK(G2240),"cash",IF(COUNTIF($D$2:D2240,D2240)=1,"Nuevo","frecuente"))</f>
        <v>frecuente</v>
      </c>
      <c r="I2240" s="8">
        <v>35.76</v>
      </c>
      <c r="J2240" t="s">
        <v>9</v>
      </c>
      <c r="K2240" t="str">
        <f>Tabla1[[#This Row],[day_of_the_week]]&amp;"-"&amp;Tabla1[[#This Row],[hour]]&amp;"-"&amp;Tabla1[[#This Row],[cash_type]]&amp;"-"&amp;Tabla1[[#This Row],[card]]&amp;"-"&amp;Tabla1[[#This Row],[coffee_name]]</f>
        <v>viernes-20:14-card-ANON-0000-0000-0872-Hot Chocolate</v>
      </c>
      <c r="L2240" t="str">
        <f>IF(COUNTIF($K$2:K2240,K2240)=1,"único","repetido")</f>
        <v>único</v>
      </c>
    </row>
    <row r="2241" spans="1:12" x14ac:dyDescent="0.3">
      <c r="A2241" s="1">
        <v>45604</v>
      </c>
      <c r="B2241" s="2">
        <v>45604.843981481485</v>
      </c>
      <c r="C2241" s="2" t="str">
        <f>TEXT(Tabla1[[#This Row],[date]],"mmm")</f>
        <v>nov</v>
      </c>
      <c r="D2241" s="2" t="str">
        <f>TEXT(Tabla1[[#This Row],[date]],"dddd")</f>
        <v>viernes</v>
      </c>
      <c r="E2241" s="2" t="str">
        <f>TEXT(Tabla1[[#This Row],[datetime]],"hh:mm")</f>
        <v>20:15</v>
      </c>
      <c r="F2241" t="s">
        <v>3</v>
      </c>
      <c r="G2241" t="s">
        <v>886</v>
      </c>
      <c r="H2241" t="str">
        <f>IF(ISBLANK(G2241),"cash",IF(COUNTIF($D$2:D2241,D2241)=1,"Nuevo","frecuente"))</f>
        <v>frecuente</v>
      </c>
      <c r="I2241" s="8">
        <v>35.76</v>
      </c>
      <c r="J2241" t="s">
        <v>9</v>
      </c>
      <c r="K2241" t="str">
        <f>Tabla1[[#This Row],[day_of_the_week]]&amp;"-"&amp;Tabla1[[#This Row],[hour]]&amp;"-"&amp;Tabla1[[#This Row],[cash_type]]&amp;"-"&amp;Tabla1[[#This Row],[card]]&amp;"-"&amp;Tabla1[[#This Row],[coffee_name]]</f>
        <v>viernes-20:15-card-ANON-0000-0000-0872-Hot Chocolate</v>
      </c>
      <c r="L2241" t="str">
        <f>IF(COUNTIF($K$2:K2241,K2241)=1,"único","repetido")</f>
        <v>único</v>
      </c>
    </row>
    <row r="2242" spans="1:12" x14ac:dyDescent="0.3">
      <c r="A2242" s="1">
        <v>45604</v>
      </c>
      <c r="B2242" s="2">
        <v>45604.935528553244</v>
      </c>
      <c r="C2242" s="2" t="str">
        <f>TEXT(Tabla1[[#This Row],[date]],"mmm")</f>
        <v>nov</v>
      </c>
      <c r="D2242" s="2" t="str">
        <f>TEXT(Tabla1[[#This Row],[date]],"dddd")</f>
        <v>viernes</v>
      </c>
      <c r="E2242" s="2" t="str">
        <f>TEXT(Tabla1[[#This Row],[datetime]],"hh:mm")</f>
        <v>22:27</v>
      </c>
      <c r="F2242" t="s">
        <v>3</v>
      </c>
      <c r="G2242" t="s">
        <v>704</v>
      </c>
      <c r="H2242" t="str">
        <f>IF(ISBLANK(G2242),"cash",IF(COUNTIF($D$2:D2242,D2242)=1,"Nuevo","frecuente"))</f>
        <v>frecuente</v>
      </c>
      <c r="I2242" s="8">
        <v>35.76</v>
      </c>
      <c r="J2242" t="s">
        <v>7</v>
      </c>
      <c r="K2242" t="str">
        <f>Tabla1[[#This Row],[day_of_the_week]]&amp;"-"&amp;Tabla1[[#This Row],[hour]]&amp;"-"&amp;Tabla1[[#This Row],[cash_type]]&amp;"-"&amp;Tabla1[[#This Row],[card]]&amp;"-"&amp;Tabla1[[#This Row],[coffee_name]]</f>
        <v>viernes-22:27-card-ANON-0000-0000-0690-Latte</v>
      </c>
      <c r="L2242" t="str">
        <f>IF(COUNTIF($K$2:K2242,K2242)=1,"único","repetido")</f>
        <v>único</v>
      </c>
    </row>
    <row r="2243" spans="1:12" x14ac:dyDescent="0.3">
      <c r="A2243" s="1">
        <v>45605</v>
      </c>
      <c r="B2243" s="2">
        <v>45605.422440231479</v>
      </c>
      <c r="C2243" s="2" t="str">
        <f>TEXT(Tabla1[[#This Row],[date]],"mmm")</f>
        <v>nov</v>
      </c>
      <c r="D2243" s="2" t="str">
        <f>TEXT(Tabla1[[#This Row],[date]],"dddd")</f>
        <v>sábado</v>
      </c>
      <c r="E2243" s="2" t="str">
        <f>TEXT(Tabla1[[#This Row],[datetime]],"hh:mm")</f>
        <v>10:08</v>
      </c>
      <c r="F2243" t="s">
        <v>3</v>
      </c>
      <c r="G2243" t="s">
        <v>290</v>
      </c>
      <c r="H2243" t="str">
        <f>IF(ISBLANK(G2243),"cash",IF(COUNTIF($D$2:D2243,D2243)=1,"Nuevo","frecuente"))</f>
        <v>frecuente</v>
      </c>
      <c r="I2243" s="8">
        <v>30.86</v>
      </c>
      <c r="J2243" t="s">
        <v>14</v>
      </c>
      <c r="K2243" t="str">
        <f>Tabla1[[#This Row],[day_of_the_week]]&amp;"-"&amp;Tabla1[[#This Row],[hour]]&amp;"-"&amp;Tabla1[[#This Row],[cash_type]]&amp;"-"&amp;Tabla1[[#This Row],[card]]&amp;"-"&amp;Tabla1[[#This Row],[coffee_name]]</f>
        <v>sábado-10:08-card-ANON-0000-0000-0276-Americano with Milk</v>
      </c>
      <c r="L2243" t="str">
        <f>IF(COUNTIF($K$2:K2243,K2243)=1,"único","repetido")</f>
        <v>único</v>
      </c>
    </row>
    <row r="2244" spans="1:12" x14ac:dyDescent="0.3">
      <c r="A2244" s="1">
        <v>45605</v>
      </c>
      <c r="B2244" s="2">
        <v>45605.45981482639</v>
      </c>
      <c r="C2244" s="2" t="str">
        <f>TEXT(Tabla1[[#This Row],[date]],"mmm")</f>
        <v>nov</v>
      </c>
      <c r="D2244" s="2" t="str">
        <f>TEXT(Tabla1[[#This Row],[date]],"dddd")</f>
        <v>sábado</v>
      </c>
      <c r="E2244" s="2" t="str">
        <f>TEXT(Tabla1[[#This Row],[datetime]],"hh:mm")</f>
        <v>11:02</v>
      </c>
      <c r="F2244" t="s">
        <v>3</v>
      </c>
      <c r="G2244" t="s">
        <v>155</v>
      </c>
      <c r="H2244" t="str">
        <f>IF(ISBLANK(G2244),"cash",IF(COUNTIF($D$2:D2244,D2244)=1,"Nuevo","frecuente"))</f>
        <v>frecuente</v>
      </c>
      <c r="I2244" s="8">
        <v>25.96</v>
      </c>
      <c r="J2244" t="s">
        <v>28</v>
      </c>
      <c r="K2244" t="str">
        <f>Tabla1[[#This Row],[day_of_the_week]]&amp;"-"&amp;Tabla1[[#This Row],[hour]]&amp;"-"&amp;Tabla1[[#This Row],[cash_type]]&amp;"-"&amp;Tabla1[[#This Row],[card]]&amp;"-"&amp;Tabla1[[#This Row],[coffee_name]]</f>
        <v>sábado-11:02-card-ANON-0000-0000-0141-Cortado</v>
      </c>
      <c r="L2244" t="str">
        <f>IF(COUNTIF($K$2:K2244,K2244)=1,"único","repetido")</f>
        <v>único</v>
      </c>
    </row>
    <row r="2245" spans="1:12" x14ac:dyDescent="0.3">
      <c r="A2245" s="1">
        <v>45605</v>
      </c>
      <c r="B2245" s="2">
        <v>45605.460423425924</v>
      </c>
      <c r="C2245" s="2" t="str">
        <f>TEXT(Tabla1[[#This Row],[date]],"mmm")</f>
        <v>nov</v>
      </c>
      <c r="D2245" s="2" t="str">
        <f>TEXT(Tabla1[[#This Row],[date]],"dddd")</f>
        <v>sábado</v>
      </c>
      <c r="E2245" s="2" t="str">
        <f>TEXT(Tabla1[[#This Row],[datetime]],"hh:mm")</f>
        <v>11:03</v>
      </c>
      <c r="F2245" t="s">
        <v>3</v>
      </c>
      <c r="G2245" t="s">
        <v>155</v>
      </c>
      <c r="H2245" t="str">
        <f>IF(ISBLANK(G2245),"cash",IF(COUNTIF($D$2:D2245,D2245)=1,"Nuevo","frecuente"))</f>
        <v>frecuente</v>
      </c>
      <c r="I2245" s="8">
        <v>25.96</v>
      </c>
      <c r="J2245" t="s">
        <v>28</v>
      </c>
      <c r="K2245" t="str">
        <f>Tabla1[[#This Row],[day_of_the_week]]&amp;"-"&amp;Tabla1[[#This Row],[hour]]&amp;"-"&amp;Tabla1[[#This Row],[cash_type]]&amp;"-"&amp;Tabla1[[#This Row],[card]]&amp;"-"&amp;Tabla1[[#This Row],[coffee_name]]</f>
        <v>sábado-11:03-card-ANON-0000-0000-0141-Cortado</v>
      </c>
      <c r="L2245" t="str">
        <f>IF(COUNTIF($K$2:K2245,K2245)=1,"único","repetido")</f>
        <v>único</v>
      </c>
    </row>
    <row r="2246" spans="1:12" x14ac:dyDescent="0.3">
      <c r="A2246" s="1">
        <v>45605</v>
      </c>
      <c r="B2246" s="2">
        <v>45605.464400682868</v>
      </c>
      <c r="C2246" s="2" t="str">
        <f>TEXT(Tabla1[[#This Row],[date]],"mmm")</f>
        <v>nov</v>
      </c>
      <c r="D2246" s="2" t="str">
        <f>TEXT(Tabla1[[#This Row],[date]],"dddd")</f>
        <v>sábado</v>
      </c>
      <c r="E2246" s="2" t="str">
        <f>TEXT(Tabla1[[#This Row],[datetime]],"hh:mm")</f>
        <v>11:08</v>
      </c>
      <c r="F2246" t="s">
        <v>3</v>
      </c>
      <c r="G2246" t="s">
        <v>887</v>
      </c>
      <c r="H2246" t="str">
        <f>IF(ISBLANK(G2246),"cash",IF(COUNTIF($D$2:D2246,D2246)=1,"Nuevo","frecuente"))</f>
        <v>frecuente</v>
      </c>
      <c r="I2246" s="8">
        <v>35.76</v>
      </c>
      <c r="J2246" t="s">
        <v>7</v>
      </c>
      <c r="K2246" t="str">
        <f>Tabla1[[#This Row],[day_of_the_week]]&amp;"-"&amp;Tabla1[[#This Row],[hour]]&amp;"-"&amp;Tabla1[[#This Row],[cash_type]]&amp;"-"&amp;Tabla1[[#This Row],[card]]&amp;"-"&amp;Tabla1[[#This Row],[coffee_name]]</f>
        <v>sábado-11:08-card-ANON-0000-0000-0873-Latte</v>
      </c>
      <c r="L2246" t="str">
        <f>IF(COUNTIF($K$2:K2246,K2246)=1,"único","repetido")</f>
        <v>único</v>
      </c>
    </row>
    <row r="2247" spans="1:12" x14ac:dyDescent="0.3">
      <c r="A2247" s="1">
        <v>45605</v>
      </c>
      <c r="B2247" s="2">
        <v>45605.57655878472</v>
      </c>
      <c r="C2247" s="2" t="str">
        <f>TEXT(Tabla1[[#This Row],[date]],"mmm")</f>
        <v>nov</v>
      </c>
      <c r="D2247" s="2" t="str">
        <f>TEXT(Tabla1[[#This Row],[date]],"dddd")</f>
        <v>sábado</v>
      </c>
      <c r="E2247" s="2" t="str">
        <f>TEXT(Tabla1[[#This Row],[datetime]],"hh:mm")</f>
        <v>13:50</v>
      </c>
      <c r="F2247" t="s">
        <v>3</v>
      </c>
      <c r="G2247" t="s">
        <v>885</v>
      </c>
      <c r="H2247" t="str">
        <f>IF(ISBLANK(G2247),"cash",IF(COUNTIF($D$2:D2247,D2247)=1,"Nuevo","frecuente"))</f>
        <v>frecuente</v>
      </c>
      <c r="I2247" s="8">
        <v>35.76</v>
      </c>
      <c r="J2247" t="s">
        <v>9</v>
      </c>
      <c r="K2247" t="str">
        <f>Tabla1[[#This Row],[day_of_the_week]]&amp;"-"&amp;Tabla1[[#This Row],[hour]]&amp;"-"&amp;Tabla1[[#This Row],[cash_type]]&amp;"-"&amp;Tabla1[[#This Row],[card]]&amp;"-"&amp;Tabla1[[#This Row],[coffee_name]]</f>
        <v>sábado-13:50-card-ANON-0000-0000-0871-Hot Chocolate</v>
      </c>
      <c r="L2247" t="str">
        <f>IF(COUNTIF($K$2:K2247,K2247)=1,"único","repetido")</f>
        <v>único</v>
      </c>
    </row>
    <row r="2248" spans="1:12" x14ac:dyDescent="0.3">
      <c r="A2248" s="1">
        <v>45605</v>
      </c>
      <c r="B2248" s="2">
        <v>45605.598513935183</v>
      </c>
      <c r="C2248" s="2" t="str">
        <f>TEXT(Tabla1[[#This Row],[date]],"mmm")</f>
        <v>nov</v>
      </c>
      <c r="D2248" s="2" t="str">
        <f>TEXT(Tabla1[[#This Row],[date]],"dddd")</f>
        <v>sábado</v>
      </c>
      <c r="E2248" s="2" t="str">
        <f>TEXT(Tabla1[[#This Row],[datetime]],"hh:mm")</f>
        <v>14:21</v>
      </c>
      <c r="F2248" t="s">
        <v>3</v>
      </c>
      <c r="G2248" t="s">
        <v>888</v>
      </c>
      <c r="H2248" t="str">
        <f>IF(ISBLANK(G2248),"cash",IF(COUNTIF($D$2:D2248,D2248)=1,"Nuevo","frecuente"))</f>
        <v>frecuente</v>
      </c>
      <c r="I2248" s="8">
        <v>35.76</v>
      </c>
      <c r="J2248" t="s">
        <v>9</v>
      </c>
      <c r="K2248" t="str">
        <f>Tabla1[[#This Row],[day_of_the_week]]&amp;"-"&amp;Tabla1[[#This Row],[hour]]&amp;"-"&amp;Tabla1[[#This Row],[cash_type]]&amp;"-"&amp;Tabla1[[#This Row],[card]]&amp;"-"&amp;Tabla1[[#This Row],[coffee_name]]</f>
        <v>sábado-14:21-card-ANON-0000-0000-0874-Hot Chocolate</v>
      </c>
      <c r="L2248" t="str">
        <f>IF(COUNTIF($K$2:K2248,K2248)=1,"único","repetido")</f>
        <v>único</v>
      </c>
    </row>
    <row r="2249" spans="1:12" x14ac:dyDescent="0.3">
      <c r="A2249" s="1">
        <v>45605</v>
      </c>
      <c r="B2249" s="2">
        <v>45605.599194907409</v>
      </c>
      <c r="C2249" s="2" t="str">
        <f>TEXT(Tabla1[[#This Row],[date]],"mmm")</f>
        <v>nov</v>
      </c>
      <c r="D2249" s="2" t="str">
        <f>TEXT(Tabla1[[#This Row],[date]],"dddd")</f>
        <v>sábado</v>
      </c>
      <c r="E2249" s="2" t="str">
        <f>TEXT(Tabla1[[#This Row],[datetime]],"hh:mm")</f>
        <v>14:22</v>
      </c>
      <c r="F2249" t="s">
        <v>3</v>
      </c>
      <c r="G2249" t="s">
        <v>888</v>
      </c>
      <c r="H2249" t="str">
        <f>IF(ISBLANK(G2249),"cash",IF(COUNTIF($D$2:D2249,D2249)=1,"Nuevo","frecuente"))</f>
        <v>frecuente</v>
      </c>
      <c r="I2249" s="8">
        <v>35.76</v>
      </c>
      <c r="J2249" t="s">
        <v>9</v>
      </c>
      <c r="K2249" t="str">
        <f>Tabla1[[#This Row],[day_of_the_week]]&amp;"-"&amp;Tabla1[[#This Row],[hour]]&amp;"-"&amp;Tabla1[[#This Row],[cash_type]]&amp;"-"&amp;Tabla1[[#This Row],[card]]&amp;"-"&amp;Tabla1[[#This Row],[coffee_name]]</f>
        <v>sábado-14:22-card-ANON-0000-0000-0874-Hot Chocolate</v>
      </c>
      <c r="L2249" t="str">
        <f>IF(COUNTIF($K$2:K2249,K2249)=1,"único","repetido")</f>
        <v>único</v>
      </c>
    </row>
    <row r="2250" spans="1:12" x14ac:dyDescent="0.3">
      <c r="A2250" s="1">
        <v>45605</v>
      </c>
      <c r="B2250" s="2">
        <v>45605.609411469908</v>
      </c>
      <c r="C2250" s="2" t="str">
        <f>TEXT(Tabla1[[#This Row],[date]],"mmm")</f>
        <v>nov</v>
      </c>
      <c r="D2250" s="2" t="str">
        <f>TEXT(Tabla1[[#This Row],[date]],"dddd")</f>
        <v>sábado</v>
      </c>
      <c r="E2250" s="2" t="str">
        <f>TEXT(Tabla1[[#This Row],[datetime]],"hh:mm")</f>
        <v>14:37</v>
      </c>
      <c r="F2250" t="s">
        <v>3</v>
      </c>
      <c r="G2250" t="s">
        <v>889</v>
      </c>
      <c r="H2250" t="str">
        <f>IF(ISBLANK(G2250),"cash",IF(COUNTIF($D$2:D2250,D2250)=1,"Nuevo","frecuente"))</f>
        <v>frecuente</v>
      </c>
      <c r="I2250" s="8">
        <v>25.96</v>
      </c>
      <c r="J2250" t="s">
        <v>11</v>
      </c>
      <c r="K2250" t="str">
        <f>Tabla1[[#This Row],[day_of_the_week]]&amp;"-"&amp;Tabla1[[#This Row],[hour]]&amp;"-"&amp;Tabla1[[#This Row],[cash_type]]&amp;"-"&amp;Tabla1[[#This Row],[card]]&amp;"-"&amp;Tabla1[[#This Row],[coffee_name]]</f>
        <v>sábado-14:37-card-ANON-0000-0000-0875-Americano</v>
      </c>
      <c r="L2250" t="str">
        <f>IF(COUNTIF($K$2:K2250,K2250)=1,"único","repetido")</f>
        <v>único</v>
      </c>
    </row>
    <row r="2251" spans="1:12" x14ac:dyDescent="0.3">
      <c r="A2251" s="1">
        <v>45605</v>
      </c>
      <c r="B2251" s="2">
        <v>45605.645728518517</v>
      </c>
      <c r="C2251" s="2" t="str">
        <f>TEXT(Tabla1[[#This Row],[date]],"mmm")</f>
        <v>nov</v>
      </c>
      <c r="D2251" s="2" t="str">
        <f>TEXT(Tabla1[[#This Row],[date]],"dddd")</f>
        <v>sábado</v>
      </c>
      <c r="E2251" s="2" t="str">
        <f>TEXT(Tabla1[[#This Row],[datetime]],"hh:mm")</f>
        <v>15:29</v>
      </c>
      <c r="F2251" t="s">
        <v>3</v>
      </c>
      <c r="G2251" t="s">
        <v>290</v>
      </c>
      <c r="H2251" t="str">
        <f>IF(ISBLANK(G2251),"cash",IF(COUNTIF($D$2:D2251,D2251)=1,"Nuevo","frecuente"))</f>
        <v>frecuente</v>
      </c>
      <c r="I2251" s="8">
        <v>30.86</v>
      </c>
      <c r="J2251" t="s">
        <v>14</v>
      </c>
      <c r="K2251" t="str">
        <f>Tabla1[[#This Row],[day_of_the_week]]&amp;"-"&amp;Tabla1[[#This Row],[hour]]&amp;"-"&amp;Tabla1[[#This Row],[cash_type]]&amp;"-"&amp;Tabla1[[#This Row],[card]]&amp;"-"&amp;Tabla1[[#This Row],[coffee_name]]</f>
        <v>sábado-15:29-card-ANON-0000-0000-0276-Americano with Milk</v>
      </c>
      <c r="L2251" t="str">
        <f>IF(COUNTIF($K$2:K2251,K2251)=1,"único","repetido")</f>
        <v>único</v>
      </c>
    </row>
    <row r="2252" spans="1:12" x14ac:dyDescent="0.3">
      <c r="A2252" s="1">
        <v>45605</v>
      </c>
      <c r="B2252" s="2">
        <v>45605.677637060187</v>
      </c>
      <c r="C2252" s="2" t="str">
        <f>TEXT(Tabla1[[#This Row],[date]],"mmm")</f>
        <v>nov</v>
      </c>
      <c r="D2252" s="2" t="str">
        <f>TEXT(Tabla1[[#This Row],[date]],"dddd")</f>
        <v>sábado</v>
      </c>
      <c r="E2252" s="2" t="str">
        <f>TEXT(Tabla1[[#This Row],[datetime]],"hh:mm")</f>
        <v>16:15</v>
      </c>
      <c r="F2252" t="s">
        <v>3</v>
      </c>
      <c r="G2252" t="s">
        <v>584</v>
      </c>
      <c r="H2252" t="str">
        <f>IF(ISBLANK(G2252),"cash",IF(COUNTIF($D$2:D2252,D2252)=1,"Nuevo","frecuente"))</f>
        <v>frecuente</v>
      </c>
      <c r="I2252" s="8">
        <v>35.76</v>
      </c>
      <c r="J2252" t="s">
        <v>7</v>
      </c>
      <c r="K2252" t="str">
        <f>Tabla1[[#This Row],[day_of_the_week]]&amp;"-"&amp;Tabla1[[#This Row],[hour]]&amp;"-"&amp;Tabla1[[#This Row],[cash_type]]&amp;"-"&amp;Tabla1[[#This Row],[card]]&amp;"-"&amp;Tabla1[[#This Row],[coffee_name]]</f>
        <v>sábado-16:15-card-ANON-0000-0000-0570-Latte</v>
      </c>
      <c r="L2252" t="str">
        <f>IF(COUNTIF($K$2:K2252,K2252)=1,"único","repetido")</f>
        <v>único</v>
      </c>
    </row>
    <row r="2253" spans="1:12" x14ac:dyDescent="0.3">
      <c r="A2253" s="1">
        <v>45605</v>
      </c>
      <c r="B2253" s="2">
        <v>45605.678384537037</v>
      </c>
      <c r="C2253" s="2" t="str">
        <f>TEXT(Tabla1[[#This Row],[date]],"mmm")</f>
        <v>nov</v>
      </c>
      <c r="D2253" s="2" t="str">
        <f>TEXT(Tabla1[[#This Row],[date]],"dddd")</f>
        <v>sábado</v>
      </c>
      <c r="E2253" s="2" t="str">
        <f>TEXT(Tabla1[[#This Row],[datetime]],"hh:mm")</f>
        <v>16:16</v>
      </c>
      <c r="F2253" t="s">
        <v>3</v>
      </c>
      <c r="G2253" t="s">
        <v>584</v>
      </c>
      <c r="H2253" t="str">
        <f>IF(ISBLANK(G2253),"cash",IF(COUNTIF($D$2:D2253,D2253)=1,"Nuevo","frecuente"))</f>
        <v>frecuente</v>
      </c>
      <c r="I2253" s="8">
        <v>35.76</v>
      </c>
      <c r="J2253" t="s">
        <v>18</v>
      </c>
      <c r="K2253" t="str">
        <f>Tabla1[[#This Row],[day_of_the_week]]&amp;"-"&amp;Tabla1[[#This Row],[hour]]&amp;"-"&amp;Tabla1[[#This Row],[cash_type]]&amp;"-"&amp;Tabla1[[#This Row],[card]]&amp;"-"&amp;Tabla1[[#This Row],[coffee_name]]</f>
        <v>sábado-16:16-card-ANON-0000-0000-0570-Cocoa</v>
      </c>
      <c r="L2253" t="str">
        <f>IF(COUNTIF($K$2:K2253,K2253)=1,"único","repetido")</f>
        <v>único</v>
      </c>
    </row>
    <row r="2254" spans="1:12" x14ac:dyDescent="0.3">
      <c r="A2254" s="1">
        <v>45605</v>
      </c>
      <c r="B2254" s="2">
        <v>45605.862552349536</v>
      </c>
      <c r="C2254" s="2" t="str">
        <f>TEXT(Tabla1[[#This Row],[date]],"mmm")</f>
        <v>nov</v>
      </c>
      <c r="D2254" s="2" t="str">
        <f>TEXT(Tabla1[[#This Row],[date]],"dddd")</f>
        <v>sábado</v>
      </c>
      <c r="E2254" s="2" t="str">
        <f>TEXT(Tabla1[[#This Row],[datetime]],"hh:mm")</f>
        <v>20:42</v>
      </c>
      <c r="F2254" t="s">
        <v>3</v>
      </c>
      <c r="G2254" t="s">
        <v>890</v>
      </c>
      <c r="H2254" t="str">
        <f>IF(ISBLANK(G2254),"cash",IF(COUNTIF($D$2:D2254,D2254)=1,"Nuevo","frecuente"))</f>
        <v>frecuente</v>
      </c>
      <c r="I2254" s="8">
        <v>25.96</v>
      </c>
      <c r="J2254" t="s">
        <v>11</v>
      </c>
      <c r="K2254" t="str">
        <f>Tabla1[[#This Row],[day_of_the_week]]&amp;"-"&amp;Tabla1[[#This Row],[hour]]&amp;"-"&amp;Tabla1[[#This Row],[cash_type]]&amp;"-"&amp;Tabla1[[#This Row],[card]]&amp;"-"&amp;Tabla1[[#This Row],[coffee_name]]</f>
        <v>sábado-20:42-card-ANON-0000-0000-0876-Americano</v>
      </c>
      <c r="L2254" t="str">
        <f>IF(COUNTIF($K$2:K2254,K2254)=1,"único","repetido")</f>
        <v>único</v>
      </c>
    </row>
    <row r="2255" spans="1:12" x14ac:dyDescent="0.3">
      <c r="A2255" s="1">
        <v>45605</v>
      </c>
      <c r="B2255" s="2">
        <v>45605.863513159726</v>
      </c>
      <c r="C2255" s="2" t="str">
        <f>TEXT(Tabla1[[#This Row],[date]],"mmm")</f>
        <v>nov</v>
      </c>
      <c r="D2255" s="2" t="str">
        <f>TEXT(Tabla1[[#This Row],[date]],"dddd")</f>
        <v>sábado</v>
      </c>
      <c r="E2255" s="2" t="str">
        <f>TEXT(Tabla1[[#This Row],[datetime]],"hh:mm")</f>
        <v>20:43</v>
      </c>
      <c r="F2255" t="s">
        <v>3</v>
      </c>
      <c r="G2255" t="s">
        <v>890</v>
      </c>
      <c r="H2255" t="str">
        <f>IF(ISBLANK(G2255),"cash",IF(COUNTIF($D$2:D2255,D2255)=1,"Nuevo","frecuente"))</f>
        <v>frecuente</v>
      </c>
      <c r="I2255" s="8">
        <v>35.76</v>
      </c>
      <c r="J2255" t="s">
        <v>7</v>
      </c>
      <c r="K2255" t="str">
        <f>Tabla1[[#This Row],[day_of_the_week]]&amp;"-"&amp;Tabla1[[#This Row],[hour]]&amp;"-"&amp;Tabla1[[#This Row],[cash_type]]&amp;"-"&amp;Tabla1[[#This Row],[card]]&amp;"-"&amp;Tabla1[[#This Row],[coffee_name]]</f>
        <v>sábado-20:43-card-ANON-0000-0000-0876-Latte</v>
      </c>
      <c r="L2255" t="str">
        <f>IF(COUNTIF($K$2:K2255,K2255)=1,"único","repetido")</f>
        <v>único</v>
      </c>
    </row>
    <row r="2256" spans="1:12" x14ac:dyDescent="0.3">
      <c r="A2256" s="1">
        <v>45605</v>
      </c>
      <c r="B2256" s="2">
        <v>45605.926014502315</v>
      </c>
      <c r="C2256" s="2" t="str">
        <f>TEXT(Tabla1[[#This Row],[date]],"mmm")</f>
        <v>nov</v>
      </c>
      <c r="D2256" s="2" t="str">
        <f>TEXT(Tabla1[[#This Row],[date]],"dddd")</f>
        <v>sábado</v>
      </c>
      <c r="E2256" s="2" t="str">
        <f>TEXT(Tabla1[[#This Row],[datetime]],"hh:mm")</f>
        <v>22:13</v>
      </c>
      <c r="F2256" t="s">
        <v>3</v>
      </c>
      <c r="G2256" t="s">
        <v>891</v>
      </c>
      <c r="H2256" t="str">
        <f>IF(ISBLANK(G2256),"cash",IF(COUNTIF($D$2:D2256,D2256)=1,"Nuevo","frecuente"))</f>
        <v>frecuente</v>
      </c>
      <c r="I2256" s="8">
        <v>35.76</v>
      </c>
      <c r="J2256" t="s">
        <v>18</v>
      </c>
      <c r="K2256" t="str">
        <f>Tabla1[[#This Row],[day_of_the_week]]&amp;"-"&amp;Tabla1[[#This Row],[hour]]&amp;"-"&amp;Tabla1[[#This Row],[cash_type]]&amp;"-"&amp;Tabla1[[#This Row],[card]]&amp;"-"&amp;Tabla1[[#This Row],[coffee_name]]</f>
        <v>sábado-22:13-card-ANON-0000-0000-0877-Cocoa</v>
      </c>
      <c r="L2256" t="str">
        <f>IF(COUNTIF($K$2:K2256,K2256)=1,"único","repetido")</f>
        <v>único</v>
      </c>
    </row>
    <row r="2257" spans="1:12" x14ac:dyDescent="0.3">
      <c r="A2257" s="1">
        <v>45605</v>
      </c>
      <c r="B2257" s="2">
        <v>45605.953450104163</v>
      </c>
      <c r="C2257" s="2" t="str">
        <f>TEXT(Tabla1[[#This Row],[date]],"mmm")</f>
        <v>nov</v>
      </c>
      <c r="D2257" s="2" t="str">
        <f>TEXT(Tabla1[[#This Row],[date]],"dddd")</f>
        <v>sábado</v>
      </c>
      <c r="E2257" s="2" t="str">
        <f>TEXT(Tabla1[[#This Row],[datetime]],"hh:mm")</f>
        <v>22:52</v>
      </c>
      <c r="F2257" t="s">
        <v>3</v>
      </c>
      <c r="G2257" t="s">
        <v>892</v>
      </c>
      <c r="H2257" t="str">
        <f>IF(ISBLANK(G2257),"cash",IF(COUNTIF($D$2:D2257,D2257)=1,"Nuevo","frecuente"))</f>
        <v>frecuente</v>
      </c>
      <c r="I2257" s="8">
        <v>25.96</v>
      </c>
      <c r="J2257" t="s">
        <v>11</v>
      </c>
      <c r="K2257" t="str">
        <f>Tabla1[[#This Row],[day_of_the_week]]&amp;"-"&amp;Tabla1[[#This Row],[hour]]&amp;"-"&amp;Tabla1[[#This Row],[cash_type]]&amp;"-"&amp;Tabla1[[#This Row],[card]]&amp;"-"&amp;Tabla1[[#This Row],[coffee_name]]</f>
        <v>sábado-22:52-card-ANON-0000-0000-0878-Americano</v>
      </c>
      <c r="L2257" t="str">
        <f>IF(COUNTIF($K$2:K2257,K2257)=1,"único","repetido")</f>
        <v>único</v>
      </c>
    </row>
    <row r="2258" spans="1:12" x14ac:dyDescent="0.3">
      <c r="A2258" s="1">
        <v>45605</v>
      </c>
      <c r="B2258" s="2">
        <v>45605.954387812497</v>
      </c>
      <c r="C2258" s="2" t="str">
        <f>TEXT(Tabla1[[#This Row],[date]],"mmm")</f>
        <v>nov</v>
      </c>
      <c r="D2258" s="2" t="str">
        <f>TEXT(Tabla1[[#This Row],[date]],"dddd")</f>
        <v>sábado</v>
      </c>
      <c r="E2258" s="2" t="str">
        <f>TEXT(Tabla1[[#This Row],[datetime]],"hh:mm")</f>
        <v>22:54</v>
      </c>
      <c r="F2258" t="s">
        <v>3</v>
      </c>
      <c r="G2258" t="s">
        <v>893</v>
      </c>
      <c r="H2258" t="str">
        <f>IF(ISBLANK(G2258),"cash",IF(COUNTIF($D$2:D2258,D2258)=1,"Nuevo","frecuente"))</f>
        <v>frecuente</v>
      </c>
      <c r="I2258" s="8">
        <v>25.96</v>
      </c>
      <c r="J2258" t="s">
        <v>11</v>
      </c>
      <c r="K2258" t="str">
        <f>Tabla1[[#This Row],[day_of_the_week]]&amp;"-"&amp;Tabla1[[#This Row],[hour]]&amp;"-"&amp;Tabla1[[#This Row],[cash_type]]&amp;"-"&amp;Tabla1[[#This Row],[card]]&amp;"-"&amp;Tabla1[[#This Row],[coffee_name]]</f>
        <v>sábado-22:54-card-ANON-0000-0000-0879-Americano</v>
      </c>
      <c r="L2258" t="str">
        <f>IF(COUNTIF($K$2:K2258,K2258)=1,"único","repetido")</f>
        <v>único</v>
      </c>
    </row>
    <row r="2259" spans="1:12" x14ac:dyDescent="0.3">
      <c r="A2259" s="1">
        <v>45606</v>
      </c>
      <c r="B2259" s="2">
        <v>45606.407196759261</v>
      </c>
      <c r="C2259" s="2" t="str">
        <f>TEXT(Tabla1[[#This Row],[date]],"mmm")</f>
        <v>nov</v>
      </c>
      <c r="D2259" s="2" t="str">
        <f>TEXT(Tabla1[[#This Row],[date]],"dddd")</f>
        <v>domingo</v>
      </c>
      <c r="E2259" s="2" t="str">
        <f>TEXT(Tabla1[[#This Row],[datetime]],"hh:mm")</f>
        <v>09:46</v>
      </c>
      <c r="F2259" t="s">
        <v>3</v>
      </c>
      <c r="G2259" t="s">
        <v>894</v>
      </c>
      <c r="H2259" t="str">
        <f>IF(ISBLANK(G2259),"cash",IF(COUNTIF($D$2:D2259,D2259)=1,"Nuevo","frecuente"))</f>
        <v>frecuente</v>
      </c>
      <c r="I2259" s="8">
        <v>25.96</v>
      </c>
      <c r="J2259" t="s">
        <v>11</v>
      </c>
      <c r="K2259" t="str">
        <f>Tabla1[[#This Row],[day_of_the_week]]&amp;"-"&amp;Tabla1[[#This Row],[hour]]&amp;"-"&amp;Tabla1[[#This Row],[cash_type]]&amp;"-"&amp;Tabla1[[#This Row],[card]]&amp;"-"&amp;Tabla1[[#This Row],[coffee_name]]</f>
        <v>domingo-09:46-card-ANON-0000-0000-0880-Americano</v>
      </c>
      <c r="L2259" t="str">
        <f>IF(COUNTIF($K$2:K2259,K2259)=1,"único","repetido")</f>
        <v>único</v>
      </c>
    </row>
    <row r="2260" spans="1:12" x14ac:dyDescent="0.3">
      <c r="A2260" s="1">
        <v>45606</v>
      </c>
      <c r="B2260" s="2">
        <v>45606.744998692127</v>
      </c>
      <c r="C2260" s="2" t="str">
        <f>TEXT(Tabla1[[#This Row],[date]],"mmm")</f>
        <v>nov</v>
      </c>
      <c r="D2260" s="2" t="str">
        <f>TEXT(Tabla1[[#This Row],[date]],"dddd")</f>
        <v>domingo</v>
      </c>
      <c r="E2260" s="2" t="str">
        <f>TEXT(Tabla1[[#This Row],[datetime]],"hh:mm")</f>
        <v>17:52</v>
      </c>
      <c r="F2260" t="s">
        <v>3</v>
      </c>
      <c r="G2260" t="s">
        <v>895</v>
      </c>
      <c r="H2260" t="str">
        <f>IF(ISBLANK(G2260),"cash",IF(COUNTIF($D$2:D2260,D2260)=1,"Nuevo","frecuente"))</f>
        <v>frecuente</v>
      </c>
      <c r="I2260" s="8">
        <v>35.76</v>
      </c>
      <c r="J2260" t="s">
        <v>18</v>
      </c>
      <c r="K2260" t="str">
        <f>Tabla1[[#This Row],[day_of_the_week]]&amp;"-"&amp;Tabla1[[#This Row],[hour]]&amp;"-"&amp;Tabla1[[#This Row],[cash_type]]&amp;"-"&amp;Tabla1[[#This Row],[card]]&amp;"-"&amp;Tabla1[[#This Row],[coffee_name]]</f>
        <v>domingo-17:52-card-ANON-0000-0000-0881-Cocoa</v>
      </c>
      <c r="L2260" t="str">
        <f>IF(COUNTIF($K$2:K2260,K2260)=1,"único","repetido")</f>
        <v>único</v>
      </c>
    </row>
    <row r="2261" spans="1:12" x14ac:dyDescent="0.3">
      <c r="A2261" s="1">
        <v>45606</v>
      </c>
      <c r="B2261" s="2">
        <v>45606.758950914351</v>
      </c>
      <c r="C2261" s="2" t="str">
        <f>TEXT(Tabla1[[#This Row],[date]],"mmm")</f>
        <v>nov</v>
      </c>
      <c r="D2261" s="2" t="str">
        <f>TEXT(Tabla1[[#This Row],[date]],"dddd")</f>
        <v>domingo</v>
      </c>
      <c r="E2261" s="2" t="str">
        <f>TEXT(Tabla1[[#This Row],[datetime]],"hh:mm")</f>
        <v>18:12</v>
      </c>
      <c r="F2261" t="s">
        <v>3</v>
      </c>
      <c r="G2261" t="s">
        <v>896</v>
      </c>
      <c r="H2261" t="str">
        <f>IF(ISBLANK(G2261),"cash",IF(COUNTIF($D$2:D2261,D2261)=1,"Nuevo","frecuente"))</f>
        <v>frecuente</v>
      </c>
      <c r="I2261" s="8">
        <v>35.76</v>
      </c>
      <c r="J2261" t="s">
        <v>9</v>
      </c>
      <c r="K2261" t="str">
        <f>Tabla1[[#This Row],[day_of_the_week]]&amp;"-"&amp;Tabla1[[#This Row],[hour]]&amp;"-"&amp;Tabla1[[#This Row],[cash_type]]&amp;"-"&amp;Tabla1[[#This Row],[card]]&amp;"-"&amp;Tabla1[[#This Row],[coffee_name]]</f>
        <v>domingo-18:12-card-ANON-0000-0000-0882-Hot Chocolate</v>
      </c>
      <c r="L2261" t="str">
        <f>IF(COUNTIF($K$2:K2261,K2261)=1,"único","repetido")</f>
        <v>único</v>
      </c>
    </row>
    <row r="2262" spans="1:12" x14ac:dyDescent="0.3">
      <c r="A2262" s="1">
        <v>45606</v>
      </c>
      <c r="B2262" s="2">
        <v>45606.75976439815</v>
      </c>
      <c r="C2262" s="2" t="str">
        <f>TEXT(Tabla1[[#This Row],[date]],"mmm")</f>
        <v>nov</v>
      </c>
      <c r="D2262" s="2" t="str">
        <f>TEXT(Tabla1[[#This Row],[date]],"dddd")</f>
        <v>domingo</v>
      </c>
      <c r="E2262" s="2" t="str">
        <f>TEXT(Tabla1[[#This Row],[datetime]],"hh:mm")</f>
        <v>18:14</v>
      </c>
      <c r="F2262" t="s">
        <v>3</v>
      </c>
      <c r="G2262" t="s">
        <v>897</v>
      </c>
      <c r="H2262" t="str">
        <f>IF(ISBLANK(G2262),"cash",IF(COUNTIF($D$2:D2262,D2262)=1,"Nuevo","frecuente"))</f>
        <v>frecuente</v>
      </c>
      <c r="I2262" s="8">
        <v>35.76</v>
      </c>
      <c r="J2262" t="s">
        <v>9</v>
      </c>
      <c r="K2262" t="str">
        <f>Tabla1[[#This Row],[day_of_the_week]]&amp;"-"&amp;Tabla1[[#This Row],[hour]]&amp;"-"&amp;Tabla1[[#This Row],[cash_type]]&amp;"-"&amp;Tabla1[[#This Row],[card]]&amp;"-"&amp;Tabla1[[#This Row],[coffee_name]]</f>
        <v>domingo-18:14-card-ANON-0000-0000-0883-Hot Chocolate</v>
      </c>
      <c r="L2262" t="str">
        <f>IF(COUNTIF($K$2:K2262,K2262)=1,"único","repetido")</f>
        <v>único</v>
      </c>
    </row>
    <row r="2263" spans="1:12" x14ac:dyDescent="0.3">
      <c r="A2263" s="1">
        <v>45606</v>
      </c>
      <c r="B2263" s="2">
        <v>45606.859816284719</v>
      </c>
      <c r="C2263" s="2" t="str">
        <f>TEXT(Tabla1[[#This Row],[date]],"mmm")</f>
        <v>nov</v>
      </c>
      <c r="D2263" s="2" t="str">
        <f>TEXT(Tabla1[[#This Row],[date]],"dddd")</f>
        <v>domingo</v>
      </c>
      <c r="E2263" s="2" t="str">
        <f>TEXT(Tabla1[[#This Row],[datetime]],"hh:mm")</f>
        <v>20:38</v>
      </c>
      <c r="F2263" t="s">
        <v>3</v>
      </c>
      <c r="G2263" t="s">
        <v>898</v>
      </c>
      <c r="H2263" t="str">
        <f>IF(ISBLANK(G2263),"cash",IF(COUNTIF($D$2:D2263,D2263)=1,"Nuevo","frecuente"))</f>
        <v>frecuente</v>
      </c>
      <c r="I2263" s="8">
        <v>35.76</v>
      </c>
      <c r="J2263" t="s">
        <v>43</v>
      </c>
      <c r="K2263" t="str">
        <f>Tabla1[[#This Row],[day_of_the_week]]&amp;"-"&amp;Tabla1[[#This Row],[hour]]&amp;"-"&amp;Tabla1[[#This Row],[cash_type]]&amp;"-"&amp;Tabla1[[#This Row],[card]]&amp;"-"&amp;Tabla1[[#This Row],[coffee_name]]</f>
        <v>domingo-20:38-card-ANON-0000-0000-0884-Cappuccino</v>
      </c>
      <c r="L2263" t="str">
        <f>IF(COUNTIF($K$2:K2263,K2263)=1,"único","repetido")</f>
        <v>único</v>
      </c>
    </row>
    <row r="2264" spans="1:12" x14ac:dyDescent="0.3">
      <c r="A2264" s="1">
        <v>45606</v>
      </c>
      <c r="B2264" s="2">
        <v>45606.86049590278</v>
      </c>
      <c r="C2264" s="2" t="str">
        <f>TEXT(Tabla1[[#This Row],[date]],"mmm")</f>
        <v>nov</v>
      </c>
      <c r="D2264" s="2" t="str">
        <f>TEXT(Tabla1[[#This Row],[date]],"dddd")</f>
        <v>domingo</v>
      </c>
      <c r="E2264" s="2" t="str">
        <f>TEXT(Tabla1[[#This Row],[datetime]],"hh:mm")</f>
        <v>20:39</v>
      </c>
      <c r="F2264" t="s">
        <v>3</v>
      </c>
      <c r="G2264" t="s">
        <v>898</v>
      </c>
      <c r="H2264" t="str">
        <f>IF(ISBLANK(G2264),"cash",IF(COUNTIF($D$2:D2264,D2264)=1,"Nuevo","frecuente"))</f>
        <v>frecuente</v>
      </c>
      <c r="I2264" s="8">
        <v>35.76</v>
      </c>
      <c r="J2264" t="s">
        <v>43</v>
      </c>
      <c r="K2264" t="str">
        <f>Tabla1[[#This Row],[day_of_the_week]]&amp;"-"&amp;Tabla1[[#This Row],[hour]]&amp;"-"&amp;Tabla1[[#This Row],[cash_type]]&amp;"-"&amp;Tabla1[[#This Row],[card]]&amp;"-"&amp;Tabla1[[#This Row],[coffee_name]]</f>
        <v>domingo-20:39-card-ANON-0000-0000-0884-Cappuccino</v>
      </c>
      <c r="L2264" t="str">
        <f>IF(COUNTIF($K$2:K2264,K2264)=1,"único","repetido")</f>
        <v>único</v>
      </c>
    </row>
    <row r="2265" spans="1:12" x14ac:dyDescent="0.3">
      <c r="A2265" s="1">
        <v>45607</v>
      </c>
      <c r="B2265" s="2">
        <v>45607.325310231485</v>
      </c>
      <c r="C2265" s="2" t="str">
        <f>TEXT(Tabla1[[#This Row],[date]],"mmm")</f>
        <v>nov</v>
      </c>
      <c r="D2265" s="2" t="str">
        <f>TEXT(Tabla1[[#This Row],[date]],"dddd")</f>
        <v>lunes</v>
      </c>
      <c r="E2265" s="2" t="str">
        <f>TEXT(Tabla1[[#This Row],[datetime]],"hh:mm")</f>
        <v>07:48</v>
      </c>
      <c r="F2265" t="s">
        <v>3</v>
      </c>
      <c r="G2265" t="s">
        <v>710</v>
      </c>
      <c r="H2265" t="str">
        <f>IF(ISBLANK(G2265),"cash",IF(COUNTIF($D$2:D2265,D2265)=1,"Nuevo","frecuente"))</f>
        <v>frecuente</v>
      </c>
      <c r="I2265" s="8">
        <v>35.76</v>
      </c>
      <c r="J2265" t="s">
        <v>43</v>
      </c>
      <c r="K2265" t="str">
        <f>Tabla1[[#This Row],[day_of_the_week]]&amp;"-"&amp;Tabla1[[#This Row],[hour]]&amp;"-"&amp;Tabla1[[#This Row],[cash_type]]&amp;"-"&amp;Tabla1[[#This Row],[card]]&amp;"-"&amp;Tabla1[[#This Row],[coffee_name]]</f>
        <v>lunes-07:48-card-ANON-0000-0000-0696-Cappuccino</v>
      </c>
      <c r="L2265" t="str">
        <f>IF(COUNTIF($K$2:K2265,K2265)=1,"único","repetido")</f>
        <v>único</v>
      </c>
    </row>
    <row r="2266" spans="1:12" x14ac:dyDescent="0.3">
      <c r="A2266" s="1">
        <v>45607</v>
      </c>
      <c r="B2266" s="2">
        <v>45607.411409525463</v>
      </c>
      <c r="C2266" s="2" t="str">
        <f>TEXT(Tabla1[[#This Row],[date]],"mmm")</f>
        <v>nov</v>
      </c>
      <c r="D2266" s="2" t="str">
        <f>TEXT(Tabla1[[#This Row],[date]],"dddd")</f>
        <v>lunes</v>
      </c>
      <c r="E2266" s="2" t="str">
        <f>TEXT(Tabla1[[#This Row],[datetime]],"hh:mm")</f>
        <v>09:52</v>
      </c>
      <c r="F2266" t="s">
        <v>3</v>
      </c>
      <c r="G2266" t="s">
        <v>290</v>
      </c>
      <c r="H2266" t="str">
        <f>IF(ISBLANK(G2266),"cash",IF(COUNTIF($D$2:D2266,D2266)=1,"Nuevo","frecuente"))</f>
        <v>frecuente</v>
      </c>
      <c r="I2266" s="8">
        <v>30.86</v>
      </c>
      <c r="J2266" t="s">
        <v>14</v>
      </c>
      <c r="K2266" t="str">
        <f>Tabla1[[#This Row],[day_of_the_week]]&amp;"-"&amp;Tabla1[[#This Row],[hour]]&amp;"-"&amp;Tabla1[[#This Row],[cash_type]]&amp;"-"&amp;Tabla1[[#This Row],[card]]&amp;"-"&amp;Tabla1[[#This Row],[coffee_name]]</f>
        <v>lunes-09:52-card-ANON-0000-0000-0276-Americano with Milk</v>
      </c>
      <c r="L2266" t="str">
        <f>IF(COUNTIF($K$2:K2266,K2266)=1,"único","repetido")</f>
        <v>único</v>
      </c>
    </row>
    <row r="2267" spans="1:12" x14ac:dyDescent="0.3">
      <c r="A2267" s="1">
        <v>45607</v>
      </c>
      <c r="B2267" s="2">
        <v>45607.429971064812</v>
      </c>
      <c r="C2267" s="2" t="str">
        <f>TEXT(Tabla1[[#This Row],[date]],"mmm")</f>
        <v>nov</v>
      </c>
      <c r="D2267" s="2" t="str">
        <f>TEXT(Tabla1[[#This Row],[date]],"dddd")</f>
        <v>lunes</v>
      </c>
      <c r="E2267" s="2" t="str">
        <f>TEXT(Tabla1[[#This Row],[datetime]],"hh:mm")</f>
        <v>10:19</v>
      </c>
      <c r="F2267" t="s">
        <v>3</v>
      </c>
      <c r="G2267" t="s">
        <v>155</v>
      </c>
      <c r="H2267" t="str">
        <f>IF(ISBLANK(G2267),"cash",IF(COUNTIF($D$2:D2267,D2267)=1,"Nuevo","frecuente"))</f>
        <v>frecuente</v>
      </c>
      <c r="I2267" s="8">
        <v>25.96</v>
      </c>
      <c r="J2267" t="s">
        <v>28</v>
      </c>
      <c r="K2267" t="str">
        <f>Tabla1[[#This Row],[day_of_the_week]]&amp;"-"&amp;Tabla1[[#This Row],[hour]]&amp;"-"&amp;Tabla1[[#This Row],[cash_type]]&amp;"-"&amp;Tabla1[[#This Row],[card]]&amp;"-"&amp;Tabla1[[#This Row],[coffee_name]]</f>
        <v>lunes-10:19-card-ANON-0000-0000-0141-Cortado</v>
      </c>
      <c r="L2267" t="str">
        <f>IF(COUNTIF($K$2:K2267,K2267)=1,"único","repetido")</f>
        <v>único</v>
      </c>
    </row>
    <row r="2268" spans="1:12" x14ac:dyDescent="0.3">
      <c r="A2268" s="1">
        <v>45607</v>
      </c>
      <c r="B2268" s="2">
        <v>45607.679675925923</v>
      </c>
      <c r="C2268" s="2" t="str">
        <f>TEXT(Tabla1[[#This Row],[date]],"mmm")</f>
        <v>nov</v>
      </c>
      <c r="D2268" s="2" t="str">
        <f>TEXT(Tabla1[[#This Row],[date]],"dddd")</f>
        <v>lunes</v>
      </c>
      <c r="E2268" s="2" t="str">
        <f>TEXT(Tabla1[[#This Row],[datetime]],"hh:mm")</f>
        <v>16:18</v>
      </c>
      <c r="F2268" t="s">
        <v>3</v>
      </c>
      <c r="G2268" t="s">
        <v>220</v>
      </c>
      <c r="H2268" t="str">
        <f>IF(ISBLANK(G2268),"cash",IF(COUNTIF($D$2:D2268,D2268)=1,"Nuevo","frecuente"))</f>
        <v>frecuente</v>
      </c>
      <c r="I2268" s="8">
        <v>35.76</v>
      </c>
      <c r="J2268" t="s">
        <v>43</v>
      </c>
      <c r="K2268" t="str">
        <f>Tabla1[[#This Row],[day_of_the_week]]&amp;"-"&amp;Tabla1[[#This Row],[hour]]&amp;"-"&amp;Tabla1[[#This Row],[cash_type]]&amp;"-"&amp;Tabla1[[#This Row],[card]]&amp;"-"&amp;Tabla1[[#This Row],[coffee_name]]</f>
        <v>lunes-16:18-card-ANON-0000-0000-0206-Cappuccino</v>
      </c>
      <c r="L2268" t="str">
        <f>IF(COUNTIF($K$2:K2268,K2268)=1,"único","repetido")</f>
        <v>único</v>
      </c>
    </row>
    <row r="2269" spans="1:12" x14ac:dyDescent="0.3">
      <c r="A2269" s="1">
        <v>45607</v>
      </c>
      <c r="B2269" s="2">
        <v>45607.68047068287</v>
      </c>
      <c r="C2269" s="2" t="str">
        <f>TEXT(Tabla1[[#This Row],[date]],"mmm")</f>
        <v>nov</v>
      </c>
      <c r="D2269" s="2" t="str">
        <f>TEXT(Tabla1[[#This Row],[date]],"dddd")</f>
        <v>lunes</v>
      </c>
      <c r="E2269" s="2" t="str">
        <f>TEXT(Tabla1[[#This Row],[datetime]],"hh:mm")</f>
        <v>16:19</v>
      </c>
      <c r="F2269" t="s">
        <v>3</v>
      </c>
      <c r="G2269" t="s">
        <v>220</v>
      </c>
      <c r="H2269" t="str">
        <f>IF(ISBLANK(G2269),"cash",IF(COUNTIF($D$2:D2269,D2269)=1,"Nuevo","frecuente"))</f>
        <v>frecuente</v>
      </c>
      <c r="I2269" s="8">
        <v>35.76</v>
      </c>
      <c r="J2269" t="s">
        <v>9</v>
      </c>
      <c r="K2269" t="str">
        <f>Tabla1[[#This Row],[day_of_the_week]]&amp;"-"&amp;Tabla1[[#This Row],[hour]]&amp;"-"&amp;Tabla1[[#This Row],[cash_type]]&amp;"-"&amp;Tabla1[[#This Row],[card]]&amp;"-"&amp;Tabla1[[#This Row],[coffee_name]]</f>
        <v>lunes-16:19-card-ANON-0000-0000-0206-Hot Chocolate</v>
      </c>
      <c r="L2269" t="str">
        <f>IF(COUNTIF($K$2:K2269,K2269)=1,"único","repetido")</f>
        <v>único</v>
      </c>
    </row>
    <row r="2270" spans="1:12" x14ac:dyDescent="0.3">
      <c r="A2270" s="1">
        <v>45607</v>
      </c>
      <c r="B2270" s="2">
        <v>45607.731620983795</v>
      </c>
      <c r="C2270" s="2" t="str">
        <f>TEXT(Tabla1[[#This Row],[date]],"mmm")</f>
        <v>nov</v>
      </c>
      <c r="D2270" s="2" t="str">
        <f>TEXT(Tabla1[[#This Row],[date]],"dddd")</f>
        <v>lunes</v>
      </c>
      <c r="E2270" s="2" t="str">
        <f>TEXT(Tabla1[[#This Row],[datetime]],"hh:mm")</f>
        <v>17:33</v>
      </c>
      <c r="F2270" t="s">
        <v>3</v>
      </c>
      <c r="G2270" t="s">
        <v>899</v>
      </c>
      <c r="H2270" t="str">
        <f>IF(ISBLANK(G2270),"cash",IF(COUNTIF($D$2:D2270,D2270)=1,"Nuevo","frecuente"))</f>
        <v>frecuente</v>
      </c>
      <c r="I2270" s="8">
        <v>35.76</v>
      </c>
      <c r="J2270" t="s">
        <v>43</v>
      </c>
      <c r="K2270" t="str">
        <f>Tabla1[[#This Row],[day_of_the_week]]&amp;"-"&amp;Tabla1[[#This Row],[hour]]&amp;"-"&amp;Tabla1[[#This Row],[cash_type]]&amp;"-"&amp;Tabla1[[#This Row],[card]]&amp;"-"&amp;Tabla1[[#This Row],[coffee_name]]</f>
        <v>lunes-17:33-card-ANON-0000-0000-0885-Cappuccino</v>
      </c>
      <c r="L2270" t="str">
        <f>IF(COUNTIF($K$2:K2270,K2270)=1,"único","repetido")</f>
        <v>único</v>
      </c>
    </row>
    <row r="2271" spans="1:12" x14ac:dyDescent="0.3">
      <c r="A2271" s="1">
        <v>45607</v>
      </c>
      <c r="B2271" s="2">
        <v>45607.792209606479</v>
      </c>
      <c r="C2271" s="2" t="str">
        <f>TEXT(Tabla1[[#This Row],[date]],"mmm")</f>
        <v>nov</v>
      </c>
      <c r="D2271" s="2" t="str">
        <f>TEXT(Tabla1[[#This Row],[date]],"dddd")</f>
        <v>lunes</v>
      </c>
      <c r="E2271" s="2" t="str">
        <f>TEXT(Tabla1[[#This Row],[datetime]],"hh:mm")</f>
        <v>19:00</v>
      </c>
      <c r="F2271" t="s">
        <v>3</v>
      </c>
      <c r="G2271" t="s">
        <v>900</v>
      </c>
      <c r="H2271" t="str">
        <f>IF(ISBLANK(G2271),"cash",IF(COUNTIF($D$2:D2271,D2271)=1,"Nuevo","frecuente"))</f>
        <v>frecuente</v>
      </c>
      <c r="I2271" s="8">
        <v>35.76</v>
      </c>
      <c r="J2271" t="s">
        <v>7</v>
      </c>
      <c r="K2271" t="str">
        <f>Tabla1[[#This Row],[day_of_the_week]]&amp;"-"&amp;Tabla1[[#This Row],[hour]]&amp;"-"&amp;Tabla1[[#This Row],[cash_type]]&amp;"-"&amp;Tabla1[[#This Row],[card]]&amp;"-"&amp;Tabla1[[#This Row],[coffee_name]]</f>
        <v>lunes-19:00-card-ANON-0000-0000-0886-Latte</v>
      </c>
      <c r="L2271" t="str">
        <f>IF(COUNTIF($K$2:K2271,K2271)=1,"único","repetido")</f>
        <v>único</v>
      </c>
    </row>
    <row r="2272" spans="1:12" x14ac:dyDescent="0.3">
      <c r="A2272" s="1">
        <v>45607</v>
      </c>
      <c r="B2272" s="2">
        <v>45607.794624166665</v>
      </c>
      <c r="C2272" s="2" t="str">
        <f>TEXT(Tabla1[[#This Row],[date]],"mmm")</f>
        <v>nov</v>
      </c>
      <c r="D2272" s="2" t="str">
        <f>TEXT(Tabla1[[#This Row],[date]],"dddd")</f>
        <v>lunes</v>
      </c>
      <c r="E2272" s="2" t="str">
        <f>TEXT(Tabla1[[#This Row],[datetime]],"hh:mm")</f>
        <v>19:04</v>
      </c>
      <c r="F2272" t="s">
        <v>3</v>
      </c>
      <c r="G2272" t="s">
        <v>901</v>
      </c>
      <c r="H2272" t="str">
        <f>IF(ISBLANK(G2272),"cash",IF(COUNTIF($D$2:D2272,D2272)=1,"Nuevo","frecuente"))</f>
        <v>frecuente</v>
      </c>
      <c r="I2272" s="8">
        <v>35.76</v>
      </c>
      <c r="J2272" t="s">
        <v>9</v>
      </c>
      <c r="K2272" t="str">
        <f>Tabla1[[#This Row],[day_of_the_week]]&amp;"-"&amp;Tabla1[[#This Row],[hour]]&amp;"-"&amp;Tabla1[[#This Row],[cash_type]]&amp;"-"&amp;Tabla1[[#This Row],[card]]&amp;"-"&amp;Tabla1[[#This Row],[coffee_name]]</f>
        <v>lunes-19:04-card-ANON-0000-0000-0887-Hot Chocolate</v>
      </c>
      <c r="L2272" t="str">
        <f>IF(COUNTIF($K$2:K2272,K2272)=1,"único","repetido")</f>
        <v>único</v>
      </c>
    </row>
    <row r="2273" spans="1:12" x14ac:dyDescent="0.3">
      <c r="A2273" s="1">
        <v>45607</v>
      </c>
      <c r="B2273" s="2">
        <v>45607.880922233795</v>
      </c>
      <c r="C2273" s="2" t="str">
        <f>TEXT(Tabla1[[#This Row],[date]],"mmm")</f>
        <v>nov</v>
      </c>
      <c r="D2273" s="2" t="str">
        <f>TEXT(Tabla1[[#This Row],[date]],"dddd")</f>
        <v>lunes</v>
      </c>
      <c r="E2273" s="2" t="str">
        <f>TEXT(Tabla1[[#This Row],[datetime]],"hh:mm")</f>
        <v>21:08</v>
      </c>
      <c r="F2273" t="s">
        <v>3</v>
      </c>
      <c r="G2273" t="s">
        <v>902</v>
      </c>
      <c r="H2273" t="str">
        <f>IF(ISBLANK(G2273),"cash",IF(COUNTIF($D$2:D2273,D2273)=1,"Nuevo","frecuente"))</f>
        <v>frecuente</v>
      </c>
      <c r="I2273" s="8">
        <v>35.76</v>
      </c>
      <c r="J2273" t="s">
        <v>7</v>
      </c>
      <c r="K2273" t="str">
        <f>Tabla1[[#This Row],[day_of_the_week]]&amp;"-"&amp;Tabla1[[#This Row],[hour]]&amp;"-"&amp;Tabla1[[#This Row],[cash_type]]&amp;"-"&amp;Tabla1[[#This Row],[card]]&amp;"-"&amp;Tabla1[[#This Row],[coffee_name]]</f>
        <v>lunes-21:08-card-ANON-0000-0000-0888-Latte</v>
      </c>
      <c r="L2273" t="str">
        <f>IF(COUNTIF($K$2:K2273,K2273)=1,"único","repetido")</f>
        <v>único</v>
      </c>
    </row>
    <row r="2274" spans="1:12" x14ac:dyDescent="0.3">
      <c r="A2274" s="1">
        <v>45607</v>
      </c>
      <c r="B2274" s="2">
        <v>45607.881793437497</v>
      </c>
      <c r="C2274" s="2" t="str">
        <f>TEXT(Tabla1[[#This Row],[date]],"mmm")</f>
        <v>nov</v>
      </c>
      <c r="D2274" s="2" t="str">
        <f>TEXT(Tabla1[[#This Row],[date]],"dddd")</f>
        <v>lunes</v>
      </c>
      <c r="E2274" s="2" t="str">
        <f>TEXT(Tabla1[[#This Row],[datetime]],"hh:mm")</f>
        <v>21:09</v>
      </c>
      <c r="F2274" t="s">
        <v>3</v>
      </c>
      <c r="G2274" t="s">
        <v>902</v>
      </c>
      <c r="H2274" t="str">
        <f>IF(ISBLANK(G2274),"cash",IF(COUNTIF($D$2:D2274,D2274)=1,"Nuevo","frecuente"))</f>
        <v>frecuente</v>
      </c>
      <c r="I2274" s="8">
        <v>35.76</v>
      </c>
      <c r="J2274" t="s">
        <v>7</v>
      </c>
      <c r="K2274" t="str">
        <f>Tabla1[[#This Row],[day_of_the_week]]&amp;"-"&amp;Tabla1[[#This Row],[hour]]&amp;"-"&amp;Tabla1[[#This Row],[cash_type]]&amp;"-"&amp;Tabla1[[#This Row],[card]]&amp;"-"&amp;Tabla1[[#This Row],[coffee_name]]</f>
        <v>lunes-21:09-card-ANON-0000-0000-0888-Latte</v>
      </c>
      <c r="L2274" t="str">
        <f>IF(COUNTIF($K$2:K2274,K2274)=1,"único","repetido")</f>
        <v>único</v>
      </c>
    </row>
    <row r="2275" spans="1:12" x14ac:dyDescent="0.3">
      <c r="A2275" s="1">
        <v>45608</v>
      </c>
      <c r="B2275" s="2">
        <v>45608.418849212962</v>
      </c>
      <c r="C2275" s="2" t="str">
        <f>TEXT(Tabla1[[#This Row],[date]],"mmm")</f>
        <v>nov</v>
      </c>
      <c r="D2275" s="2" t="str">
        <f>TEXT(Tabla1[[#This Row],[date]],"dddd")</f>
        <v>martes</v>
      </c>
      <c r="E2275" s="2" t="str">
        <f>TEXT(Tabla1[[#This Row],[datetime]],"hh:mm")</f>
        <v>10:03</v>
      </c>
      <c r="F2275" t="s">
        <v>3</v>
      </c>
      <c r="G2275" t="s">
        <v>903</v>
      </c>
      <c r="H2275" t="str">
        <f>IF(ISBLANK(G2275),"cash",IF(COUNTIF($D$2:D2275,D2275)=1,"Nuevo","frecuente"))</f>
        <v>frecuente</v>
      </c>
      <c r="I2275" s="8">
        <v>35.76</v>
      </c>
      <c r="J2275" t="s">
        <v>7</v>
      </c>
      <c r="K2275" t="str">
        <f>Tabla1[[#This Row],[day_of_the_week]]&amp;"-"&amp;Tabla1[[#This Row],[hour]]&amp;"-"&amp;Tabla1[[#This Row],[cash_type]]&amp;"-"&amp;Tabla1[[#This Row],[card]]&amp;"-"&amp;Tabla1[[#This Row],[coffee_name]]</f>
        <v>martes-10:03-card-ANON-0000-0000-0889-Latte</v>
      </c>
      <c r="L2275" t="str">
        <f>IF(COUNTIF($K$2:K2275,K2275)=1,"único","repetido")</f>
        <v>único</v>
      </c>
    </row>
    <row r="2276" spans="1:12" x14ac:dyDescent="0.3">
      <c r="A2276" s="1">
        <v>45608</v>
      </c>
      <c r="B2276" s="2">
        <v>45608.552608726852</v>
      </c>
      <c r="C2276" s="2" t="str">
        <f>TEXT(Tabla1[[#This Row],[date]],"mmm")</f>
        <v>nov</v>
      </c>
      <c r="D2276" s="2" t="str">
        <f>TEXT(Tabla1[[#This Row],[date]],"dddd")</f>
        <v>martes</v>
      </c>
      <c r="E2276" s="2" t="str">
        <f>TEXT(Tabla1[[#This Row],[datetime]],"hh:mm")</f>
        <v>13:15</v>
      </c>
      <c r="F2276" t="s">
        <v>3</v>
      </c>
      <c r="G2276" t="s">
        <v>904</v>
      </c>
      <c r="H2276" t="str">
        <f>IF(ISBLANK(G2276),"cash",IF(COUNTIF($D$2:D2276,D2276)=1,"Nuevo","frecuente"))</f>
        <v>frecuente</v>
      </c>
      <c r="I2276" s="8">
        <v>35.76</v>
      </c>
      <c r="J2276" t="s">
        <v>7</v>
      </c>
      <c r="K2276" t="str">
        <f>Tabla1[[#This Row],[day_of_the_week]]&amp;"-"&amp;Tabla1[[#This Row],[hour]]&amp;"-"&amp;Tabla1[[#This Row],[cash_type]]&amp;"-"&amp;Tabla1[[#This Row],[card]]&amp;"-"&amp;Tabla1[[#This Row],[coffee_name]]</f>
        <v>martes-13:15-card-ANON-0000-0000-0890-Latte</v>
      </c>
      <c r="L2276" t="str">
        <f>IF(COUNTIF($K$2:K2276,K2276)=1,"único","repetido")</f>
        <v>único</v>
      </c>
    </row>
    <row r="2277" spans="1:12" x14ac:dyDescent="0.3">
      <c r="A2277" s="1">
        <v>45608</v>
      </c>
      <c r="B2277" s="2">
        <v>45608.610588981479</v>
      </c>
      <c r="C2277" s="2" t="str">
        <f>TEXT(Tabla1[[#This Row],[date]],"mmm")</f>
        <v>nov</v>
      </c>
      <c r="D2277" s="2" t="str">
        <f>TEXT(Tabla1[[#This Row],[date]],"dddd")</f>
        <v>martes</v>
      </c>
      <c r="E2277" s="2" t="str">
        <f>TEXT(Tabla1[[#This Row],[datetime]],"hh:mm")</f>
        <v>14:39</v>
      </c>
      <c r="F2277" t="s">
        <v>3</v>
      </c>
      <c r="G2277" t="s">
        <v>705</v>
      </c>
      <c r="H2277" t="str">
        <f>IF(ISBLANK(G2277),"cash",IF(COUNTIF($D$2:D2277,D2277)=1,"Nuevo","frecuente"))</f>
        <v>frecuente</v>
      </c>
      <c r="I2277" s="8">
        <v>35.76</v>
      </c>
      <c r="J2277" t="s">
        <v>7</v>
      </c>
      <c r="K2277" t="str">
        <f>Tabla1[[#This Row],[day_of_the_week]]&amp;"-"&amp;Tabla1[[#This Row],[hour]]&amp;"-"&amp;Tabla1[[#This Row],[cash_type]]&amp;"-"&amp;Tabla1[[#This Row],[card]]&amp;"-"&amp;Tabla1[[#This Row],[coffee_name]]</f>
        <v>martes-14:39-card-ANON-0000-0000-0691-Latte</v>
      </c>
      <c r="L2277" t="str">
        <f>IF(COUNTIF($K$2:K2277,K2277)=1,"único","repetido")</f>
        <v>único</v>
      </c>
    </row>
    <row r="2278" spans="1:12" x14ac:dyDescent="0.3">
      <c r="A2278" s="1">
        <v>45608</v>
      </c>
      <c r="B2278" s="2">
        <v>45608.699471805558</v>
      </c>
      <c r="C2278" s="2" t="str">
        <f>TEXT(Tabla1[[#This Row],[date]],"mmm")</f>
        <v>nov</v>
      </c>
      <c r="D2278" s="2" t="str">
        <f>TEXT(Tabla1[[#This Row],[date]],"dddd")</f>
        <v>martes</v>
      </c>
      <c r="E2278" s="2" t="str">
        <f>TEXT(Tabla1[[#This Row],[datetime]],"hh:mm")</f>
        <v>16:47</v>
      </c>
      <c r="F2278" t="s">
        <v>3</v>
      </c>
      <c r="G2278" t="s">
        <v>905</v>
      </c>
      <c r="H2278" t="str">
        <f>IF(ISBLANK(G2278),"cash",IF(COUNTIF($D$2:D2278,D2278)=1,"Nuevo","frecuente"))</f>
        <v>frecuente</v>
      </c>
      <c r="I2278" s="8">
        <v>35.76</v>
      </c>
      <c r="J2278" t="s">
        <v>9</v>
      </c>
      <c r="K2278" t="str">
        <f>Tabla1[[#This Row],[day_of_the_week]]&amp;"-"&amp;Tabla1[[#This Row],[hour]]&amp;"-"&amp;Tabla1[[#This Row],[cash_type]]&amp;"-"&amp;Tabla1[[#This Row],[card]]&amp;"-"&amp;Tabla1[[#This Row],[coffee_name]]</f>
        <v>martes-16:47-card-ANON-0000-0000-0891-Hot Chocolate</v>
      </c>
      <c r="L2278" t="str">
        <f>IF(COUNTIF($K$2:K2278,K2278)=1,"único","repetido")</f>
        <v>único</v>
      </c>
    </row>
    <row r="2279" spans="1:12" x14ac:dyDescent="0.3">
      <c r="A2279" s="1">
        <v>45608</v>
      </c>
      <c r="B2279" s="2">
        <v>45608.700056689813</v>
      </c>
      <c r="C2279" s="2" t="str">
        <f>TEXT(Tabla1[[#This Row],[date]],"mmm")</f>
        <v>nov</v>
      </c>
      <c r="D2279" s="2" t="str">
        <f>TEXT(Tabla1[[#This Row],[date]],"dddd")</f>
        <v>martes</v>
      </c>
      <c r="E2279" s="2" t="str">
        <f>TEXT(Tabla1[[#This Row],[datetime]],"hh:mm")</f>
        <v>16:48</v>
      </c>
      <c r="F2279" t="s">
        <v>3</v>
      </c>
      <c r="G2279" t="s">
        <v>905</v>
      </c>
      <c r="H2279" t="str">
        <f>IF(ISBLANK(G2279),"cash",IF(COUNTIF($D$2:D2279,D2279)=1,"Nuevo","frecuente"))</f>
        <v>frecuente</v>
      </c>
      <c r="I2279" s="8">
        <v>35.76</v>
      </c>
      <c r="J2279" t="s">
        <v>9</v>
      </c>
      <c r="K2279" t="str">
        <f>Tabla1[[#This Row],[day_of_the_week]]&amp;"-"&amp;Tabla1[[#This Row],[hour]]&amp;"-"&amp;Tabla1[[#This Row],[cash_type]]&amp;"-"&amp;Tabla1[[#This Row],[card]]&amp;"-"&amp;Tabla1[[#This Row],[coffee_name]]</f>
        <v>martes-16:48-card-ANON-0000-0000-0891-Hot Chocolate</v>
      </c>
      <c r="L2279" t="str">
        <f>IF(COUNTIF($K$2:K2279,K2279)=1,"único","repetido")</f>
        <v>único</v>
      </c>
    </row>
    <row r="2280" spans="1:12" x14ac:dyDescent="0.3">
      <c r="A2280" s="1">
        <v>45608</v>
      </c>
      <c r="B2280" s="2">
        <v>45608.700739861109</v>
      </c>
      <c r="C2280" s="2" t="str">
        <f>TEXT(Tabla1[[#This Row],[date]],"mmm")</f>
        <v>nov</v>
      </c>
      <c r="D2280" s="2" t="str">
        <f>TEXT(Tabla1[[#This Row],[date]],"dddd")</f>
        <v>martes</v>
      </c>
      <c r="E2280" s="2" t="str">
        <f>TEXT(Tabla1[[#This Row],[datetime]],"hh:mm")</f>
        <v>16:49</v>
      </c>
      <c r="F2280" t="s">
        <v>3</v>
      </c>
      <c r="G2280" t="s">
        <v>905</v>
      </c>
      <c r="H2280" t="str">
        <f>IF(ISBLANK(G2280),"cash",IF(COUNTIF($D$2:D2280,D2280)=1,"Nuevo","frecuente"))</f>
        <v>frecuente</v>
      </c>
      <c r="I2280" s="8">
        <v>35.76</v>
      </c>
      <c r="J2280" t="s">
        <v>18</v>
      </c>
      <c r="K2280" t="str">
        <f>Tabla1[[#This Row],[day_of_the_week]]&amp;"-"&amp;Tabla1[[#This Row],[hour]]&amp;"-"&amp;Tabla1[[#This Row],[cash_type]]&amp;"-"&amp;Tabla1[[#This Row],[card]]&amp;"-"&amp;Tabla1[[#This Row],[coffee_name]]</f>
        <v>martes-16:49-card-ANON-0000-0000-0891-Cocoa</v>
      </c>
      <c r="L2280" t="str">
        <f>IF(COUNTIF($K$2:K2280,K2280)=1,"único","repetido")</f>
        <v>único</v>
      </c>
    </row>
    <row r="2281" spans="1:12" x14ac:dyDescent="0.3">
      <c r="A2281" s="1">
        <v>45608</v>
      </c>
      <c r="B2281" s="2">
        <v>45608.781416006947</v>
      </c>
      <c r="C2281" s="2" t="str">
        <f>TEXT(Tabla1[[#This Row],[date]],"mmm")</f>
        <v>nov</v>
      </c>
      <c r="D2281" s="2" t="str">
        <f>TEXT(Tabla1[[#This Row],[date]],"dddd")</f>
        <v>martes</v>
      </c>
      <c r="E2281" s="2" t="str">
        <f>TEXT(Tabla1[[#This Row],[datetime]],"hh:mm")</f>
        <v>18:45</v>
      </c>
      <c r="F2281" t="s">
        <v>3</v>
      </c>
      <c r="G2281" t="s">
        <v>710</v>
      </c>
      <c r="H2281" t="str">
        <f>IF(ISBLANK(G2281),"cash",IF(COUNTIF($D$2:D2281,D2281)=1,"Nuevo","frecuente"))</f>
        <v>frecuente</v>
      </c>
      <c r="I2281" s="8">
        <v>35.76</v>
      </c>
      <c r="J2281" t="s">
        <v>43</v>
      </c>
      <c r="K2281" t="str">
        <f>Tabla1[[#This Row],[day_of_the_week]]&amp;"-"&amp;Tabla1[[#This Row],[hour]]&amp;"-"&amp;Tabla1[[#This Row],[cash_type]]&amp;"-"&amp;Tabla1[[#This Row],[card]]&amp;"-"&amp;Tabla1[[#This Row],[coffee_name]]</f>
        <v>martes-18:45-card-ANON-0000-0000-0696-Cappuccino</v>
      </c>
      <c r="L2281" t="str">
        <f>IF(COUNTIF($K$2:K2281,K2281)=1,"único","repetido")</f>
        <v>único</v>
      </c>
    </row>
    <row r="2282" spans="1:12" x14ac:dyDescent="0.3">
      <c r="A2282" s="1">
        <v>45608</v>
      </c>
      <c r="B2282" s="2">
        <v>45608.838863611112</v>
      </c>
      <c r="C2282" s="2" t="str">
        <f>TEXT(Tabla1[[#This Row],[date]],"mmm")</f>
        <v>nov</v>
      </c>
      <c r="D2282" s="2" t="str">
        <f>TEXT(Tabla1[[#This Row],[date]],"dddd")</f>
        <v>martes</v>
      </c>
      <c r="E2282" s="2" t="str">
        <f>TEXT(Tabla1[[#This Row],[datetime]],"hh:mm")</f>
        <v>20:07</v>
      </c>
      <c r="F2282" t="s">
        <v>3</v>
      </c>
      <c r="G2282" t="s">
        <v>906</v>
      </c>
      <c r="H2282" t="str">
        <f>IF(ISBLANK(G2282),"cash",IF(COUNTIF($D$2:D2282,D2282)=1,"Nuevo","frecuente"))</f>
        <v>frecuente</v>
      </c>
      <c r="I2282" s="8">
        <v>35.76</v>
      </c>
      <c r="J2282" t="s">
        <v>7</v>
      </c>
      <c r="K2282" t="str">
        <f>Tabla1[[#This Row],[day_of_the_week]]&amp;"-"&amp;Tabla1[[#This Row],[hour]]&amp;"-"&amp;Tabla1[[#This Row],[cash_type]]&amp;"-"&amp;Tabla1[[#This Row],[card]]&amp;"-"&amp;Tabla1[[#This Row],[coffee_name]]</f>
        <v>martes-20:07-card-ANON-0000-0000-0892-Latte</v>
      </c>
      <c r="L2282" t="str">
        <f>IF(COUNTIF($K$2:K2282,K2282)=1,"único","repetido")</f>
        <v>único</v>
      </c>
    </row>
    <row r="2283" spans="1:12" x14ac:dyDescent="0.3">
      <c r="A2283" s="1">
        <v>45608</v>
      </c>
      <c r="B2283" s="2">
        <v>45608.839835682869</v>
      </c>
      <c r="C2283" s="2" t="str">
        <f>TEXT(Tabla1[[#This Row],[date]],"mmm")</f>
        <v>nov</v>
      </c>
      <c r="D2283" s="2" t="str">
        <f>TEXT(Tabla1[[#This Row],[date]],"dddd")</f>
        <v>martes</v>
      </c>
      <c r="E2283" s="2" t="str">
        <f>TEXT(Tabla1[[#This Row],[datetime]],"hh:mm")</f>
        <v>20:09</v>
      </c>
      <c r="F2283" t="s">
        <v>3</v>
      </c>
      <c r="G2283" t="s">
        <v>907</v>
      </c>
      <c r="H2283" t="str">
        <f>IF(ISBLANK(G2283),"cash",IF(COUNTIF($D$2:D2283,D2283)=1,"Nuevo","frecuente"))</f>
        <v>frecuente</v>
      </c>
      <c r="I2283" s="8">
        <v>35.76</v>
      </c>
      <c r="J2283" t="s">
        <v>18</v>
      </c>
      <c r="K2283" t="str">
        <f>Tabla1[[#This Row],[day_of_the_week]]&amp;"-"&amp;Tabla1[[#This Row],[hour]]&amp;"-"&amp;Tabla1[[#This Row],[cash_type]]&amp;"-"&amp;Tabla1[[#This Row],[card]]&amp;"-"&amp;Tabla1[[#This Row],[coffee_name]]</f>
        <v>martes-20:09-card-ANON-0000-0000-0893-Cocoa</v>
      </c>
      <c r="L2283" t="str">
        <f>IF(COUNTIF($K$2:K2283,K2283)=1,"único","repetido")</f>
        <v>único</v>
      </c>
    </row>
    <row r="2284" spans="1:12" x14ac:dyDescent="0.3">
      <c r="A2284" s="1">
        <v>45609</v>
      </c>
      <c r="B2284" s="2">
        <v>45609.339708935186</v>
      </c>
      <c r="C2284" s="2" t="str">
        <f>TEXT(Tabla1[[#This Row],[date]],"mmm")</f>
        <v>nov</v>
      </c>
      <c r="D2284" s="2" t="str">
        <f>TEXT(Tabla1[[#This Row],[date]],"dddd")</f>
        <v>miércoles</v>
      </c>
      <c r="E2284" s="2" t="str">
        <f>TEXT(Tabla1[[#This Row],[datetime]],"hh:mm")</f>
        <v>08:09</v>
      </c>
      <c r="F2284" t="s">
        <v>3</v>
      </c>
      <c r="G2284" t="s">
        <v>908</v>
      </c>
      <c r="H2284" t="str">
        <f>IF(ISBLANK(G2284),"cash",IF(COUNTIF($D$2:D2284,D2284)=1,"Nuevo","frecuente"))</f>
        <v>frecuente</v>
      </c>
      <c r="I2284" s="8">
        <v>30.86</v>
      </c>
      <c r="J2284" t="s">
        <v>14</v>
      </c>
      <c r="K2284" t="str">
        <f>Tabla1[[#This Row],[day_of_the_week]]&amp;"-"&amp;Tabla1[[#This Row],[hour]]&amp;"-"&amp;Tabla1[[#This Row],[cash_type]]&amp;"-"&amp;Tabla1[[#This Row],[card]]&amp;"-"&amp;Tabla1[[#This Row],[coffee_name]]</f>
        <v>miércoles-08:09-card-ANON-0000-0000-0894-Americano with Milk</v>
      </c>
      <c r="L2284" t="str">
        <f>IF(COUNTIF($K$2:K2284,K2284)=1,"único","repetido")</f>
        <v>único</v>
      </c>
    </row>
    <row r="2285" spans="1:12" x14ac:dyDescent="0.3">
      <c r="A2285" s="1">
        <v>45609</v>
      </c>
      <c r="B2285" s="2">
        <v>45609.44286171296</v>
      </c>
      <c r="C2285" s="2" t="str">
        <f>TEXT(Tabla1[[#This Row],[date]],"mmm")</f>
        <v>nov</v>
      </c>
      <c r="D2285" s="2" t="str">
        <f>TEXT(Tabla1[[#This Row],[date]],"dddd")</f>
        <v>miércoles</v>
      </c>
      <c r="E2285" s="2" t="str">
        <f>TEXT(Tabla1[[#This Row],[datetime]],"hh:mm")</f>
        <v>10:37</v>
      </c>
      <c r="F2285" t="s">
        <v>3</v>
      </c>
      <c r="G2285" t="s">
        <v>906</v>
      </c>
      <c r="H2285" t="str">
        <f>IF(ISBLANK(G2285),"cash",IF(COUNTIF($D$2:D2285,D2285)=1,"Nuevo","frecuente"))</f>
        <v>frecuente</v>
      </c>
      <c r="I2285" s="8">
        <v>35.76</v>
      </c>
      <c r="J2285" t="s">
        <v>7</v>
      </c>
      <c r="K2285" t="str">
        <f>Tabla1[[#This Row],[day_of_the_week]]&amp;"-"&amp;Tabla1[[#This Row],[hour]]&amp;"-"&amp;Tabla1[[#This Row],[cash_type]]&amp;"-"&amp;Tabla1[[#This Row],[card]]&amp;"-"&amp;Tabla1[[#This Row],[coffee_name]]</f>
        <v>miércoles-10:37-card-ANON-0000-0000-0892-Latte</v>
      </c>
      <c r="L2285" t="str">
        <f>IF(COUNTIF($K$2:K2285,K2285)=1,"único","repetido")</f>
        <v>único</v>
      </c>
    </row>
    <row r="2286" spans="1:12" x14ac:dyDescent="0.3">
      <c r="A2286" s="1">
        <v>45609</v>
      </c>
      <c r="B2286" s="2">
        <v>45609.555492708336</v>
      </c>
      <c r="C2286" s="2" t="str">
        <f>TEXT(Tabla1[[#This Row],[date]],"mmm")</f>
        <v>nov</v>
      </c>
      <c r="D2286" s="2" t="str">
        <f>TEXT(Tabla1[[#This Row],[date]],"dddd")</f>
        <v>miércoles</v>
      </c>
      <c r="E2286" s="2" t="str">
        <f>TEXT(Tabla1[[#This Row],[datetime]],"hh:mm")</f>
        <v>13:19</v>
      </c>
      <c r="F2286" t="s">
        <v>3</v>
      </c>
      <c r="G2286" t="s">
        <v>909</v>
      </c>
      <c r="H2286" t="str">
        <f>IF(ISBLANK(G2286),"cash",IF(COUNTIF($D$2:D2286,D2286)=1,"Nuevo","frecuente"))</f>
        <v>frecuente</v>
      </c>
      <c r="I2286" s="8">
        <v>30.86</v>
      </c>
      <c r="J2286" t="s">
        <v>14</v>
      </c>
      <c r="K2286" t="str">
        <f>Tabla1[[#This Row],[day_of_the_week]]&amp;"-"&amp;Tabla1[[#This Row],[hour]]&amp;"-"&amp;Tabla1[[#This Row],[cash_type]]&amp;"-"&amp;Tabla1[[#This Row],[card]]&amp;"-"&amp;Tabla1[[#This Row],[coffee_name]]</f>
        <v>miércoles-13:19-card-ANON-0000-0000-0895-Americano with Milk</v>
      </c>
      <c r="L2286" t="str">
        <f>IF(COUNTIF($K$2:K2286,K2286)=1,"único","repetido")</f>
        <v>único</v>
      </c>
    </row>
    <row r="2287" spans="1:12" x14ac:dyDescent="0.3">
      <c r="A2287" s="1">
        <v>45609</v>
      </c>
      <c r="B2287" s="2">
        <v>45609.556232372684</v>
      </c>
      <c r="C2287" s="2" t="str">
        <f>TEXT(Tabla1[[#This Row],[date]],"mmm")</f>
        <v>nov</v>
      </c>
      <c r="D2287" s="2" t="str">
        <f>TEXT(Tabla1[[#This Row],[date]],"dddd")</f>
        <v>miércoles</v>
      </c>
      <c r="E2287" s="2" t="str">
        <f>TEXT(Tabla1[[#This Row],[datetime]],"hh:mm")</f>
        <v>13:20</v>
      </c>
      <c r="F2287" t="s">
        <v>3</v>
      </c>
      <c r="G2287" t="s">
        <v>909</v>
      </c>
      <c r="H2287" t="str">
        <f>IF(ISBLANK(G2287),"cash",IF(COUNTIF($D$2:D2287,D2287)=1,"Nuevo","frecuente"))</f>
        <v>frecuente</v>
      </c>
      <c r="I2287" s="8">
        <v>30.86</v>
      </c>
      <c r="J2287" t="s">
        <v>14</v>
      </c>
      <c r="K2287" t="str">
        <f>Tabla1[[#This Row],[day_of_the_week]]&amp;"-"&amp;Tabla1[[#This Row],[hour]]&amp;"-"&amp;Tabla1[[#This Row],[cash_type]]&amp;"-"&amp;Tabla1[[#This Row],[card]]&amp;"-"&amp;Tabla1[[#This Row],[coffee_name]]</f>
        <v>miércoles-13:20-card-ANON-0000-0000-0895-Americano with Milk</v>
      </c>
      <c r="L2287" t="str">
        <f>IF(COUNTIF($K$2:K2287,K2287)=1,"único","repetido")</f>
        <v>único</v>
      </c>
    </row>
    <row r="2288" spans="1:12" x14ac:dyDescent="0.3">
      <c r="A2288" s="1">
        <v>45609</v>
      </c>
      <c r="B2288" s="2">
        <v>45609.595488888888</v>
      </c>
      <c r="C2288" s="2" t="str">
        <f>TEXT(Tabla1[[#This Row],[date]],"mmm")</f>
        <v>nov</v>
      </c>
      <c r="D2288" s="2" t="str">
        <f>TEXT(Tabla1[[#This Row],[date]],"dddd")</f>
        <v>miércoles</v>
      </c>
      <c r="E2288" s="2" t="str">
        <f>TEXT(Tabla1[[#This Row],[datetime]],"hh:mm")</f>
        <v>14:17</v>
      </c>
      <c r="F2288" t="s">
        <v>3</v>
      </c>
      <c r="G2288" t="s">
        <v>910</v>
      </c>
      <c r="H2288" t="str">
        <f>IF(ISBLANK(G2288),"cash",IF(COUNTIF($D$2:D2288,D2288)=1,"Nuevo","frecuente"))</f>
        <v>frecuente</v>
      </c>
      <c r="I2288" s="8">
        <v>30.86</v>
      </c>
      <c r="J2288" t="s">
        <v>14</v>
      </c>
      <c r="K2288" t="str">
        <f>Tabla1[[#This Row],[day_of_the_week]]&amp;"-"&amp;Tabla1[[#This Row],[hour]]&amp;"-"&amp;Tabla1[[#This Row],[cash_type]]&amp;"-"&amp;Tabla1[[#This Row],[card]]&amp;"-"&amp;Tabla1[[#This Row],[coffee_name]]</f>
        <v>miércoles-14:17-card-ANON-0000-0000-0896-Americano with Milk</v>
      </c>
      <c r="L2288" t="str">
        <f>IF(COUNTIF($K$2:K2288,K2288)=1,"único","repetido")</f>
        <v>único</v>
      </c>
    </row>
    <row r="2289" spans="1:12" x14ac:dyDescent="0.3">
      <c r="A2289" s="1">
        <v>45609</v>
      </c>
      <c r="B2289" s="2">
        <v>45609.615953483793</v>
      </c>
      <c r="C2289" s="2" t="str">
        <f>TEXT(Tabla1[[#This Row],[date]],"mmm")</f>
        <v>nov</v>
      </c>
      <c r="D2289" s="2" t="str">
        <f>TEXT(Tabla1[[#This Row],[date]],"dddd")</f>
        <v>miércoles</v>
      </c>
      <c r="E2289" s="2" t="str">
        <f>TEXT(Tabla1[[#This Row],[datetime]],"hh:mm")</f>
        <v>14:46</v>
      </c>
      <c r="F2289" t="s">
        <v>3</v>
      </c>
      <c r="G2289" t="s">
        <v>906</v>
      </c>
      <c r="H2289" t="str">
        <f>IF(ISBLANK(G2289),"cash",IF(COUNTIF($D$2:D2289,D2289)=1,"Nuevo","frecuente"))</f>
        <v>frecuente</v>
      </c>
      <c r="I2289" s="8">
        <v>35.76</v>
      </c>
      <c r="J2289" t="s">
        <v>7</v>
      </c>
      <c r="K2289" t="str">
        <f>Tabla1[[#This Row],[day_of_the_week]]&amp;"-"&amp;Tabla1[[#This Row],[hour]]&amp;"-"&amp;Tabla1[[#This Row],[cash_type]]&amp;"-"&amp;Tabla1[[#This Row],[card]]&amp;"-"&amp;Tabla1[[#This Row],[coffee_name]]</f>
        <v>miércoles-14:46-card-ANON-0000-0000-0892-Latte</v>
      </c>
      <c r="L2289" t="str">
        <f>IF(COUNTIF($K$2:K2289,K2289)=1,"único","repetido")</f>
        <v>único</v>
      </c>
    </row>
    <row r="2290" spans="1:12" x14ac:dyDescent="0.3">
      <c r="A2290" s="1">
        <v>45610</v>
      </c>
      <c r="B2290" s="2">
        <v>45610.400321504632</v>
      </c>
      <c r="C2290" s="2" t="str">
        <f>TEXT(Tabla1[[#This Row],[date]],"mmm")</f>
        <v>nov</v>
      </c>
      <c r="D2290" s="2" t="str">
        <f>TEXT(Tabla1[[#This Row],[date]],"dddd")</f>
        <v>jueves</v>
      </c>
      <c r="E2290" s="2" t="str">
        <f>TEXT(Tabla1[[#This Row],[datetime]],"hh:mm")</f>
        <v>09:36</v>
      </c>
      <c r="F2290" t="s">
        <v>3</v>
      </c>
      <c r="G2290" t="s">
        <v>906</v>
      </c>
      <c r="H2290" t="str">
        <f>IF(ISBLANK(G2290),"cash",IF(COUNTIF($D$2:D2290,D2290)=1,"Nuevo","frecuente"))</f>
        <v>frecuente</v>
      </c>
      <c r="I2290" s="8">
        <v>35.76</v>
      </c>
      <c r="J2290" t="s">
        <v>7</v>
      </c>
      <c r="K2290" t="str">
        <f>Tabla1[[#This Row],[day_of_the_week]]&amp;"-"&amp;Tabla1[[#This Row],[hour]]&amp;"-"&amp;Tabla1[[#This Row],[cash_type]]&amp;"-"&amp;Tabla1[[#This Row],[card]]&amp;"-"&amp;Tabla1[[#This Row],[coffee_name]]</f>
        <v>jueves-09:36-card-ANON-0000-0000-0892-Latte</v>
      </c>
      <c r="L2290" t="str">
        <f>IF(COUNTIF($K$2:K2290,K2290)=1,"único","repetido")</f>
        <v>único</v>
      </c>
    </row>
    <row r="2291" spans="1:12" x14ac:dyDescent="0.3">
      <c r="A2291" s="1">
        <v>45610</v>
      </c>
      <c r="B2291" s="2">
        <v>45610.421327314813</v>
      </c>
      <c r="C2291" s="2" t="str">
        <f>TEXT(Tabla1[[#This Row],[date]],"mmm")</f>
        <v>nov</v>
      </c>
      <c r="D2291" s="2" t="str">
        <f>TEXT(Tabla1[[#This Row],[date]],"dddd")</f>
        <v>jueves</v>
      </c>
      <c r="E2291" s="2" t="str">
        <f>TEXT(Tabla1[[#This Row],[datetime]],"hh:mm")</f>
        <v>10:06</v>
      </c>
      <c r="F2291" t="s">
        <v>3</v>
      </c>
      <c r="G2291" t="s">
        <v>911</v>
      </c>
      <c r="H2291" t="str">
        <f>IF(ISBLANK(G2291),"cash",IF(COUNTIF($D$2:D2291,D2291)=1,"Nuevo","frecuente"))</f>
        <v>frecuente</v>
      </c>
      <c r="I2291" s="8">
        <v>25.96</v>
      </c>
      <c r="J2291" t="s">
        <v>11</v>
      </c>
      <c r="K2291" t="str">
        <f>Tabla1[[#This Row],[day_of_the_week]]&amp;"-"&amp;Tabla1[[#This Row],[hour]]&amp;"-"&amp;Tabla1[[#This Row],[cash_type]]&amp;"-"&amp;Tabla1[[#This Row],[card]]&amp;"-"&amp;Tabla1[[#This Row],[coffee_name]]</f>
        <v>jueves-10:06-card-ANON-0000-0000-0897-Americano</v>
      </c>
      <c r="L2291" t="str">
        <f>IF(COUNTIF($K$2:K2291,K2291)=1,"único","repetido")</f>
        <v>único</v>
      </c>
    </row>
    <row r="2292" spans="1:12" x14ac:dyDescent="0.3">
      <c r="A2292" s="1">
        <v>45610</v>
      </c>
      <c r="B2292" s="2">
        <v>45610.533917581015</v>
      </c>
      <c r="C2292" s="2" t="str">
        <f>TEXT(Tabla1[[#This Row],[date]],"mmm")</f>
        <v>nov</v>
      </c>
      <c r="D2292" s="2" t="str">
        <f>TEXT(Tabla1[[#This Row],[date]],"dddd")</f>
        <v>jueves</v>
      </c>
      <c r="E2292" s="2" t="str">
        <f>TEXT(Tabla1[[#This Row],[datetime]],"hh:mm")</f>
        <v>12:48</v>
      </c>
      <c r="F2292" t="s">
        <v>3</v>
      </c>
      <c r="G2292" t="s">
        <v>912</v>
      </c>
      <c r="H2292" t="str">
        <f>IF(ISBLANK(G2292),"cash",IF(COUNTIF($D$2:D2292,D2292)=1,"Nuevo","frecuente"))</f>
        <v>frecuente</v>
      </c>
      <c r="I2292" s="8">
        <v>21.06</v>
      </c>
      <c r="J2292" t="s">
        <v>35</v>
      </c>
      <c r="K2292" t="str">
        <f>Tabla1[[#This Row],[day_of_the_week]]&amp;"-"&amp;Tabla1[[#This Row],[hour]]&amp;"-"&amp;Tabla1[[#This Row],[cash_type]]&amp;"-"&amp;Tabla1[[#This Row],[card]]&amp;"-"&amp;Tabla1[[#This Row],[coffee_name]]</f>
        <v>jueves-12:48-card-ANON-0000-0000-0898-Espresso</v>
      </c>
      <c r="L2292" t="str">
        <f>IF(COUNTIF($K$2:K2292,K2292)=1,"único","repetido")</f>
        <v>único</v>
      </c>
    </row>
    <row r="2293" spans="1:12" x14ac:dyDescent="0.3">
      <c r="A2293" s="1">
        <v>45610</v>
      </c>
      <c r="B2293" s="2">
        <v>45610.627608946757</v>
      </c>
      <c r="C2293" s="2" t="str">
        <f>TEXT(Tabla1[[#This Row],[date]],"mmm")</f>
        <v>nov</v>
      </c>
      <c r="D2293" s="2" t="str">
        <f>TEXT(Tabla1[[#This Row],[date]],"dddd")</f>
        <v>jueves</v>
      </c>
      <c r="E2293" s="2" t="str">
        <f>TEXT(Tabla1[[#This Row],[datetime]],"hh:mm")</f>
        <v>15:03</v>
      </c>
      <c r="F2293" t="s">
        <v>3</v>
      </c>
      <c r="G2293" t="s">
        <v>913</v>
      </c>
      <c r="H2293" t="str">
        <f>IF(ISBLANK(G2293),"cash",IF(COUNTIF($D$2:D2293,D2293)=1,"Nuevo","frecuente"))</f>
        <v>frecuente</v>
      </c>
      <c r="I2293" s="8">
        <v>35.76</v>
      </c>
      <c r="J2293" t="s">
        <v>43</v>
      </c>
      <c r="K2293" t="str">
        <f>Tabla1[[#This Row],[day_of_the_week]]&amp;"-"&amp;Tabla1[[#This Row],[hour]]&amp;"-"&amp;Tabla1[[#This Row],[cash_type]]&amp;"-"&amp;Tabla1[[#This Row],[card]]&amp;"-"&amp;Tabla1[[#This Row],[coffee_name]]</f>
        <v>jueves-15:03-card-ANON-0000-0000-0899-Cappuccino</v>
      </c>
      <c r="L2293" t="str">
        <f>IF(COUNTIF($K$2:K2293,K2293)=1,"único","repetido")</f>
        <v>único</v>
      </c>
    </row>
    <row r="2294" spans="1:12" x14ac:dyDescent="0.3">
      <c r="A2294" s="1">
        <v>45610</v>
      </c>
      <c r="B2294" s="2">
        <v>45610.62843459491</v>
      </c>
      <c r="C2294" s="2" t="str">
        <f>TEXT(Tabla1[[#This Row],[date]],"mmm")</f>
        <v>nov</v>
      </c>
      <c r="D2294" s="2" t="str">
        <f>TEXT(Tabla1[[#This Row],[date]],"dddd")</f>
        <v>jueves</v>
      </c>
      <c r="E2294" s="2" t="str">
        <f>TEXT(Tabla1[[#This Row],[datetime]],"hh:mm")</f>
        <v>15:04</v>
      </c>
      <c r="F2294" t="s">
        <v>3</v>
      </c>
      <c r="G2294" t="s">
        <v>914</v>
      </c>
      <c r="H2294" t="str">
        <f>IF(ISBLANK(G2294),"cash",IF(COUNTIF($D$2:D2294,D2294)=1,"Nuevo","frecuente"))</f>
        <v>frecuente</v>
      </c>
      <c r="I2294" s="8">
        <v>35.76</v>
      </c>
      <c r="J2294" t="s">
        <v>7</v>
      </c>
      <c r="K2294" t="str">
        <f>Tabla1[[#This Row],[day_of_the_week]]&amp;"-"&amp;Tabla1[[#This Row],[hour]]&amp;"-"&amp;Tabla1[[#This Row],[cash_type]]&amp;"-"&amp;Tabla1[[#This Row],[card]]&amp;"-"&amp;Tabla1[[#This Row],[coffee_name]]</f>
        <v>jueves-15:04-card-ANON-0000-0000-0900-Latte</v>
      </c>
      <c r="L2294" t="str">
        <f>IF(COUNTIF($K$2:K2294,K2294)=1,"único","repetido")</f>
        <v>único</v>
      </c>
    </row>
    <row r="2295" spans="1:12" x14ac:dyDescent="0.3">
      <c r="A2295" s="1">
        <v>45610</v>
      </c>
      <c r="B2295" s="2">
        <v>45610.629048530092</v>
      </c>
      <c r="C2295" s="2" t="str">
        <f>TEXT(Tabla1[[#This Row],[date]],"mmm")</f>
        <v>nov</v>
      </c>
      <c r="D2295" s="2" t="str">
        <f>TEXT(Tabla1[[#This Row],[date]],"dddd")</f>
        <v>jueves</v>
      </c>
      <c r="E2295" s="2" t="str">
        <f>TEXT(Tabla1[[#This Row],[datetime]],"hh:mm")</f>
        <v>15:05</v>
      </c>
      <c r="F2295" t="s">
        <v>3</v>
      </c>
      <c r="G2295" t="s">
        <v>914</v>
      </c>
      <c r="H2295" t="str">
        <f>IF(ISBLANK(G2295),"cash",IF(COUNTIF($D$2:D2295,D2295)=1,"Nuevo","frecuente"))</f>
        <v>frecuente</v>
      </c>
      <c r="I2295" s="8">
        <v>35.76</v>
      </c>
      <c r="J2295" t="s">
        <v>43</v>
      </c>
      <c r="K2295" t="str">
        <f>Tabla1[[#This Row],[day_of_the_week]]&amp;"-"&amp;Tabla1[[#This Row],[hour]]&amp;"-"&amp;Tabla1[[#This Row],[cash_type]]&amp;"-"&amp;Tabla1[[#This Row],[card]]&amp;"-"&amp;Tabla1[[#This Row],[coffee_name]]</f>
        <v>jueves-15:05-card-ANON-0000-0000-0900-Cappuccino</v>
      </c>
      <c r="L2295" t="str">
        <f>IF(COUNTIF($K$2:K2295,K2295)=1,"único","repetido")</f>
        <v>único</v>
      </c>
    </row>
    <row r="2296" spans="1:12" x14ac:dyDescent="0.3">
      <c r="A2296" s="1">
        <v>45610</v>
      </c>
      <c r="B2296" s="2">
        <v>45610.675790613423</v>
      </c>
      <c r="C2296" s="2" t="str">
        <f>TEXT(Tabla1[[#This Row],[date]],"mmm")</f>
        <v>nov</v>
      </c>
      <c r="D2296" s="2" t="str">
        <f>TEXT(Tabla1[[#This Row],[date]],"dddd")</f>
        <v>jueves</v>
      </c>
      <c r="E2296" s="2" t="str">
        <f>TEXT(Tabla1[[#This Row],[datetime]],"hh:mm")</f>
        <v>16:13</v>
      </c>
      <c r="F2296" t="s">
        <v>3</v>
      </c>
      <c r="G2296" t="s">
        <v>833</v>
      </c>
      <c r="H2296" t="str">
        <f>IF(ISBLANK(G2296),"cash",IF(COUNTIF($D$2:D2296,D2296)=1,"Nuevo","frecuente"))</f>
        <v>frecuente</v>
      </c>
      <c r="I2296" s="8">
        <v>30.86</v>
      </c>
      <c r="J2296" t="s">
        <v>14</v>
      </c>
      <c r="K2296" t="str">
        <f>Tabla1[[#This Row],[day_of_the_week]]&amp;"-"&amp;Tabla1[[#This Row],[hour]]&amp;"-"&amp;Tabla1[[#This Row],[cash_type]]&amp;"-"&amp;Tabla1[[#This Row],[card]]&amp;"-"&amp;Tabla1[[#This Row],[coffee_name]]</f>
        <v>jueves-16:13-card-ANON-0000-0000-0819-Americano with Milk</v>
      </c>
      <c r="L2296" t="str">
        <f>IF(COUNTIF($K$2:K2296,K2296)=1,"único","repetido")</f>
        <v>único</v>
      </c>
    </row>
    <row r="2297" spans="1:12" x14ac:dyDescent="0.3">
      <c r="A2297" s="1">
        <v>45610</v>
      </c>
      <c r="B2297" s="2">
        <v>45610.676638379628</v>
      </c>
      <c r="C2297" s="2" t="str">
        <f>TEXT(Tabla1[[#This Row],[date]],"mmm")</f>
        <v>nov</v>
      </c>
      <c r="D2297" s="2" t="str">
        <f>TEXT(Tabla1[[#This Row],[date]],"dddd")</f>
        <v>jueves</v>
      </c>
      <c r="E2297" s="2" t="str">
        <f>TEXT(Tabla1[[#This Row],[datetime]],"hh:mm")</f>
        <v>16:14</v>
      </c>
      <c r="F2297" t="s">
        <v>3</v>
      </c>
      <c r="G2297" t="s">
        <v>833</v>
      </c>
      <c r="H2297" t="str">
        <f>IF(ISBLANK(G2297),"cash",IF(COUNTIF($D$2:D2297,D2297)=1,"Nuevo","frecuente"))</f>
        <v>frecuente</v>
      </c>
      <c r="I2297" s="8">
        <v>35.76</v>
      </c>
      <c r="J2297" t="s">
        <v>43</v>
      </c>
      <c r="K2297" t="str">
        <f>Tabla1[[#This Row],[day_of_the_week]]&amp;"-"&amp;Tabla1[[#This Row],[hour]]&amp;"-"&amp;Tabla1[[#This Row],[cash_type]]&amp;"-"&amp;Tabla1[[#This Row],[card]]&amp;"-"&amp;Tabla1[[#This Row],[coffee_name]]</f>
        <v>jueves-16:14-card-ANON-0000-0000-0819-Cappuccino</v>
      </c>
      <c r="L2297" t="str">
        <f>IF(COUNTIF($K$2:K2297,K2297)=1,"único","repetido")</f>
        <v>único</v>
      </c>
    </row>
    <row r="2298" spans="1:12" x14ac:dyDescent="0.3">
      <c r="A2298" s="1">
        <v>45610</v>
      </c>
      <c r="B2298" s="2">
        <v>45610.821834421295</v>
      </c>
      <c r="C2298" s="2" t="str">
        <f>TEXT(Tabla1[[#This Row],[date]],"mmm")</f>
        <v>nov</v>
      </c>
      <c r="D2298" s="2" t="str">
        <f>TEXT(Tabla1[[#This Row],[date]],"dddd")</f>
        <v>jueves</v>
      </c>
      <c r="E2298" s="2" t="str">
        <f>TEXT(Tabla1[[#This Row],[datetime]],"hh:mm")</f>
        <v>19:43</v>
      </c>
      <c r="F2298" t="s">
        <v>3</v>
      </c>
      <c r="G2298" t="s">
        <v>521</v>
      </c>
      <c r="H2298" t="str">
        <f>IF(ISBLANK(G2298),"cash",IF(COUNTIF($D$2:D2298,D2298)=1,"Nuevo","frecuente"))</f>
        <v>frecuente</v>
      </c>
      <c r="I2298" s="8">
        <v>35.76</v>
      </c>
      <c r="J2298" t="s">
        <v>9</v>
      </c>
      <c r="K2298" t="str">
        <f>Tabla1[[#This Row],[day_of_the_week]]&amp;"-"&amp;Tabla1[[#This Row],[hour]]&amp;"-"&amp;Tabla1[[#This Row],[cash_type]]&amp;"-"&amp;Tabla1[[#This Row],[card]]&amp;"-"&amp;Tabla1[[#This Row],[coffee_name]]</f>
        <v>jueves-19:43-card-ANON-0000-0000-0507-Hot Chocolate</v>
      </c>
      <c r="L2298" t="str">
        <f>IF(COUNTIF($K$2:K2298,K2298)=1,"único","repetido")</f>
        <v>único</v>
      </c>
    </row>
    <row r="2299" spans="1:12" x14ac:dyDescent="0.3">
      <c r="A2299" s="1">
        <v>45610</v>
      </c>
      <c r="B2299" s="2">
        <v>45610.824040960651</v>
      </c>
      <c r="C2299" s="2" t="str">
        <f>TEXT(Tabla1[[#This Row],[date]],"mmm")</f>
        <v>nov</v>
      </c>
      <c r="D2299" s="2" t="str">
        <f>TEXT(Tabla1[[#This Row],[date]],"dddd")</f>
        <v>jueves</v>
      </c>
      <c r="E2299" s="2" t="str">
        <f>TEXT(Tabla1[[#This Row],[datetime]],"hh:mm")</f>
        <v>19:46</v>
      </c>
      <c r="F2299" t="s">
        <v>3</v>
      </c>
      <c r="G2299" t="s">
        <v>521</v>
      </c>
      <c r="H2299" t="str">
        <f>IF(ISBLANK(G2299),"cash",IF(COUNTIF($D$2:D2299,D2299)=1,"Nuevo","frecuente"))</f>
        <v>frecuente</v>
      </c>
      <c r="I2299" s="8">
        <v>35.76</v>
      </c>
      <c r="J2299" t="s">
        <v>9</v>
      </c>
      <c r="K2299" t="str">
        <f>Tabla1[[#This Row],[day_of_the_week]]&amp;"-"&amp;Tabla1[[#This Row],[hour]]&amp;"-"&amp;Tabla1[[#This Row],[cash_type]]&amp;"-"&amp;Tabla1[[#This Row],[card]]&amp;"-"&amp;Tabla1[[#This Row],[coffee_name]]</f>
        <v>jueves-19:46-card-ANON-0000-0000-0507-Hot Chocolate</v>
      </c>
      <c r="L2299" t="str">
        <f>IF(COUNTIF($K$2:K2299,K2299)=1,"único","repetido")</f>
        <v>único</v>
      </c>
    </row>
    <row r="2300" spans="1:12" x14ac:dyDescent="0.3">
      <c r="A2300" s="1">
        <v>45610</v>
      </c>
      <c r="B2300" s="2">
        <v>45610.855208645837</v>
      </c>
      <c r="C2300" s="2" t="str">
        <f>TEXT(Tabla1[[#This Row],[date]],"mmm")</f>
        <v>nov</v>
      </c>
      <c r="D2300" s="2" t="str">
        <f>TEXT(Tabla1[[#This Row],[date]],"dddd")</f>
        <v>jueves</v>
      </c>
      <c r="E2300" s="2" t="str">
        <f>TEXT(Tabla1[[#This Row],[datetime]],"hh:mm")</f>
        <v>20:31</v>
      </c>
      <c r="F2300" t="s">
        <v>3</v>
      </c>
      <c r="G2300" t="s">
        <v>891</v>
      </c>
      <c r="H2300" t="str">
        <f>IF(ISBLANK(G2300),"cash",IF(COUNTIF($D$2:D2300,D2300)=1,"Nuevo","frecuente"))</f>
        <v>frecuente</v>
      </c>
      <c r="I2300" s="8">
        <v>35.76</v>
      </c>
      <c r="J2300" t="s">
        <v>18</v>
      </c>
      <c r="K2300" t="str">
        <f>Tabla1[[#This Row],[day_of_the_week]]&amp;"-"&amp;Tabla1[[#This Row],[hour]]&amp;"-"&amp;Tabla1[[#This Row],[cash_type]]&amp;"-"&amp;Tabla1[[#This Row],[card]]&amp;"-"&amp;Tabla1[[#This Row],[coffee_name]]</f>
        <v>jueves-20:31-card-ANON-0000-0000-0877-Cocoa</v>
      </c>
      <c r="L2300" t="str">
        <f>IF(COUNTIF($K$2:K2300,K2300)=1,"único","repetido")</f>
        <v>único</v>
      </c>
    </row>
    <row r="2301" spans="1:12" x14ac:dyDescent="0.3">
      <c r="A2301" s="1">
        <v>45610</v>
      </c>
      <c r="B2301" s="2">
        <v>45610.855909143516</v>
      </c>
      <c r="C2301" s="2" t="str">
        <f>TEXT(Tabla1[[#This Row],[date]],"mmm")</f>
        <v>nov</v>
      </c>
      <c r="D2301" s="2" t="str">
        <f>TEXT(Tabla1[[#This Row],[date]],"dddd")</f>
        <v>jueves</v>
      </c>
      <c r="E2301" s="2" t="str">
        <f>TEXT(Tabla1[[#This Row],[datetime]],"hh:mm")</f>
        <v>20:32</v>
      </c>
      <c r="F2301" t="s">
        <v>3</v>
      </c>
      <c r="G2301" t="s">
        <v>891</v>
      </c>
      <c r="H2301" t="str">
        <f>IF(ISBLANK(G2301),"cash",IF(COUNTIF($D$2:D2301,D2301)=1,"Nuevo","frecuente"))</f>
        <v>frecuente</v>
      </c>
      <c r="I2301" s="8">
        <v>35.76</v>
      </c>
      <c r="J2301" t="s">
        <v>9</v>
      </c>
      <c r="K2301" t="str">
        <f>Tabla1[[#This Row],[day_of_the_week]]&amp;"-"&amp;Tabla1[[#This Row],[hour]]&amp;"-"&amp;Tabla1[[#This Row],[cash_type]]&amp;"-"&amp;Tabla1[[#This Row],[card]]&amp;"-"&amp;Tabla1[[#This Row],[coffee_name]]</f>
        <v>jueves-20:32-card-ANON-0000-0000-0877-Hot Chocolate</v>
      </c>
      <c r="L2301" t="str">
        <f>IF(COUNTIF($K$2:K2301,K2301)=1,"único","repetido")</f>
        <v>único</v>
      </c>
    </row>
    <row r="2302" spans="1:12" x14ac:dyDescent="0.3">
      <c r="A2302" s="1">
        <v>45610</v>
      </c>
      <c r="B2302" s="2">
        <v>45610.892032245371</v>
      </c>
      <c r="C2302" s="2" t="str">
        <f>TEXT(Tabla1[[#This Row],[date]],"mmm")</f>
        <v>nov</v>
      </c>
      <c r="D2302" s="2" t="str">
        <f>TEXT(Tabla1[[#This Row],[date]],"dddd")</f>
        <v>jueves</v>
      </c>
      <c r="E2302" s="2" t="str">
        <f>TEXT(Tabla1[[#This Row],[datetime]],"hh:mm")</f>
        <v>21:24</v>
      </c>
      <c r="F2302" t="s">
        <v>3</v>
      </c>
      <c r="G2302" t="s">
        <v>31</v>
      </c>
      <c r="H2302" t="str">
        <f>IF(ISBLANK(G2302),"cash",IF(COUNTIF($D$2:D2302,D2302)=1,"Nuevo","frecuente"))</f>
        <v>frecuente</v>
      </c>
      <c r="I2302" s="8">
        <v>35.76</v>
      </c>
      <c r="J2302" t="s">
        <v>7</v>
      </c>
      <c r="K2302" t="str">
        <f>Tabla1[[#This Row],[day_of_the_week]]&amp;"-"&amp;Tabla1[[#This Row],[hour]]&amp;"-"&amp;Tabla1[[#This Row],[cash_type]]&amp;"-"&amp;Tabla1[[#This Row],[card]]&amp;"-"&amp;Tabla1[[#This Row],[coffee_name]]</f>
        <v>jueves-21:24-card-ANON-0000-0000-0019-Latte</v>
      </c>
      <c r="L2302" t="str">
        <f>IF(COUNTIF($K$2:K2302,K2302)=1,"único","repetido")</f>
        <v>único</v>
      </c>
    </row>
    <row r="2303" spans="1:12" x14ac:dyDescent="0.3">
      <c r="A2303" s="1">
        <v>45610</v>
      </c>
      <c r="B2303" s="2">
        <v>45610.944934571758</v>
      </c>
      <c r="C2303" s="2" t="str">
        <f>TEXT(Tabla1[[#This Row],[date]],"mmm")</f>
        <v>nov</v>
      </c>
      <c r="D2303" s="2" t="str">
        <f>TEXT(Tabla1[[#This Row],[date]],"dddd")</f>
        <v>jueves</v>
      </c>
      <c r="E2303" s="2" t="str">
        <f>TEXT(Tabla1[[#This Row],[datetime]],"hh:mm")</f>
        <v>22:40</v>
      </c>
      <c r="F2303" t="s">
        <v>3</v>
      </c>
      <c r="G2303" t="s">
        <v>915</v>
      </c>
      <c r="H2303" t="str">
        <f>IF(ISBLANK(G2303),"cash",IF(COUNTIF($D$2:D2303,D2303)=1,"Nuevo","frecuente"))</f>
        <v>frecuente</v>
      </c>
      <c r="I2303" s="8">
        <v>35.76</v>
      </c>
      <c r="J2303" t="s">
        <v>7</v>
      </c>
      <c r="K2303" t="str">
        <f>Tabla1[[#This Row],[day_of_the_week]]&amp;"-"&amp;Tabla1[[#This Row],[hour]]&amp;"-"&amp;Tabla1[[#This Row],[cash_type]]&amp;"-"&amp;Tabla1[[#This Row],[card]]&amp;"-"&amp;Tabla1[[#This Row],[coffee_name]]</f>
        <v>jueves-22:40-card-ANON-0000-0000-0901-Latte</v>
      </c>
      <c r="L2303" t="str">
        <f>IF(COUNTIF($K$2:K2303,K2303)=1,"único","repetido")</f>
        <v>único</v>
      </c>
    </row>
    <row r="2304" spans="1:12" x14ac:dyDescent="0.3">
      <c r="A2304" s="1">
        <v>45611</v>
      </c>
      <c r="B2304" s="2">
        <v>45611.365175219908</v>
      </c>
      <c r="C2304" s="2" t="str">
        <f>TEXT(Tabla1[[#This Row],[date]],"mmm")</f>
        <v>nov</v>
      </c>
      <c r="D2304" s="2" t="str">
        <f>TEXT(Tabla1[[#This Row],[date]],"dddd")</f>
        <v>viernes</v>
      </c>
      <c r="E2304" s="2" t="str">
        <f>TEXT(Tabla1[[#This Row],[datetime]],"hh:mm")</f>
        <v>08:45</v>
      </c>
      <c r="F2304" t="s">
        <v>3</v>
      </c>
      <c r="G2304" t="s">
        <v>916</v>
      </c>
      <c r="H2304" t="str">
        <f>IF(ISBLANK(G2304),"cash",IF(COUNTIF($D$2:D2304,D2304)=1,"Nuevo","frecuente"))</f>
        <v>frecuente</v>
      </c>
      <c r="I2304" s="8">
        <v>30.86</v>
      </c>
      <c r="J2304" t="s">
        <v>14</v>
      </c>
      <c r="K2304" t="str">
        <f>Tabla1[[#This Row],[day_of_the_week]]&amp;"-"&amp;Tabla1[[#This Row],[hour]]&amp;"-"&amp;Tabla1[[#This Row],[cash_type]]&amp;"-"&amp;Tabla1[[#This Row],[card]]&amp;"-"&amp;Tabla1[[#This Row],[coffee_name]]</f>
        <v>viernes-08:45-card-ANON-0000-0000-0902-Americano with Milk</v>
      </c>
      <c r="L2304" t="str">
        <f>IF(COUNTIF($K$2:K2304,K2304)=1,"único","repetido")</f>
        <v>único</v>
      </c>
    </row>
    <row r="2305" spans="1:12" x14ac:dyDescent="0.3">
      <c r="A2305" s="1">
        <v>45611</v>
      </c>
      <c r="B2305" s="2">
        <v>45611.462419386575</v>
      </c>
      <c r="C2305" s="2" t="str">
        <f>TEXT(Tabla1[[#This Row],[date]],"mmm")</f>
        <v>nov</v>
      </c>
      <c r="D2305" s="2" t="str">
        <f>TEXT(Tabla1[[#This Row],[date]],"dddd")</f>
        <v>viernes</v>
      </c>
      <c r="E2305" s="2" t="str">
        <f>TEXT(Tabla1[[#This Row],[datetime]],"hh:mm")</f>
        <v>11:05</v>
      </c>
      <c r="F2305" t="s">
        <v>3</v>
      </c>
      <c r="G2305" t="s">
        <v>783</v>
      </c>
      <c r="H2305" t="str">
        <f>IF(ISBLANK(G2305),"cash",IF(COUNTIF($D$2:D2305,D2305)=1,"Nuevo","frecuente"))</f>
        <v>frecuente</v>
      </c>
      <c r="I2305" s="8">
        <v>30.86</v>
      </c>
      <c r="J2305" t="s">
        <v>14</v>
      </c>
      <c r="K2305" t="str">
        <f>Tabla1[[#This Row],[day_of_the_week]]&amp;"-"&amp;Tabla1[[#This Row],[hour]]&amp;"-"&amp;Tabla1[[#This Row],[cash_type]]&amp;"-"&amp;Tabla1[[#This Row],[card]]&amp;"-"&amp;Tabla1[[#This Row],[coffee_name]]</f>
        <v>viernes-11:05-card-ANON-0000-0000-0769-Americano with Milk</v>
      </c>
      <c r="L2305" t="str">
        <f>IF(COUNTIF($K$2:K2305,K2305)=1,"único","repetido")</f>
        <v>único</v>
      </c>
    </row>
    <row r="2306" spans="1:12" x14ac:dyDescent="0.3">
      <c r="A2306" s="1">
        <v>45611</v>
      </c>
      <c r="B2306" s="2">
        <v>45611.506255324071</v>
      </c>
      <c r="C2306" s="2" t="str">
        <f>TEXT(Tabla1[[#This Row],[date]],"mmm")</f>
        <v>nov</v>
      </c>
      <c r="D2306" s="2" t="str">
        <f>TEXT(Tabla1[[#This Row],[date]],"dddd")</f>
        <v>viernes</v>
      </c>
      <c r="E2306" s="2" t="str">
        <f>TEXT(Tabla1[[#This Row],[datetime]],"hh:mm")</f>
        <v>12:09</v>
      </c>
      <c r="F2306" t="s">
        <v>3</v>
      </c>
      <c r="G2306" t="s">
        <v>917</v>
      </c>
      <c r="H2306" t="str">
        <f>IF(ISBLANK(G2306),"cash",IF(COUNTIF($D$2:D2306,D2306)=1,"Nuevo","frecuente"))</f>
        <v>frecuente</v>
      </c>
      <c r="I2306" s="8">
        <v>35.76</v>
      </c>
      <c r="J2306" t="s">
        <v>18</v>
      </c>
      <c r="K2306" t="str">
        <f>Tabla1[[#This Row],[day_of_the_week]]&amp;"-"&amp;Tabla1[[#This Row],[hour]]&amp;"-"&amp;Tabla1[[#This Row],[cash_type]]&amp;"-"&amp;Tabla1[[#This Row],[card]]&amp;"-"&amp;Tabla1[[#This Row],[coffee_name]]</f>
        <v>viernes-12:09-card-ANON-0000-0000-0903-Cocoa</v>
      </c>
      <c r="L2306" t="str">
        <f>IF(COUNTIF($K$2:K2306,K2306)=1,"único","repetido")</f>
        <v>único</v>
      </c>
    </row>
    <row r="2307" spans="1:12" x14ac:dyDescent="0.3">
      <c r="A2307" s="1">
        <v>45611</v>
      </c>
      <c r="B2307" s="2">
        <v>45611.509936932867</v>
      </c>
      <c r="C2307" s="2" t="str">
        <f>TEXT(Tabla1[[#This Row],[date]],"mmm")</f>
        <v>nov</v>
      </c>
      <c r="D2307" s="2" t="str">
        <f>TEXT(Tabla1[[#This Row],[date]],"dddd")</f>
        <v>viernes</v>
      </c>
      <c r="E2307" s="2" t="str">
        <f>TEXT(Tabla1[[#This Row],[datetime]],"hh:mm")</f>
        <v>12:14</v>
      </c>
      <c r="F2307" t="s">
        <v>3</v>
      </c>
      <c r="G2307" t="s">
        <v>918</v>
      </c>
      <c r="H2307" t="str">
        <f>IF(ISBLANK(G2307),"cash",IF(COUNTIF($D$2:D2307,D2307)=1,"Nuevo","frecuente"))</f>
        <v>frecuente</v>
      </c>
      <c r="I2307" s="8">
        <v>35.76</v>
      </c>
      <c r="J2307" t="s">
        <v>18</v>
      </c>
      <c r="K2307" t="str">
        <f>Tabla1[[#This Row],[day_of_the_week]]&amp;"-"&amp;Tabla1[[#This Row],[hour]]&amp;"-"&amp;Tabla1[[#This Row],[cash_type]]&amp;"-"&amp;Tabla1[[#This Row],[card]]&amp;"-"&amp;Tabla1[[#This Row],[coffee_name]]</f>
        <v>viernes-12:14-card-ANON-0000-0000-0904-Cocoa</v>
      </c>
      <c r="L2307" t="str">
        <f>IF(COUNTIF($K$2:K2307,K2307)=1,"único","repetido")</f>
        <v>único</v>
      </c>
    </row>
    <row r="2308" spans="1:12" x14ac:dyDescent="0.3">
      <c r="A2308" s="1">
        <v>45611</v>
      </c>
      <c r="B2308" s="2">
        <v>45611.581642291669</v>
      </c>
      <c r="C2308" s="2" t="str">
        <f>TEXT(Tabla1[[#This Row],[date]],"mmm")</f>
        <v>nov</v>
      </c>
      <c r="D2308" s="2" t="str">
        <f>TEXT(Tabla1[[#This Row],[date]],"dddd")</f>
        <v>viernes</v>
      </c>
      <c r="E2308" s="2" t="str">
        <f>TEXT(Tabla1[[#This Row],[datetime]],"hh:mm")</f>
        <v>13:57</v>
      </c>
      <c r="F2308" t="s">
        <v>3</v>
      </c>
      <c r="G2308" t="s">
        <v>508</v>
      </c>
      <c r="H2308" t="str">
        <f>IF(ISBLANK(G2308),"cash",IF(COUNTIF($D$2:D2308,D2308)=1,"Nuevo","frecuente"))</f>
        <v>frecuente</v>
      </c>
      <c r="I2308" s="8">
        <v>35.76</v>
      </c>
      <c r="J2308" t="s">
        <v>7</v>
      </c>
      <c r="K2308" t="str">
        <f>Tabla1[[#This Row],[day_of_the_week]]&amp;"-"&amp;Tabla1[[#This Row],[hour]]&amp;"-"&amp;Tabla1[[#This Row],[cash_type]]&amp;"-"&amp;Tabla1[[#This Row],[card]]&amp;"-"&amp;Tabla1[[#This Row],[coffee_name]]</f>
        <v>viernes-13:57-card-ANON-0000-0000-0494-Latte</v>
      </c>
      <c r="L2308" t="str">
        <f>IF(COUNTIF($K$2:K2308,K2308)=1,"único","repetido")</f>
        <v>único</v>
      </c>
    </row>
    <row r="2309" spans="1:12" x14ac:dyDescent="0.3">
      <c r="A2309" s="1">
        <v>45611</v>
      </c>
      <c r="B2309" s="2">
        <v>45611.638780462963</v>
      </c>
      <c r="C2309" s="2" t="str">
        <f>TEXT(Tabla1[[#This Row],[date]],"mmm")</f>
        <v>nov</v>
      </c>
      <c r="D2309" s="2" t="str">
        <f>TEXT(Tabla1[[#This Row],[date]],"dddd")</f>
        <v>viernes</v>
      </c>
      <c r="E2309" s="2" t="str">
        <f>TEXT(Tabla1[[#This Row],[datetime]],"hh:mm")</f>
        <v>15:19</v>
      </c>
      <c r="F2309" t="s">
        <v>3</v>
      </c>
      <c r="G2309" t="s">
        <v>919</v>
      </c>
      <c r="H2309" t="str">
        <f>IF(ISBLANK(G2309),"cash",IF(COUNTIF($D$2:D2309,D2309)=1,"Nuevo","frecuente"))</f>
        <v>frecuente</v>
      </c>
      <c r="I2309" s="8">
        <v>25.96</v>
      </c>
      <c r="J2309" t="s">
        <v>11</v>
      </c>
      <c r="K2309" t="str">
        <f>Tabla1[[#This Row],[day_of_the_week]]&amp;"-"&amp;Tabla1[[#This Row],[hour]]&amp;"-"&amp;Tabla1[[#This Row],[cash_type]]&amp;"-"&amp;Tabla1[[#This Row],[card]]&amp;"-"&amp;Tabla1[[#This Row],[coffee_name]]</f>
        <v>viernes-15:19-card-ANON-0000-0000-0905-Americano</v>
      </c>
      <c r="L2309" t="str">
        <f>IF(COUNTIF($K$2:K2309,K2309)=1,"único","repetido")</f>
        <v>único</v>
      </c>
    </row>
    <row r="2310" spans="1:12" x14ac:dyDescent="0.3">
      <c r="A2310" s="1">
        <v>45611</v>
      </c>
      <c r="B2310" s="2">
        <v>45611.733114039351</v>
      </c>
      <c r="C2310" s="2" t="str">
        <f>TEXT(Tabla1[[#This Row],[date]],"mmm")</f>
        <v>nov</v>
      </c>
      <c r="D2310" s="2" t="str">
        <f>TEXT(Tabla1[[#This Row],[date]],"dddd")</f>
        <v>viernes</v>
      </c>
      <c r="E2310" s="2" t="str">
        <f>TEXT(Tabla1[[#This Row],[datetime]],"hh:mm")</f>
        <v>17:35</v>
      </c>
      <c r="F2310" t="s">
        <v>3</v>
      </c>
      <c r="G2310" t="s">
        <v>865</v>
      </c>
      <c r="H2310" t="str">
        <f>IF(ISBLANK(G2310),"cash",IF(COUNTIF($D$2:D2310,D2310)=1,"Nuevo","frecuente"))</f>
        <v>frecuente</v>
      </c>
      <c r="I2310" s="8">
        <v>30.86</v>
      </c>
      <c r="J2310" t="s">
        <v>14</v>
      </c>
      <c r="K2310" t="str">
        <f>Tabla1[[#This Row],[day_of_the_week]]&amp;"-"&amp;Tabla1[[#This Row],[hour]]&amp;"-"&amp;Tabla1[[#This Row],[cash_type]]&amp;"-"&amp;Tabla1[[#This Row],[card]]&amp;"-"&amp;Tabla1[[#This Row],[coffee_name]]</f>
        <v>viernes-17:35-card-ANON-0000-0000-0851-Americano with Milk</v>
      </c>
      <c r="L2310" t="str">
        <f>IF(COUNTIF($K$2:K2310,K2310)=1,"único","repetido")</f>
        <v>único</v>
      </c>
    </row>
    <row r="2311" spans="1:12" x14ac:dyDescent="0.3">
      <c r="A2311" s="1">
        <v>45611</v>
      </c>
      <c r="B2311" s="2">
        <v>45611.746544988426</v>
      </c>
      <c r="C2311" s="2" t="str">
        <f>TEXT(Tabla1[[#This Row],[date]],"mmm")</f>
        <v>nov</v>
      </c>
      <c r="D2311" s="2" t="str">
        <f>TEXT(Tabla1[[#This Row],[date]],"dddd")</f>
        <v>viernes</v>
      </c>
      <c r="E2311" s="2" t="str">
        <f>TEXT(Tabla1[[#This Row],[datetime]],"hh:mm")</f>
        <v>17:55</v>
      </c>
      <c r="F2311" t="s">
        <v>3</v>
      </c>
      <c r="G2311" t="s">
        <v>920</v>
      </c>
      <c r="H2311" t="str">
        <f>IF(ISBLANK(G2311),"cash",IF(COUNTIF($D$2:D2311,D2311)=1,"Nuevo","frecuente"))</f>
        <v>frecuente</v>
      </c>
      <c r="I2311" s="8">
        <v>35.76</v>
      </c>
      <c r="J2311" t="s">
        <v>7</v>
      </c>
      <c r="K2311" t="str">
        <f>Tabla1[[#This Row],[day_of_the_week]]&amp;"-"&amp;Tabla1[[#This Row],[hour]]&amp;"-"&amp;Tabla1[[#This Row],[cash_type]]&amp;"-"&amp;Tabla1[[#This Row],[card]]&amp;"-"&amp;Tabla1[[#This Row],[coffee_name]]</f>
        <v>viernes-17:55-card-ANON-0000-0000-0906-Latte</v>
      </c>
      <c r="L2311" t="str">
        <f>IF(COUNTIF($K$2:K2311,K2311)=1,"único","repetido")</f>
        <v>único</v>
      </c>
    </row>
    <row r="2312" spans="1:12" x14ac:dyDescent="0.3">
      <c r="A2312" s="1">
        <v>45611</v>
      </c>
      <c r="B2312" s="2">
        <v>45611.758853368054</v>
      </c>
      <c r="C2312" s="2" t="str">
        <f>TEXT(Tabla1[[#This Row],[date]],"mmm")</f>
        <v>nov</v>
      </c>
      <c r="D2312" s="2" t="str">
        <f>TEXT(Tabla1[[#This Row],[date]],"dddd")</f>
        <v>viernes</v>
      </c>
      <c r="E2312" s="2" t="str">
        <f>TEXT(Tabla1[[#This Row],[datetime]],"hh:mm")</f>
        <v>18:12</v>
      </c>
      <c r="F2312" t="s">
        <v>3</v>
      </c>
      <c r="G2312" t="s">
        <v>921</v>
      </c>
      <c r="H2312" t="str">
        <f>IF(ISBLANK(G2312),"cash",IF(COUNTIF($D$2:D2312,D2312)=1,"Nuevo","frecuente"))</f>
        <v>frecuente</v>
      </c>
      <c r="I2312" s="8">
        <v>35.76</v>
      </c>
      <c r="J2312" t="s">
        <v>9</v>
      </c>
      <c r="K2312" t="str">
        <f>Tabla1[[#This Row],[day_of_the_week]]&amp;"-"&amp;Tabla1[[#This Row],[hour]]&amp;"-"&amp;Tabla1[[#This Row],[cash_type]]&amp;"-"&amp;Tabla1[[#This Row],[card]]&amp;"-"&amp;Tabla1[[#This Row],[coffee_name]]</f>
        <v>viernes-18:12-card-ANON-0000-0000-0907-Hot Chocolate</v>
      </c>
      <c r="L2312" t="str">
        <f>IF(COUNTIF($K$2:K2312,K2312)=1,"único","repetido")</f>
        <v>único</v>
      </c>
    </row>
    <row r="2313" spans="1:12" x14ac:dyDescent="0.3">
      <c r="A2313" s="1">
        <v>45611</v>
      </c>
      <c r="B2313" s="2">
        <v>45611.779420486113</v>
      </c>
      <c r="C2313" s="2" t="str">
        <f>TEXT(Tabla1[[#This Row],[date]],"mmm")</f>
        <v>nov</v>
      </c>
      <c r="D2313" s="2" t="str">
        <f>TEXT(Tabla1[[#This Row],[date]],"dddd")</f>
        <v>viernes</v>
      </c>
      <c r="E2313" s="2" t="str">
        <f>TEXT(Tabla1[[#This Row],[datetime]],"hh:mm")</f>
        <v>18:42</v>
      </c>
      <c r="F2313" t="s">
        <v>3</v>
      </c>
      <c r="G2313" t="s">
        <v>301</v>
      </c>
      <c r="H2313" t="str">
        <f>IF(ISBLANK(G2313),"cash",IF(COUNTIF($D$2:D2313,D2313)=1,"Nuevo","frecuente"))</f>
        <v>frecuente</v>
      </c>
      <c r="I2313" s="8">
        <v>30.86</v>
      </c>
      <c r="J2313" t="s">
        <v>14</v>
      </c>
      <c r="K2313" t="str">
        <f>Tabla1[[#This Row],[day_of_the_week]]&amp;"-"&amp;Tabla1[[#This Row],[hour]]&amp;"-"&amp;Tabla1[[#This Row],[cash_type]]&amp;"-"&amp;Tabla1[[#This Row],[card]]&amp;"-"&amp;Tabla1[[#This Row],[coffee_name]]</f>
        <v>viernes-18:42-card-ANON-0000-0000-0287-Americano with Milk</v>
      </c>
      <c r="L2313" t="str">
        <f>IF(COUNTIF($K$2:K2313,K2313)=1,"único","repetido")</f>
        <v>único</v>
      </c>
    </row>
    <row r="2314" spans="1:12" x14ac:dyDescent="0.3">
      <c r="A2314" s="1">
        <v>45611</v>
      </c>
      <c r="B2314" s="2">
        <v>45611.780106018516</v>
      </c>
      <c r="C2314" s="2" t="str">
        <f>TEXT(Tabla1[[#This Row],[date]],"mmm")</f>
        <v>nov</v>
      </c>
      <c r="D2314" s="2" t="str">
        <f>TEXT(Tabla1[[#This Row],[date]],"dddd")</f>
        <v>viernes</v>
      </c>
      <c r="E2314" s="2" t="str">
        <f>TEXT(Tabla1[[#This Row],[datetime]],"hh:mm")</f>
        <v>18:43</v>
      </c>
      <c r="F2314" t="s">
        <v>3</v>
      </c>
      <c r="G2314" t="s">
        <v>301</v>
      </c>
      <c r="H2314" t="str">
        <f>IF(ISBLANK(G2314),"cash",IF(COUNTIF($D$2:D2314,D2314)=1,"Nuevo","frecuente"))</f>
        <v>frecuente</v>
      </c>
      <c r="I2314" s="8">
        <v>30.86</v>
      </c>
      <c r="J2314" t="s">
        <v>14</v>
      </c>
      <c r="K2314" t="str">
        <f>Tabla1[[#This Row],[day_of_the_week]]&amp;"-"&amp;Tabla1[[#This Row],[hour]]&amp;"-"&amp;Tabla1[[#This Row],[cash_type]]&amp;"-"&amp;Tabla1[[#This Row],[card]]&amp;"-"&amp;Tabla1[[#This Row],[coffee_name]]</f>
        <v>viernes-18:43-card-ANON-0000-0000-0287-Americano with Milk</v>
      </c>
      <c r="L2314" t="str">
        <f>IF(COUNTIF($K$2:K2314,K2314)=1,"único","repetido")</f>
        <v>único</v>
      </c>
    </row>
    <row r="2315" spans="1:12" x14ac:dyDescent="0.3">
      <c r="A2315" s="1">
        <v>45612</v>
      </c>
      <c r="B2315" s="2">
        <v>45612.431653587963</v>
      </c>
      <c r="C2315" s="2" t="str">
        <f>TEXT(Tabla1[[#This Row],[date]],"mmm")</f>
        <v>nov</v>
      </c>
      <c r="D2315" s="2" t="str">
        <f>TEXT(Tabla1[[#This Row],[date]],"dddd")</f>
        <v>sábado</v>
      </c>
      <c r="E2315" s="2" t="str">
        <f>TEXT(Tabla1[[#This Row],[datetime]],"hh:mm")</f>
        <v>10:21</v>
      </c>
      <c r="F2315" t="s">
        <v>3</v>
      </c>
      <c r="G2315" t="s">
        <v>155</v>
      </c>
      <c r="H2315" t="str">
        <f>IF(ISBLANK(G2315),"cash",IF(COUNTIF($D$2:D2315,D2315)=1,"Nuevo","frecuente"))</f>
        <v>frecuente</v>
      </c>
      <c r="I2315" s="8">
        <v>25.96</v>
      </c>
      <c r="J2315" t="s">
        <v>28</v>
      </c>
      <c r="K2315" t="str">
        <f>Tabla1[[#This Row],[day_of_the_week]]&amp;"-"&amp;Tabla1[[#This Row],[hour]]&amp;"-"&amp;Tabla1[[#This Row],[cash_type]]&amp;"-"&amp;Tabla1[[#This Row],[card]]&amp;"-"&amp;Tabla1[[#This Row],[coffee_name]]</f>
        <v>sábado-10:21-card-ANON-0000-0000-0141-Cortado</v>
      </c>
      <c r="L2315" t="str">
        <f>IF(COUNTIF($K$2:K2315,K2315)=1,"único","repetido")</f>
        <v>único</v>
      </c>
    </row>
    <row r="2316" spans="1:12" x14ac:dyDescent="0.3">
      <c r="A2316" s="1">
        <v>45612</v>
      </c>
      <c r="B2316" s="2">
        <v>45612.448511342591</v>
      </c>
      <c r="C2316" s="2" t="str">
        <f>TEXT(Tabla1[[#This Row],[date]],"mmm")</f>
        <v>nov</v>
      </c>
      <c r="D2316" s="2" t="str">
        <f>TEXT(Tabla1[[#This Row],[date]],"dddd")</f>
        <v>sábado</v>
      </c>
      <c r="E2316" s="2" t="str">
        <f>TEXT(Tabla1[[#This Row],[datetime]],"hh:mm")</f>
        <v>10:45</v>
      </c>
      <c r="F2316" t="s">
        <v>3</v>
      </c>
      <c r="G2316" t="s">
        <v>922</v>
      </c>
      <c r="H2316" t="str">
        <f>IF(ISBLANK(G2316),"cash",IF(COUNTIF($D$2:D2316,D2316)=1,"Nuevo","frecuente"))</f>
        <v>frecuente</v>
      </c>
      <c r="I2316" s="8">
        <v>25.96</v>
      </c>
      <c r="J2316" t="s">
        <v>28</v>
      </c>
      <c r="K2316" t="str">
        <f>Tabla1[[#This Row],[day_of_the_week]]&amp;"-"&amp;Tabla1[[#This Row],[hour]]&amp;"-"&amp;Tabla1[[#This Row],[cash_type]]&amp;"-"&amp;Tabla1[[#This Row],[card]]&amp;"-"&amp;Tabla1[[#This Row],[coffee_name]]</f>
        <v>sábado-10:45-card-ANON-0000-0000-0908-Cortado</v>
      </c>
      <c r="L2316" t="str">
        <f>IF(COUNTIF($K$2:K2316,K2316)=1,"único","repetido")</f>
        <v>único</v>
      </c>
    </row>
    <row r="2317" spans="1:12" x14ac:dyDescent="0.3">
      <c r="A2317" s="1">
        <v>45612</v>
      </c>
      <c r="B2317" s="2">
        <v>45612.459730856484</v>
      </c>
      <c r="C2317" s="2" t="str">
        <f>TEXT(Tabla1[[#This Row],[date]],"mmm")</f>
        <v>nov</v>
      </c>
      <c r="D2317" s="2" t="str">
        <f>TEXT(Tabla1[[#This Row],[date]],"dddd")</f>
        <v>sábado</v>
      </c>
      <c r="E2317" s="2" t="str">
        <f>TEXT(Tabla1[[#This Row],[datetime]],"hh:mm")</f>
        <v>11:02</v>
      </c>
      <c r="F2317" t="s">
        <v>3</v>
      </c>
      <c r="G2317" t="s">
        <v>923</v>
      </c>
      <c r="H2317" t="str">
        <f>IF(ISBLANK(G2317),"cash",IF(COUNTIF($D$2:D2317,D2317)=1,"Nuevo","frecuente"))</f>
        <v>frecuente</v>
      </c>
      <c r="I2317" s="8">
        <v>35.76</v>
      </c>
      <c r="J2317" t="s">
        <v>9</v>
      </c>
      <c r="K2317" t="str">
        <f>Tabla1[[#This Row],[day_of_the_week]]&amp;"-"&amp;Tabla1[[#This Row],[hour]]&amp;"-"&amp;Tabla1[[#This Row],[cash_type]]&amp;"-"&amp;Tabla1[[#This Row],[card]]&amp;"-"&amp;Tabla1[[#This Row],[coffee_name]]</f>
        <v>sábado-11:02-card-ANON-0000-0000-0909-Hot Chocolate</v>
      </c>
      <c r="L2317" t="str">
        <f>IF(COUNTIF($K$2:K2317,K2317)=1,"único","repetido")</f>
        <v>único</v>
      </c>
    </row>
    <row r="2318" spans="1:12" x14ac:dyDescent="0.3">
      <c r="A2318" s="1">
        <v>45612</v>
      </c>
      <c r="B2318" s="2">
        <v>45612.4604927662</v>
      </c>
      <c r="C2318" s="2" t="str">
        <f>TEXT(Tabla1[[#This Row],[date]],"mmm")</f>
        <v>nov</v>
      </c>
      <c r="D2318" s="2" t="str">
        <f>TEXT(Tabla1[[#This Row],[date]],"dddd")</f>
        <v>sábado</v>
      </c>
      <c r="E2318" s="2" t="str">
        <f>TEXT(Tabla1[[#This Row],[datetime]],"hh:mm")</f>
        <v>11:03</v>
      </c>
      <c r="F2318" t="s">
        <v>3</v>
      </c>
      <c r="G2318" t="s">
        <v>924</v>
      </c>
      <c r="H2318" t="str">
        <f>IF(ISBLANK(G2318),"cash",IF(COUNTIF($D$2:D2318,D2318)=1,"Nuevo","frecuente"))</f>
        <v>frecuente</v>
      </c>
      <c r="I2318" s="8">
        <v>35.76</v>
      </c>
      <c r="J2318" t="s">
        <v>7</v>
      </c>
      <c r="K2318" t="str">
        <f>Tabla1[[#This Row],[day_of_the_week]]&amp;"-"&amp;Tabla1[[#This Row],[hour]]&amp;"-"&amp;Tabla1[[#This Row],[cash_type]]&amp;"-"&amp;Tabla1[[#This Row],[card]]&amp;"-"&amp;Tabla1[[#This Row],[coffee_name]]</f>
        <v>sábado-11:03-card-ANON-0000-0000-0910-Latte</v>
      </c>
      <c r="L2318" t="str">
        <f>IF(COUNTIF($K$2:K2318,K2318)=1,"único","repetido")</f>
        <v>único</v>
      </c>
    </row>
    <row r="2319" spans="1:12" x14ac:dyDescent="0.3">
      <c r="A2319" s="1">
        <v>45612</v>
      </c>
      <c r="B2319" s="2">
        <v>45612.485705706022</v>
      </c>
      <c r="C2319" s="2" t="str">
        <f>TEXT(Tabla1[[#This Row],[date]],"mmm")</f>
        <v>nov</v>
      </c>
      <c r="D2319" s="2" t="str">
        <f>TEXT(Tabla1[[#This Row],[date]],"dddd")</f>
        <v>sábado</v>
      </c>
      <c r="E2319" s="2" t="str">
        <f>TEXT(Tabla1[[#This Row],[datetime]],"hh:mm")</f>
        <v>11:39</v>
      </c>
      <c r="F2319" t="s">
        <v>3</v>
      </c>
      <c r="G2319" t="s">
        <v>316</v>
      </c>
      <c r="H2319" t="str">
        <f>IF(ISBLANK(G2319),"cash",IF(COUNTIF($D$2:D2319,D2319)=1,"Nuevo","frecuente"))</f>
        <v>frecuente</v>
      </c>
      <c r="I2319" s="8">
        <v>25.96</v>
      </c>
      <c r="J2319" t="s">
        <v>11</v>
      </c>
      <c r="K2319" t="str">
        <f>Tabla1[[#This Row],[day_of_the_week]]&amp;"-"&amp;Tabla1[[#This Row],[hour]]&amp;"-"&amp;Tabla1[[#This Row],[cash_type]]&amp;"-"&amp;Tabla1[[#This Row],[card]]&amp;"-"&amp;Tabla1[[#This Row],[coffee_name]]</f>
        <v>sábado-11:39-card-ANON-0000-0000-0302-Americano</v>
      </c>
      <c r="L2319" t="str">
        <f>IF(COUNTIF($K$2:K2319,K2319)=1,"único","repetido")</f>
        <v>único</v>
      </c>
    </row>
    <row r="2320" spans="1:12" x14ac:dyDescent="0.3">
      <c r="A2320" s="1">
        <v>45612</v>
      </c>
      <c r="B2320" s="2">
        <v>45612.521006759256</v>
      </c>
      <c r="C2320" s="2" t="str">
        <f>TEXT(Tabla1[[#This Row],[date]],"mmm")</f>
        <v>nov</v>
      </c>
      <c r="D2320" s="2" t="str">
        <f>TEXT(Tabla1[[#This Row],[date]],"dddd")</f>
        <v>sábado</v>
      </c>
      <c r="E2320" s="2" t="str">
        <f>TEXT(Tabla1[[#This Row],[datetime]],"hh:mm")</f>
        <v>12:30</v>
      </c>
      <c r="F2320" t="s">
        <v>3</v>
      </c>
      <c r="G2320" t="s">
        <v>925</v>
      </c>
      <c r="H2320" t="str">
        <f>IF(ISBLANK(G2320),"cash",IF(COUNTIF($D$2:D2320,D2320)=1,"Nuevo","frecuente"))</f>
        <v>frecuente</v>
      </c>
      <c r="I2320" s="8">
        <v>35.76</v>
      </c>
      <c r="J2320" t="s">
        <v>43</v>
      </c>
      <c r="K2320" t="str">
        <f>Tabla1[[#This Row],[day_of_the_week]]&amp;"-"&amp;Tabla1[[#This Row],[hour]]&amp;"-"&amp;Tabla1[[#This Row],[cash_type]]&amp;"-"&amp;Tabla1[[#This Row],[card]]&amp;"-"&amp;Tabla1[[#This Row],[coffee_name]]</f>
        <v>sábado-12:30-card-ANON-0000-0000-0911-Cappuccino</v>
      </c>
      <c r="L2320" t="str">
        <f>IF(COUNTIF($K$2:K2320,K2320)=1,"único","repetido")</f>
        <v>único</v>
      </c>
    </row>
    <row r="2321" spans="1:12" x14ac:dyDescent="0.3">
      <c r="A2321" s="1">
        <v>45612</v>
      </c>
      <c r="B2321" s="2">
        <v>45612.522112916668</v>
      </c>
      <c r="C2321" s="2" t="str">
        <f>TEXT(Tabla1[[#This Row],[date]],"mmm")</f>
        <v>nov</v>
      </c>
      <c r="D2321" s="2" t="str">
        <f>TEXT(Tabla1[[#This Row],[date]],"dddd")</f>
        <v>sábado</v>
      </c>
      <c r="E2321" s="2" t="str">
        <f>TEXT(Tabla1[[#This Row],[datetime]],"hh:mm")</f>
        <v>12:31</v>
      </c>
      <c r="F2321" t="s">
        <v>3</v>
      </c>
      <c r="G2321" t="s">
        <v>926</v>
      </c>
      <c r="H2321" t="str">
        <f>IF(ISBLANK(G2321),"cash",IF(COUNTIF($D$2:D2321,D2321)=1,"Nuevo","frecuente"))</f>
        <v>frecuente</v>
      </c>
      <c r="I2321" s="8">
        <v>30.86</v>
      </c>
      <c r="J2321" t="s">
        <v>14</v>
      </c>
      <c r="K2321" t="str">
        <f>Tabla1[[#This Row],[day_of_the_week]]&amp;"-"&amp;Tabla1[[#This Row],[hour]]&amp;"-"&amp;Tabla1[[#This Row],[cash_type]]&amp;"-"&amp;Tabla1[[#This Row],[card]]&amp;"-"&amp;Tabla1[[#This Row],[coffee_name]]</f>
        <v>sábado-12:31-card-ANON-0000-0000-0912-Americano with Milk</v>
      </c>
      <c r="L2321" t="str">
        <f>IF(COUNTIF($K$2:K2321,K2321)=1,"único","repetido")</f>
        <v>único</v>
      </c>
    </row>
    <row r="2322" spans="1:12" x14ac:dyDescent="0.3">
      <c r="A2322" s="1">
        <v>45612</v>
      </c>
      <c r="B2322" s="2">
        <v>45612.533748217589</v>
      </c>
      <c r="C2322" s="2" t="str">
        <f>TEXT(Tabla1[[#This Row],[date]],"mmm")</f>
        <v>nov</v>
      </c>
      <c r="D2322" s="2" t="str">
        <f>TEXT(Tabla1[[#This Row],[date]],"dddd")</f>
        <v>sábado</v>
      </c>
      <c r="E2322" s="2" t="str">
        <f>TEXT(Tabla1[[#This Row],[datetime]],"hh:mm")</f>
        <v>12:48</v>
      </c>
      <c r="F2322" t="s">
        <v>3</v>
      </c>
      <c r="G2322" t="s">
        <v>927</v>
      </c>
      <c r="H2322" t="str">
        <f>IF(ISBLANK(G2322),"cash",IF(COUNTIF($D$2:D2322,D2322)=1,"Nuevo","frecuente"))</f>
        <v>frecuente</v>
      </c>
      <c r="I2322" s="8">
        <v>35.76</v>
      </c>
      <c r="J2322" t="s">
        <v>7</v>
      </c>
      <c r="K2322" t="str">
        <f>Tabla1[[#This Row],[day_of_the_week]]&amp;"-"&amp;Tabla1[[#This Row],[hour]]&amp;"-"&amp;Tabla1[[#This Row],[cash_type]]&amp;"-"&amp;Tabla1[[#This Row],[card]]&amp;"-"&amp;Tabla1[[#This Row],[coffee_name]]</f>
        <v>sábado-12:48-card-ANON-0000-0000-0913-Latte</v>
      </c>
      <c r="L2322" t="str">
        <f>IF(COUNTIF($K$2:K2322,K2322)=1,"único","repetido")</f>
        <v>único</v>
      </c>
    </row>
    <row r="2323" spans="1:12" x14ac:dyDescent="0.3">
      <c r="A2323" s="1">
        <v>45612</v>
      </c>
      <c r="B2323" s="2">
        <v>45612.534434340276</v>
      </c>
      <c r="C2323" s="2" t="str">
        <f>TEXT(Tabla1[[#This Row],[date]],"mmm")</f>
        <v>nov</v>
      </c>
      <c r="D2323" s="2" t="str">
        <f>TEXT(Tabla1[[#This Row],[date]],"dddd")</f>
        <v>sábado</v>
      </c>
      <c r="E2323" s="2" t="str">
        <f>TEXT(Tabla1[[#This Row],[datetime]],"hh:mm")</f>
        <v>12:49</v>
      </c>
      <c r="F2323" t="s">
        <v>3</v>
      </c>
      <c r="G2323" t="s">
        <v>927</v>
      </c>
      <c r="H2323" t="str">
        <f>IF(ISBLANK(G2323),"cash",IF(COUNTIF($D$2:D2323,D2323)=1,"Nuevo","frecuente"))</f>
        <v>frecuente</v>
      </c>
      <c r="I2323" s="8">
        <v>35.76</v>
      </c>
      <c r="J2323" t="s">
        <v>7</v>
      </c>
      <c r="K2323" t="str">
        <f>Tabla1[[#This Row],[day_of_the_week]]&amp;"-"&amp;Tabla1[[#This Row],[hour]]&amp;"-"&amp;Tabla1[[#This Row],[cash_type]]&amp;"-"&amp;Tabla1[[#This Row],[card]]&amp;"-"&amp;Tabla1[[#This Row],[coffee_name]]</f>
        <v>sábado-12:49-card-ANON-0000-0000-0913-Latte</v>
      </c>
      <c r="L2323" t="str">
        <f>IF(COUNTIF($K$2:K2323,K2323)=1,"único","repetido")</f>
        <v>único</v>
      </c>
    </row>
    <row r="2324" spans="1:12" x14ac:dyDescent="0.3">
      <c r="A2324" s="1">
        <v>45612</v>
      </c>
      <c r="B2324" s="2">
        <v>45612.553419895834</v>
      </c>
      <c r="C2324" s="2" t="str">
        <f>TEXT(Tabla1[[#This Row],[date]],"mmm")</f>
        <v>nov</v>
      </c>
      <c r="D2324" s="2" t="str">
        <f>TEXT(Tabla1[[#This Row],[date]],"dddd")</f>
        <v>sábado</v>
      </c>
      <c r="E2324" s="2" t="str">
        <f>TEXT(Tabla1[[#This Row],[datetime]],"hh:mm")</f>
        <v>13:16</v>
      </c>
      <c r="F2324" t="s">
        <v>3</v>
      </c>
      <c r="G2324" t="s">
        <v>833</v>
      </c>
      <c r="H2324" t="str">
        <f>IF(ISBLANK(G2324),"cash",IF(COUNTIF($D$2:D2324,D2324)=1,"Nuevo","frecuente"))</f>
        <v>frecuente</v>
      </c>
      <c r="I2324" s="8">
        <v>30.86</v>
      </c>
      <c r="J2324" t="s">
        <v>14</v>
      </c>
      <c r="K2324" t="str">
        <f>Tabla1[[#This Row],[day_of_the_week]]&amp;"-"&amp;Tabla1[[#This Row],[hour]]&amp;"-"&amp;Tabla1[[#This Row],[cash_type]]&amp;"-"&amp;Tabla1[[#This Row],[card]]&amp;"-"&amp;Tabla1[[#This Row],[coffee_name]]</f>
        <v>sábado-13:16-card-ANON-0000-0000-0819-Americano with Milk</v>
      </c>
      <c r="L2324" t="str">
        <f>IF(COUNTIF($K$2:K2324,K2324)=1,"único","repetido")</f>
        <v>único</v>
      </c>
    </row>
    <row r="2325" spans="1:12" x14ac:dyDescent="0.3">
      <c r="A2325" s="1">
        <v>45612</v>
      </c>
      <c r="B2325" s="2">
        <v>45612.554172175929</v>
      </c>
      <c r="C2325" s="2" t="str">
        <f>TEXT(Tabla1[[#This Row],[date]],"mmm")</f>
        <v>nov</v>
      </c>
      <c r="D2325" s="2" t="str">
        <f>TEXT(Tabla1[[#This Row],[date]],"dddd")</f>
        <v>sábado</v>
      </c>
      <c r="E2325" s="2" t="str">
        <f>TEXT(Tabla1[[#This Row],[datetime]],"hh:mm")</f>
        <v>13:18</v>
      </c>
      <c r="F2325" t="s">
        <v>3</v>
      </c>
      <c r="G2325" t="s">
        <v>928</v>
      </c>
      <c r="H2325" t="str">
        <f>IF(ISBLANK(G2325),"cash",IF(COUNTIF($D$2:D2325,D2325)=1,"Nuevo","frecuente"))</f>
        <v>frecuente</v>
      </c>
      <c r="I2325" s="8">
        <v>35.76</v>
      </c>
      <c r="J2325" t="s">
        <v>7</v>
      </c>
      <c r="K2325" t="str">
        <f>Tabla1[[#This Row],[day_of_the_week]]&amp;"-"&amp;Tabla1[[#This Row],[hour]]&amp;"-"&amp;Tabla1[[#This Row],[cash_type]]&amp;"-"&amp;Tabla1[[#This Row],[card]]&amp;"-"&amp;Tabla1[[#This Row],[coffee_name]]</f>
        <v>sábado-13:18-card-ANON-0000-0000-0914-Latte</v>
      </c>
      <c r="L2325" t="str">
        <f>IF(COUNTIF($K$2:K2325,K2325)=1,"único","repetido")</f>
        <v>único</v>
      </c>
    </row>
    <row r="2326" spans="1:12" x14ac:dyDescent="0.3">
      <c r="A2326" s="1">
        <v>45612</v>
      </c>
      <c r="B2326" s="2">
        <v>45612.554965601848</v>
      </c>
      <c r="C2326" s="2" t="str">
        <f>TEXT(Tabla1[[#This Row],[date]],"mmm")</f>
        <v>nov</v>
      </c>
      <c r="D2326" s="2" t="str">
        <f>TEXT(Tabla1[[#This Row],[date]],"dddd")</f>
        <v>sábado</v>
      </c>
      <c r="E2326" s="2" t="str">
        <f>TEXT(Tabla1[[#This Row],[datetime]],"hh:mm")</f>
        <v>13:19</v>
      </c>
      <c r="F2326" t="s">
        <v>3</v>
      </c>
      <c r="G2326" t="s">
        <v>928</v>
      </c>
      <c r="H2326" t="str">
        <f>IF(ISBLANK(G2326),"cash",IF(COUNTIF($D$2:D2326,D2326)=1,"Nuevo","frecuente"))</f>
        <v>frecuente</v>
      </c>
      <c r="I2326" s="8">
        <v>35.76</v>
      </c>
      <c r="J2326" t="s">
        <v>7</v>
      </c>
      <c r="K2326" t="str">
        <f>Tabla1[[#This Row],[day_of_the_week]]&amp;"-"&amp;Tabla1[[#This Row],[hour]]&amp;"-"&amp;Tabla1[[#This Row],[cash_type]]&amp;"-"&amp;Tabla1[[#This Row],[card]]&amp;"-"&amp;Tabla1[[#This Row],[coffee_name]]</f>
        <v>sábado-13:19-card-ANON-0000-0000-0914-Latte</v>
      </c>
      <c r="L2326" t="str">
        <f>IF(COUNTIF($K$2:K2326,K2326)=1,"único","repetido")</f>
        <v>único</v>
      </c>
    </row>
    <row r="2327" spans="1:12" x14ac:dyDescent="0.3">
      <c r="A2327" s="1">
        <v>45612</v>
      </c>
      <c r="B2327" s="2">
        <v>45612.601242916666</v>
      </c>
      <c r="C2327" s="2" t="str">
        <f>TEXT(Tabla1[[#This Row],[date]],"mmm")</f>
        <v>nov</v>
      </c>
      <c r="D2327" s="2" t="str">
        <f>TEXT(Tabla1[[#This Row],[date]],"dddd")</f>
        <v>sábado</v>
      </c>
      <c r="E2327" s="2" t="str">
        <f>TEXT(Tabla1[[#This Row],[datetime]],"hh:mm")</f>
        <v>14:25</v>
      </c>
      <c r="F2327" t="s">
        <v>3</v>
      </c>
      <c r="G2327" t="s">
        <v>929</v>
      </c>
      <c r="H2327" t="str">
        <f>IF(ISBLANK(G2327),"cash",IF(COUNTIF($D$2:D2327,D2327)=1,"Nuevo","frecuente"))</f>
        <v>frecuente</v>
      </c>
      <c r="I2327" s="8">
        <v>30.86</v>
      </c>
      <c r="J2327" t="s">
        <v>14</v>
      </c>
      <c r="K2327" t="str">
        <f>Tabla1[[#This Row],[day_of_the_week]]&amp;"-"&amp;Tabla1[[#This Row],[hour]]&amp;"-"&amp;Tabla1[[#This Row],[cash_type]]&amp;"-"&amp;Tabla1[[#This Row],[card]]&amp;"-"&amp;Tabla1[[#This Row],[coffee_name]]</f>
        <v>sábado-14:25-card-ANON-0000-0000-0915-Americano with Milk</v>
      </c>
      <c r="L2327" t="str">
        <f>IF(COUNTIF($K$2:K2327,K2327)=1,"único","repetido")</f>
        <v>único</v>
      </c>
    </row>
    <row r="2328" spans="1:12" x14ac:dyDescent="0.3">
      <c r="A2328" s="1">
        <v>45613</v>
      </c>
      <c r="B2328" s="2">
        <v>45613.437233599536</v>
      </c>
      <c r="C2328" s="2" t="str">
        <f>TEXT(Tabla1[[#This Row],[date]],"mmm")</f>
        <v>nov</v>
      </c>
      <c r="D2328" s="2" t="str">
        <f>TEXT(Tabla1[[#This Row],[date]],"dddd")</f>
        <v>domingo</v>
      </c>
      <c r="E2328" s="2" t="str">
        <f>TEXT(Tabla1[[#This Row],[datetime]],"hh:mm")</f>
        <v>10:29</v>
      </c>
      <c r="F2328" t="s">
        <v>3</v>
      </c>
      <c r="G2328" t="s">
        <v>930</v>
      </c>
      <c r="H2328" t="str">
        <f>IF(ISBLANK(G2328),"cash",IF(COUNTIF($D$2:D2328,D2328)=1,"Nuevo","frecuente"))</f>
        <v>frecuente</v>
      </c>
      <c r="I2328" s="8">
        <v>30.86</v>
      </c>
      <c r="J2328" t="s">
        <v>14</v>
      </c>
      <c r="K2328" t="str">
        <f>Tabla1[[#This Row],[day_of_the_week]]&amp;"-"&amp;Tabla1[[#This Row],[hour]]&amp;"-"&amp;Tabla1[[#This Row],[cash_type]]&amp;"-"&amp;Tabla1[[#This Row],[card]]&amp;"-"&amp;Tabla1[[#This Row],[coffee_name]]</f>
        <v>domingo-10:29-card-ANON-0000-0000-0916-Americano with Milk</v>
      </c>
      <c r="L2328" t="str">
        <f>IF(COUNTIF($K$2:K2328,K2328)=1,"único","repetido")</f>
        <v>único</v>
      </c>
    </row>
    <row r="2329" spans="1:12" x14ac:dyDescent="0.3">
      <c r="A2329" s="1">
        <v>45613</v>
      </c>
      <c r="B2329" s="2">
        <v>45613.566200173613</v>
      </c>
      <c r="C2329" s="2" t="str">
        <f>TEXT(Tabla1[[#This Row],[date]],"mmm")</f>
        <v>nov</v>
      </c>
      <c r="D2329" s="2" t="str">
        <f>TEXT(Tabla1[[#This Row],[date]],"dddd")</f>
        <v>domingo</v>
      </c>
      <c r="E2329" s="2" t="str">
        <f>TEXT(Tabla1[[#This Row],[datetime]],"hh:mm")</f>
        <v>13:35</v>
      </c>
      <c r="F2329" t="s">
        <v>3</v>
      </c>
      <c r="G2329" t="s">
        <v>931</v>
      </c>
      <c r="H2329" t="str">
        <f>IF(ISBLANK(G2329),"cash",IF(COUNTIF($D$2:D2329,D2329)=1,"Nuevo","frecuente"))</f>
        <v>frecuente</v>
      </c>
      <c r="I2329" s="8">
        <v>30.86</v>
      </c>
      <c r="J2329" t="s">
        <v>14</v>
      </c>
      <c r="K2329" t="str">
        <f>Tabla1[[#This Row],[day_of_the_week]]&amp;"-"&amp;Tabla1[[#This Row],[hour]]&amp;"-"&amp;Tabla1[[#This Row],[cash_type]]&amp;"-"&amp;Tabla1[[#This Row],[card]]&amp;"-"&amp;Tabla1[[#This Row],[coffee_name]]</f>
        <v>domingo-13:35-card-ANON-0000-0000-0917-Americano with Milk</v>
      </c>
      <c r="L2329" t="str">
        <f>IF(COUNTIF($K$2:K2329,K2329)=1,"único","repetido")</f>
        <v>único</v>
      </c>
    </row>
    <row r="2330" spans="1:12" x14ac:dyDescent="0.3">
      <c r="A2330" s="1">
        <v>45613</v>
      </c>
      <c r="B2330" s="2">
        <v>45613.596317094911</v>
      </c>
      <c r="C2330" s="2" t="str">
        <f>TEXT(Tabla1[[#This Row],[date]],"mmm")</f>
        <v>nov</v>
      </c>
      <c r="D2330" s="2" t="str">
        <f>TEXT(Tabla1[[#This Row],[date]],"dddd")</f>
        <v>domingo</v>
      </c>
      <c r="E2330" s="2" t="str">
        <f>TEXT(Tabla1[[#This Row],[datetime]],"hh:mm")</f>
        <v>14:18</v>
      </c>
      <c r="F2330" t="s">
        <v>3</v>
      </c>
      <c r="G2330" t="s">
        <v>932</v>
      </c>
      <c r="H2330" t="str">
        <f>IF(ISBLANK(G2330),"cash",IF(COUNTIF($D$2:D2330,D2330)=1,"Nuevo","frecuente"))</f>
        <v>frecuente</v>
      </c>
      <c r="I2330" s="8">
        <v>25.96</v>
      </c>
      <c r="J2330" t="s">
        <v>11</v>
      </c>
      <c r="K2330" t="str">
        <f>Tabla1[[#This Row],[day_of_the_week]]&amp;"-"&amp;Tabla1[[#This Row],[hour]]&amp;"-"&amp;Tabla1[[#This Row],[cash_type]]&amp;"-"&amp;Tabla1[[#This Row],[card]]&amp;"-"&amp;Tabla1[[#This Row],[coffee_name]]</f>
        <v>domingo-14:18-card-ANON-0000-0000-0918-Americano</v>
      </c>
      <c r="L2330" t="str">
        <f>IF(COUNTIF($K$2:K2330,K2330)=1,"único","repetido")</f>
        <v>único</v>
      </c>
    </row>
    <row r="2331" spans="1:12" x14ac:dyDescent="0.3">
      <c r="A2331" s="1">
        <v>45613</v>
      </c>
      <c r="B2331" s="2">
        <v>45613.606715821756</v>
      </c>
      <c r="C2331" s="2" t="str">
        <f>TEXT(Tabla1[[#This Row],[date]],"mmm")</f>
        <v>nov</v>
      </c>
      <c r="D2331" s="2" t="str">
        <f>TEXT(Tabla1[[#This Row],[date]],"dddd")</f>
        <v>domingo</v>
      </c>
      <c r="E2331" s="2" t="str">
        <f>TEXT(Tabla1[[#This Row],[datetime]],"hh:mm")</f>
        <v>14:33</v>
      </c>
      <c r="F2331" t="s">
        <v>3</v>
      </c>
      <c r="G2331" t="s">
        <v>933</v>
      </c>
      <c r="H2331" t="str">
        <f>IF(ISBLANK(G2331),"cash",IF(COUNTIF($D$2:D2331,D2331)=1,"Nuevo","frecuente"))</f>
        <v>frecuente</v>
      </c>
      <c r="I2331" s="8">
        <v>30.86</v>
      </c>
      <c r="J2331" t="s">
        <v>14</v>
      </c>
      <c r="K2331" t="str">
        <f>Tabla1[[#This Row],[day_of_the_week]]&amp;"-"&amp;Tabla1[[#This Row],[hour]]&amp;"-"&amp;Tabla1[[#This Row],[cash_type]]&amp;"-"&amp;Tabla1[[#This Row],[card]]&amp;"-"&amp;Tabla1[[#This Row],[coffee_name]]</f>
        <v>domingo-14:33-card-ANON-0000-0000-0919-Americano with Milk</v>
      </c>
      <c r="L2331" t="str">
        <f>IF(COUNTIF($K$2:K2331,K2331)=1,"único","repetido")</f>
        <v>único</v>
      </c>
    </row>
    <row r="2332" spans="1:12" x14ac:dyDescent="0.3">
      <c r="A2332" s="1">
        <v>45613</v>
      </c>
      <c r="B2332" s="2">
        <v>45613.68571972222</v>
      </c>
      <c r="C2332" s="2" t="str">
        <f>TEXT(Tabla1[[#This Row],[date]],"mmm")</f>
        <v>nov</v>
      </c>
      <c r="D2332" s="2" t="str">
        <f>TEXT(Tabla1[[#This Row],[date]],"dddd")</f>
        <v>domingo</v>
      </c>
      <c r="E2332" s="2" t="str">
        <f>TEXT(Tabla1[[#This Row],[datetime]],"hh:mm")</f>
        <v>16:27</v>
      </c>
      <c r="F2332" t="s">
        <v>3</v>
      </c>
      <c r="G2332" t="s">
        <v>934</v>
      </c>
      <c r="H2332" t="str">
        <f>IF(ISBLANK(G2332),"cash",IF(COUNTIF($D$2:D2332,D2332)=1,"Nuevo","frecuente"))</f>
        <v>frecuente</v>
      </c>
      <c r="I2332" s="8">
        <v>35.76</v>
      </c>
      <c r="J2332" t="s">
        <v>7</v>
      </c>
      <c r="K2332" t="str">
        <f>Tabla1[[#This Row],[day_of_the_week]]&amp;"-"&amp;Tabla1[[#This Row],[hour]]&amp;"-"&amp;Tabla1[[#This Row],[cash_type]]&amp;"-"&amp;Tabla1[[#This Row],[card]]&amp;"-"&amp;Tabla1[[#This Row],[coffee_name]]</f>
        <v>domingo-16:27-card-ANON-0000-0000-0920-Latte</v>
      </c>
      <c r="L2332" t="str">
        <f>IF(COUNTIF($K$2:K2332,K2332)=1,"único","repetido")</f>
        <v>único</v>
      </c>
    </row>
    <row r="2333" spans="1:12" x14ac:dyDescent="0.3">
      <c r="A2333" s="1">
        <v>45613</v>
      </c>
      <c r="B2333" s="2">
        <v>45613.686525219906</v>
      </c>
      <c r="C2333" s="2" t="str">
        <f>TEXT(Tabla1[[#This Row],[date]],"mmm")</f>
        <v>nov</v>
      </c>
      <c r="D2333" s="2" t="str">
        <f>TEXT(Tabla1[[#This Row],[date]],"dddd")</f>
        <v>domingo</v>
      </c>
      <c r="E2333" s="2" t="str">
        <f>TEXT(Tabla1[[#This Row],[datetime]],"hh:mm")</f>
        <v>16:28</v>
      </c>
      <c r="F2333" t="s">
        <v>3</v>
      </c>
      <c r="G2333" t="s">
        <v>934</v>
      </c>
      <c r="H2333" t="str">
        <f>IF(ISBLANK(G2333),"cash",IF(COUNTIF($D$2:D2333,D2333)=1,"Nuevo","frecuente"))</f>
        <v>frecuente</v>
      </c>
      <c r="I2333" s="8">
        <v>35.76</v>
      </c>
      <c r="J2333" t="s">
        <v>7</v>
      </c>
      <c r="K2333" t="str">
        <f>Tabla1[[#This Row],[day_of_the_week]]&amp;"-"&amp;Tabla1[[#This Row],[hour]]&amp;"-"&amp;Tabla1[[#This Row],[cash_type]]&amp;"-"&amp;Tabla1[[#This Row],[card]]&amp;"-"&amp;Tabla1[[#This Row],[coffee_name]]</f>
        <v>domingo-16:28-card-ANON-0000-0000-0920-Latte</v>
      </c>
      <c r="L2333" t="str">
        <f>IF(COUNTIF($K$2:K2333,K2333)=1,"único","repetido")</f>
        <v>único</v>
      </c>
    </row>
    <row r="2334" spans="1:12" x14ac:dyDescent="0.3">
      <c r="A2334" s="1">
        <v>45613</v>
      </c>
      <c r="B2334" s="2">
        <v>45613.757021307872</v>
      </c>
      <c r="C2334" s="2" t="str">
        <f>TEXT(Tabla1[[#This Row],[date]],"mmm")</f>
        <v>nov</v>
      </c>
      <c r="D2334" s="2" t="str">
        <f>TEXT(Tabla1[[#This Row],[date]],"dddd")</f>
        <v>domingo</v>
      </c>
      <c r="E2334" s="2" t="str">
        <f>TEXT(Tabla1[[#This Row],[datetime]],"hh:mm")</f>
        <v>18:10</v>
      </c>
      <c r="F2334" t="s">
        <v>3</v>
      </c>
      <c r="G2334" t="s">
        <v>935</v>
      </c>
      <c r="H2334" t="str">
        <f>IF(ISBLANK(G2334),"cash",IF(COUNTIF($D$2:D2334,D2334)=1,"Nuevo","frecuente"))</f>
        <v>frecuente</v>
      </c>
      <c r="I2334" s="8">
        <v>35.76</v>
      </c>
      <c r="J2334" t="s">
        <v>9</v>
      </c>
      <c r="K2334" t="str">
        <f>Tabla1[[#This Row],[day_of_the_week]]&amp;"-"&amp;Tabla1[[#This Row],[hour]]&amp;"-"&amp;Tabla1[[#This Row],[cash_type]]&amp;"-"&amp;Tabla1[[#This Row],[card]]&amp;"-"&amp;Tabla1[[#This Row],[coffee_name]]</f>
        <v>domingo-18:10-card-ANON-0000-0000-0921-Hot Chocolate</v>
      </c>
      <c r="L2334" t="str">
        <f>IF(COUNTIF($K$2:K2334,K2334)=1,"único","repetido")</f>
        <v>único</v>
      </c>
    </row>
    <row r="2335" spans="1:12" x14ac:dyDescent="0.3">
      <c r="A2335" s="1">
        <v>45613</v>
      </c>
      <c r="B2335" s="2">
        <v>45613.803869085648</v>
      </c>
      <c r="C2335" s="2" t="str">
        <f>TEXT(Tabla1[[#This Row],[date]],"mmm")</f>
        <v>nov</v>
      </c>
      <c r="D2335" s="2" t="str">
        <f>TEXT(Tabla1[[#This Row],[date]],"dddd")</f>
        <v>domingo</v>
      </c>
      <c r="E2335" s="2" t="str">
        <f>TEXT(Tabla1[[#This Row],[datetime]],"hh:mm")</f>
        <v>19:17</v>
      </c>
      <c r="F2335" t="s">
        <v>3</v>
      </c>
      <c r="G2335" t="s">
        <v>936</v>
      </c>
      <c r="H2335" t="str">
        <f>IF(ISBLANK(G2335),"cash",IF(COUNTIF($D$2:D2335,D2335)=1,"Nuevo","frecuente"))</f>
        <v>frecuente</v>
      </c>
      <c r="I2335" s="8">
        <v>35.76</v>
      </c>
      <c r="J2335" t="s">
        <v>9</v>
      </c>
      <c r="K2335" t="str">
        <f>Tabla1[[#This Row],[day_of_the_week]]&amp;"-"&amp;Tabla1[[#This Row],[hour]]&amp;"-"&amp;Tabla1[[#This Row],[cash_type]]&amp;"-"&amp;Tabla1[[#This Row],[card]]&amp;"-"&amp;Tabla1[[#This Row],[coffee_name]]</f>
        <v>domingo-19:17-card-ANON-0000-0000-0922-Hot Chocolate</v>
      </c>
      <c r="L2335" t="str">
        <f>IF(COUNTIF($K$2:K2335,K2335)=1,"único","repetido")</f>
        <v>único</v>
      </c>
    </row>
    <row r="2336" spans="1:12" x14ac:dyDescent="0.3">
      <c r="A2336" s="1">
        <v>45613</v>
      </c>
      <c r="B2336" s="2">
        <v>45613.804485185188</v>
      </c>
      <c r="C2336" s="2" t="str">
        <f>TEXT(Tabla1[[#This Row],[date]],"mmm")</f>
        <v>nov</v>
      </c>
      <c r="D2336" s="2" t="str">
        <f>TEXT(Tabla1[[#This Row],[date]],"dddd")</f>
        <v>domingo</v>
      </c>
      <c r="E2336" s="2" t="str">
        <f>TEXT(Tabla1[[#This Row],[datetime]],"hh:mm")</f>
        <v>19:18</v>
      </c>
      <c r="F2336" t="s">
        <v>3</v>
      </c>
      <c r="G2336" t="s">
        <v>936</v>
      </c>
      <c r="H2336" t="str">
        <f>IF(ISBLANK(G2336),"cash",IF(COUNTIF($D$2:D2336,D2336)=1,"Nuevo","frecuente"))</f>
        <v>frecuente</v>
      </c>
      <c r="I2336" s="8">
        <v>35.76</v>
      </c>
      <c r="J2336" t="s">
        <v>9</v>
      </c>
      <c r="K2336" t="str">
        <f>Tabla1[[#This Row],[day_of_the_week]]&amp;"-"&amp;Tabla1[[#This Row],[hour]]&amp;"-"&amp;Tabla1[[#This Row],[cash_type]]&amp;"-"&amp;Tabla1[[#This Row],[card]]&amp;"-"&amp;Tabla1[[#This Row],[coffee_name]]</f>
        <v>domingo-19:18-card-ANON-0000-0000-0922-Hot Chocolate</v>
      </c>
      <c r="L2336" t="str">
        <f>IF(COUNTIF($K$2:K2336,K2336)=1,"único","repetido")</f>
        <v>único</v>
      </c>
    </row>
    <row r="2337" spans="1:12" x14ac:dyDescent="0.3">
      <c r="A2337" s="1">
        <v>45614</v>
      </c>
      <c r="B2337" s="2">
        <v>45614.328004849536</v>
      </c>
      <c r="C2337" s="2" t="str">
        <f>TEXT(Tabla1[[#This Row],[date]],"mmm")</f>
        <v>nov</v>
      </c>
      <c r="D2337" s="2" t="str">
        <f>TEXT(Tabla1[[#This Row],[date]],"dddd")</f>
        <v>lunes</v>
      </c>
      <c r="E2337" s="2" t="str">
        <f>TEXT(Tabla1[[#This Row],[datetime]],"hh:mm")</f>
        <v>07:52</v>
      </c>
      <c r="F2337" t="s">
        <v>3</v>
      </c>
      <c r="G2337" t="s">
        <v>783</v>
      </c>
      <c r="H2337" t="str">
        <f>IF(ISBLANK(G2337),"cash",IF(COUNTIF($D$2:D2337,D2337)=1,"Nuevo","frecuente"))</f>
        <v>frecuente</v>
      </c>
      <c r="I2337" s="8">
        <v>30.86</v>
      </c>
      <c r="J2337" t="s">
        <v>14</v>
      </c>
      <c r="K2337" t="str">
        <f>Tabla1[[#This Row],[day_of_the_week]]&amp;"-"&amp;Tabla1[[#This Row],[hour]]&amp;"-"&amp;Tabla1[[#This Row],[cash_type]]&amp;"-"&amp;Tabla1[[#This Row],[card]]&amp;"-"&amp;Tabla1[[#This Row],[coffee_name]]</f>
        <v>lunes-07:52-card-ANON-0000-0000-0769-Americano with Milk</v>
      </c>
      <c r="L2337" t="str">
        <f>IF(COUNTIF($K$2:K2337,K2337)=1,"único","repetido")</f>
        <v>único</v>
      </c>
    </row>
    <row r="2338" spans="1:12" x14ac:dyDescent="0.3">
      <c r="A2338" s="1">
        <v>45614</v>
      </c>
      <c r="B2338" s="2">
        <v>45614.32866146991</v>
      </c>
      <c r="C2338" s="2" t="str">
        <f>TEXT(Tabla1[[#This Row],[date]],"mmm")</f>
        <v>nov</v>
      </c>
      <c r="D2338" s="2" t="str">
        <f>TEXT(Tabla1[[#This Row],[date]],"dddd")</f>
        <v>lunes</v>
      </c>
      <c r="E2338" s="2" t="str">
        <f>TEXT(Tabla1[[#This Row],[datetime]],"hh:mm")</f>
        <v>07:53</v>
      </c>
      <c r="F2338" t="s">
        <v>3</v>
      </c>
      <c r="G2338" t="s">
        <v>937</v>
      </c>
      <c r="H2338" t="str">
        <f>IF(ISBLANK(G2338),"cash",IF(COUNTIF($D$2:D2338,D2338)=1,"Nuevo","frecuente"))</f>
        <v>frecuente</v>
      </c>
      <c r="I2338" s="8">
        <v>30.86</v>
      </c>
      <c r="J2338" t="s">
        <v>14</v>
      </c>
      <c r="K2338" t="str">
        <f>Tabla1[[#This Row],[day_of_the_week]]&amp;"-"&amp;Tabla1[[#This Row],[hour]]&amp;"-"&amp;Tabla1[[#This Row],[cash_type]]&amp;"-"&amp;Tabla1[[#This Row],[card]]&amp;"-"&amp;Tabla1[[#This Row],[coffee_name]]</f>
        <v>lunes-07:53-card-ANON-0000-0000-0923-Americano with Milk</v>
      </c>
      <c r="L2338" t="str">
        <f>IF(COUNTIF($K$2:K2338,K2338)=1,"único","repetido")</f>
        <v>único</v>
      </c>
    </row>
    <row r="2339" spans="1:12" x14ac:dyDescent="0.3">
      <c r="A2339" s="1">
        <v>45614</v>
      </c>
      <c r="B2339" s="2">
        <v>45614.331506921299</v>
      </c>
      <c r="C2339" s="2" t="str">
        <f>TEXT(Tabla1[[#This Row],[date]],"mmm")</f>
        <v>nov</v>
      </c>
      <c r="D2339" s="2" t="str">
        <f>TEXT(Tabla1[[#This Row],[date]],"dddd")</f>
        <v>lunes</v>
      </c>
      <c r="E2339" s="2" t="str">
        <f>TEXT(Tabla1[[#This Row],[datetime]],"hh:mm")</f>
        <v>07:57</v>
      </c>
      <c r="F2339" t="s">
        <v>3</v>
      </c>
      <c r="G2339" t="s">
        <v>584</v>
      </c>
      <c r="H2339" t="str">
        <f>IF(ISBLANK(G2339),"cash",IF(COUNTIF($D$2:D2339,D2339)=1,"Nuevo","frecuente"))</f>
        <v>frecuente</v>
      </c>
      <c r="I2339" s="8">
        <v>35.76</v>
      </c>
      <c r="J2339" t="s">
        <v>7</v>
      </c>
      <c r="K2339" t="str">
        <f>Tabla1[[#This Row],[day_of_the_week]]&amp;"-"&amp;Tabla1[[#This Row],[hour]]&amp;"-"&amp;Tabla1[[#This Row],[cash_type]]&amp;"-"&amp;Tabla1[[#This Row],[card]]&amp;"-"&amp;Tabla1[[#This Row],[coffee_name]]</f>
        <v>lunes-07:57-card-ANON-0000-0000-0570-Latte</v>
      </c>
      <c r="L2339" t="str">
        <f>IF(COUNTIF($K$2:K2339,K2339)=1,"único","repetido")</f>
        <v>único</v>
      </c>
    </row>
    <row r="2340" spans="1:12" x14ac:dyDescent="0.3">
      <c r="A2340" s="1">
        <v>45614</v>
      </c>
      <c r="B2340" s="2">
        <v>45614.697790208331</v>
      </c>
      <c r="C2340" s="2" t="str">
        <f>TEXT(Tabla1[[#This Row],[date]],"mmm")</f>
        <v>nov</v>
      </c>
      <c r="D2340" s="2" t="str">
        <f>TEXT(Tabla1[[#This Row],[date]],"dddd")</f>
        <v>lunes</v>
      </c>
      <c r="E2340" s="2" t="str">
        <f>TEXT(Tabla1[[#This Row],[datetime]],"hh:mm")</f>
        <v>16:44</v>
      </c>
      <c r="F2340" t="s">
        <v>3</v>
      </c>
      <c r="G2340" t="s">
        <v>938</v>
      </c>
      <c r="H2340" t="str">
        <f>IF(ISBLANK(G2340),"cash",IF(COUNTIF($D$2:D2340,D2340)=1,"Nuevo","frecuente"))</f>
        <v>frecuente</v>
      </c>
      <c r="I2340" s="8">
        <v>35.76</v>
      </c>
      <c r="J2340" t="s">
        <v>7</v>
      </c>
      <c r="K2340" t="str">
        <f>Tabla1[[#This Row],[day_of_the_week]]&amp;"-"&amp;Tabla1[[#This Row],[hour]]&amp;"-"&amp;Tabla1[[#This Row],[cash_type]]&amp;"-"&amp;Tabla1[[#This Row],[card]]&amp;"-"&amp;Tabla1[[#This Row],[coffee_name]]</f>
        <v>lunes-16:44-card-ANON-0000-0000-0924-Latte</v>
      </c>
      <c r="L2340" t="str">
        <f>IF(COUNTIF($K$2:K2340,K2340)=1,"único","repetido")</f>
        <v>único</v>
      </c>
    </row>
    <row r="2341" spans="1:12" x14ac:dyDescent="0.3">
      <c r="A2341" s="1">
        <v>45614</v>
      </c>
      <c r="B2341" s="2">
        <v>45614.699223310185</v>
      </c>
      <c r="C2341" s="2" t="str">
        <f>TEXT(Tabla1[[#This Row],[date]],"mmm")</f>
        <v>nov</v>
      </c>
      <c r="D2341" s="2" t="str">
        <f>TEXT(Tabla1[[#This Row],[date]],"dddd")</f>
        <v>lunes</v>
      </c>
      <c r="E2341" s="2" t="str">
        <f>TEXT(Tabla1[[#This Row],[datetime]],"hh:mm")</f>
        <v>16:46</v>
      </c>
      <c r="F2341" t="s">
        <v>3</v>
      </c>
      <c r="G2341" t="s">
        <v>920</v>
      </c>
      <c r="H2341" t="str">
        <f>IF(ISBLANK(G2341),"cash",IF(COUNTIF($D$2:D2341,D2341)=1,"Nuevo","frecuente"))</f>
        <v>frecuente</v>
      </c>
      <c r="I2341" s="8">
        <v>35.76</v>
      </c>
      <c r="J2341" t="s">
        <v>7</v>
      </c>
      <c r="K2341" t="str">
        <f>Tabla1[[#This Row],[day_of_the_week]]&amp;"-"&amp;Tabla1[[#This Row],[hour]]&amp;"-"&amp;Tabla1[[#This Row],[cash_type]]&amp;"-"&amp;Tabla1[[#This Row],[card]]&amp;"-"&amp;Tabla1[[#This Row],[coffee_name]]</f>
        <v>lunes-16:46-card-ANON-0000-0000-0906-Latte</v>
      </c>
      <c r="L2341" t="str">
        <f>IF(COUNTIF($K$2:K2341,K2341)=1,"único","repetido")</f>
        <v>único</v>
      </c>
    </row>
    <row r="2342" spans="1:12" x14ac:dyDescent="0.3">
      <c r="A2342" s="1">
        <v>45614</v>
      </c>
      <c r="B2342" s="2">
        <v>45614.785348807869</v>
      </c>
      <c r="C2342" s="2" t="str">
        <f>TEXT(Tabla1[[#This Row],[date]],"mmm")</f>
        <v>nov</v>
      </c>
      <c r="D2342" s="2" t="str">
        <f>TEXT(Tabla1[[#This Row],[date]],"dddd")</f>
        <v>lunes</v>
      </c>
      <c r="E2342" s="2" t="str">
        <f>TEXT(Tabla1[[#This Row],[datetime]],"hh:mm")</f>
        <v>18:50</v>
      </c>
      <c r="F2342" t="s">
        <v>3</v>
      </c>
      <c r="G2342" t="s">
        <v>939</v>
      </c>
      <c r="H2342" t="str">
        <f>IF(ISBLANK(G2342),"cash",IF(COUNTIF($D$2:D2342,D2342)=1,"Nuevo","frecuente"))</f>
        <v>frecuente</v>
      </c>
      <c r="I2342" s="8">
        <v>35.76</v>
      </c>
      <c r="J2342" t="s">
        <v>7</v>
      </c>
      <c r="K2342" t="str">
        <f>Tabla1[[#This Row],[day_of_the_week]]&amp;"-"&amp;Tabla1[[#This Row],[hour]]&amp;"-"&amp;Tabla1[[#This Row],[cash_type]]&amp;"-"&amp;Tabla1[[#This Row],[card]]&amp;"-"&amp;Tabla1[[#This Row],[coffee_name]]</f>
        <v>lunes-18:50-card-ANON-0000-0000-0925-Latte</v>
      </c>
      <c r="L2342" t="str">
        <f>IF(COUNTIF($K$2:K2342,K2342)=1,"único","repetido")</f>
        <v>único</v>
      </c>
    </row>
    <row r="2343" spans="1:12" x14ac:dyDescent="0.3">
      <c r="A2343" s="1">
        <v>45615</v>
      </c>
      <c r="B2343" s="2">
        <v>45615.327241643521</v>
      </c>
      <c r="C2343" s="2" t="str">
        <f>TEXT(Tabla1[[#This Row],[date]],"mmm")</f>
        <v>nov</v>
      </c>
      <c r="D2343" s="2" t="str">
        <f>TEXT(Tabla1[[#This Row],[date]],"dddd")</f>
        <v>martes</v>
      </c>
      <c r="E2343" s="2" t="str">
        <f>TEXT(Tabla1[[#This Row],[datetime]],"hh:mm")</f>
        <v>07:51</v>
      </c>
      <c r="F2343" t="s">
        <v>3</v>
      </c>
      <c r="G2343" t="s">
        <v>937</v>
      </c>
      <c r="H2343" t="str">
        <f>IF(ISBLANK(G2343),"cash",IF(COUNTIF($D$2:D2343,D2343)=1,"Nuevo","frecuente"))</f>
        <v>frecuente</v>
      </c>
      <c r="I2343" s="8">
        <v>30.86</v>
      </c>
      <c r="J2343" t="s">
        <v>14</v>
      </c>
      <c r="K2343" t="str">
        <f>Tabla1[[#This Row],[day_of_the_week]]&amp;"-"&amp;Tabla1[[#This Row],[hour]]&amp;"-"&amp;Tabla1[[#This Row],[cash_type]]&amp;"-"&amp;Tabla1[[#This Row],[card]]&amp;"-"&amp;Tabla1[[#This Row],[coffee_name]]</f>
        <v>martes-07:51-card-ANON-0000-0000-0923-Americano with Milk</v>
      </c>
      <c r="L2343" t="str">
        <f>IF(COUNTIF($K$2:K2343,K2343)=1,"único","repetido")</f>
        <v>único</v>
      </c>
    </row>
    <row r="2344" spans="1:12" x14ac:dyDescent="0.3">
      <c r="A2344" s="1">
        <v>45615</v>
      </c>
      <c r="B2344" s="2">
        <v>45615.327933032408</v>
      </c>
      <c r="C2344" s="2" t="str">
        <f>TEXT(Tabla1[[#This Row],[date]],"mmm")</f>
        <v>nov</v>
      </c>
      <c r="D2344" s="2" t="str">
        <f>TEXT(Tabla1[[#This Row],[date]],"dddd")</f>
        <v>martes</v>
      </c>
      <c r="E2344" s="2" t="str">
        <f>TEXT(Tabla1[[#This Row],[datetime]],"hh:mm")</f>
        <v>07:52</v>
      </c>
      <c r="F2344" t="s">
        <v>3</v>
      </c>
      <c r="G2344" t="s">
        <v>937</v>
      </c>
      <c r="H2344" t="str">
        <f>IF(ISBLANK(G2344),"cash",IF(COUNTIF($D$2:D2344,D2344)=1,"Nuevo","frecuente"))</f>
        <v>frecuente</v>
      </c>
      <c r="I2344" s="8">
        <v>35.76</v>
      </c>
      <c r="J2344" t="s">
        <v>7</v>
      </c>
      <c r="K2344" t="str">
        <f>Tabla1[[#This Row],[day_of_the_week]]&amp;"-"&amp;Tabla1[[#This Row],[hour]]&amp;"-"&amp;Tabla1[[#This Row],[cash_type]]&amp;"-"&amp;Tabla1[[#This Row],[card]]&amp;"-"&amp;Tabla1[[#This Row],[coffee_name]]</f>
        <v>martes-07:52-card-ANON-0000-0000-0923-Latte</v>
      </c>
      <c r="L2344" t="str">
        <f>IF(COUNTIF($K$2:K2344,K2344)=1,"único","repetido")</f>
        <v>único</v>
      </c>
    </row>
    <row r="2345" spans="1:12" x14ac:dyDescent="0.3">
      <c r="A2345" s="1">
        <v>45615</v>
      </c>
      <c r="B2345" s="2">
        <v>45615.328916585648</v>
      </c>
      <c r="C2345" s="2" t="str">
        <f>TEXT(Tabla1[[#This Row],[date]],"mmm")</f>
        <v>nov</v>
      </c>
      <c r="D2345" s="2" t="str">
        <f>TEXT(Tabla1[[#This Row],[date]],"dddd")</f>
        <v>martes</v>
      </c>
      <c r="E2345" s="2" t="str">
        <f>TEXT(Tabla1[[#This Row],[datetime]],"hh:mm")</f>
        <v>07:53</v>
      </c>
      <c r="F2345" t="s">
        <v>3</v>
      </c>
      <c r="G2345" t="s">
        <v>940</v>
      </c>
      <c r="H2345" t="str">
        <f>IF(ISBLANK(G2345),"cash",IF(COUNTIF($D$2:D2345,D2345)=1,"Nuevo","frecuente"))</f>
        <v>frecuente</v>
      </c>
      <c r="I2345" s="8">
        <v>21.06</v>
      </c>
      <c r="J2345" t="s">
        <v>35</v>
      </c>
      <c r="K2345" t="str">
        <f>Tabla1[[#This Row],[day_of_the_week]]&amp;"-"&amp;Tabla1[[#This Row],[hour]]&amp;"-"&amp;Tabla1[[#This Row],[cash_type]]&amp;"-"&amp;Tabla1[[#This Row],[card]]&amp;"-"&amp;Tabla1[[#This Row],[coffee_name]]</f>
        <v>martes-07:53-card-ANON-0000-0000-0926-Espresso</v>
      </c>
      <c r="L2345" t="str">
        <f>IF(COUNTIF($K$2:K2345,K2345)=1,"único","repetido")</f>
        <v>único</v>
      </c>
    </row>
    <row r="2346" spans="1:12" x14ac:dyDescent="0.3">
      <c r="A2346" s="1">
        <v>45615</v>
      </c>
      <c r="B2346" s="2">
        <v>45615.329709409722</v>
      </c>
      <c r="C2346" s="2" t="str">
        <f>TEXT(Tabla1[[#This Row],[date]],"mmm")</f>
        <v>nov</v>
      </c>
      <c r="D2346" s="2" t="str">
        <f>TEXT(Tabla1[[#This Row],[date]],"dddd")</f>
        <v>martes</v>
      </c>
      <c r="E2346" s="2" t="str">
        <f>TEXT(Tabla1[[#This Row],[datetime]],"hh:mm")</f>
        <v>07:54</v>
      </c>
      <c r="F2346" t="s">
        <v>3</v>
      </c>
      <c r="G2346" t="s">
        <v>941</v>
      </c>
      <c r="H2346" t="str">
        <f>IF(ISBLANK(G2346),"cash",IF(COUNTIF($D$2:D2346,D2346)=1,"Nuevo","frecuente"))</f>
        <v>frecuente</v>
      </c>
      <c r="I2346" s="8">
        <v>35.76</v>
      </c>
      <c r="J2346" t="s">
        <v>7</v>
      </c>
      <c r="K2346" t="str">
        <f>Tabla1[[#This Row],[day_of_the_week]]&amp;"-"&amp;Tabla1[[#This Row],[hour]]&amp;"-"&amp;Tabla1[[#This Row],[cash_type]]&amp;"-"&amp;Tabla1[[#This Row],[card]]&amp;"-"&amp;Tabla1[[#This Row],[coffee_name]]</f>
        <v>martes-07:54-card-ANON-0000-0000-0927-Latte</v>
      </c>
      <c r="L2346" t="str">
        <f>IF(COUNTIF($K$2:K2346,K2346)=1,"único","repetido")</f>
        <v>único</v>
      </c>
    </row>
    <row r="2347" spans="1:12" x14ac:dyDescent="0.3">
      <c r="A2347" s="1">
        <v>45615</v>
      </c>
      <c r="B2347" s="2">
        <v>45615.437076030095</v>
      </c>
      <c r="C2347" s="2" t="str">
        <f>TEXT(Tabla1[[#This Row],[date]],"mmm")</f>
        <v>nov</v>
      </c>
      <c r="D2347" s="2" t="str">
        <f>TEXT(Tabla1[[#This Row],[date]],"dddd")</f>
        <v>martes</v>
      </c>
      <c r="E2347" s="2" t="str">
        <f>TEXT(Tabla1[[#This Row],[datetime]],"hh:mm")</f>
        <v>10:29</v>
      </c>
      <c r="F2347" t="s">
        <v>3</v>
      </c>
      <c r="G2347" t="s">
        <v>290</v>
      </c>
      <c r="H2347" t="str">
        <f>IF(ISBLANK(G2347),"cash",IF(COUNTIF($D$2:D2347,D2347)=1,"Nuevo","frecuente"))</f>
        <v>frecuente</v>
      </c>
      <c r="I2347" s="8">
        <v>30.86</v>
      </c>
      <c r="J2347" t="s">
        <v>14</v>
      </c>
      <c r="K2347" t="str">
        <f>Tabla1[[#This Row],[day_of_the_week]]&amp;"-"&amp;Tabla1[[#This Row],[hour]]&amp;"-"&amp;Tabla1[[#This Row],[cash_type]]&amp;"-"&amp;Tabla1[[#This Row],[card]]&amp;"-"&amp;Tabla1[[#This Row],[coffee_name]]</f>
        <v>martes-10:29-card-ANON-0000-0000-0276-Americano with Milk</v>
      </c>
      <c r="L2347" t="str">
        <f>IF(COUNTIF($K$2:K2347,K2347)=1,"único","repetido")</f>
        <v>único</v>
      </c>
    </row>
    <row r="2348" spans="1:12" x14ac:dyDescent="0.3">
      <c r="A2348" s="1">
        <v>45615</v>
      </c>
      <c r="B2348" s="2">
        <v>45615.463298807874</v>
      </c>
      <c r="C2348" s="2" t="str">
        <f>TEXT(Tabla1[[#This Row],[date]],"mmm")</f>
        <v>nov</v>
      </c>
      <c r="D2348" s="2" t="str">
        <f>TEXT(Tabla1[[#This Row],[date]],"dddd")</f>
        <v>martes</v>
      </c>
      <c r="E2348" s="2" t="str">
        <f>TEXT(Tabla1[[#This Row],[datetime]],"hh:mm")</f>
        <v>11:07</v>
      </c>
      <c r="F2348" t="s">
        <v>3</v>
      </c>
      <c r="G2348" t="s">
        <v>942</v>
      </c>
      <c r="H2348" t="str">
        <f>IF(ISBLANK(G2348),"cash",IF(COUNTIF($D$2:D2348,D2348)=1,"Nuevo","frecuente"))</f>
        <v>frecuente</v>
      </c>
      <c r="I2348" s="8">
        <v>35.76</v>
      </c>
      <c r="J2348" t="s">
        <v>7</v>
      </c>
      <c r="K2348" t="str">
        <f>Tabla1[[#This Row],[day_of_the_week]]&amp;"-"&amp;Tabla1[[#This Row],[hour]]&amp;"-"&amp;Tabla1[[#This Row],[cash_type]]&amp;"-"&amp;Tabla1[[#This Row],[card]]&amp;"-"&amp;Tabla1[[#This Row],[coffee_name]]</f>
        <v>martes-11:07-card-ANON-0000-0000-0928-Latte</v>
      </c>
      <c r="L2348" t="str">
        <f>IF(COUNTIF($K$2:K2348,K2348)=1,"único","repetido")</f>
        <v>único</v>
      </c>
    </row>
    <row r="2349" spans="1:12" x14ac:dyDescent="0.3">
      <c r="A2349" s="1">
        <v>45615</v>
      </c>
      <c r="B2349" s="2">
        <v>45615.682412974536</v>
      </c>
      <c r="C2349" s="2" t="str">
        <f>TEXT(Tabla1[[#This Row],[date]],"mmm")</f>
        <v>nov</v>
      </c>
      <c r="D2349" s="2" t="str">
        <f>TEXT(Tabla1[[#This Row],[date]],"dddd")</f>
        <v>martes</v>
      </c>
      <c r="E2349" s="2" t="str">
        <f>TEXT(Tabla1[[#This Row],[datetime]],"hh:mm")</f>
        <v>16:22</v>
      </c>
      <c r="F2349" t="s">
        <v>3</v>
      </c>
      <c r="G2349" t="s">
        <v>23</v>
      </c>
      <c r="H2349" t="str">
        <f>IF(ISBLANK(G2349),"cash",IF(COUNTIF($D$2:D2349,D2349)=1,"Nuevo","frecuente"))</f>
        <v>frecuente</v>
      </c>
      <c r="I2349" s="8">
        <v>35.76</v>
      </c>
      <c r="J2349" t="s">
        <v>18</v>
      </c>
      <c r="K2349" t="str">
        <f>Tabla1[[#This Row],[day_of_the_week]]&amp;"-"&amp;Tabla1[[#This Row],[hour]]&amp;"-"&amp;Tabla1[[#This Row],[cash_type]]&amp;"-"&amp;Tabla1[[#This Row],[card]]&amp;"-"&amp;Tabla1[[#This Row],[coffee_name]]</f>
        <v>martes-16:22-card-ANON-0000-0000-0012-Cocoa</v>
      </c>
      <c r="L2349" t="str">
        <f>IF(COUNTIF($K$2:K2349,K2349)=1,"único","repetido")</f>
        <v>único</v>
      </c>
    </row>
    <row r="2350" spans="1:12" x14ac:dyDescent="0.3">
      <c r="A2350" s="1">
        <v>45615</v>
      </c>
      <c r="B2350" s="2">
        <v>45615.683326828701</v>
      </c>
      <c r="C2350" s="2" t="str">
        <f>TEXT(Tabla1[[#This Row],[date]],"mmm")</f>
        <v>nov</v>
      </c>
      <c r="D2350" s="2" t="str">
        <f>TEXT(Tabla1[[#This Row],[date]],"dddd")</f>
        <v>martes</v>
      </c>
      <c r="E2350" s="2" t="str">
        <f>TEXT(Tabla1[[#This Row],[datetime]],"hh:mm")</f>
        <v>16:23</v>
      </c>
      <c r="F2350" t="s">
        <v>3</v>
      </c>
      <c r="G2350" t="s">
        <v>23</v>
      </c>
      <c r="H2350" t="str">
        <f>IF(ISBLANK(G2350),"cash",IF(COUNTIF($D$2:D2350,D2350)=1,"Nuevo","frecuente"))</f>
        <v>frecuente</v>
      </c>
      <c r="I2350" s="8">
        <v>35.76</v>
      </c>
      <c r="J2350" t="s">
        <v>18</v>
      </c>
      <c r="K2350" t="str">
        <f>Tabla1[[#This Row],[day_of_the_week]]&amp;"-"&amp;Tabla1[[#This Row],[hour]]&amp;"-"&amp;Tabla1[[#This Row],[cash_type]]&amp;"-"&amp;Tabla1[[#This Row],[card]]&amp;"-"&amp;Tabla1[[#This Row],[coffee_name]]</f>
        <v>martes-16:23-card-ANON-0000-0000-0012-Cocoa</v>
      </c>
      <c r="L2350" t="str">
        <f>IF(COUNTIF($K$2:K2350,K2350)=1,"único","repetido")</f>
        <v>único</v>
      </c>
    </row>
    <row r="2351" spans="1:12" x14ac:dyDescent="0.3">
      <c r="A2351" s="1">
        <v>45615</v>
      </c>
      <c r="B2351" s="2">
        <v>45615.695181377312</v>
      </c>
      <c r="C2351" s="2" t="str">
        <f>TEXT(Tabla1[[#This Row],[date]],"mmm")</f>
        <v>nov</v>
      </c>
      <c r="D2351" s="2" t="str">
        <f>TEXT(Tabla1[[#This Row],[date]],"dddd")</f>
        <v>martes</v>
      </c>
      <c r="E2351" s="2" t="str">
        <f>TEXT(Tabla1[[#This Row],[datetime]],"hh:mm")</f>
        <v>16:41</v>
      </c>
      <c r="F2351" t="s">
        <v>3</v>
      </c>
      <c r="G2351" t="s">
        <v>220</v>
      </c>
      <c r="H2351" t="str">
        <f>IF(ISBLANK(G2351),"cash",IF(COUNTIF($D$2:D2351,D2351)=1,"Nuevo","frecuente"))</f>
        <v>frecuente</v>
      </c>
      <c r="I2351" s="8">
        <v>35.76</v>
      </c>
      <c r="J2351" t="s">
        <v>43</v>
      </c>
      <c r="K2351" t="str">
        <f>Tabla1[[#This Row],[day_of_the_week]]&amp;"-"&amp;Tabla1[[#This Row],[hour]]&amp;"-"&amp;Tabla1[[#This Row],[cash_type]]&amp;"-"&amp;Tabla1[[#This Row],[card]]&amp;"-"&amp;Tabla1[[#This Row],[coffee_name]]</f>
        <v>martes-16:41-card-ANON-0000-0000-0206-Cappuccino</v>
      </c>
      <c r="L2351" t="str">
        <f>IF(COUNTIF($K$2:K2351,K2351)=1,"único","repetido")</f>
        <v>único</v>
      </c>
    </row>
    <row r="2352" spans="1:12" x14ac:dyDescent="0.3">
      <c r="A2352" s="1">
        <v>45615</v>
      </c>
      <c r="B2352" s="2">
        <v>45615.699782800926</v>
      </c>
      <c r="C2352" s="2" t="str">
        <f>TEXT(Tabla1[[#This Row],[date]],"mmm")</f>
        <v>nov</v>
      </c>
      <c r="D2352" s="2" t="str">
        <f>TEXT(Tabla1[[#This Row],[date]],"dddd")</f>
        <v>martes</v>
      </c>
      <c r="E2352" s="2" t="str">
        <f>TEXT(Tabla1[[#This Row],[datetime]],"hh:mm")</f>
        <v>16:47</v>
      </c>
      <c r="F2352" t="s">
        <v>3</v>
      </c>
      <c r="G2352" t="s">
        <v>943</v>
      </c>
      <c r="H2352" t="str">
        <f>IF(ISBLANK(G2352),"cash",IF(COUNTIF($D$2:D2352,D2352)=1,"Nuevo","frecuente"))</f>
        <v>frecuente</v>
      </c>
      <c r="I2352" s="8">
        <v>35.76</v>
      </c>
      <c r="J2352" t="s">
        <v>43</v>
      </c>
      <c r="K2352" t="str">
        <f>Tabla1[[#This Row],[day_of_the_week]]&amp;"-"&amp;Tabla1[[#This Row],[hour]]&amp;"-"&amp;Tabla1[[#This Row],[cash_type]]&amp;"-"&amp;Tabla1[[#This Row],[card]]&amp;"-"&amp;Tabla1[[#This Row],[coffee_name]]</f>
        <v>martes-16:47-card-ANON-0000-0000-0929-Cappuccino</v>
      </c>
      <c r="L2352" t="str">
        <f>IF(COUNTIF($K$2:K2352,K2352)=1,"único","repetido")</f>
        <v>único</v>
      </c>
    </row>
    <row r="2353" spans="1:12" x14ac:dyDescent="0.3">
      <c r="A2353" s="1">
        <v>45616</v>
      </c>
      <c r="B2353" s="2">
        <v>45616.562253900462</v>
      </c>
      <c r="C2353" s="2" t="str">
        <f>TEXT(Tabla1[[#This Row],[date]],"mmm")</f>
        <v>nov</v>
      </c>
      <c r="D2353" s="2" t="str">
        <f>TEXT(Tabla1[[#This Row],[date]],"dddd")</f>
        <v>miércoles</v>
      </c>
      <c r="E2353" s="2" t="str">
        <f>TEXT(Tabla1[[#This Row],[datetime]],"hh:mm")</f>
        <v>13:29</v>
      </c>
      <c r="F2353" t="s">
        <v>3</v>
      </c>
      <c r="G2353" t="s">
        <v>944</v>
      </c>
      <c r="H2353" t="str">
        <f>IF(ISBLANK(G2353),"cash",IF(COUNTIF($D$2:D2353,D2353)=1,"Nuevo","frecuente"))</f>
        <v>frecuente</v>
      </c>
      <c r="I2353" s="8">
        <v>30.86</v>
      </c>
      <c r="J2353" t="s">
        <v>14</v>
      </c>
      <c r="K2353" t="str">
        <f>Tabla1[[#This Row],[day_of_the_week]]&amp;"-"&amp;Tabla1[[#This Row],[hour]]&amp;"-"&amp;Tabla1[[#This Row],[cash_type]]&amp;"-"&amp;Tabla1[[#This Row],[card]]&amp;"-"&amp;Tabla1[[#This Row],[coffee_name]]</f>
        <v>miércoles-13:29-card-ANON-0000-0000-0930-Americano with Milk</v>
      </c>
      <c r="L2353" t="str">
        <f>IF(COUNTIF($K$2:K2353,K2353)=1,"único","repetido")</f>
        <v>único</v>
      </c>
    </row>
    <row r="2354" spans="1:12" x14ac:dyDescent="0.3">
      <c r="A2354" s="1">
        <v>45616</v>
      </c>
      <c r="B2354" s="2">
        <v>45616.690858182868</v>
      </c>
      <c r="C2354" s="2" t="str">
        <f>TEXT(Tabla1[[#This Row],[date]],"mmm")</f>
        <v>nov</v>
      </c>
      <c r="D2354" s="2" t="str">
        <f>TEXT(Tabla1[[#This Row],[date]],"dddd")</f>
        <v>miércoles</v>
      </c>
      <c r="E2354" s="2" t="str">
        <f>TEXT(Tabla1[[#This Row],[datetime]],"hh:mm")</f>
        <v>16:34</v>
      </c>
      <c r="F2354" t="s">
        <v>3</v>
      </c>
      <c r="G2354" t="s">
        <v>920</v>
      </c>
      <c r="H2354" t="str">
        <f>IF(ISBLANK(G2354),"cash",IF(COUNTIF($D$2:D2354,D2354)=1,"Nuevo","frecuente"))</f>
        <v>frecuente</v>
      </c>
      <c r="I2354" s="8">
        <v>35.76</v>
      </c>
      <c r="J2354" t="s">
        <v>7</v>
      </c>
      <c r="K2354" t="str">
        <f>Tabla1[[#This Row],[day_of_the_week]]&amp;"-"&amp;Tabla1[[#This Row],[hour]]&amp;"-"&amp;Tabla1[[#This Row],[cash_type]]&amp;"-"&amp;Tabla1[[#This Row],[card]]&amp;"-"&amp;Tabla1[[#This Row],[coffee_name]]</f>
        <v>miércoles-16:34-card-ANON-0000-0000-0906-Latte</v>
      </c>
      <c r="L2354" t="str">
        <f>IF(COUNTIF($K$2:K2354,K2354)=1,"único","repetido")</f>
        <v>único</v>
      </c>
    </row>
    <row r="2355" spans="1:12" x14ac:dyDescent="0.3">
      <c r="A2355" s="1">
        <v>45616</v>
      </c>
      <c r="B2355" s="2">
        <v>45616.742959733798</v>
      </c>
      <c r="C2355" s="2" t="str">
        <f>TEXT(Tabla1[[#This Row],[date]],"mmm")</f>
        <v>nov</v>
      </c>
      <c r="D2355" s="2" t="str">
        <f>TEXT(Tabla1[[#This Row],[date]],"dddd")</f>
        <v>miércoles</v>
      </c>
      <c r="E2355" s="2" t="str">
        <f>TEXT(Tabla1[[#This Row],[datetime]],"hh:mm")</f>
        <v>17:49</v>
      </c>
      <c r="F2355" t="s">
        <v>3</v>
      </c>
      <c r="G2355" t="s">
        <v>945</v>
      </c>
      <c r="H2355" t="str">
        <f>IF(ISBLANK(G2355),"cash",IF(COUNTIF($D$2:D2355,D2355)=1,"Nuevo","frecuente"))</f>
        <v>frecuente</v>
      </c>
      <c r="I2355" s="8">
        <v>35.76</v>
      </c>
      <c r="J2355" t="s">
        <v>43</v>
      </c>
      <c r="K2355" t="str">
        <f>Tabla1[[#This Row],[day_of_the_week]]&amp;"-"&amp;Tabla1[[#This Row],[hour]]&amp;"-"&amp;Tabla1[[#This Row],[cash_type]]&amp;"-"&amp;Tabla1[[#This Row],[card]]&amp;"-"&amp;Tabla1[[#This Row],[coffee_name]]</f>
        <v>miércoles-17:49-card-ANON-0000-0000-0931-Cappuccino</v>
      </c>
      <c r="L2355" t="str">
        <f>IF(COUNTIF($K$2:K2355,K2355)=1,"único","repetido")</f>
        <v>único</v>
      </c>
    </row>
    <row r="2356" spans="1:12" x14ac:dyDescent="0.3">
      <c r="A2356" s="1">
        <v>45616</v>
      </c>
      <c r="B2356" s="2">
        <v>45616.743631481484</v>
      </c>
      <c r="C2356" s="2" t="str">
        <f>TEXT(Tabla1[[#This Row],[date]],"mmm")</f>
        <v>nov</v>
      </c>
      <c r="D2356" s="2" t="str">
        <f>TEXT(Tabla1[[#This Row],[date]],"dddd")</f>
        <v>miércoles</v>
      </c>
      <c r="E2356" s="2" t="str">
        <f>TEXT(Tabla1[[#This Row],[datetime]],"hh:mm")</f>
        <v>17:50</v>
      </c>
      <c r="F2356" t="s">
        <v>3</v>
      </c>
      <c r="G2356" t="s">
        <v>945</v>
      </c>
      <c r="H2356" t="str">
        <f>IF(ISBLANK(G2356),"cash",IF(COUNTIF($D$2:D2356,D2356)=1,"Nuevo","frecuente"))</f>
        <v>frecuente</v>
      </c>
      <c r="I2356" s="8">
        <v>35.76</v>
      </c>
      <c r="J2356" t="s">
        <v>9</v>
      </c>
      <c r="K2356" t="str">
        <f>Tabla1[[#This Row],[day_of_the_week]]&amp;"-"&amp;Tabla1[[#This Row],[hour]]&amp;"-"&amp;Tabla1[[#This Row],[cash_type]]&amp;"-"&amp;Tabla1[[#This Row],[card]]&amp;"-"&amp;Tabla1[[#This Row],[coffee_name]]</f>
        <v>miércoles-17:50-card-ANON-0000-0000-0931-Hot Chocolate</v>
      </c>
      <c r="L2356" t="str">
        <f>IF(COUNTIF($K$2:K2356,K2356)=1,"único","repetido")</f>
        <v>único</v>
      </c>
    </row>
    <row r="2357" spans="1:12" x14ac:dyDescent="0.3">
      <c r="A2357" s="1">
        <v>45617</v>
      </c>
      <c r="B2357" s="2">
        <v>45617.462627638888</v>
      </c>
      <c r="C2357" s="2" t="str">
        <f>TEXT(Tabla1[[#This Row],[date]],"mmm")</f>
        <v>nov</v>
      </c>
      <c r="D2357" s="2" t="str">
        <f>TEXT(Tabla1[[#This Row],[date]],"dddd")</f>
        <v>jueves</v>
      </c>
      <c r="E2357" s="2" t="str">
        <f>TEXT(Tabla1[[#This Row],[datetime]],"hh:mm")</f>
        <v>11:06</v>
      </c>
      <c r="F2357" t="s">
        <v>3</v>
      </c>
      <c r="G2357" t="s">
        <v>155</v>
      </c>
      <c r="H2357" t="str">
        <f>IF(ISBLANK(G2357),"cash",IF(COUNTIF($D$2:D2357,D2357)=1,"Nuevo","frecuente"))</f>
        <v>frecuente</v>
      </c>
      <c r="I2357" s="8">
        <v>25.96</v>
      </c>
      <c r="J2357" t="s">
        <v>28</v>
      </c>
      <c r="K2357" t="str">
        <f>Tabla1[[#This Row],[day_of_the_week]]&amp;"-"&amp;Tabla1[[#This Row],[hour]]&amp;"-"&amp;Tabla1[[#This Row],[cash_type]]&amp;"-"&amp;Tabla1[[#This Row],[card]]&amp;"-"&amp;Tabla1[[#This Row],[coffee_name]]</f>
        <v>jueves-11:06-card-ANON-0000-0000-0141-Cortado</v>
      </c>
      <c r="L2357" t="str">
        <f>IF(COUNTIF($K$2:K2357,K2357)=1,"único","repetido")</f>
        <v>único</v>
      </c>
    </row>
    <row r="2358" spans="1:12" x14ac:dyDescent="0.3">
      <c r="A2358" s="1">
        <v>45617</v>
      </c>
      <c r="B2358" s="2">
        <v>45617.523334282407</v>
      </c>
      <c r="C2358" s="2" t="str">
        <f>TEXT(Tabla1[[#This Row],[date]],"mmm")</f>
        <v>nov</v>
      </c>
      <c r="D2358" s="2" t="str">
        <f>TEXT(Tabla1[[#This Row],[date]],"dddd")</f>
        <v>jueves</v>
      </c>
      <c r="E2358" s="2" t="str">
        <f>TEXT(Tabla1[[#This Row],[datetime]],"hh:mm")</f>
        <v>12:33</v>
      </c>
      <c r="F2358" t="s">
        <v>3</v>
      </c>
      <c r="G2358" t="s">
        <v>920</v>
      </c>
      <c r="H2358" t="str">
        <f>IF(ISBLANK(G2358),"cash",IF(COUNTIF($D$2:D2358,D2358)=1,"Nuevo","frecuente"))</f>
        <v>frecuente</v>
      </c>
      <c r="I2358" s="8">
        <v>35.76</v>
      </c>
      <c r="J2358" t="s">
        <v>7</v>
      </c>
      <c r="K2358" t="str">
        <f>Tabla1[[#This Row],[day_of_the_week]]&amp;"-"&amp;Tabla1[[#This Row],[hour]]&amp;"-"&amp;Tabla1[[#This Row],[cash_type]]&amp;"-"&amp;Tabla1[[#This Row],[card]]&amp;"-"&amp;Tabla1[[#This Row],[coffee_name]]</f>
        <v>jueves-12:33-card-ANON-0000-0000-0906-Latte</v>
      </c>
      <c r="L2358" t="str">
        <f>IF(COUNTIF($K$2:K2358,K2358)=1,"único","repetido")</f>
        <v>único</v>
      </c>
    </row>
    <row r="2359" spans="1:12" x14ac:dyDescent="0.3">
      <c r="A2359" s="1">
        <v>45617</v>
      </c>
      <c r="B2359" s="2">
        <v>45617.541497013888</v>
      </c>
      <c r="C2359" s="2" t="str">
        <f>TEXT(Tabla1[[#This Row],[date]],"mmm")</f>
        <v>nov</v>
      </c>
      <c r="D2359" s="2" t="str">
        <f>TEXT(Tabla1[[#This Row],[date]],"dddd")</f>
        <v>jueves</v>
      </c>
      <c r="E2359" s="2" t="str">
        <f>TEXT(Tabla1[[#This Row],[datetime]],"hh:mm")</f>
        <v>12:59</v>
      </c>
      <c r="F2359" t="s">
        <v>3</v>
      </c>
      <c r="G2359" t="s">
        <v>917</v>
      </c>
      <c r="H2359" t="str">
        <f>IF(ISBLANK(G2359),"cash",IF(COUNTIF($D$2:D2359,D2359)=1,"Nuevo","frecuente"))</f>
        <v>frecuente</v>
      </c>
      <c r="I2359" s="8">
        <v>35.76</v>
      </c>
      <c r="J2359" t="s">
        <v>18</v>
      </c>
      <c r="K2359" t="str">
        <f>Tabla1[[#This Row],[day_of_the_week]]&amp;"-"&amp;Tabla1[[#This Row],[hour]]&amp;"-"&amp;Tabla1[[#This Row],[cash_type]]&amp;"-"&amp;Tabla1[[#This Row],[card]]&amp;"-"&amp;Tabla1[[#This Row],[coffee_name]]</f>
        <v>jueves-12:59-card-ANON-0000-0000-0903-Cocoa</v>
      </c>
      <c r="L2359" t="str">
        <f>IF(COUNTIF($K$2:K2359,K2359)=1,"único","repetido")</f>
        <v>único</v>
      </c>
    </row>
    <row r="2360" spans="1:12" x14ac:dyDescent="0.3">
      <c r="A2360" s="1">
        <v>45617</v>
      </c>
      <c r="B2360" s="2">
        <v>45617.542215162037</v>
      </c>
      <c r="C2360" s="2" t="str">
        <f>TEXT(Tabla1[[#This Row],[date]],"mmm")</f>
        <v>nov</v>
      </c>
      <c r="D2360" s="2" t="str">
        <f>TEXT(Tabla1[[#This Row],[date]],"dddd")</f>
        <v>jueves</v>
      </c>
      <c r="E2360" s="2" t="str">
        <f>TEXT(Tabla1[[#This Row],[datetime]],"hh:mm")</f>
        <v>13:00</v>
      </c>
      <c r="F2360" t="s">
        <v>3</v>
      </c>
      <c r="G2360" t="s">
        <v>946</v>
      </c>
      <c r="H2360" t="str">
        <f>IF(ISBLANK(G2360),"cash",IF(COUNTIF($D$2:D2360,D2360)=1,"Nuevo","frecuente"))</f>
        <v>frecuente</v>
      </c>
      <c r="I2360" s="8">
        <v>35.76</v>
      </c>
      <c r="J2360" t="s">
        <v>18</v>
      </c>
      <c r="K2360" t="str">
        <f>Tabla1[[#This Row],[day_of_the_week]]&amp;"-"&amp;Tabla1[[#This Row],[hour]]&amp;"-"&amp;Tabla1[[#This Row],[cash_type]]&amp;"-"&amp;Tabla1[[#This Row],[card]]&amp;"-"&amp;Tabla1[[#This Row],[coffee_name]]</f>
        <v>jueves-13:00-card-ANON-0000-0000-0932-Cocoa</v>
      </c>
      <c r="L2360" t="str">
        <f>IF(COUNTIF($K$2:K2360,K2360)=1,"único","repetido")</f>
        <v>único</v>
      </c>
    </row>
    <row r="2361" spans="1:12" x14ac:dyDescent="0.3">
      <c r="A2361" s="1">
        <v>45617</v>
      </c>
      <c r="B2361" s="2">
        <v>45617.67654591435</v>
      </c>
      <c r="C2361" s="2" t="str">
        <f>TEXT(Tabla1[[#This Row],[date]],"mmm")</f>
        <v>nov</v>
      </c>
      <c r="D2361" s="2" t="str">
        <f>TEXT(Tabla1[[#This Row],[date]],"dddd")</f>
        <v>jueves</v>
      </c>
      <c r="E2361" s="2" t="str">
        <f>TEXT(Tabla1[[#This Row],[datetime]],"hh:mm")</f>
        <v>16:14</v>
      </c>
      <c r="F2361" t="s">
        <v>3</v>
      </c>
      <c r="G2361" t="s">
        <v>920</v>
      </c>
      <c r="H2361" t="str">
        <f>IF(ISBLANK(G2361),"cash",IF(COUNTIF($D$2:D2361,D2361)=1,"Nuevo","frecuente"))</f>
        <v>frecuente</v>
      </c>
      <c r="I2361" s="8">
        <v>35.76</v>
      </c>
      <c r="J2361" t="s">
        <v>7</v>
      </c>
      <c r="K2361" t="str">
        <f>Tabla1[[#This Row],[day_of_the_week]]&amp;"-"&amp;Tabla1[[#This Row],[hour]]&amp;"-"&amp;Tabla1[[#This Row],[cash_type]]&amp;"-"&amp;Tabla1[[#This Row],[card]]&amp;"-"&amp;Tabla1[[#This Row],[coffee_name]]</f>
        <v>jueves-16:14-card-ANON-0000-0000-0906-Latte</v>
      </c>
      <c r="L2361" t="str">
        <f>IF(COUNTIF($K$2:K2361,K2361)=1,"único","repetido")</f>
        <v>único</v>
      </c>
    </row>
    <row r="2362" spans="1:12" x14ac:dyDescent="0.3">
      <c r="A2362" s="1">
        <v>45617</v>
      </c>
      <c r="B2362" s="2">
        <v>45617.732955451385</v>
      </c>
      <c r="C2362" s="2" t="str">
        <f>TEXT(Tabla1[[#This Row],[date]],"mmm")</f>
        <v>nov</v>
      </c>
      <c r="D2362" s="2" t="str">
        <f>TEXT(Tabla1[[#This Row],[date]],"dddd")</f>
        <v>jueves</v>
      </c>
      <c r="E2362" s="2" t="str">
        <f>TEXT(Tabla1[[#This Row],[datetime]],"hh:mm")</f>
        <v>17:35</v>
      </c>
      <c r="F2362" t="s">
        <v>3</v>
      </c>
      <c r="G2362" t="s">
        <v>947</v>
      </c>
      <c r="H2362" t="str">
        <f>IF(ISBLANK(G2362),"cash",IF(COUNTIF($D$2:D2362,D2362)=1,"Nuevo","frecuente"))</f>
        <v>frecuente</v>
      </c>
      <c r="I2362" s="8">
        <v>30.86</v>
      </c>
      <c r="J2362" t="s">
        <v>14</v>
      </c>
      <c r="K2362" t="str">
        <f>Tabla1[[#This Row],[day_of_the_week]]&amp;"-"&amp;Tabla1[[#This Row],[hour]]&amp;"-"&amp;Tabla1[[#This Row],[cash_type]]&amp;"-"&amp;Tabla1[[#This Row],[card]]&amp;"-"&amp;Tabla1[[#This Row],[coffee_name]]</f>
        <v>jueves-17:35-card-ANON-0000-0000-0933-Americano with Milk</v>
      </c>
      <c r="L2362" t="str">
        <f>IF(COUNTIF($K$2:K2362,K2362)=1,"único","repetido")</f>
        <v>único</v>
      </c>
    </row>
    <row r="2363" spans="1:12" x14ac:dyDescent="0.3">
      <c r="A2363" s="1">
        <v>45617</v>
      </c>
      <c r="B2363" s="2">
        <v>45617.735682546299</v>
      </c>
      <c r="C2363" s="2" t="str">
        <f>TEXT(Tabla1[[#This Row],[date]],"mmm")</f>
        <v>nov</v>
      </c>
      <c r="D2363" s="2" t="str">
        <f>TEXT(Tabla1[[#This Row],[date]],"dddd")</f>
        <v>jueves</v>
      </c>
      <c r="E2363" s="2" t="str">
        <f>TEXT(Tabla1[[#This Row],[datetime]],"hh:mm")</f>
        <v>17:39</v>
      </c>
      <c r="F2363" t="s">
        <v>3</v>
      </c>
      <c r="G2363" t="s">
        <v>948</v>
      </c>
      <c r="H2363" t="str">
        <f>IF(ISBLANK(G2363),"cash",IF(COUNTIF($D$2:D2363,D2363)=1,"Nuevo","frecuente"))</f>
        <v>frecuente</v>
      </c>
      <c r="I2363" s="8">
        <v>25.96</v>
      </c>
      <c r="J2363" t="s">
        <v>28</v>
      </c>
      <c r="K2363" t="str">
        <f>Tabla1[[#This Row],[day_of_the_week]]&amp;"-"&amp;Tabla1[[#This Row],[hour]]&amp;"-"&amp;Tabla1[[#This Row],[cash_type]]&amp;"-"&amp;Tabla1[[#This Row],[card]]&amp;"-"&amp;Tabla1[[#This Row],[coffee_name]]</f>
        <v>jueves-17:39-card-ANON-0000-0000-0934-Cortado</v>
      </c>
      <c r="L2363" t="str">
        <f>IF(COUNTIF($K$2:K2363,K2363)=1,"único","repetido")</f>
        <v>único</v>
      </c>
    </row>
    <row r="2364" spans="1:12" x14ac:dyDescent="0.3">
      <c r="A2364" s="1">
        <v>45617</v>
      </c>
      <c r="B2364" s="2">
        <v>45617.792395219905</v>
      </c>
      <c r="C2364" s="2" t="str">
        <f>TEXT(Tabla1[[#This Row],[date]],"mmm")</f>
        <v>nov</v>
      </c>
      <c r="D2364" s="2" t="str">
        <f>TEXT(Tabla1[[#This Row],[date]],"dddd")</f>
        <v>jueves</v>
      </c>
      <c r="E2364" s="2" t="str">
        <f>TEXT(Tabla1[[#This Row],[datetime]],"hh:mm")</f>
        <v>19:01</v>
      </c>
      <c r="F2364" t="s">
        <v>3</v>
      </c>
      <c r="G2364" t="s">
        <v>949</v>
      </c>
      <c r="H2364" t="str">
        <f>IF(ISBLANK(G2364),"cash",IF(COUNTIF($D$2:D2364,D2364)=1,"Nuevo","frecuente"))</f>
        <v>frecuente</v>
      </c>
      <c r="I2364" s="8">
        <v>35.76</v>
      </c>
      <c r="J2364" t="s">
        <v>9</v>
      </c>
      <c r="K2364" t="str">
        <f>Tabla1[[#This Row],[day_of_the_week]]&amp;"-"&amp;Tabla1[[#This Row],[hour]]&amp;"-"&amp;Tabla1[[#This Row],[cash_type]]&amp;"-"&amp;Tabla1[[#This Row],[card]]&amp;"-"&amp;Tabla1[[#This Row],[coffee_name]]</f>
        <v>jueves-19:01-card-ANON-0000-0000-0935-Hot Chocolate</v>
      </c>
      <c r="L2364" t="str">
        <f>IF(COUNTIF($K$2:K2364,K2364)=1,"único","repetido")</f>
        <v>único</v>
      </c>
    </row>
    <row r="2365" spans="1:12" x14ac:dyDescent="0.3">
      <c r="A2365" s="1">
        <v>45618</v>
      </c>
      <c r="B2365" s="2">
        <v>45618.326809282407</v>
      </c>
      <c r="C2365" s="2" t="str">
        <f>TEXT(Tabla1[[#This Row],[date]],"mmm")</f>
        <v>nov</v>
      </c>
      <c r="D2365" s="2" t="str">
        <f>TEXT(Tabla1[[#This Row],[date]],"dddd")</f>
        <v>viernes</v>
      </c>
      <c r="E2365" s="2" t="str">
        <f>TEXT(Tabla1[[#This Row],[datetime]],"hh:mm")</f>
        <v>07:50</v>
      </c>
      <c r="F2365" t="s">
        <v>3</v>
      </c>
      <c r="G2365" t="s">
        <v>920</v>
      </c>
      <c r="H2365" t="str">
        <f>IF(ISBLANK(G2365),"cash",IF(COUNTIF($D$2:D2365,D2365)=1,"Nuevo","frecuente"))</f>
        <v>frecuente</v>
      </c>
      <c r="I2365" s="8">
        <v>35.76</v>
      </c>
      <c r="J2365" t="s">
        <v>7</v>
      </c>
      <c r="K2365" t="str">
        <f>Tabla1[[#This Row],[day_of_the_week]]&amp;"-"&amp;Tabla1[[#This Row],[hour]]&amp;"-"&amp;Tabla1[[#This Row],[cash_type]]&amp;"-"&amp;Tabla1[[#This Row],[card]]&amp;"-"&amp;Tabla1[[#This Row],[coffee_name]]</f>
        <v>viernes-07:50-card-ANON-0000-0000-0906-Latte</v>
      </c>
      <c r="L2365" t="str">
        <f>IF(COUNTIF($K$2:K2365,K2365)=1,"único","repetido")</f>
        <v>único</v>
      </c>
    </row>
    <row r="2366" spans="1:12" x14ac:dyDescent="0.3">
      <c r="A2366" s="1">
        <v>45618</v>
      </c>
      <c r="B2366" s="2">
        <v>45618.419241944444</v>
      </c>
      <c r="C2366" s="2" t="str">
        <f>TEXT(Tabla1[[#This Row],[date]],"mmm")</f>
        <v>nov</v>
      </c>
      <c r="D2366" s="2" t="str">
        <f>TEXT(Tabla1[[#This Row],[date]],"dddd")</f>
        <v>viernes</v>
      </c>
      <c r="E2366" s="2" t="str">
        <f>TEXT(Tabla1[[#This Row],[datetime]],"hh:mm")</f>
        <v>10:03</v>
      </c>
      <c r="F2366" t="s">
        <v>3</v>
      </c>
      <c r="G2366" t="s">
        <v>710</v>
      </c>
      <c r="H2366" t="str">
        <f>IF(ISBLANK(G2366),"cash",IF(COUNTIF($D$2:D2366,D2366)=1,"Nuevo","frecuente"))</f>
        <v>frecuente</v>
      </c>
      <c r="I2366" s="8">
        <v>35.76</v>
      </c>
      <c r="J2366" t="s">
        <v>43</v>
      </c>
      <c r="K2366" t="str">
        <f>Tabla1[[#This Row],[day_of_the_week]]&amp;"-"&amp;Tabla1[[#This Row],[hour]]&amp;"-"&amp;Tabla1[[#This Row],[cash_type]]&amp;"-"&amp;Tabla1[[#This Row],[card]]&amp;"-"&amp;Tabla1[[#This Row],[coffee_name]]</f>
        <v>viernes-10:03-card-ANON-0000-0000-0696-Cappuccino</v>
      </c>
      <c r="L2366" t="str">
        <f>IF(COUNTIF($K$2:K2366,K2366)=1,"único","repetido")</f>
        <v>único</v>
      </c>
    </row>
    <row r="2367" spans="1:12" x14ac:dyDescent="0.3">
      <c r="A2367" s="1">
        <v>45618</v>
      </c>
      <c r="B2367" s="2">
        <v>45618.460097233794</v>
      </c>
      <c r="C2367" s="2" t="str">
        <f>TEXT(Tabla1[[#This Row],[date]],"mmm")</f>
        <v>nov</v>
      </c>
      <c r="D2367" s="2" t="str">
        <f>TEXT(Tabla1[[#This Row],[date]],"dddd")</f>
        <v>viernes</v>
      </c>
      <c r="E2367" s="2" t="str">
        <f>TEXT(Tabla1[[#This Row],[datetime]],"hh:mm")</f>
        <v>11:02</v>
      </c>
      <c r="F2367" t="s">
        <v>3</v>
      </c>
      <c r="G2367" t="s">
        <v>950</v>
      </c>
      <c r="H2367" t="str">
        <f>IF(ISBLANK(G2367),"cash",IF(COUNTIF($D$2:D2367,D2367)=1,"Nuevo","frecuente"))</f>
        <v>frecuente</v>
      </c>
      <c r="I2367" s="8">
        <v>35.76</v>
      </c>
      <c r="J2367" t="s">
        <v>7</v>
      </c>
      <c r="K2367" t="str">
        <f>Tabla1[[#This Row],[day_of_the_week]]&amp;"-"&amp;Tabla1[[#This Row],[hour]]&amp;"-"&amp;Tabla1[[#This Row],[cash_type]]&amp;"-"&amp;Tabla1[[#This Row],[card]]&amp;"-"&amp;Tabla1[[#This Row],[coffee_name]]</f>
        <v>viernes-11:02-card-ANON-0000-0000-0936-Latte</v>
      </c>
      <c r="L2367" t="str">
        <f>IF(COUNTIF($K$2:K2367,K2367)=1,"único","repetido")</f>
        <v>único</v>
      </c>
    </row>
    <row r="2368" spans="1:12" x14ac:dyDescent="0.3">
      <c r="A2368" s="1">
        <v>45618</v>
      </c>
      <c r="B2368" s="2">
        <v>45618.475305914355</v>
      </c>
      <c r="C2368" s="2" t="str">
        <f>TEXT(Tabla1[[#This Row],[date]],"mmm")</f>
        <v>nov</v>
      </c>
      <c r="D2368" s="2" t="str">
        <f>TEXT(Tabla1[[#This Row],[date]],"dddd")</f>
        <v>viernes</v>
      </c>
      <c r="E2368" s="2" t="str">
        <f>TEXT(Tabla1[[#This Row],[datetime]],"hh:mm")</f>
        <v>11:24</v>
      </c>
      <c r="F2368" t="s">
        <v>3</v>
      </c>
      <c r="G2368" t="s">
        <v>951</v>
      </c>
      <c r="H2368" t="str">
        <f>IF(ISBLANK(G2368),"cash",IF(COUNTIF($D$2:D2368,D2368)=1,"Nuevo","frecuente"))</f>
        <v>frecuente</v>
      </c>
      <c r="I2368" s="8">
        <v>35.76</v>
      </c>
      <c r="J2368" t="s">
        <v>18</v>
      </c>
      <c r="K2368" t="str">
        <f>Tabla1[[#This Row],[day_of_the_week]]&amp;"-"&amp;Tabla1[[#This Row],[hour]]&amp;"-"&amp;Tabla1[[#This Row],[cash_type]]&amp;"-"&amp;Tabla1[[#This Row],[card]]&amp;"-"&amp;Tabla1[[#This Row],[coffee_name]]</f>
        <v>viernes-11:24-card-ANON-0000-0000-0937-Cocoa</v>
      </c>
      <c r="L2368" t="str">
        <f>IF(COUNTIF($K$2:K2368,K2368)=1,"único","repetido")</f>
        <v>único</v>
      </c>
    </row>
    <row r="2369" spans="1:12" x14ac:dyDescent="0.3">
      <c r="A2369" s="1">
        <v>45618</v>
      </c>
      <c r="B2369" s="2">
        <v>45618.689644953702</v>
      </c>
      <c r="C2369" s="2" t="str">
        <f>TEXT(Tabla1[[#This Row],[date]],"mmm")</f>
        <v>nov</v>
      </c>
      <c r="D2369" s="2" t="str">
        <f>TEXT(Tabla1[[#This Row],[date]],"dddd")</f>
        <v>viernes</v>
      </c>
      <c r="E2369" s="2" t="str">
        <f>TEXT(Tabla1[[#This Row],[datetime]],"hh:mm")</f>
        <v>16:33</v>
      </c>
      <c r="F2369" t="s">
        <v>3</v>
      </c>
      <c r="G2369" t="s">
        <v>952</v>
      </c>
      <c r="H2369" t="str">
        <f>IF(ISBLANK(G2369),"cash",IF(COUNTIF($D$2:D2369,D2369)=1,"Nuevo","frecuente"))</f>
        <v>frecuente</v>
      </c>
      <c r="I2369" s="8">
        <v>35.76</v>
      </c>
      <c r="J2369" t="s">
        <v>9</v>
      </c>
      <c r="K2369" t="str">
        <f>Tabla1[[#This Row],[day_of_the_week]]&amp;"-"&amp;Tabla1[[#This Row],[hour]]&amp;"-"&amp;Tabla1[[#This Row],[cash_type]]&amp;"-"&amp;Tabla1[[#This Row],[card]]&amp;"-"&amp;Tabla1[[#This Row],[coffee_name]]</f>
        <v>viernes-16:33-card-ANON-0000-0000-0938-Hot Chocolate</v>
      </c>
      <c r="L2369" t="str">
        <f>IF(COUNTIF($K$2:K2369,K2369)=1,"único","repetido")</f>
        <v>único</v>
      </c>
    </row>
    <row r="2370" spans="1:12" x14ac:dyDescent="0.3">
      <c r="A2370" s="1">
        <v>45618</v>
      </c>
      <c r="B2370" s="2">
        <v>45618.69016085648</v>
      </c>
      <c r="C2370" s="2" t="str">
        <f>TEXT(Tabla1[[#This Row],[date]],"mmm")</f>
        <v>nov</v>
      </c>
      <c r="D2370" s="2" t="str">
        <f>TEXT(Tabla1[[#This Row],[date]],"dddd")</f>
        <v>viernes</v>
      </c>
      <c r="E2370" s="2" t="str">
        <f>TEXT(Tabla1[[#This Row],[datetime]],"hh:mm")</f>
        <v>16:33</v>
      </c>
      <c r="F2370" t="s">
        <v>3</v>
      </c>
      <c r="G2370" t="s">
        <v>952</v>
      </c>
      <c r="H2370" t="str">
        <f>IF(ISBLANK(G2370),"cash",IF(COUNTIF($D$2:D2370,D2370)=1,"Nuevo","frecuente"))</f>
        <v>frecuente</v>
      </c>
      <c r="I2370" s="8">
        <v>35.76</v>
      </c>
      <c r="J2370" t="s">
        <v>7</v>
      </c>
      <c r="K2370" t="str">
        <f>Tabla1[[#This Row],[day_of_the_week]]&amp;"-"&amp;Tabla1[[#This Row],[hour]]&amp;"-"&amp;Tabla1[[#This Row],[cash_type]]&amp;"-"&amp;Tabla1[[#This Row],[card]]&amp;"-"&amp;Tabla1[[#This Row],[coffee_name]]</f>
        <v>viernes-16:33-card-ANON-0000-0000-0938-Latte</v>
      </c>
      <c r="L2370" t="str">
        <f>IF(COUNTIF($K$2:K2370,K2370)=1,"único","repetido")</f>
        <v>único</v>
      </c>
    </row>
    <row r="2371" spans="1:12" x14ac:dyDescent="0.3">
      <c r="A2371" s="1">
        <v>45619</v>
      </c>
      <c r="B2371" s="2">
        <v>45619.382479918982</v>
      </c>
      <c r="C2371" s="2" t="str">
        <f>TEXT(Tabla1[[#This Row],[date]],"mmm")</f>
        <v>nov</v>
      </c>
      <c r="D2371" s="2" t="str">
        <f>TEXT(Tabla1[[#This Row],[date]],"dddd")</f>
        <v>sábado</v>
      </c>
      <c r="E2371" s="2" t="str">
        <f>TEXT(Tabla1[[#This Row],[datetime]],"hh:mm")</f>
        <v>09:10</v>
      </c>
      <c r="F2371" t="s">
        <v>3</v>
      </c>
      <c r="G2371" t="s">
        <v>557</v>
      </c>
      <c r="H2371" t="str">
        <f>IF(ISBLANK(G2371),"cash",IF(COUNTIF($D$2:D2371,D2371)=1,"Nuevo","frecuente"))</f>
        <v>frecuente</v>
      </c>
      <c r="I2371" s="8">
        <v>25.96</v>
      </c>
      <c r="J2371" t="s">
        <v>28</v>
      </c>
      <c r="K2371" t="str">
        <f>Tabla1[[#This Row],[day_of_the_week]]&amp;"-"&amp;Tabla1[[#This Row],[hour]]&amp;"-"&amp;Tabla1[[#This Row],[cash_type]]&amp;"-"&amp;Tabla1[[#This Row],[card]]&amp;"-"&amp;Tabla1[[#This Row],[coffee_name]]</f>
        <v>sábado-09:10-card-ANON-0000-0000-0543-Cortado</v>
      </c>
      <c r="L2371" t="str">
        <f>IF(COUNTIF($K$2:K2371,K2371)=1,"único","repetido")</f>
        <v>único</v>
      </c>
    </row>
    <row r="2372" spans="1:12" x14ac:dyDescent="0.3">
      <c r="A2372" s="1">
        <v>45619</v>
      </c>
      <c r="B2372" s="2">
        <v>45619.383205775463</v>
      </c>
      <c r="C2372" s="2" t="str">
        <f>TEXT(Tabla1[[#This Row],[date]],"mmm")</f>
        <v>nov</v>
      </c>
      <c r="D2372" s="2" t="str">
        <f>TEXT(Tabla1[[#This Row],[date]],"dddd")</f>
        <v>sábado</v>
      </c>
      <c r="E2372" s="2" t="str">
        <f>TEXT(Tabla1[[#This Row],[datetime]],"hh:mm")</f>
        <v>09:11</v>
      </c>
      <c r="F2372" t="s">
        <v>3</v>
      </c>
      <c r="G2372" t="s">
        <v>557</v>
      </c>
      <c r="H2372" t="str">
        <f>IF(ISBLANK(G2372),"cash",IF(COUNTIF($D$2:D2372,D2372)=1,"Nuevo","frecuente"))</f>
        <v>frecuente</v>
      </c>
      <c r="I2372" s="8">
        <v>25.96</v>
      </c>
      <c r="J2372" t="s">
        <v>28</v>
      </c>
      <c r="K2372" t="str">
        <f>Tabla1[[#This Row],[day_of_the_week]]&amp;"-"&amp;Tabla1[[#This Row],[hour]]&amp;"-"&amp;Tabla1[[#This Row],[cash_type]]&amp;"-"&amp;Tabla1[[#This Row],[card]]&amp;"-"&amp;Tabla1[[#This Row],[coffee_name]]</f>
        <v>sábado-09:11-card-ANON-0000-0000-0543-Cortado</v>
      </c>
      <c r="L2372" t="str">
        <f>IF(COUNTIF($K$2:K2372,K2372)=1,"único","repetido")</f>
        <v>único</v>
      </c>
    </row>
    <row r="2373" spans="1:12" x14ac:dyDescent="0.3">
      <c r="A2373" s="1">
        <v>45619</v>
      </c>
      <c r="B2373" s="2">
        <v>45619.420321226855</v>
      </c>
      <c r="C2373" s="2" t="str">
        <f>TEXT(Tabla1[[#This Row],[date]],"mmm")</f>
        <v>nov</v>
      </c>
      <c r="D2373" s="2" t="str">
        <f>TEXT(Tabla1[[#This Row],[date]],"dddd")</f>
        <v>sábado</v>
      </c>
      <c r="E2373" s="2" t="str">
        <f>TEXT(Tabla1[[#This Row],[datetime]],"hh:mm")</f>
        <v>10:05</v>
      </c>
      <c r="F2373" t="s">
        <v>3</v>
      </c>
      <c r="G2373" t="s">
        <v>697</v>
      </c>
      <c r="H2373" t="str">
        <f>IF(ISBLANK(G2373),"cash",IF(COUNTIF($D$2:D2373,D2373)=1,"Nuevo","frecuente"))</f>
        <v>frecuente</v>
      </c>
      <c r="I2373" s="8">
        <v>35.76</v>
      </c>
      <c r="J2373" t="s">
        <v>7</v>
      </c>
      <c r="K2373" t="str">
        <f>Tabla1[[#This Row],[day_of_the_week]]&amp;"-"&amp;Tabla1[[#This Row],[hour]]&amp;"-"&amp;Tabla1[[#This Row],[cash_type]]&amp;"-"&amp;Tabla1[[#This Row],[card]]&amp;"-"&amp;Tabla1[[#This Row],[coffee_name]]</f>
        <v>sábado-10:05-card-ANON-0000-0000-0683-Latte</v>
      </c>
      <c r="L2373" t="str">
        <f>IF(COUNTIF($K$2:K2373,K2373)=1,"único","repetido")</f>
        <v>único</v>
      </c>
    </row>
    <row r="2374" spans="1:12" x14ac:dyDescent="0.3">
      <c r="A2374" s="1">
        <v>45619</v>
      </c>
      <c r="B2374" s="2">
        <v>45619.460412523149</v>
      </c>
      <c r="C2374" s="2" t="str">
        <f>TEXT(Tabla1[[#This Row],[date]],"mmm")</f>
        <v>nov</v>
      </c>
      <c r="D2374" s="2" t="str">
        <f>TEXT(Tabla1[[#This Row],[date]],"dddd")</f>
        <v>sábado</v>
      </c>
      <c r="E2374" s="2" t="str">
        <f>TEXT(Tabla1[[#This Row],[datetime]],"hh:mm")</f>
        <v>11:03</v>
      </c>
      <c r="F2374" t="s">
        <v>3</v>
      </c>
      <c r="G2374" t="s">
        <v>186</v>
      </c>
      <c r="H2374" t="str">
        <f>IF(ISBLANK(G2374),"cash",IF(COUNTIF($D$2:D2374,D2374)=1,"Nuevo","frecuente"))</f>
        <v>frecuente</v>
      </c>
      <c r="I2374" s="8">
        <v>35.76</v>
      </c>
      <c r="J2374" t="s">
        <v>43</v>
      </c>
      <c r="K2374" t="str">
        <f>Tabla1[[#This Row],[day_of_the_week]]&amp;"-"&amp;Tabla1[[#This Row],[hour]]&amp;"-"&amp;Tabla1[[#This Row],[cash_type]]&amp;"-"&amp;Tabla1[[#This Row],[card]]&amp;"-"&amp;Tabla1[[#This Row],[coffee_name]]</f>
        <v>sábado-11:03-card-ANON-0000-0000-0172-Cappuccino</v>
      </c>
      <c r="L2374" t="str">
        <f>IF(COUNTIF($K$2:K2374,K2374)=1,"único","repetido")</f>
        <v>único</v>
      </c>
    </row>
    <row r="2375" spans="1:12" x14ac:dyDescent="0.3">
      <c r="A2375" s="1">
        <v>45619</v>
      </c>
      <c r="B2375" s="2">
        <v>45619.464907685186</v>
      </c>
      <c r="C2375" s="2" t="str">
        <f>TEXT(Tabla1[[#This Row],[date]],"mmm")</f>
        <v>nov</v>
      </c>
      <c r="D2375" s="2" t="str">
        <f>TEXT(Tabla1[[#This Row],[date]],"dddd")</f>
        <v>sábado</v>
      </c>
      <c r="E2375" s="2" t="str">
        <f>TEXT(Tabla1[[#This Row],[datetime]],"hh:mm")</f>
        <v>11:09</v>
      </c>
      <c r="F2375" t="s">
        <v>3</v>
      </c>
      <c r="G2375" t="s">
        <v>953</v>
      </c>
      <c r="H2375" t="str">
        <f>IF(ISBLANK(G2375),"cash",IF(COUNTIF($D$2:D2375,D2375)=1,"Nuevo","frecuente"))</f>
        <v>frecuente</v>
      </c>
      <c r="I2375" s="8">
        <v>25.96</v>
      </c>
      <c r="J2375" t="s">
        <v>11</v>
      </c>
      <c r="K2375" t="str">
        <f>Tabla1[[#This Row],[day_of_the_week]]&amp;"-"&amp;Tabla1[[#This Row],[hour]]&amp;"-"&amp;Tabla1[[#This Row],[cash_type]]&amp;"-"&amp;Tabla1[[#This Row],[card]]&amp;"-"&amp;Tabla1[[#This Row],[coffee_name]]</f>
        <v>sábado-11:09-card-ANON-0000-0000-0939-Americano</v>
      </c>
      <c r="L2375" t="str">
        <f>IF(COUNTIF($K$2:K2375,K2375)=1,"único","repetido")</f>
        <v>único</v>
      </c>
    </row>
    <row r="2376" spans="1:12" x14ac:dyDescent="0.3">
      <c r="A2376" s="1">
        <v>45619</v>
      </c>
      <c r="B2376" s="2">
        <v>45619.465576921299</v>
      </c>
      <c r="C2376" s="2" t="str">
        <f>TEXT(Tabla1[[#This Row],[date]],"mmm")</f>
        <v>nov</v>
      </c>
      <c r="D2376" s="2" t="str">
        <f>TEXT(Tabla1[[#This Row],[date]],"dddd")</f>
        <v>sábado</v>
      </c>
      <c r="E2376" s="2" t="str">
        <f>TEXT(Tabla1[[#This Row],[datetime]],"hh:mm")</f>
        <v>11:10</v>
      </c>
      <c r="F2376" t="s">
        <v>3</v>
      </c>
      <c r="G2376" t="s">
        <v>953</v>
      </c>
      <c r="H2376" t="str">
        <f>IF(ISBLANK(G2376),"cash",IF(COUNTIF($D$2:D2376,D2376)=1,"Nuevo","frecuente"))</f>
        <v>frecuente</v>
      </c>
      <c r="I2376" s="8">
        <v>25.96</v>
      </c>
      <c r="J2376" t="s">
        <v>11</v>
      </c>
      <c r="K2376" t="str">
        <f>Tabla1[[#This Row],[day_of_the_week]]&amp;"-"&amp;Tabla1[[#This Row],[hour]]&amp;"-"&amp;Tabla1[[#This Row],[cash_type]]&amp;"-"&amp;Tabla1[[#This Row],[card]]&amp;"-"&amp;Tabla1[[#This Row],[coffee_name]]</f>
        <v>sábado-11:10-card-ANON-0000-0000-0939-Americano</v>
      </c>
      <c r="L2376" t="str">
        <f>IF(COUNTIF($K$2:K2376,K2376)=1,"único","repetido")</f>
        <v>único</v>
      </c>
    </row>
    <row r="2377" spans="1:12" x14ac:dyDescent="0.3">
      <c r="A2377" s="1">
        <v>45619</v>
      </c>
      <c r="B2377" s="2">
        <v>45619.487123460647</v>
      </c>
      <c r="C2377" s="2" t="str">
        <f>TEXT(Tabla1[[#This Row],[date]],"mmm")</f>
        <v>nov</v>
      </c>
      <c r="D2377" s="2" t="str">
        <f>TEXT(Tabla1[[#This Row],[date]],"dddd")</f>
        <v>sábado</v>
      </c>
      <c r="E2377" s="2" t="str">
        <f>TEXT(Tabla1[[#This Row],[datetime]],"hh:mm")</f>
        <v>11:41</v>
      </c>
      <c r="F2377" t="s">
        <v>3</v>
      </c>
      <c r="G2377" t="s">
        <v>508</v>
      </c>
      <c r="H2377" t="str">
        <f>IF(ISBLANK(G2377),"cash",IF(COUNTIF($D$2:D2377,D2377)=1,"Nuevo","frecuente"))</f>
        <v>frecuente</v>
      </c>
      <c r="I2377" s="8">
        <v>35.76</v>
      </c>
      <c r="J2377" t="s">
        <v>9</v>
      </c>
      <c r="K2377" t="str">
        <f>Tabla1[[#This Row],[day_of_the_week]]&amp;"-"&amp;Tabla1[[#This Row],[hour]]&amp;"-"&amp;Tabla1[[#This Row],[cash_type]]&amp;"-"&amp;Tabla1[[#This Row],[card]]&amp;"-"&amp;Tabla1[[#This Row],[coffee_name]]</f>
        <v>sábado-11:41-card-ANON-0000-0000-0494-Hot Chocolate</v>
      </c>
      <c r="L2377" t="str">
        <f>IF(COUNTIF($K$2:K2377,K2377)=1,"único","repetido")</f>
        <v>único</v>
      </c>
    </row>
    <row r="2378" spans="1:12" x14ac:dyDescent="0.3">
      <c r="A2378" s="1">
        <v>45619</v>
      </c>
      <c r="B2378" s="2">
        <v>45619.942409513889</v>
      </c>
      <c r="C2378" s="2" t="str">
        <f>TEXT(Tabla1[[#This Row],[date]],"mmm")</f>
        <v>nov</v>
      </c>
      <c r="D2378" s="2" t="str">
        <f>TEXT(Tabla1[[#This Row],[date]],"dddd")</f>
        <v>sábado</v>
      </c>
      <c r="E2378" s="2" t="str">
        <f>TEXT(Tabla1[[#This Row],[datetime]],"hh:mm")</f>
        <v>22:37</v>
      </c>
      <c r="F2378" t="s">
        <v>3</v>
      </c>
      <c r="G2378" t="s">
        <v>954</v>
      </c>
      <c r="H2378" t="str">
        <f>IF(ISBLANK(G2378),"cash",IF(COUNTIF($D$2:D2378,D2378)=1,"Nuevo","frecuente"))</f>
        <v>frecuente</v>
      </c>
      <c r="I2378" s="8">
        <v>35.76</v>
      </c>
      <c r="J2378" t="s">
        <v>7</v>
      </c>
      <c r="K2378" t="str">
        <f>Tabla1[[#This Row],[day_of_the_week]]&amp;"-"&amp;Tabla1[[#This Row],[hour]]&amp;"-"&amp;Tabla1[[#This Row],[cash_type]]&amp;"-"&amp;Tabla1[[#This Row],[card]]&amp;"-"&amp;Tabla1[[#This Row],[coffee_name]]</f>
        <v>sábado-22:37-card-ANON-0000-0000-0940-Latte</v>
      </c>
      <c r="L2378" t="str">
        <f>IF(COUNTIF($K$2:K2378,K2378)=1,"único","repetido")</f>
        <v>único</v>
      </c>
    </row>
    <row r="2379" spans="1:12" x14ac:dyDescent="0.3">
      <c r="A2379" s="1">
        <v>45620</v>
      </c>
      <c r="B2379" s="2">
        <v>45620.34522560185</v>
      </c>
      <c r="C2379" s="2" t="str">
        <f>TEXT(Tabla1[[#This Row],[date]],"mmm")</f>
        <v>nov</v>
      </c>
      <c r="D2379" s="2" t="str">
        <f>TEXT(Tabla1[[#This Row],[date]],"dddd")</f>
        <v>domingo</v>
      </c>
      <c r="E2379" s="2" t="str">
        <f>TEXT(Tabla1[[#This Row],[datetime]],"hh:mm")</f>
        <v>08:17</v>
      </c>
      <c r="F2379" t="s">
        <v>3</v>
      </c>
      <c r="G2379" t="s">
        <v>584</v>
      </c>
      <c r="H2379" t="str">
        <f>IF(ISBLANK(G2379),"cash",IF(COUNTIF($D$2:D2379,D2379)=1,"Nuevo","frecuente"))</f>
        <v>frecuente</v>
      </c>
      <c r="I2379" s="8">
        <v>35.76</v>
      </c>
      <c r="J2379" t="s">
        <v>7</v>
      </c>
      <c r="K2379" t="str">
        <f>Tabla1[[#This Row],[day_of_the_week]]&amp;"-"&amp;Tabla1[[#This Row],[hour]]&amp;"-"&amp;Tabla1[[#This Row],[cash_type]]&amp;"-"&amp;Tabla1[[#This Row],[card]]&amp;"-"&amp;Tabla1[[#This Row],[coffee_name]]</f>
        <v>domingo-08:17-card-ANON-0000-0000-0570-Latte</v>
      </c>
      <c r="L2379" t="str">
        <f>IF(COUNTIF($K$2:K2379,K2379)=1,"único","repetido")</f>
        <v>único</v>
      </c>
    </row>
    <row r="2380" spans="1:12" x14ac:dyDescent="0.3">
      <c r="A2380" s="1">
        <v>45621</v>
      </c>
      <c r="B2380" s="2">
        <v>45621.325902245371</v>
      </c>
      <c r="C2380" s="2" t="str">
        <f>TEXT(Tabla1[[#This Row],[date]],"mmm")</f>
        <v>nov</v>
      </c>
      <c r="D2380" s="2" t="str">
        <f>TEXT(Tabla1[[#This Row],[date]],"dddd")</f>
        <v>lunes</v>
      </c>
      <c r="E2380" s="2" t="str">
        <f>TEXT(Tabla1[[#This Row],[datetime]],"hh:mm")</f>
        <v>07:49</v>
      </c>
      <c r="F2380" t="s">
        <v>3</v>
      </c>
      <c r="G2380" t="s">
        <v>710</v>
      </c>
      <c r="H2380" t="str">
        <f>IF(ISBLANK(G2380),"cash",IF(COUNTIF($D$2:D2380,D2380)=1,"Nuevo","frecuente"))</f>
        <v>frecuente</v>
      </c>
      <c r="I2380" s="8">
        <v>35.76</v>
      </c>
      <c r="J2380" t="s">
        <v>43</v>
      </c>
      <c r="K2380" t="str">
        <f>Tabla1[[#This Row],[day_of_the_week]]&amp;"-"&amp;Tabla1[[#This Row],[hour]]&amp;"-"&amp;Tabla1[[#This Row],[cash_type]]&amp;"-"&amp;Tabla1[[#This Row],[card]]&amp;"-"&amp;Tabla1[[#This Row],[coffee_name]]</f>
        <v>lunes-07:49-card-ANON-0000-0000-0696-Cappuccino</v>
      </c>
      <c r="L2380" t="str">
        <f>IF(COUNTIF($K$2:K2380,K2380)=1,"único","repetido")</f>
        <v>único</v>
      </c>
    </row>
    <row r="2381" spans="1:12" x14ac:dyDescent="0.3">
      <c r="A2381" s="1">
        <v>45621</v>
      </c>
      <c r="B2381" s="2">
        <v>45621.329438703702</v>
      </c>
      <c r="C2381" s="2" t="str">
        <f>TEXT(Tabla1[[#This Row],[date]],"mmm")</f>
        <v>nov</v>
      </c>
      <c r="D2381" s="2" t="str">
        <f>TEXT(Tabla1[[#This Row],[date]],"dddd")</f>
        <v>lunes</v>
      </c>
      <c r="E2381" s="2" t="str">
        <f>TEXT(Tabla1[[#This Row],[datetime]],"hh:mm")</f>
        <v>07:54</v>
      </c>
      <c r="F2381" t="s">
        <v>3</v>
      </c>
      <c r="G2381" t="s">
        <v>955</v>
      </c>
      <c r="H2381" t="str">
        <f>IF(ISBLANK(G2381),"cash",IF(COUNTIF($D$2:D2381,D2381)=1,"Nuevo","frecuente"))</f>
        <v>frecuente</v>
      </c>
      <c r="I2381" s="8">
        <v>35.76</v>
      </c>
      <c r="J2381" t="s">
        <v>7</v>
      </c>
      <c r="K2381" t="str">
        <f>Tabla1[[#This Row],[day_of_the_week]]&amp;"-"&amp;Tabla1[[#This Row],[hour]]&amp;"-"&amp;Tabla1[[#This Row],[cash_type]]&amp;"-"&amp;Tabla1[[#This Row],[card]]&amp;"-"&amp;Tabla1[[#This Row],[coffee_name]]</f>
        <v>lunes-07:54-card-ANON-0000-0000-0941-Latte</v>
      </c>
      <c r="L2381" t="str">
        <f>IF(COUNTIF($K$2:K2381,K2381)=1,"único","repetido")</f>
        <v>único</v>
      </c>
    </row>
    <row r="2382" spans="1:12" x14ac:dyDescent="0.3">
      <c r="A2382" s="1">
        <v>45621</v>
      </c>
      <c r="B2382" s="2">
        <v>45621.383576250002</v>
      </c>
      <c r="C2382" s="2" t="str">
        <f>TEXT(Tabla1[[#This Row],[date]],"mmm")</f>
        <v>nov</v>
      </c>
      <c r="D2382" s="2" t="str">
        <f>TEXT(Tabla1[[#This Row],[date]],"dddd")</f>
        <v>lunes</v>
      </c>
      <c r="E2382" s="2" t="str">
        <f>TEXT(Tabla1[[#This Row],[datetime]],"hh:mm")</f>
        <v>09:12</v>
      </c>
      <c r="F2382" t="s">
        <v>3</v>
      </c>
      <c r="G2382" t="s">
        <v>290</v>
      </c>
      <c r="H2382" t="str">
        <f>IF(ISBLANK(G2382),"cash",IF(COUNTIF($D$2:D2382,D2382)=1,"Nuevo","frecuente"))</f>
        <v>frecuente</v>
      </c>
      <c r="I2382" s="8">
        <v>30.86</v>
      </c>
      <c r="J2382" t="s">
        <v>14</v>
      </c>
      <c r="K2382" t="str">
        <f>Tabla1[[#This Row],[day_of_the_week]]&amp;"-"&amp;Tabla1[[#This Row],[hour]]&amp;"-"&amp;Tabla1[[#This Row],[cash_type]]&amp;"-"&amp;Tabla1[[#This Row],[card]]&amp;"-"&amp;Tabla1[[#This Row],[coffee_name]]</f>
        <v>lunes-09:12-card-ANON-0000-0000-0276-Americano with Milk</v>
      </c>
      <c r="L2382" t="str">
        <f>IF(COUNTIF($K$2:K2382,K2382)=1,"único","repetido")</f>
        <v>único</v>
      </c>
    </row>
    <row r="2383" spans="1:12" x14ac:dyDescent="0.3">
      <c r="A2383" s="1">
        <v>45621</v>
      </c>
      <c r="B2383" s="2">
        <v>45621.443148622682</v>
      </c>
      <c r="C2383" s="2" t="str">
        <f>TEXT(Tabla1[[#This Row],[date]],"mmm")</f>
        <v>nov</v>
      </c>
      <c r="D2383" s="2" t="str">
        <f>TEXT(Tabla1[[#This Row],[date]],"dddd")</f>
        <v>lunes</v>
      </c>
      <c r="E2383" s="2" t="str">
        <f>TEXT(Tabla1[[#This Row],[datetime]],"hh:mm")</f>
        <v>10:38</v>
      </c>
      <c r="F2383" t="s">
        <v>3</v>
      </c>
      <c r="G2383" t="s">
        <v>155</v>
      </c>
      <c r="H2383" t="str">
        <f>IF(ISBLANK(G2383),"cash",IF(COUNTIF($D$2:D2383,D2383)=1,"Nuevo","frecuente"))</f>
        <v>frecuente</v>
      </c>
      <c r="I2383" s="8">
        <v>25.96</v>
      </c>
      <c r="J2383" t="s">
        <v>28</v>
      </c>
      <c r="K2383" t="str">
        <f>Tabla1[[#This Row],[day_of_the_week]]&amp;"-"&amp;Tabla1[[#This Row],[hour]]&amp;"-"&amp;Tabla1[[#This Row],[cash_type]]&amp;"-"&amp;Tabla1[[#This Row],[card]]&amp;"-"&amp;Tabla1[[#This Row],[coffee_name]]</f>
        <v>lunes-10:38-card-ANON-0000-0000-0141-Cortado</v>
      </c>
      <c r="L2383" t="str">
        <f>IF(COUNTIF($K$2:K2383,K2383)=1,"único","repetido")</f>
        <v>único</v>
      </c>
    </row>
    <row r="2384" spans="1:12" x14ac:dyDescent="0.3">
      <c r="A2384" s="1">
        <v>45621</v>
      </c>
      <c r="B2384" s="2">
        <v>45621.53539582176</v>
      </c>
      <c r="C2384" s="2" t="str">
        <f>TEXT(Tabla1[[#This Row],[date]],"mmm")</f>
        <v>nov</v>
      </c>
      <c r="D2384" s="2" t="str">
        <f>TEXT(Tabla1[[#This Row],[date]],"dddd")</f>
        <v>lunes</v>
      </c>
      <c r="E2384" s="2" t="str">
        <f>TEXT(Tabla1[[#This Row],[datetime]],"hh:mm")</f>
        <v>12:50</v>
      </c>
      <c r="F2384" t="s">
        <v>3</v>
      </c>
      <c r="G2384" t="s">
        <v>956</v>
      </c>
      <c r="H2384" t="str">
        <f>IF(ISBLANK(G2384),"cash",IF(COUNTIF($D$2:D2384,D2384)=1,"Nuevo","frecuente"))</f>
        <v>frecuente</v>
      </c>
      <c r="I2384" s="8">
        <v>35.76</v>
      </c>
      <c r="J2384" t="s">
        <v>7</v>
      </c>
      <c r="K2384" t="str">
        <f>Tabla1[[#This Row],[day_of_the_week]]&amp;"-"&amp;Tabla1[[#This Row],[hour]]&amp;"-"&amp;Tabla1[[#This Row],[cash_type]]&amp;"-"&amp;Tabla1[[#This Row],[card]]&amp;"-"&amp;Tabla1[[#This Row],[coffee_name]]</f>
        <v>lunes-12:50-card-ANON-0000-0000-0942-Latte</v>
      </c>
      <c r="L2384" t="str">
        <f>IF(COUNTIF($K$2:K2384,K2384)=1,"único","repetido")</f>
        <v>único</v>
      </c>
    </row>
    <row r="2385" spans="1:12" x14ac:dyDescent="0.3">
      <c r="A2385" s="1">
        <v>45621</v>
      </c>
      <c r="B2385" s="2">
        <v>45621.536586261573</v>
      </c>
      <c r="C2385" s="2" t="str">
        <f>TEXT(Tabla1[[#This Row],[date]],"mmm")</f>
        <v>nov</v>
      </c>
      <c r="D2385" s="2" t="str">
        <f>TEXT(Tabla1[[#This Row],[date]],"dddd")</f>
        <v>lunes</v>
      </c>
      <c r="E2385" s="2" t="str">
        <f>TEXT(Tabla1[[#This Row],[datetime]],"hh:mm")</f>
        <v>12:52</v>
      </c>
      <c r="F2385" t="s">
        <v>3</v>
      </c>
      <c r="G2385" t="s">
        <v>957</v>
      </c>
      <c r="H2385" t="str">
        <f>IF(ISBLANK(G2385),"cash",IF(COUNTIF($D$2:D2385,D2385)=1,"Nuevo","frecuente"))</f>
        <v>frecuente</v>
      </c>
      <c r="I2385" s="8">
        <v>35.76</v>
      </c>
      <c r="J2385" t="s">
        <v>7</v>
      </c>
      <c r="K2385" t="str">
        <f>Tabla1[[#This Row],[day_of_the_week]]&amp;"-"&amp;Tabla1[[#This Row],[hour]]&amp;"-"&amp;Tabla1[[#This Row],[cash_type]]&amp;"-"&amp;Tabla1[[#This Row],[card]]&amp;"-"&amp;Tabla1[[#This Row],[coffee_name]]</f>
        <v>lunes-12:52-card-ANON-0000-0000-0943-Latte</v>
      </c>
      <c r="L2385" t="str">
        <f>IF(COUNTIF($K$2:K2385,K2385)=1,"único","repetido")</f>
        <v>único</v>
      </c>
    </row>
    <row r="2386" spans="1:12" x14ac:dyDescent="0.3">
      <c r="A2386" s="1">
        <v>45621</v>
      </c>
      <c r="B2386" s="2">
        <v>45621.688153587966</v>
      </c>
      <c r="C2386" s="2" t="str">
        <f>TEXT(Tabla1[[#This Row],[date]],"mmm")</f>
        <v>nov</v>
      </c>
      <c r="D2386" s="2" t="str">
        <f>TEXT(Tabla1[[#This Row],[date]],"dddd")</f>
        <v>lunes</v>
      </c>
      <c r="E2386" s="2" t="str">
        <f>TEXT(Tabla1[[#This Row],[datetime]],"hh:mm")</f>
        <v>16:30</v>
      </c>
      <c r="F2386" t="s">
        <v>3</v>
      </c>
      <c r="G2386" t="s">
        <v>885</v>
      </c>
      <c r="H2386" t="str">
        <f>IF(ISBLANK(G2386),"cash",IF(COUNTIF($D$2:D2386,D2386)=1,"Nuevo","frecuente"))</f>
        <v>frecuente</v>
      </c>
      <c r="I2386" s="8">
        <v>35.76</v>
      </c>
      <c r="J2386" t="s">
        <v>9</v>
      </c>
      <c r="K2386" t="str">
        <f>Tabla1[[#This Row],[day_of_the_week]]&amp;"-"&amp;Tabla1[[#This Row],[hour]]&amp;"-"&amp;Tabla1[[#This Row],[cash_type]]&amp;"-"&amp;Tabla1[[#This Row],[card]]&amp;"-"&amp;Tabla1[[#This Row],[coffee_name]]</f>
        <v>lunes-16:30-card-ANON-0000-0000-0871-Hot Chocolate</v>
      </c>
      <c r="L2386" t="str">
        <f>IF(COUNTIF($K$2:K2386,K2386)=1,"único","repetido")</f>
        <v>único</v>
      </c>
    </row>
    <row r="2387" spans="1:12" x14ac:dyDescent="0.3">
      <c r="A2387" s="1">
        <v>45621</v>
      </c>
      <c r="B2387" s="2">
        <v>45621.793045104168</v>
      </c>
      <c r="C2387" s="2" t="str">
        <f>TEXT(Tabla1[[#This Row],[date]],"mmm")</f>
        <v>nov</v>
      </c>
      <c r="D2387" s="2" t="str">
        <f>TEXT(Tabla1[[#This Row],[date]],"dddd")</f>
        <v>lunes</v>
      </c>
      <c r="E2387" s="2" t="str">
        <f>TEXT(Tabla1[[#This Row],[datetime]],"hh:mm")</f>
        <v>19:01</v>
      </c>
      <c r="F2387" t="s">
        <v>3</v>
      </c>
      <c r="G2387" t="s">
        <v>958</v>
      </c>
      <c r="H2387" t="str">
        <f>IF(ISBLANK(G2387),"cash",IF(COUNTIF($D$2:D2387,D2387)=1,"Nuevo","frecuente"))</f>
        <v>frecuente</v>
      </c>
      <c r="I2387" s="8">
        <v>30.86</v>
      </c>
      <c r="J2387" t="s">
        <v>14</v>
      </c>
      <c r="K2387" t="str">
        <f>Tabla1[[#This Row],[day_of_the_week]]&amp;"-"&amp;Tabla1[[#This Row],[hour]]&amp;"-"&amp;Tabla1[[#This Row],[cash_type]]&amp;"-"&amp;Tabla1[[#This Row],[card]]&amp;"-"&amp;Tabla1[[#This Row],[coffee_name]]</f>
        <v>lunes-19:01-card-ANON-0000-0000-0944-Americano with Milk</v>
      </c>
      <c r="L2387" t="str">
        <f>IF(COUNTIF($K$2:K2387,K2387)=1,"único","repetido")</f>
        <v>único</v>
      </c>
    </row>
    <row r="2388" spans="1:12" x14ac:dyDescent="0.3">
      <c r="A2388" s="1">
        <v>45621</v>
      </c>
      <c r="B2388" s="2">
        <v>45621.818038067133</v>
      </c>
      <c r="C2388" s="2" t="str">
        <f>TEXT(Tabla1[[#This Row],[date]],"mmm")</f>
        <v>nov</v>
      </c>
      <c r="D2388" s="2" t="str">
        <f>TEXT(Tabla1[[#This Row],[date]],"dddd")</f>
        <v>lunes</v>
      </c>
      <c r="E2388" s="2" t="str">
        <f>TEXT(Tabla1[[#This Row],[datetime]],"hh:mm")</f>
        <v>19:37</v>
      </c>
      <c r="F2388" t="s">
        <v>3</v>
      </c>
      <c r="G2388" t="s">
        <v>959</v>
      </c>
      <c r="H2388" t="str">
        <f>IF(ISBLANK(G2388),"cash",IF(COUNTIF($D$2:D2388,D2388)=1,"Nuevo","frecuente"))</f>
        <v>frecuente</v>
      </c>
      <c r="I2388" s="8">
        <v>35.76</v>
      </c>
      <c r="J2388" t="s">
        <v>9</v>
      </c>
      <c r="K2388" t="str">
        <f>Tabla1[[#This Row],[day_of_the_week]]&amp;"-"&amp;Tabla1[[#This Row],[hour]]&amp;"-"&amp;Tabla1[[#This Row],[cash_type]]&amp;"-"&amp;Tabla1[[#This Row],[card]]&amp;"-"&amp;Tabla1[[#This Row],[coffee_name]]</f>
        <v>lunes-19:37-card-ANON-0000-0000-0945-Hot Chocolate</v>
      </c>
      <c r="L2388" t="str">
        <f>IF(COUNTIF($K$2:K2388,K2388)=1,"único","repetido")</f>
        <v>único</v>
      </c>
    </row>
    <row r="2389" spans="1:12" x14ac:dyDescent="0.3">
      <c r="A2389" s="1">
        <v>45621</v>
      </c>
      <c r="B2389" s="2">
        <v>45621.904342766204</v>
      </c>
      <c r="C2389" s="2" t="str">
        <f>TEXT(Tabla1[[#This Row],[date]],"mmm")</f>
        <v>nov</v>
      </c>
      <c r="D2389" s="2" t="str">
        <f>TEXT(Tabla1[[#This Row],[date]],"dddd")</f>
        <v>lunes</v>
      </c>
      <c r="E2389" s="2" t="str">
        <f>TEXT(Tabla1[[#This Row],[datetime]],"hh:mm")</f>
        <v>21:42</v>
      </c>
      <c r="F2389" t="s">
        <v>3</v>
      </c>
      <c r="G2389" t="s">
        <v>651</v>
      </c>
      <c r="H2389" t="str">
        <f>IF(ISBLANK(G2389),"cash",IF(COUNTIF($D$2:D2389,D2389)=1,"Nuevo","frecuente"))</f>
        <v>frecuente</v>
      </c>
      <c r="I2389" s="8">
        <v>35.76</v>
      </c>
      <c r="J2389" t="s">
        <v>9</v>
      </c>
      <c r="K2389" t="str">
        <f>Tabla1[[#This Row],[day_of_the_week]]&amp;"-"&amp;Tabla1[[#This Row],[hour]]&amp;"-"&amp;Tabla1[[#This Row],[cash_type]]&amp;"-"&amp;Tabla1[[#This Row],[card]]&amp;"-"&amp;Tabla1[[#This Row],[coffee_name]]</f>
        <v>lunes-21:42-card-ANON-0000-0000-0637-Hot Chocolate</v>
      </c>
      <c r="L2389" t="str">
        <f>IF(COUNTIF($K$2:K2389,K2389)=1,"único","repetido")</f>
        <v>único</v>
      </c>
    </row>
    <row r="2390" spans="1:12" x14ac:dyDescent="0.3">
      <c r="A2390" s="1">
        <v>45621</v>
      </c>
      <c r="B2390" s="2">
        <v>45621.904866319448</v>
      </c>
      <c r="C2390" s="2" t="str">
        <f>TEXT(Tabla1[[#This Row],[date]],"mmm")</f>
        <v>nov</v>
      </c>
      <c r="D2390" s="2" t="str">
        <f>TEXT(Tabla1[[#This Row],[date]],"dddd")</f>
        <v>lunes</v>
      </c>
      <c r="E2390" s="2" t="str">
        <f>TEXT(Tabla1[[#This Row],[datetime]],"hh:mm")</f>
        <v>21:43</v>
      </c>
      <c r="F2390" t="s">
        <v>3</v>
      </c>
      <c r="G2390" t="s">
        <v>651</v>
      </c>
      <c r="H2390" t="str">
        <f>IF(ISBLANK(G2390),"cash",IF(COUNTIF($D$2:D2390,D2390)=1,"Nuevo","frecuente"))</f>
        <v>frecuente</v>
      </c>
      <c r="I2390" s="8">
        <v>35.76</v>
      </c>
      <c r="J2390" t="s">
        <v>43</v>
      </c>
      <c r="K2390" t="str">
        <f>Tabla1[[#This Row],[day_of_the_week]]&amp;"-"&amp;Tabla1[[#This Row],[hour]]&amp;"-"&amp;Tabla1[[#This Row],[cash_type]]&amp;"-"&amp;Tabla1[[#This Row],[card]]&amp;"-"&amp;Tabla1[[#This Row],[coffee_name]]</f>
        <v>lunes-21:43-card-ANON-0000-0000-0637-Cappuccino</v>
      </c>
      <c r="L2390" t="str">
        <f>IF(COUNTIF($K$2:K2390,K2390)=1,"único","repetido")</f>
        <v>único</v>
      </c>
    </row>
    <row r="2391" spans="1:12" x14ac:dyDescent="0.3">
      <c r="A2391" s="1">
        <v>45622</v>
      </c>
      <c r="B2391" s="2">
        <v>45622.329605856481</v>
      </c>
      <c r="C2391" s="2" t="str">
        <f>TEXT(Tabla1[[#This Row],[date]],"mmm")</f>
        <v>nov</v>
      </c>
      <c r="D2391" s="2" t="str">
        <f>TEXT(Tabla1[[#This Row],[date]],"dddd")</f>
        <v>martes</v>
      </c>
      <c r="E2391" s="2" t="str">
        <f>TEXT(Tabla1[[#This Row],[datetime]],"hh:mm")</f>
        <v>07:54</v>
      </c>
      <c r="F2391" t="s">
        <v>3</v>
      </c>
      <c r="G2391" t="s">
        <v>584</v>
      </c>
      <c r="H2391" t="str">
        <f>IF(ISBLANK(G2391),"cash",IF(COUNTIF($D$2:D2391,D2391)=1,"Nuevo","frecuente"))</f>
        <v>frecuente</v>
      </c>
      <c r="I2391" s="8">
        <v>35.76</v>
      </c>
      <c r="J2391" t="s">
        <v>7</v>
      </c>
      <c r="K2391" t="str">
        <f>Tabla1[[#This Row],[day_of_the_week]]&amp;"-"&amp;Tabla1[[#This Row],[hour]]&amp;"-"&amp;Tabla1[[#This Row],[cash_type]]&amp;"-"&amp;Tabla1[[#This Row],[card]]&amp;"-"&amp;Tabla1[[#This Row],[coffee_name]]</f>
        <v>martes-07:54-card-ANON-0000-0000-0570-Latte</v>
      </c>
      <c r="L2391" t="str">
        <f>IF(COUNTIF($K$2:K2391,K2391)=1,"único","repetido")</f>
        <v>único</v>
      </c>
    </row>
    <row r="2392" spans="1:12" x14ac:dyDescent="0.3">
      <c r="A2392" s="1">
        <v>45622</v>
      </c>
      <c r="B2392" s="2">
        <v>45622.460373483795</v>
      </c>
      <c r="C2392" s="2" t="str">
        <f>TEXT(Tabla1[[#This Row],[date]],"mmm")</f>
        <v>nov</v>
      </c>
      <c r="D2392" s="2" t="str">
        <f>TEXT(Tabla1[[#This Row],[date]],"dddd")</f>
        <v>martes</v>
      </c>
      <c r="E2392" s="2" t="str">
        <f>TEXT(Tabla1[[#This Row],[datetime]],"hh:mm")</f>
        <v>11:02</v>
      </c>
      <c r="F2392" t="s">
        <v>3</v>
      </c>
      <c r="G2392" t="s">
        <v>917</v>
      </c>
      <c r="H2392" t="str">
        <f>IF(ISBLANK(G2392),"cash",IF(COUNTIF($D$2:D2392,D2392)=1,"Nuevo","frecuente"))</f>
        <v>frecuente</v>
      </c>
      <c r="I2392" s="8">
        <v>35.76</v>
      </c>
      <c r="J2392" t="s">
        <v>18</v>
      </c>
      <c r="K2392" t="str">
        <f>Tabla1[[#This Row],[day_of_the_week]]&amp;"-"&amp;Tabla1[[#This Row],[hour]]&amp;"-"&amp;Tabla1[[#This Row],[cash_type]]&amp;"-"&amp;Tabla1[[#This Row],[card]]&amp;"-"&amp;Tabla1[[#This Row],[coffee_name]]</f>
        <v>martes-11:02-card-ANON-0000-0000-0903-Cocoa</v>
      </c>
      <c r="L2392" t="str">
        <f>IF(COUNTIF($K$2:K2392,K2392)=1,"único","repetido")</f>
        <v>único</v>
      </c>
    </row>
    <row r="2393" spans="1:12" x14ac:dyDescent="0.3">
      <c r="A2393" s="1">
        <v>45622</v>
      </c>
      <c r="B2393" s="2">
        <v>45622.460963831021</v>
      </c>
      <c r="C2393" s="2" t="str">
        <f>TEXT(Tabla1[[#This Row],[date]],"mmm")</f>
        <v>nov</v>
      </c>
      <c r="D2393" s="2" t="str">
        <f>TEXT(Tabla1[[#This Row],[date]],"dddd")</f>
        <v>martes</v>
      </c>
      <c r="E2393" s="2" t="str">
        <f>TEXT(Tabla1[[#This Row],[datetime]],"hh:mm")</f>
        <v>11:03</v>
      </c>
      <c r="F2393" t="s">
        <v>3</v>
      </c>
      <c r="G2393" t="s">
        <v>960</v>
      </c>
      <c r="H2393" t="str">
        <f>IF(ISBLANK(G2393),"cash",IF(COUNTIF($D$2:D2393,D2393)=1,"Nuevo","frecuente"))</f>
        <v>frecuente</v>
      </c>
      <c r="I2393" s="8">
        <v>25.96</v>
      </c>
      <c r="J2393" t="s">
        <v>11</v>
      </c>
      <c r="K2393" t="str">
        <f>Tabla1[[#This Row],[day_of_the_week]]&amp;"-"&amp;Tabla1[[#This Row],[hour]]&amp;"-"&amp;Tabla1[[#This Row],[cash_type]]&amp;"-"&amp;Tabla1[[#This Row],[card]]&amp;"-"&amp;Tabla1[[#This Row],[coffee_name]]</f>
        <v>martes-11:03-card-ANON-0000-0000-0946-Americano</v>
      </c>
      <c r="L2393" t="str">
        <f>IF(COUNTIF($K$2:K2393,K2393)=1,"único","repetido")</f>
        <v>único</v>
      </c>
    </row>
    <row r="2394" spans="1:12" x14ac:dyDescent="0.3">
      <c r="A2394" s="1">
        <v>45622</v>
      </c>
      <c r="B2394" s="2">
        <v>45622.462605185188</v>
      </c>
      <c r="C2394" s="2" t="str">
        <f>TEXT(Tabla1[[#This Row],[date]],"mmm")</f>
        <v>nov</v>
      </c>
      <c r="D2394" s="2" t="str">
        <f>TEXT(Tabla1[[#This Row],[date]],"dddd")</f>
        <v>martes</v>
      </c>
      <c r="E2394" s="2" t="str">
        <f>TEXT(Tabla1[[#This Row],[datetime]],"hh:mm")</f>
        <v>11:06</v>
      </c>
      <c r="F2394" t="s">
        <v>3</v>
      </c>
      <c r="G2394" t="s">
        <v>961</v>
      </c>
      <c r="H2394" t="str">
        <f>IF(ISBLANK(G2394),"cash",IF(COUNTIF($D$2:D2394,D2394)=1,"Nuevo","frecuente"))</f>
        <v>frecuente</v>
      </c>
      <c r="I2394" s="8">
        <v>35.76</v>
      </c>
      <c r="J2394" t="s">
        <v>18</v>
      </c>
      <c r="K2394" t="str">
        <f>Tabla1[[#This Row],[day_of_the_week]]&amp;"-"&amp;Tabla1[[#This Row],[hour]]&amp;"-"&amp;Tabla1[[#This Row],[cash_type]]&amp;"-"&amp;Tabla1[[#This Row],[card]]&amp;"-"&amp;Tabla1[[#This Row],[coffee_name]]</f>
        <v>martes-11:06-card-ANON-0000-0000-0947-Cocoa</v>
      </c>
      <c r="L2394" t="str">
        <f>IF(COUNTIF($K$2:K2394,K2394)=1,"único","repetido")</f>
        <v>único</v>
      </c>
    </row>
    <row r="2395" spans="1:12" x14ac:dyDescent="0.3">
      <c r="A2395" s="1">
        <v>45622</v>
      </c>
      <c r="B2395" s="2">
        <v>45622.463309791667</v>
      </c>
      <c r="C2395" s="2" t="str">
        <f>TEXT(Tabla1[[#This Row],[date]],"mmm")</f>
        <v>nov</v>
      </c>
      <c r="D2395" s="2" t="str">
        <f>TEXT(Tabla1[[#This Row],[date]],"dddd")</f>
        <v>martes</v>
      </c>
      <c r="E2395" s="2" t="str">
        <f>TEXT(Tabla1[[#This Row],[datetime]],"hh:mm")</f>
        <v>11:07</v>
      </c>
      <c r="F2395" t="s">
        <v>3</v>
      </c>
      <c r="G2395" t="s">
        <v>961</v>
      </c>
      <c r="H2395" t="str">
        <f>IF(ISBLANK(G2395),"cash",IF(COUNTIF($D$2:D2395,D2395)=1,"Nuevo","frecuente"))</f>
        <v>frecuente</v>
      </c>
      <c r="I2395" s="8">
        <v>35.76</v>
      </c>
      <c r="J2395" t="s">
        <v>18</v>
      </c>
      <c r="K2395" t="str">
        <f>Tabla1[[#This Row],[day_of_the_week]]&amp;"-"&amp;Tabla1[[#This Row],[hour]]&amp;"-"&amp;Tabla1[[#This Row],[cash_type]]&amp;"-"&amp;Tabla1[[#This Row],[card]]&amp;"-"&amp;Tabla1[[#This Row],[coffee_name]]</f>
        <v>martes-11:07-card-ANON-0000-0000-0947-Cocoa</v>
      </c>
      <c r="L2395" t="str">
        <f>IF(COUNTIF($K$2:K2395,K2395)=1,"único","repetido")</f>
        <v>único</v>
      </c>
    </row>
    <row r="2396" spans="1:12" x14ac:dyDescent="0.3">
      <c r="A2396" s="1">
        <v>45622</v>
      </c>
      <c r="B2396" s="2">
        <v>45622.66937851852</v>
      </c>
      <c r="C2396" s="2" t="str">
        <f>TEXT(Tabla1[[#This Row],[date]],"mmm")</f>
        <v>nov</v>
      </c>
      <c r="D2396" s="2" t="str">
        <f>TEXT(Tabla1[[#This Row],[date]],"dddd")</f>
        <v>martes</v>
      </c>
      <c r="E2396" s="2" t="str">
        <f>TEXT(Tabla1[[#This Row],[datetime]],"hh:mm")</f>
        <v>16:03</v>
      </c>
      <c r="F2396" t="s">
        <v>3</v>
      </c>
      <c r="G2396" t="s">
        <v>962</v>
      </c>
      <c r="H2396" t="str">
        <f>IF(ISBLANK(G2396),"cash",IF(COUNTIF($D$2:D2396,D2396)=1,"Nuevo","frecuente"))</f>
        <v>frecuente</v>
      </c>
      <c r="I2396" s="8">
        <v>35.76</v>
      </c>
      <c r="J2396" t="s">
        <v>7</v>
      </c>
      <c r="K2396" t="str">
        <f>Tabla1[[#This Row],[day_of_the_week]]&amp;"-"&amp;Tabla1[[#This Row],[hour]]&amp;"-"&amp;Tabla1[[#This Row],[cash_type]]&amp;"-"&amp;Tabla1[[#This Row],[card]]&amp;"-"&amp;Tabla1[[#This Row],[coffee_name]]</f>
        <v>martes-16:03-card-ANON-0000-0000-0948-Latte</v>
      </c>
      <c r="L2396" t="str">
        <f>IF(COUNTIF($K$2:K2396,K2396)=1,"único","repetido")</f>
        <v>único</v>
      </c>
    </row>
    <row r="2397" spans="1:12" x14ac:dyDescent="0.3">
      <c r="A2397" s="1">
        <v>45622</v>
      </c>
      <c r="B2397" s="2">
        <v>45622.670145312499</v>
      </c>
      <c r="C2397" s="2" t="str">
        <f>TEXT(Tabla1[[#This Row],[date]],"mmm")</f>
        <v>nov</v>
      </c>
      <c r="D2397" s="2" t="str">
        <f>TEXT(Tabla1[[#This Row],[date]],"dddd")</f>
        <v>martes</v>
      </c>
      <c r="E2397" s="2" t="str">
        <f>TEXT(Tabla1[[#This Row],[datetime]],"hh:mm")</f>
        <v>16:05</v>
      </c>
      <c r="F2397" t="s">
        <v>3</v>
      </c>
      <c r="G2397" t="s">
        <v>963</v>
      </c>
      <c r="H2397" t="str">
        <f>IF(ISBLANK(G2397),"cash",IF(COUNTIF($D$2:D2397,D2397)=1,"Nuevo","frecuente"))</f>
        <v>frecuente</v>
      </c>
      <c r="I2397" s="8">
        <v>35.76</v>
      </c>
      <c r="J2397" t="s">
        <v>7</v>
      </c>
      <c r="K2397" t="str">
        <f>Tabla1[[#This Row],[day_of_the_week]]&amp;"-"&amp;Tabla1[[#This Row],[hour]]&amp;"-"&amp;Tabla1[[#This Row],[cash_type]]&amp;"-"&amp;Tabla1[[#This Row],[card]]&amp;"-"&amp;Tabla1[[#This Row],[coffee_name]]</f>
        <v>martes-16:05-card-ANON-0000-0000-0949-Latte</v>
      </c>
      <c r="L2397" t="str">
        <f>IF(COUNTIF($K$2:K2397,K2397)=1,"único","repetido")</f>
        <v>único</v>
      </c>
    </row>
    <row r="2398" spans="1:12" x14ac:dyDescent="0.3">
      <c r="A2398" s="1">
        <v>45622</v>
      </c>
      <c r="B2398" s="2">
        <v>45622.716408865737</v>
      </c>
      <c r="C2398" s="2" t="str">
        <f>TEXT(Tabla1[[#This Row],[date]],"mmm")</f>
        <v>nov</v>
      </c>
      <c r="D2398" s="2" t="str">
        <f>TEXT(Tabla1[[#This Row],[date]],"dddd")</f>
        <v>martes</v>
      </c>
      <c r="E2398" s="2" t="str">
        <f>TEXT(Tabla1[[#This Row],[datetime]],"hh:mm")</f>
        <v>17:11</v>
      </c>
      <c r="F2398" t="s">
        <v>3</v>
      </c>
      <c r="G2398" t="s">
        <v>964</v>
      </c>
      <c r="H2398" t="str">
        <f>IF(ISBLANK(G2398),"cash",IF(COUNTIF($D$2:D2398,D2398)=1,"Nuevo","frecuente"))</f>
        <v>frecuente</v>
      </c>
      <c r="I2398" s="8">
        <v>25.96</v>
      </c>
      <c r="J2398" t="s">
        <v>11</v>
      </c>
      <c r="K2398" t="str">
        <f>Tabla1[[#This Row],[day_of_the_week]]&amp;"-"&amp;Tabla1[[#This Row],[hour]]&amp;"-"&amp;Tabla1[[#This Row],[cash_type]]&amp;"-"&amp;Tabla1[[#This Row],[card]]&amp;"-"&amp;Tabla1[[#This Row],[coffee_name]]</f>
        <v>martes-17:11-card-ANON-0000-0000-0950-Americano</v>
      </c>
      <c r="L2398" t="str">
        <f>IF(COUNTIF($K$2:K2398,K2398)=1,"único","repetido")</f>
        <v>único</v>
      </c>
    </row>
    <row r="2399" spans="1:12" x14ac:dyDescent="0.3">
      <c r="A2399" s="1">
        <v>45622</v>
      </c>
      <c r="B2399" s="2">
        <v>45622.717065243058</v>
      </c>
      <c r="C2399" s="2" t="str">
        <f>TEXT(Tabla1[[#This Row],[date]],"mmm")</f>
        <v>nov</v>
      </c>
      <c r="D2399" s="2" t="str">
        <f>TEXT(Tabla1[[#This Row],[date]],"dddd")</f>
        <v>martes</v>
      </c>
      <c r="E2399" s="2" t="str">
        <f>TEXT(Tabla1[[#This Row],[datetime]],"hh:mm")</f>
        <v>17:12</v>
      </c>
      <c r="F2399" t="s">
        <v>3</v>
      </c>
      <c r="G2399" t="s">
        <v>964</v>
      </c>
      <c r="H2399" t="str">
        <f>IF(ISBLANK(G2399),"cash",IF(COUNTIF($D$2:D2399,D2399)=1,"Nuevo","frecuente"))</f>
        <v>frecuente</v>
      </c>
      <c r="I2399" s="8">
        <v>30.86</v>
      </c>
      <c r="J2399" t="s">
        <v>14</v>
      </c>
      <c r="K2399" t="str">
        <f>Tabla1[[#This Row],[day_of_the_week]]&amp;"-"&amp;Tabla1[[#This Row],[hour]]&amp;"-"&amp;Tabla1[[#This Row],[cash_type]]&amp;"-"&amp;Tabla1[[#This Row],[card]]&amp;"-"&amp;Tabla1[[#This Row],[coffee_name]]</f>
        <v>martes-17:12-card-ANON-0000-0000-0950-Americano with Milk</v>
      </c>
      <c r="L2399" t="str">
        <f>IF(COUNTIF($K$2:K2399,K2399)=1,"único","repetido")</f>
        <v>único</v>
      </c>
    </row>
    <row r="2400" spans="1:12" x14ac:dyDescent="0.3">
      <c r="A2400" s="1">
        <v>45622</v>
      </c>
      <c r="B2400" s="2">
        <v>45622.82459103009</v>
      </c>
      <c r="C2400" s="2" t="str">
        <f>TEXT(Tabla1[[#This Row],[date]],"mmm")</f>
        <v>nov</v>
      </c>
      <c r="D2400" s="2" t="str">
        <f>TEXT(Tabla1[[#This Row],[date]],"dddd")</f>
        <v>martes</v>
      </c>
      <c r="E2400" s="2" t="str">
        <f>TEXT(Tabla1[[#This Row],[datetime]],"hh:mm")</f>
        <v>19:47</v>
      </c>
      <c r="F2400" t="s">
        <v>3</v>
      </c>
      <c r="G2400" t="s">
        <v>965</v>
      </c>
      <c r="H2400" t="str">
        <f>IF(ISBLANK(G2400),"cash",IF(COUNTIF($D$2:D2400,D2400)=1,"Nuevo","frecuente"))</f>
        <v>frecuente</v>
      </c>
      <c r="I2400" s="8">
        <v>35.76</v>
      </c>
      <c r="J2400" t="s">
        <v>18</v>
      </c>
      <c r="K2400" t="str">
        <f>Tabla1[[#This Row],[day_of_the_week]]&amp;"-"&amp;Tabla1[[#This Row],[hour]]&amp;"-"&amp;Tabla1[[#This Row],[cash_type]]&amp;"-"&amp;Tabla1[[#This Row],[card]]&amp;"-"&amp;Tabla1[[#This Row],[coffee_name]]</f>
        <v>martes-19:47-card-ANON-0000-0000-0951-Cocoa</v>
      </c>
      <c r="L2400" t="str">
        <f>IF(COUNTIF($K$2:K2400,K2400)=1,"único","repetido")</f>
        <v>único</v>
      </c>
    </row>
    <row r="2401" spans="1:12" x14ac:dyDescent="0.3">
      <c r="A2401" s="1">
        <v>45624</v>
      </c>
      <c r="B2401" s="2">
        <v>45624.36200144676</v>
      </c>
      <c r="C2401" s="2" t="str">
        <f>TEXT(Tabla1[[#This Row],[date]],"mmm")</f>
        <v>nov</v>
      </c>
      <c r="D2401" s="2" t="str">
        <f>TEXT(Tabla1[[#This Row],[date]],"dddd")</f>
        <v>jueves</v>
      </c>
      <c r="E2401" s="2" t="str">
        <f>TEXT(Tabla1[[#This Row],[datetime]],"hh:mm")</f>
        <v>08:41</v>
      </c>
      <c r="F2401" t="s">
        <v>3</v>
      </c>
      <c r="G2401" t="s">
        <v>966</v>
      </c>
      <c r="H2401" t="str">
        <f>IF(ISBLANK(G2401),"cash",IF(COUNTIF($D$2:D2401,D2401)=1,"Nuevo","frecuente"))</f>
        <v>frecuente</v>
      </c>
      <c r="I2401" s="8">
        <v>35.76</v>
      </c>
      <c r="J2401" t="s">
        <v>43</v>
      </c>
      <c r="K2401" t="str">
        <f>Tabla1[[#This Row],[day_of_the_week]]&amp;"-"&amp;Tabla1[[#This Row],[hour]]&amp;"-"&amp;Tabla1[[#This Row],[cash_type]]&amp;"-"&amp;Tabla1[[#This Row],[card]]&amp;"-"&amp;Tabla1[[#This Row],[coffee_name]]</f>
        <v>jueves-08:41-card-ANON-0000-0000-0952-Cappuccino</v>
      </c>
      <c r="L2401" t="str">
        <f>IF(COUNTIF($K$2:K2401,K2401)=1,"único","repetido")</f>
        <v>único</v>
      </c>
    </row>
    <row r="2402" spans="1:12" x14ac:dyDescent="0.3">
      <c r="A2402" s="1">
        <v>45624</v>
      </c>
      <c r="B2402" s="2">
        <v>45624.384732708335</v>
      </c>
      <c r="C2402" s="2" t="str">
        <f>TEXT(Tabla1[[#This Row],[date]],"mmm")</f>
        <v>nov</v>
      </c>
      <c r="D2402" s="2" t="str">
        <f>TEXT(Tabla1[[#This Row],[date]],"dddd")</f>
        <v>jueves</v>
      </c>
      <c r="E2402" s="2" t="str">
        <f>TEXT(Tabla1[[#This Row],[datetime]],"hh:mm")</f>
        <v>09:14</v>
      </c>
      <c r="F2402" t="s">
        <v>3</v>
      </c>
      <c r="G2402" t="s">
        <v>290</v>
      </c>
      <c r="H2402" t="str">
        <f>IF(ISBLANK(G2402),"cash",IF(COUNTIF($D$2:D2402,D2402)=1,"Nuevo","frecuente"))</f>
        <v>frecuente</v>
      </c>
      <c r="I2402" s="8">
        <v>30.86</v>
      </c>
      <c r="J2402" t="s">
        <v>14</v>
      </c>
      <c r="K2402" t="str">
        <f>Tabla1[[#This Row],[day_of_the_week]]&amp;"-"&amp;Tabla1[[#This Row],[hour]]&amp;"-"&amp;Tabla1[[#This Row],[cash_type]]&amp;"-"&amp;Tabla1[[#This Row],[card]]&amp;"-"&amp;Tabla1[[#This Row],[coffee_name]]</f>
        <v>jueves-09:14-card-ANON-0000-0000-0276-Americano with Milk</v>
      </c>
      <c r="L2402" t="str">
        <f>IF(COUNTIF($K$2:K2402,K2402)=1,"único","repetido")</f>
        <v>único</v>
      </c>
    </row>
    <row r="2403" spans="1:12" x14ac:dyDescent="0.3">
      <c r="A2403" s="1">
        <v>45624</v>
      </c>
      <c r="B2403" s="2">
        <v>45624.85048645833</v>
      </c>
      <c r="C2403" s="2" t="str">
        <f>TEXT(Tabla1[[#This Row],[date]],"mmm")</f>
        <v>nov</v>
      </c>
      <c r="D2403" s="2" t="str">
        <f>TEXT(Tabla1[[#This Row],[date]],"dddd")</f>
        <v>jueves</v>
      </c>
      <c r="E2403" s="2" t="str">
        <f>TEXT(Tabla1[[#This Row],[datetime]],"hh:mm")</f>
        <v>20:24</v>
      </c>
      <c r="F2403" t="s">
        <v>3</v>
      </c>
      <c r="G2403" t="s">
        <v>23</v>
      </c>
      <c r="H2403" t="str">
        <f>IF(ISBLANK(G2403),"cash",IF(COUNTIF($D$2:D2403,D2403)=1,"Nuevo","frecuente"))</f>
        <v>frecuente</v>
      </c>
      <c r="I2403" s="8">
        <v>30.86</v>
      </c>
      <c r="J2403" t="s">
        <v>14</v>
      </c>
      <c r="K2403" t="str">
        <f>Tabla1[[#This Row],[day_of_the_week]]&amp;"-"&amp;Tabla1[[#This Row],[hour]]&amp;"-"&amp;Tabla1[[#This Row],[cash_type]]&amp;"-"&amp;Tabla1[[#This Row],[card]]&amp;"-"&amp;Tabla1[[#This Row],[coffee_name]]</f>
        <v>jueves-20:24-card-ANON-0000-0000-0012-Americano with Milk</v>
      </c>
      <c r="L2403" t="str">
        <f>IF(COUNTIF($K$2:K2403,K2403)=1,"único","repetido")</f>
        <v>único</v>
      </c>
    </row>
    <row r="2404" spans="1:12" x14ac:dyDescent="0.3">
      <c r="A2404" s="1">
        <v>45624</v>
      </c>
      <c r="B2404" s="2">
        <v>45624.851221331017</v>
      </c>
      <c r="C2404" s="2" t="str">
        <f>TEXT(Tabla1[[#This Row],[date]],"mmm")</f>
        <v>nov</v>
      </c>
      <c r="D2404" s="2" t="str">
        <f>TEXT(Tabla1[[#This Row],[date]],"dddd")</f>
        <v>jueves</v>
      </c>
      <c r="E2404" s="2" t="str">
        <f>TEXT(Tabla1[[#This Row],[datetime]],"hh:mm")</f>
        <v>20:25</v>
      </c>
      <c r="F2404" t="s">
        <v>3</v>
      </c>
      <c r="G2404" t="s">
        <v>31</v>
      </c>
      <c r="H2404" t="str">
        <f>IF(ISBLANK(G2404),"cash",IF(COUNTIF($D$2:D2404,D2404)=1,"Nuevo","frecuente"))</f>
        <v>frecuente</v>
      </c>
      <c r="I2404" s="8">
        <v>35.76</v>
      </c>
      <c r="J2404" t="s">
        <v>7</v>
      </c>
      <c r="K2404" t="str">
        <f>Tabla1[[#This Row],[day_of_the_week]]&amp;"-"&amp;Tabla1[[#This Row],[hour]]&amp;"-"&amp;Tabla1[[#This Row],[cash_type]]&amp;"-"&amp;Tabla1[[#This Row],[card]]&amp;"-"&amp;Tabla1[[#This Row],[coffee_name]]</f>
        <v>jueves-20:25-card-ANON-0000-0000-0019-Latte</v>
      </c>
      <c r="L2404" t="str">
        <f>IF(COUNTIF($K$2:K2404,K2404)=1,"único","repetido")</f>
        <v>único</v>
      </c>
    </row>
    <row r="2405" spans="1:12" x14ac:dyDescent="0.3">
      <c r="A2405" s="1">
        <v>45624</v>
      </c>
      <c r="B2405" s="2">
        <v>45624.871523935188</v>
      </c>
      <c r="C2405" s="2" t="str">
        <f>TEXT(Tabla1[[#This Row],[date]],"mmm")</f>
        <v>nov</v>
      </c>
      <c r="D2405" s="2" t="str">
        <f>TEXT(Tabla1[[#This Row],[date]],"dddd")</f>
        <v>jueves</v>
      </c>
      <c r="E2405" s="2" t="str">
        <f>TEXT(Tabla1[[#This Row],[datetime]],"hh:mm")</f>
        <v>20:55</v>
      </c>
      <c r="F2405" t="s">
        <v>3</v>
      </c>
      <c r="G2405" t="s">
        <v>521</v>
      </c>
      <c r="H2405" t="str">
        <f>IF(ISBLANK(G2405),"cash",IF(COUNTIF($D$2:D2405,D2405)=1,"Nuevo","frecuente"))</f>
        <v>frecuente</v>
      </c>
      <c r="I2405" s="8">
        <v>35.76</v>
      </c>
      <c r="J2405" t="s">
        <v>7</v>
      </c>
      <c r="K2405" t="str">
        <f>Tabla1[[#This Row],[day_of_the_week]]&amp;"-"&amp;Tabla1[[#This Row],[hour]]&amp;"-"&amp;Tabla1[[#This Row],[cash_type]]&amp;"-"&amp;Tabla1[[#This Row],[card]]&amp;"-"&amp;Tabla1[[#This Row],[coffee_name]]</f>
        <v>jueves-20:55-card-ANON-0000-0000-0507-Latte</v>
      </c>
      <c r="L2405" t="str">
        <f>IF(COUNTIF($K$2:K2405,K2405)=1,"único","repetido")</f>
        <v>único</v>
      </c>
    </row>
    <row r="2406" spans="1:12" x14ac:dyDescent="0.3">
      <c r="A2406" s="1">
        <v>45624</v>
      </c>
      <c r="B2406" s="2">
        <v>45624.916848310182</v>
      </c>
      <c r="C2406" s="2" t="str">
        <f>TEXT(Tabla1[[#This Row],[date]],"mmm")</f>
        <v>nov</v>
      </c>
      <c r="D2406" s="2" t="str">
        <f>TEXT(Tabla1[[#This Row],[date]],"dddd")</f>
        <v>jueves</v>
      </c>
      <c r="E2406" s="2" t="str">
        <f>TEXT(Tabla1[[#This Row],[datetime]],"hh:mm")</f>
        <v>22:00</v>
      </c>
      <c r="F2406" t="s">
        <v>3</v>
      </c>
      <c r="G2406" t="s">
        <v>762</v>
      </c>
      <c r="H2406" t="str">
        <f>IF(ISBLANK(G2406),"cash",IF(COUNTIF($D$2:D2406,D2406)=1,"Nuevo","frecuente"))</f>
        <v>frecuente</v>
      </c>
      <c r="I2406" s="8">
        <v>35.76</v>
      </c>
      <c r="J2406" t="s">
        <v>43</v>
      </c>
      <c r="K2406" t="str">
        <f>Tabla1[[#This Row],[day_of_the_week]]&amp;"-"&amp;Tabla1[[#This Row],[hour]]&amp;"-"&amp;Tabla1[[#This Row],[cash_type]]&amp;"-"&amp;Tabla1[[#This Row],[card]]&amp;"-"&amp;Tabla1[[#This Row],[coffee_name]]</f>
        <v>jueves-22:00-card-ANON-0000-0000-0748-Cappuccino</v>
      </c>
      <c r="L2406" t="str">
        <f>IF(COUNTIF($K$2:K2406,K2406)=1,"único","repetido")</f>
        <v>único</v>
      </c>
    </row>
    <row r="2407" spans="1:12" x14ac:dyDescent="0.3">
      <c r="A2407" s="1">
        <v>45625</v>
      </c>
      <c r="B2407" s="2">
        <v>45625.328655532408</v>
      </c>
      <c r="C2407" s="2" t="str">
        <f>TEXT(Tabla1[[#This Row],[date]],"mmm")</f>
        <v>nov</v>
      </c>
      <c r="D2407" s="2" t="str">
        <f>TEXT(Tabla1[[#This Row],[date]],"dddd")</f>
        <v>viernes</v>
      </c>
      <c r="E2407" s="2" t="str">
        <f>TEXT(Tabla1[[#This Row],[datetime]],"hh:mm")</f>
        <v>07:53</v>
      </c>
      <c r="F2407" t="s">
        <v>3</v>
      </c>
      <c r="G2407" t="s">
        <v>710</v>
      </c>
      <c r="H2407" t="str">
        <f>IF(ISBLANK(G2407),"cash",IF(COUNTIF($D$2:D2407,D2407)=1,"Nuevo","frecuente"))</f>
        <v>frecuente</v>
      </c>
      <c r="I2407" s="8">
        <v>35.76</v>
      </c>
      <c r="J2407" t="s">
        <v>18</v>
      </c>
      <c r="K2407" t="str">
        <f>Tabla1[[#This Row],[day_of_the_week]]&amp;"-"&amp;Tabla1[[#This Row],[hour]]&amp;"-"&amp;Tabla1[[#This Row],[cash_type]]&amp;"-"&amp;Tabla1[[#This Row],[card]]&amp;"-"&amp;Tabla1[[#This Row],[coffee_name]]</f>
        <v>viernes-07:53-card-ANON-0000-0000-0696-Cocoa</v>
      </c>
      <c r="L2407" t="str">
        <f>IF(COUNTIF($K$2:K2407,K2407)=1,"único","repetido")</f>
        <v>único</v>
      </c>
    </row>
    <row r="2408" spans="1:12" x14ac:dyDescent="0.3">
      <c r="A2408" s="1">
        <v>45625</v>
      </c>
      <c r="B2408" s="2">
        <v>45625.331737858796</v>
      </c>
      <c r="C2408" s="2" t="str">
        <f>TEXT(Tabla1[[#This Row],[date]],"mmm")</f>
        <v>nov</v>
      </c>
      <c r="D2408" s="2" t="str">
        <f>TEXT(Tabla1[[#This Row],[date]],"dddd")</f>
        <v>viernes</v>
      </c>
      <c r="E2408" s="2" t="str">
        <f>TEXT(Tabla1[[#This Row],[datetime]],"hh:mm")</f>
        <v>07:57</v>
      </c>
      <c r="F2408" t="s">
        <v>3</v>
      </c>
      <c r="G2408" t="s">
        <v>584</v>
      </c>
      <c r="H2408" t="str">
        <f>IF(ISBLANK(G2408),"cash",IF(COUNTIF($D$2:D2408,D2408)=1,"Nuevo","frecuente"))</f>
        <v>frecuente</v>
      </c>
      <c r="I2408" s="8">
        <v>35.76</v>
      </c>
      <c r="J2408" t="s">
        <v>7</v>
      </c>
      <c r="K2408" t="str">
        <f>Tabla1[[#This Row],[day_of_the_week]]&amp;"-"&amp;Tabla1[[#This Row],[hour]]&amp;"-"&amp;Tabla1[[#This Row],[cash_type]]&amp;"-"&amp;Tabla1[[#This Row],[card]]&amp;"-"&amp;Tabla1[[#This Row],[coffee_name]]</f>
        <v>viernes-07:57-card-ANON-0000-0000-0570-Latte</v>
      </c>
      <c r="L2408" t="str">
        <f>IF(COUNTIF($K$2:K2408,K2408)=1,"único","repetido")</f>
        <v>único</v>
      </c>
    </row>
    <row r="2409" spans="1:12" x14ac:dyDescent="0.3">
      <c r="A2409" s="1">
        <v>45625</v>
      </c>
      <c r="B2409" s="2">
        <v>45625.380225752313</v>
      </c>
      <c r="C2409" s="2" t="str">
        <f>TEXT(Tabla1[[#This Row],[date]],"mmm")</f>
        <v>nov</v>
      </c>
      <c r="D2409" s="2" t="str">
        <f>TEXT(Tabla1[[#This Row],[date]],"dddd")</f>
        <v>viernes</v>
      </c>
      <c r="E2409" s="2" t="str">
        <f>TEXT(Tabla1[[#This Row],[datetime]],"hh:mm")</f>
        <v>09:07</v>
      </c>
      <c r="F2409" t="s">
        <v>3</v>
      </c>
      <c r="G2409" t="s">
        <v>399</v>
      </c>
      <c r="H2409" t="str">
        <f>IF(ISBLANK(G2409),"cash",IF(COUNTIF($D$2:D2409,D2409)=1,"Nuevo","frecuente"))</f>
        <v>frecuente</v>
      </c>
      <c r="I2409" s="8">
        <v>30.86</v>
      </c>
      <c r="J2409" t="s">
        <v>14</v>
      </c>
      <c r="K2409" t="str">
        <f>Tabla1[[#This Row],[day_of_the_week]]&amp;"-"&amp;Tabla1[[#This Row],[hour]]&amp;"-"&amp;Tabla1[[#This Row],[cash_type]]&amp;"-"&amp;Tabla1[[#This Row],[card]]&amp;"-"&amp;Tabla1[[#This Row],[coffee_name]]</f>
        <v>viernes-09:07-card-ANON-0000-0000-0385-Americano with Milk</v>
      </c>
      <c r="L2409" t="str">
        <f>IF(COUNTIF($K$2:K2409,K2409)=1,"único","repetido")</f>
        <v>único</v>
      </c>
    </row>
    <row r="2410" spans="1:12" x14ac:dyDescent="0.3">
      <c r="A2410" s="1">
        <v>45625</v>
      </c>
      <c r="B2410" s="2">
        <v>45625.380905613427</v>
      </c>
      <c r="C2410" s="2" t="str">
        <f>TEXT(Tabla1[[#This Row],[date]],"mmm")</f>
        <v>nov</v>
      </c>
      <c r="D2410" s="2" t="str">
        <f>TEXT(Tabla1[[#This Row],[date]],"dddd")</f>
        <v>viernes</v>
      </c>
      <c r="E2410" s="2" t="str">
        <f>TEXT(Tabla1[[#This Row],[datetime]],"hh:mm")</f>
        <v>09:08</v>
      </c>
      <c r="F2410" t="s">
        <v>3</v>
      </c>
      <c r="G2410" t="s">
        <v>399</v>
      </c>
      <c r="H2410" t="str">
        <f>IF(ISBLANK(G2410),"cash",IF(COUNTIF($D$2:D2410,D2410)=1,"Nuevo","frecuente"))</f>
        <v>frecuente</v>
      </c>
      <c r="I2410" s="8">
        <v>30.86</v>
      </c>
      <c r="J2410" t="s">
        <v>14</v>
      </c>
      <c r="K2410" t="str">
        <f>Tabla1[[#This Row],[day_of_the_week]]&amp;"-"&amp;Tabla1[[#This Row],[hour]]&amp;"-"&amp;Tabla1[[#This Row],[cash_type]]&amp;"-"&amp;Tabla1[[#This Row],[card]]&amp;"-"&amp;Tabla1[[#This Row],[coffee_name]]</f>
        <v>viernes-09:08-card-ANON-0000-0000-0385-Americano with Milk</v>
      </c>
      <c r="L2410" t="str">
        <f>IF(COUNTIF($K$2:K2410,K2410)=1,"único","repetido")</f>
        <v>único</v>
      </c>
    </row>
    <row r="2411" spans="1:12" x14ac:dyDescent="0.3">
      <c r="A2411" s="1">
        <v>45625</v>
      </c>
      <c r="B2411" s="2">
        <v>45625.63757939815</v>
      </c>
      <c r="C2411" s="2" t="str">
        <f>TEXT(Tabla1[[#This Row],[date]],"mmm")</f>
        <v>nov</v>
      </c>
      <c r="D2411" s="2" t="str">
        <f>TEXT(Tabla1[[#This Row],[date]],"dddd")</f>
        <v>viernes</v>
      </c>
      <c r="E2411" s="2" t="str">
        <f>TEXT(Tabla1[[#This Row],[datetime]],"hh:mm")</f>
        <v>15:18</v>
      </c>
      <c r="F2411" t="s">
        <v>3</v>
      </c>
      <c r="G2411" t="s">
        <v>967</v>
      </c>
      <c r="H2411" t="str">
        <f>IF(ISBLANK(G2411),"cash",IF(COUNTIF($D$2:D2411,D2411)=1,"Nuevo","frecuente"))</f>
        <v>frecuente</v>
      </c>
      <c r="I2411" s="8">
        <v>30.86</v>
      </c>
      <c r="J2411" t="s">
        <v>14</v>
      </c>
      <c r="K2411" t="str">
        <f>Tabla1[[#This Row],[day_of_the_week]]&amp;"-"&amp;Tabla1[[#This Row],[hour]]&amp;"-"&amp;Tabla1[[#This Row],[cash_type]]&amp;"-"&amp;Tabla1[[#This Row],[card]]&amp;"-"&amp;Tabla1[[#This Row],[coffee_name]]</f>
        <v>viernes-15:18-card-ANON-0000-0000-0953-Americano with Milk</v>
      </c>
      <c r="L2411" t="str">
        <f>IF(COUNTIF($K$2:K2411,K2411)=1,"único","repetido")</f>
        <v>único</v>
      </c>
    </row>
    <row r="2412" spans="1:12" x14ac:dyDescent="0.3">
      <c r="A2412" s="1">
        <v>45625</v>
      </c>
      <c r="B2412" s="2">
        <v>45625.638429953702</v>
      </c>
      <c r="C2412" s="2" t="str">
        <f>TEXT(Tabla1[[#This Row],[date]],"mmm")</f>
        <v>nov</v>
      </c>
      <c r="D2412" s="2" t="str">
        <f>TEXT(Tabla1[[#This Row],[date]],"dddd")</f>
        <v>viernes</v>
      </c>
      <c r="E2412" s="2" t="str">
        <f>TEXT(Tabla1[[#This Row],[datetime]],"hh:mm")</f>
        <v>15:19</v>
      </c>
      <c r="F2412" t="s">
        <v>3</v>
      </c>
      <c r="G2412" t="s">
        <v>968</v>
      </c>
      <c r="H2412" t="str">
        <f>IF(ISBLANK(G2412),"cash",IF(COUNTIF($D$2:D2412,D2412)=1,"Nuevo","frecuente"))</f>
        <v>frecuente</v>
      </c>
      <c r="I2412" s="8">
        <v>35.76</v>
      </c>
      <c r="J2412" t="s">
        <v>7</v>
      </c>
      <c r="K2412" t="str">
        <f>Tabla1[[#This Row],[day_of_the_week]]&amp;"-"&amp;Tabla1[[#This Row],[hour]]&amp;"-"&amp;Tabla1[[#This Row],[cash_type]]&amp;"-"&amp;Tabla1[[#This Row],[card]]&amp;"-"&amp;Tabla1[[#This Row],[coffee_name]]</f>
        <v>viernes-15:19-card-ANON-0000-0000-0954-Latte</v>
      </c>
      <c r="L2412" t="str">
        <f>IF(COUNTIF($K$2:K2412,K2412)=1,"único","repetido")</f>
        <v>único</v>
      </c>
    </row>
    <row r="2413" spans="1:12" x14ac:dyDescent="0.3">
      <c r="A2413" s="1">
        <v>45625</v>
      </c>
      <c r="B2413" s="2">
        <v>45625.873549386575</v>
      </c>
      <c r="C2413" s="2" t="str">
        <f>TEXT(Tabla1[[#This Row],[date]],"mmm")</f>
        <v>nov</v>
      </c>
      <c r="D2413" s="2" t="str">
        <f>TEXT(Tabla1[[#This Row],[date]],"dddd")</f>
        <v>viernes</v>
      </c>
      <c r="E2413" s="2" t="str">
        <f>TEXT(Tabla1[[#This Row],[datetime]],"hh:mm")</f>
        <v>20:57</v>
      </c>
      <c r="F2413" t="s">
        <v>3</v>
      </c>
      <c r="G2413" t="s">
        <v>969</v>
      </c>
      <c r="H2413" t="str">
        <f>IF(ISBLANK(G2413),"cash",IF(COUNTIF($D$2:D2413,D2413)=1,"Nuevo","frecuente"))</f>
        <v>frecuente</v>
      </c>
      <c r="I2413" s="8">
        <v>35.76</v>
      </c>
      <c r="J2413" t="s">
        <v>18</v>
      </c>
      <c r="K2413" t="str">
        <f>Tabla1[[#This Row],[day_of_the_week]]&amp;"-"&amp;Tabla1[[#This Row],[hour]]&amp;"-"&amp;Tabla1[[#This Row],[cash_type]]&amp;"-"&amp;Tabla1[[#This Row],[card]]&amp;"-"&amp;Tabla1[[#This Row],[coffee_name]]</f>
        <v>viernes-20:57-card-ANON-0000-0000-0955-Cocoa</v>
      </c>
      <c r="L2413" t="str">
        <f>IF(COUNTIF($K$2:K2413,K2413)=1,"único","repetido")</f>
        <v>único</v>
      </c>
    </row>
    <row r="2414" spans="1:12" x14ac:dyDescent="0.3">
      <c r="A2414" s="1">
        <v>45626</v>
      </c>
      <c r="B2414" s="2">
        <v>45626.540418310185</v>
      </c>
      <c r="C2414" s="2" t="str">
        <f>TEXT(Tabla1[[#This Row],[date]],"mmm")</f>
        <v>nov</v>
      </c>
      <c r="D2414" s="2" t="str">
        <f>TEXT(Tabla1[[#This Row],[date]],"dddd")</f>
        <v>sábado</v>
      </c>
      <c r="E2414" s="2" t="str">
        <f>TEXT(Tabla1[[#This Row],[datetime]],"hh:mm")</f>
        <v>12:58</v>
      </c>
      <c r="F2414" t="s">
        <v>3</v>
      </c>
      <c r="G2414" t="s">
        <v>584</v>
      </c>
      <c r="H2414" t="str">
        <f>IF(ISBLANK(G2414),"cash",IF(COUNTIF($D$2:D2414,D2414)=1,"Nuevo","frecuente"))</f>
        <v>frecuente</v>
      </c>
      <c r="I2414" s="8">
        <v>35.76</v>
      </c>
      <c r="J2414" t="s">
        <v>18</v>
      </c>
      <c r="K2414" t="str">
        <f>Tabla1[[#This Row],[day_of_the_week]]&amp;"-"&amp;Tabla1[[#This Row],[hour]]&amp;"-"&amp;Tabla1[[#This Row],[cash_type]]&amp;"-"&amp;Tabla1[[#This Row],[card]]&amp;"-"&amp;Tabla1[[#This Row],[coffee_name]]</f>
        <v>sábado-12:58-card-ANON-0000-0000-0570-Cocoa</v>
      </c>
      <c r="L2414" t="str">
        <f>IF(COUNTIF($K$2:K2414,K2414)=1,"único","repetido")</f>
        <v>único</v>
      </c>
    </row>
    <row r="2415" spans="1:12" x14ac:dyDescent="0.3">
      <c r="A2415" s="1">
        <v>45626</v>
      </c>
      <c r="B2415" s="2">
        <v>45626.586757106481</v>
      </c>
      <c r="C2415" s="2" t="str">
        <f>TEXT(Tabla1[[#This Row],[date]],"mmm")</f>
        <v>nov</v>
      </c>
      <c r="D2415" s="2" t="str">
        <f>TEXT(Tabla1[[#This Row],[date]],"dddd")</f>
        <v>sábado</v>
      </c>
      <c r="E2415" s="2" t="str">
        <f>TEXT(Tabla1[[#This Row],[datetime]],"hh:mm")</f>
        <v>14:04</v>
      </c>
      <c r="F2415" t="s">
        <v>3</v>
      </c>
      <c r="G2415" t="s">
        <v>970</v>
      </c>
      <c r="H2415" t="str">
        <f>IF(ISBLANK(G2415),"cash",IF(COUNTIF($D$2:D2415,D2415)=1,"Nuevo","frecuente"))</f>
        <v>frecuente</v>
      </c>
      <c r="I2415" s="8">
        <v>25.96</v>
      </c>
      <c r="J2415" t="s">
        <v>11</v>
      </c>
      <c r="K2415" t="str">
        <f>Tabla1[[#This Row],[day_of_the_week]]&amp;"-"&amp;Tabla1[[#This Row],[hour]]&amp;"-"&amp;Tabla1[[#This Row],[cash_type]]&amp;"-"&amp;Tabla1[[#This Row],[card]]&amp;"-"&amp;Tabla1[[#This Row],[coffee_name]]</f>
        <v>sábado-14:04-card-ANON-0000-0000-0956-Americano</v>
      </c>
      <c r="L2415" t="str">
        <f>IF(COUNTIF($K$2:K2415,K2415)=1,"único","repetido")</f>
        <v>único</v>
      </c>
    </row>
    <row r="2416" spans="1:12" x14ac:dyDescent="0.3">
      <c r="A2416" s="1">
        <v>45626</v>
      </c>
      <c r="B2416" s="2">
        <v>45626.587477754627</v>
      </c>
      <c r="C2416" s="2" t="str">
        <f>TEXT(Tabla1[[#This Row],[date]],"mmm")</f>
        <v>nov</v>
      </c>
      <c r="D2416" s="2" t="str">
        <f>TEXT(Tabla1[[#This Row],[date]],"dddd")</f>
        <v>sábado</v>
      </c>
      <c r="E2416" s="2" t="str">
        <f>TEXT(Tabla1[[#This Row],[datetime]],"hh:mm")</f>
        <v>14:05</v>
      </c>
      <c r="F2416" t="s">
        <v>3</v>
      </c>
      <c r="G2416" t="s">
        <v>970</v>
      </c>
      <c r="H2416" t="str">
        <f>IF(ISBLANK(G2416),"cash",IF(COUNTIF($D$2:D2416,D2416)=1,"Nuevo","frecuente"))</f>
        <v>frecuente</v>
      </c>
      <c r="I2416" s="8">
        <v>35.76</v>
      </c>
      <c r="J2416" t="s">
        <v>9</v>
      </c>
      <c r="K2416" t="str">
        <f>Tabla1[[#This Row],[day_of_the_week]]&amp;"-"&amp;Tabla1[[#This Row],[hour]]&amp;"-"&amp;Tabla1[[#This Row],[cash_type]]&amp;"-"&amp;Tabla1[[#This Row],[card]]&amp;"-"&amp;Tabla1[[#This Row],[coffee_name]]</f>
        <v>sábado-14:05-card-ANON-0000-0000-0956-Hot Chocolate</v>
      </c>
      <c r="L2416" t="str">
        <f>IF(COUNTIF($K$2:K2416,K2416)=1,"único","repetido")</f>
        <v>único</v>
      </c>
    </row>
    <row r="2417" spans="1:12" x14ac:dyDescent="0.3">
      <c r="A2417" s="1">
        <v>45626</v>
      </c>
      <c r="B2417" s="2">
        <v>45626.595046516202</v>
      </c>
      <c r="C2417" s="2" t="str">
        <f>TEXT(Tabla1[[#This Row],[date]],"mmm")</f>
        <v>nov</v>
      </c>
      <c r="D2417" s="2" t="str">
        <f>TEXT(Tabla1[[#This Row],[date]],"dddd")</f>
        <v>sábado</v>
      </c>
      <c r="E2417" s="2" t="str">
        <f>TEXT(Tabla1[[#This Row],[datetime]],"hh:mm")</f>
        <v>14:16</v>
      </c>
      <c r="F2417" t="s">
        <v>3</v>
      </c>
      <c r="G2417" t="s">
        <v>508</v>
      </c>
      <c r="H2417" t="str">
        <f>IF(ISBLANK(G2417),"cash",IF(COUNTIF($D$2:D2417,D2417)=1,"Nuevo","frecuente"))</f>
        <v>frecuente</v>
      </c>
      <c r="I2417" s="8">
        <v>35.76</v>
      </c>
      <c r="J2417" t="s">
        <v>18</v>
      </c>
      <c r="K2417" t="str">
        <f>Tabla1[[#This Row],[day_of_the_week]]&amp;"-"&amp;Tabla1[[#This Row],[hour]]&amp;"-"&amp;Tabla1[[#This Row],[cash_type]]&amp;"-"&amp;Tabla1[[#This Row],[card]]&amp;"-"&amp;Tabla1[[#This Row],[coffee_name]]</f>
        <v>sábado-14:16-card-ANON-0000-0000-0494-Cocoa</v>
      </c>
      <c r="L2417" t="str">
        <f>IF(COUNTIF($K$2:K2417,K2417)=1,"único","repetido")</f>
        <v>único</v>
      </c>
    </row>
    <row r="2418" spans="1:12" x14ac:dyDescent="0.3">
      <c r="A2418" s="1">
        <v>45626</v>
      </c>
      <c r="B2418" s="2">
        <v>45626.648429351852</v>
      </c>
      <c r="C2418" s="2" t="str">
        <f>TEXT(Tabla1[[#This Row],[date]],"mmm")</f>
        <v>nov</v>
      </c>
      <c r="D2418" s="2" t="str">
        <f>TEXT(Tabla1[[#This Row],[date]],"dddd")</f>
        <v>sábado</v>
      </c>
      <c r="E2418" s="2" t="str">
        <f>TEXT(Tabla1[[#This Row],[datetime]],"hh:mm")</f>
        <v>15:33</v>
      </c>
      <c r="F2418" t="s">
        <v>3</v>
      </c>
      <c r="G2418" t="s">
        <v>111</v>
      </c>
      <c r="H2418" t="str">
        <f>IF(ISBLANK(G2418),"cash",IF(COUNTIF($D$2:D2418,D2418)=1,"Nuevo","frecuente"))</f>
        <v>frecuente</v>
      </c>
      <c r="I2418" s="8">
        <v>30.86</v>
      </c>
      <c r="J2418" t="s">
        <v>14</v>
      </c>
      <c r="K2418" t="str">
        <f>Tabla1[[#This Row],[day_of_the_week]]&amp;"-"&amp;Tabla1[[#This Row],[hour]]&amp;"-"&amp;Tabla1[[#This Row],[cash_type]]&amp;"-"&amp;Tabla1[[#This Row],[card]]&amp;"-"&amp;Tabla1[[#This Row],[coffee_name]]</f>
        <v>sábado-15:33-card-ANON-0000-0000-0097-Americano with Milk</v>
      </c>
      <c r="L2418" t="str">
        <f>IF(COUNTIF($K$2:K2418,K2418)=1,"único","repetido")</f>
        <v>único</v>
      </c>
    </row>
    <row r="2419" spans="1:12" x14ac:dyDescent="0.3">
      <c r="A2419" s="1">
        <v>45626</v>
      </c>
      <c r="B2419" s="2">
        <v>45626.919311157406</v>
      </c>
      <c r="C2419" s="2" t="str">
        <f>TEXT(Tabla1[[#This Row],[date]],"mmm")</f>
        <v>nov</v>
      </c>
      <c r="D2419" s="2" t="str">
        <f>TEXT(Tabla1[[#This Row],[date]],"dddd")</f>
        <v>sábado</v>
      </c>
      <c r="E2419" s="2" t="str">
        <f>TEXT(Tabla1[[#This Row],[datetime]],"hh:mm")</f>
        <v>22:03</v>
      </c>
      <c r="F2419" t="s">
        <v>3</v>
      </c>
      <c r="G2419" t="s">
        <v>971</v>
      </c>
      <c r="H2419" t="str">
        <f>IF(ISBLANK(G2419),"cash",IF(COUNTIF($D$2:D2419,D2419)=1,"Nuevo","frecuente"))</f>
        <v>frecuente</v>
      </c>
      <c r="I2419" s="8">
        <v>30.86</v>
      </c>
      <c r="J2419" t="s">
        <v>14</v>
      </c>
      <c r="K2419" t="str">
        <f>Tabla1[[#This Row],[day_of_the_week]]&amp;"-"&amp;Tabla1[[#This Row],[hour]]&amp;"-"&amp;Tabla1[[#This Row],[cash_type]]&amp;"-"&amp;Tabla1[[#This Row],[card]]&amp;"-"&amp;Tabla1[[#This Row],[coffee_name]]</f>
        <v>sábado-22:03-card-ANON-0000-0000-0957-Americano with Milk</v>
      </c>
      <c r="L2419" t="str">
        <f>IF(COUNTIF($K$2:K2419,K2419)=1,"único","repetido")</f>
        <v>único</v>
      </c>
    </row>
    <row r="2420" spans="1:12" x14ac:dyDescent="0.3">
      <c r="A2420" s="1">
        <v>45627</v>
      </c>
      <c r="B2420" s="2">
        <v>45627.427450196759</v>
      </c>
      <c r="C2420" s="2" t="str">
        <f>TEXT(Tabla1[[#This Row],[date]],"mmm")</f>
        <v>dic</v>
      </c>
      <c r="D2420" s="2" t="str">
        <f>TEXT(Tabla1[[#This Row],[date]],"dddd")</f>
        <v>domingo</v>
      </c>
      <c r="E2420" s="2" t="str">
        <f>TEXT(Tabla1[[#This Row],[datetime]],"hh:mm")</f>
        <v>10:15</v>
      </c>
      <c r="F2420" t="s">
        <v>3</v>
      </c>
      <c r="G2420" t="s">
        <v>54</v>
      </c>
      <c r="H2420" t="str">
        <f>IF(ISBLANK(G2420),"cash",IF(COUNTIF($D$2:D2420,D2420)=1,"Nuevo","frecuente"))</f>
        <v>frecuente</v>
      </c>
      <c r="I2420" s="8">
        <v>30.86</v>
      </c>
      <c r="J2420" t="s">
        <v>14</v>
      </c>
      <c r="K2420" t="str">
        <f>Tabla1[[#This Row],[day_of_the_week]]&amp;"-"&amp;Tabla1[[#This Row],[hour]]&amp;"-"&amp;Tabla1[[#This Row],[cash_type]]&amp;"-"&amp;Tabla1[[#This Row],[card]]&amp;"-"&amp;Tabla1[[#This Row],[coffee_name]]</f>
        <v>domingo-10:15-card-ANON-0000-0000-0040-Americano with Milk</v>
      </c>
      <c r="L2420" t="str">
        <f>IF(COUNTIF($K$2:K2420,K2420)=1,"único","repetido")</f>
        <v>único</v>
      </c>
    </row>
    <row r="2421" spans="1:12" x14ac:dyDescent="0.3">
      <c r="A2421" s="1">
        <v>45627</v>
      </c>
      <c r="B2421" s="2">
        <v>45627.428147268518</v>
      </c>
      <c r="C2421" s="2" t="str">
        <f>TEXT(Tabla1[[#This Row],[date]],"mmm")</f>
        <v>dic</v>
      </c>
      <c r="D2421" s="2" t="str">
        <f>TEXT(Tabla1[[#This Row],[date]],"dddd")</f>
        <v>domingo</v>
      </c>
      <c r="E2421" s="2" t="str">
        <f>TEXT(Tabla1[[#This Row],[datetime]],"hh:mm")</f>
        <v>10:16</v>
      </c>
      <c r="F2421" t="s">
        <v>3</v>
      </c>
      <c r="G2421" t="s">
        <v>54</v>
      </c>
      <c r="H2421" t="str">
        <f>IF(ISBLANK(G2421),"cash",IF(COUNTIF($D$2:D2421,D2421)=1,"Nuevo","frecuente"))</f>
        <v>frecuente</v>
      </c>
      <c r="I2421" s="8">
        <v>30.86</v>
      </c>
      <c r="J2421" t="s">
        <v>14</v>
      </c>
      <c r="K2421" t="str">
        <f>Tabla1[[#This Row],[day_of_the_week]]&amp;"-"&amp;Tabla1[[#This Row],[hour]]&amp;"-"&amp;Tabla1[[#This Row],[cash_type]]&amp;"-"&amp;Tabla1[[#This Row],[card]]&amp;"-"&amp;Tabla1[[#This Row],[coffee_name]]</f>
        <v>domingo-10:16-card-ANON-0000-0000-0040-Americano with Milk</v>
      </c>
      <c r="L2421" t="str">
        <f>IF(COUNTIF($K$2:K2421,K2421)=1,"único","repetido")</f>
        <v>único</v>
      </c>
    </row>
    <row r="2422" spans="1:12" x14ac:dyDescent="0.3">
      <c r="A2422" s="1">
        <v>45627</v>
      </c>
      <c r="B2422" s="2">
        <v>45627.432483657409</v>
      </c>
      <c r="C2422" s="2" t="str">
        <f>TEXT(Tabla1[[#This Row],[date]],"mmm")</f>
        <v>dic</v>
      </c>
      <c r="D2422" s="2" t="str">
        <f>TEXT(Tabla1[[#This Row],[date]],"dddd")</f>
        <v>domingo</v>
      </c>
      <c r="E2422" s="2" t="str">
        <f>TEXT(Tabla1[[#This Row],[datetime]],"hh:mm")</f>
        <v>10:22</v>
      </c>
      <c r="F2422" t="s">
        <v>3</v>
      </c>
      <c r="G2422" t="s">
        <v>399</v>
      </c>
      <c r="H2422" t="str">
        <f>IF(ISBLANK(G2422),"cash",IF(COUNTIF($D$2:D2422,D2422)=1,"Nuevo","frecuente"))</f>
        <v>frecuente</v>
      </c>
      <c r="I2422" s="8">
        <v>30.86</v>
      </c>
      <c r="J2422" t="s">
        <v>14</v>
      </c>
      <c r="K2422" t="str">
        <f>Tabla1[[#This Row],[day_of_the_week]]&amp;"-"&amp;Tabla1[[#This Row],[hour]]&amp;"-"&amp;Tabla1[[#This Row],[cash_type]]&amp;"-"&amp;Tabla1[[#This Row],[card]]&amp;"-"&amp;Tabla1[[#This Row],[coffee_name]]</f>
        <v>domingo-10:22-card-ANON-0000-0000-0385-Americano with Milk</v>
      </c>
      <c r="L2422" t="str">
        <f>IF(COUNTIF($K$2:K2422,K2422)=1,"único","repetido")</f>
        <v>único</v>
      </c>
    </row>
    <row r="2423" spans="1:12" x14ac:dyDescent="0.3">
      <c r="A2423" s="1">
        <v>45627</v>
      </c>
      <c r="B2423" s="2">
        <v>45627.60720914352</v>
      </c>
      <c r="C2423" s="2" t="str">
        <f>TEXT(Tabla1[[#This Row],[date]],"mmm")</f>
        <v>dic</v>
      </c>
      <c r="D2423" s="2" t="str">
        <f>TEXT(Tabla1[[#This Row],[date]],"dddd")</f>
        <v>domingo</v>
      </c>
      <c r="E2423" s="2" t="str">
        <f>TEXT(Tabla1[[#This Row],[datetime]],"hh:mm")</f>
        <v>14:34</v>
      </c>
      <c r="F2423" t="s">
        <v>3</v>
      </c>
      <c r="G2423" t="s">
        <v>972</v>
      </c>
      <c r="H2423" t="str">
        <f>IF(ISBLANK(G2423),"cash",IF(COUNTIF($D$2:D2423,D2423)=1,"Nuevo","frecuente"))</f>
        <v>frecuente</v>
      </c>
      <c r="I2423" s="8">
        <v>30.86</v>
      </c>
      <c r="J2423" t="s">
        <v>14</v>
      </c>
      <c r="K2423" t="str">
        <f>Tabla1[[#This Row],[day_of_the_week]]&amp;"-"&amp;Tabla1[[#This Row],[hour]]&amp;"-"&amp;Tabla1[[#This Row],[cash_type]]&amp;"-"&amp;Tabla1[[#This Row],[card]]&amp;"-"&amp;Tabla1[[#This Row],[coffee_name]]</f>
        <v>domingo-14:34-card-ANON-0000-0000-0958-Americano with Milk</v>
      </c>
      <c r="L2423" t="str">
        <f>IF(COUNTIF($K$2:K2423,K2423)=1,"único","repetido")</f>
        <v>único</v>
      </c>
    </row>
    <row r="2424" spans="1:12" x14ac:dyDescent="0.3">
      <c r="A2424" s="1">
        <v>45627</v>
      </c>
      <c r="B2424" s="2">
        <v>45627.631396446763</v>
      </c>
      <c r="C2424" s="2" t="str">
        <f>TEXT(Tabla1[[#This Row],[date]],"mmm")</f>
        <v>dic</v>
      </c>
      <c r="D2424" s="2" t="str">
        <f>TEXT(Tabla1[[#This Row],[date]],"dddd")</f>
        <v>domingo</v>
      </c>
      <c r="E2424" s="2" t="str">
        <f>TEXT(Tabla1[[#This Row],[datetime]],"hh:mm")</f>
        <v>15:09</v>
      </c>
      <c r="F2424" t="s">
        <v>3</v>
      </c>
      <c r="G2424" t="s">
        <v>973</v>
      </c>
      <c r="H2424" t="str">
        <f>IF(ISBLANK(G2424),"cash",IF(COUNTIF($D$2:D2424,D2424)=1,"Nuevo","frecuente"))</f>
        <v>frecuente</v>
      </c>
      <c r="I2424" s="8">
        <v>35.76</v>
      </c>
      <c r="J2424" t="s">
        <v>18</v>
      </c>
      <c r="K2424" t="str">
        <f>Tabla1[[#This Row],[day_of_the_week]]&amp;"-"&amp;Tabla1[[#This Row],[hour]]&amp;"-"&amp;Tabla1[[#This Row],[cash_type]]&amp;"-"&amp;Tabla1[[#This Row],[card]]&amp;"-"&amp;Tabla1[[#This Row],[coffee_name]]</f>
        <v>domingo-15:09-card-ANON-0000-0000-0959-Cocoa</v>
      </c>
      <c r="L2424" t="str">
        <f>IF(COUNTIF($K$2:K2424,K2424)=1,"único","repetido")</f>
        <v>único</v>
      </c>
    </row>
    <row r="2425" spans="1:12" x14ac:dyDescent="0.3">
      <c r="A2425" s="1">
        <v>45627</v>
      </c>
      <c r="B2425" s="2">
        <v>45627.65488765046</v>
      </c>
      <c r="C2425" s="2" t="str">
        <f>TEXT(Tabla1[[#This Row],[date]],"mmm")</f>
        <v>dic</v>
      </c>
      <c r="D2425" s="2" t="str">
        <f>TEXT(Tabla1[[#This Row],[date]],"dddd")</f>
        <v>domingo</v>
      </c>
      <c r="E2425" s="2" t="str">
        <f>TEXT(Tabla1[[#This Row],[datetime]],"hh:mm")</f>
        <v>15:43</v>
      </c>
      <c r="F2425" t="s">
        <v>3</v>
      </c>
      <c r="G2425" t="s">
        <v>974</v>
      </c>
      <c r="H2425" t="str">
        <f>IF(ISBLANK(G2425),"cash",IF(COUNTIF($D$2:D2425,D2425)=1,"Nuevo","frecuente"))</f>
        <v>frecuente</v>
      </c>
      <c r="I2425" s="8">
        <v>35.76</v>
      </c>
      <c r="J2425" t="s">
        <v>43</v>
      </c>
      <c r="K2425" t="str">
        <f>Tabla1[[#This Row],[day_of_the_week]]&amp;"-"&amp;Tabla1[[#This Row],[hour]]&amp;"-"&amp;Tabla1[[#This Row],[cash_type]]&amp;"-"&amp;Tabla1[[#This Row],[card]]&amp;"-"&amp;Tabla1[[#This Row],[coffee_name]]</f>
        <v>domingo-15:43-card-ANON-0000-0000-0960-Cappuccino</v>
      </c>
      <c r="L2425" t="str">
        <f>IF(COUNTIF($K$2:K2425,K2425)=1,"único","repetido")</f>
        <v>único</v>
      </c>
    </row>
    <row r="2426" spans="1:12" x14ac:dyDescent="0.3">
      <c r="A2426" s="1">
        <v>45627</v>
      </c>
      <c r="B2426" s="2">
        <v>45627.664250173613</v>
      </c>
      <c r="C2426" s="2" t="str">
        <f>TEXT(Tabla1[[#This Row],[date]],"mmm")</f>
        <v>dic</v>
      </c>
      <c r="D2426" s="2" t="str">
        <f>TEXT(Tabla1[[#This Row],[date]],"dddd")</f>
        <v>domingo</v>
      </c>
      <c r="E2426" s="2" t="str">
        <f>TEXT(Tabla1[[#This Row],[datetime]],"hh:mm")</f>
        <v>15:56</v>
      </c>
      <c r="F2426" t="s">
        <v>3</v>
      </c>
      <c r="G2426" t="s">
        <v>975</v>
      </c>
      <c r="H2426" t="str">
        <f>IF(ISBLANK(G2426),"cash",IF(COUNTIF($D$2:D2426,D2426)=1,"Nuevo","frecuente"))</f>
        <v>frecuente</v>
      </c>
      <c r="I2426" s="8">
        <v>35.76</v>
      </c>
      <c r="J2426" t="s">
        <v>7</v>
      </c>
      <c r="K2426" t="str">
        <f>Tabla1[[#This Row],[day_of_the_week]]&amp;"-"&amp;Tabla1[[#This Row],[hour]]&amp;"-"&amp;Tabla1[[#This Row],[cash_type]]&amp;"-"&amp;Tabla1[[#This Row],[card]]&amp;"-"&amp;Tabla1[[#This Row],[coffee_name]]</f>
        <v>domingo-15:56-card-ANON-0000-0000-0961-Latte</v>
      </c>
      <c r="L2426" t="str">
        <f>IF(COUNTIF($K$2:K2426,K2426)=1,"único","repetido")</f>
        <v>único</v>
      </c>
    </row>
    <row r="2427" spans="1:12" x14ac:dyDescent="0.3">
      <c r="A2427" s="1">
        <v>45627</v>
      </c>
      <c r="B2427" s="2">
        <v>45627.665154699076</v>
      </c>
      <c r="C2427" s="2" t="str">
        <f>TEXT(Tabla1[[#This Row],[date]],"mmm")</f>
        <v>dic</v>
      </c>
      <c r="D2427" s="2" t="str">
        <f>TEXT(Tabla1[[#This Row],[date]],"dddd")</f>
        <v>domingo</v>
      </c>
      <c r="E2427" s="2" t="str">
        <f>TEXT(Tabla1[[#This Row],[datetime]],"hh:mm")</f>
        <v>15:57</v>
      </c>
      <c r="F2427" t="s">
        <v>3</v>
      </c>
      <c r="G2427" t="s">
        <v>976</v>
      </c>
      <c r="H2427" t="str">
        <f>IF(ISBLANK(G2427),"cash",IF(COUNTIF($D$2:D2427,D2427)=1,"Nuevo","frecuente"))</f>
        <v>frecuente</v>
      </c>
      <c r="I2427" s="8">
        <v>35.76</v>
      </c>
      <c r="J2427" t="s">
        <v>7</v>
      </c>
      <c r="K2427" t="str">
        <f>Tabla1[[#This Row],[day_of_the_week]]&amp;"-"&amp;Tabla1[[#This Row],[hour]]&amp;"-"&amp;Tabla1[[#This Row],[cash_type]]&amp;"-"&amp;Tabla1[[#This Row],[card]]&amp;"-"&amp;Tabla1[[#This Row],[coffee_name]]</f>
        <v>domingo-15:57-card-ANON-0000-0000-0962-Latte</v>
      </c>
      <c r="L2427" t="str">
        <f>IF(COUNTIF($K$2:K2427,K2427)=1,"único","repetido")</f>
        <v>único</v>
      </c>
    </row>
    <row r="2428" spans="1:12" x14ac:dyDescent="0.3">
      <c r="A2428" s="1">
        <v>45627</v>
      </c>
      <c r="B2428" s="2">
        <v>45627.68957732639</v>
      </c>
      <c r="C2428" s="2" t="str">
        <f>TEXT(Tabla1[[#This Row],[date]],"mmm")</f>
        <v>dic</v>
      </c>
      <c r="D2428" s="2" t="str">
        <f>TEXT(Tabla1[[#This Row],[date]],"dddd")</f>
        <v>domingo</v>
      </c>
      <c r="E2428" s="2" t="str">
        <f>TEXT(Tabla1[[#This Row],[datetime]],"hh:mm")</f>
        <v>16:32</v>
      </c>
      <c r="F2428" t="s">
        <v>3</v>
      </c>
      <c r="G2428" t="s">
        <v>977</v>
      </c>
      <c r="H2428" t="str">
        <f>IF(ISBLANK(G2428),"cash",IF(COUNTIF($D$2:D2428,D2428)=1,"Nuevo","frecuente"))</f>
        <v>frecuente</v>
      </c>
      <c r="I2428" s="8">
        <v>35.76</v>
      </c>
      <c r="J2428" t="s">
        <v>7</v>
      </c>
      <c r="K2428" t="str">
        <f>Tabla1[[#This Row],[day_of_the_week]]&amp;"-"&amp;Tabla1[[#This Row],[hour]]&amp;"-"&amp;Tabla1[[#This Row],[cash_type]]&amp;"-"&amp;Tabla1[[#This Row],[card]]&amp;"-"&amp;Tabla1[[#This Row],[coffee_name]]</f>
        <v>domingo-16:32-card-ANON-0000-0000-0963-Latte</v>
      </c>
      <c r="L2428" t="str">
        <f>IF(COUNTIF($K$2:K2428,K2428)=1,"único","repetido")</f>
        <v>único</v>
      </c>
    </row>
    <row r="2429" spans="1:12" x14ac:dyDescent="0.3">
      <c r="A2429" s="1">
        <v>45627</v>
      </c>
      <c r="B2429" s="2">
        <v>45627.690625543983</v>
      </c>
      <c r="C2429" s="2" t="str">
        <f>TEXT(Tabla1[[#This Row],[date]],"mmm")</f>
        <v>dic</v>
      </c>
      <c r="D2429" s="2" t="str">
        <f>TEXT(Tabla1[[#This Row],[date]],"dddd")</f>
        <v>domingo</v>
      </c>
      <c r="E2429" s="2" t="str">
        <f>TEXT(Tabla1[[#This Row],[datetime]],"hh:mm")</f>
        <v>16:34</v>
      </c>
      <c r="F2429" t="s">
        <v>3</v>
      </c>
      <c r="G2429" t="s">
        <v>978</v>
      </c>
      <c r="H2429" t="str">
        <f>IF(ISBLANK(G2429),"cash",IF(COUNTIF($D$2:D2429,D2429)=1,"Nuevo","frecuente"))</f>
        <v>frecuente</v>
      </c>
      <c r="I2429" s="8">
        <v>35.76</v>
      </c>
      <c r="J2429" t="s">
        <v>7</v>
      </c>
      <c r="K2429" t="str">
        <f>Tabla1[[#This Row],[day_of_the_week]]&amp;"-"&amp;Tabla1[[#This Row],[hour]]&amp;"-"&amp;Tabla1[[#This Row],[cash_type]]&amp;"-"&amp;Tabla1[[#This Row],[card]]&amp;"-"&amp;Tabla1[[#This Row],[coffee_name]]</f>
        <v>domingo-16:34-card-ANON-0000-0000-0964-Latte</v>
      </c>
      <c r="L2429" t="str">
        <f>IF(COUNTIF($K$2:K2429,K2429)=1,"único","repetido")</f>
        <v>único</v>
      </c>
    </row>
    <row r="2430" spans="1:12" x14ac:dyDescent="0.3">
      <c r="A2430" s="1">
        <v>45627</v>
      </c>
      <c r="B2430" s="2">
        <v>45627.71555064815</v>
      </c>
      <c r="C2430" s="2" t="str">
        <f>TEXT(Tabla1[[#This Row],[date]],"mmm")</f>
        <v>dic</v>
      </c>
      <c r="D2430" s="2" t="str">
        <f>TEXT(Tabla1[[#This Row],[date]],"dddd")</f>
        <v>domingo</v>
      </c>
      <c r="E2430" s="2" t="str">
        <f>TEXT(Tabla1[[#This Row],[datetime]],"hh:mm")</f>
        <v>17:10</v>
      </c>
      <c r="F2430" t="s">
        <v>3</v>
      </c>
      <c r="G2430" t="s">
        <v>979</v>
      </c>
      <c r="H2430" t="str">
        <f>IF(ISBLANK(G2430),"cash",IF(COUNTIF($D$2:D2430,D2430)=1,"Nuevo","frecuente"))</f>
        <v>frecuente</v>
      </c>
      <c r="I2430" s="8">
        <v>30.86</v>
      </c>
      <c r="J2430" t="s">
        <v>14</v>
      </c>
      <c r="K2430" t="str">
        <f>Tabla1[[#This Row],[day_of_the_week]]&amp;"-"&amp;Tabla1[[#This Row],[hour]]&amp;"-"&amp;Tabla1[[#This Row],[cash_type]]&amp;"-"&amp;Tabla1[[#This Row],[card]]&amp;"-"&amp;Tabla1[[#This Row],[coffee_name]]</f>
        <v>domingo-17:10-card-ANON-0000-0000-0965-Americano with Milk</v>
      </c>
      <c r="L2430" t="str">
        <f>IF(COUNTIF($K$2:K2430,K2430)=1,"único","repetido")</f>
        <v>único</v>
      </c>
    </row>
    <row r="2431" spans="1:12" x14ac:dyDescent="0.3">
      <c r="A2431" s="1">
        <v>45627</v>
      </c>
      <c r="B2431" s="2">
        <v>45627.716342812499</v>
      </c>
      <c r="C2431" s="2" t="str">
        <f>TEXT(Tabla1[[#This Row],[date]],"mmm")</f>
        <v>dic</v>
      </c>
      <c r="D2431" s="2" t="str">
        <f>TEXT(Tabla1[[#This Row],[date]],"dddd")</f>
        <v>domingo</v>
      </c>
      <c r="E2431" s="2" t="str">
        <f>TEXT(Tabla1[[#This Row],[datetime]],"hh:mm")</f>
        <v>17:11</v>
      </c>
      <c r="F2431" t="s">
        <v>3</v>
      </c>
      <c r="G2431" t="s">
        <v>979</v>
      </c>
      <c r="H2431" t="str">
        <f>IF(ISBLANK(G2431),"cash",IF(COUNTIF($D$2:D2431,D2431)=1,"Nuevo","frecuente"))</f>
        <v>frecuente</v>
      </c>
      <c r="I2431" s="8">
        <v>30.86</v>
      </c>
      <c r="J2431" t="s">
        <v>14</v>
      </c>
      <c r="K2431" t="str">
        <f>Tabla1[[#This Row],[day_of_the_week]]&amp;"-"&amp;Tabla1[[#This Row],[hour]]&amp;"-"&amp;Tabla1[[#This Row],[cash_type]]&amp;"-"&amp;Tabla1[[#This Row],[card]]&amp;"-"&amp;Tabla1[[#This Row],[coffee_name]]</f>
        <v>domingo-17:11-card-ANON-0000-0000-0965-Americano with Milk</v>
      </c>
      <c r="L2431" t="str">
        <f>IF(COUNTIF($K$2:K2431,K2431)=1,"único","repetido")</f>
        <v>único</v>
      </c>
    </row>
    <row r="2432" spans="1:12" x14ac:dyDescent="0.3">
      <c r="A2432" s="1">
        <v>45627</v>
      </c>
      <c r="B2432" s="2">
        <v>45627.776720891205</v>
      </c>
      <c r="C2432" s="2" t="str">
        <f>TEXT(Tabla1[[#This Row],[date]],"mmm")</f>
        <v>dic</v>
      </c>
      <c r="D2432" s="2" t="str">
        <f>TEXT(Tabla1[[#This Row],[date]],"dddd")</f>
        <v>domingo</v>
      </c>
      <c r="E2432" s="2" t="str">
        <f>TEXT(Tabla1[[#This Row],[datetime]],"hh:mm")</f>
        <v>18:38</v>
      </c>
      <c r="F2432" t="s">
        <v>3</v>
      </c>
      <c r="G2432" t="s">
        <v>980</v>
      </c>
      <c r="H2432" t="str">
        <f>IF(ISBLANK(G2432),"cash",IF(COUNTIF($D$2:D2432,D2432)=1,"Nuevo","frecuente"))</f>
        <v>frecuente</v>
      </c>
      <c r="I2432" s="8">
        <v>30.86</v>
      </c>
      <c r="J2432" t="s">
        <v>14</v>
      </c>
      <c r="K2432" t="str">
        <f>Tabla1[[#This Row],[day_of_the_week]]&amp;"-"&amp;Tabla1[[#This Row],[hour]]&amp;"-"&amp;Tabla1[[#This Row],[cash_type]]&amp;"-"&amp;Tabla1[[#This Row],[card]]&amp;"-"&amp;Tabla1[[#This Row],[coffee_name]]</f>
        <v>domingo-18:38-card-ANON-0000-0000-0966-Americano with Milk</v>
      </c>
      <c r="L2432" t="str">
        <f>IF(COUNTIF($K$2:K2432,K2432)=1,"único","repetido")</f>
        <v>único</v>
      </c>
    </row>
    <row r="2433" spans="1:12" x14ac:dyDescent="0.3">
      <c r="A2433" s="1">
        <v>45628</v>
      </c>
      <c r="B2433" s="2">
        <v>45628.326812175925</v>
      </c>
      <c r="C2433" s="2" t="str">
        <f>TEXT(Tabla1[[#This Row],[date]],"mmm")</f>
        <v>dic</v>
      </c>
      <c r="D2433" s="2" t="str">
        <f>TEXT(Tabla1[[#This Row],[date]],"dddd")</f>
        <v>lunes</v>
      </c>
      <c r="E2433" s="2" t="str">
        <f>TEXT(Tabla1[[#This Row],[datetime]],"hh:mm")</f>
        <v>07:50</v>
      </c>
      <c r="F2433" t="s">
        <v>3</v>
      </c>
      <c r="G2433" t="s">
        <v>710</v>
      </c>
      <c r="H2433" t="str">
        <f>IF(ISBLANK(G2433),"cash",IF(COUNTIF($D$2:D2433,D2433)=1,"Nuevo","frecuente"))</f>
        <v>frecuente</v>
      </c>
      <c r="I2433" s="8">
        <v>35.76</v>
      </c>
      <c r="J2433" t="s">
        <v>7</v>
      </c>
      <c r="K2433" t="str">
        <f>Tabla1[[#This Row],[day_of_the_week]]&amp;"-"&amp;Tabla1[[#This Row],[hour]]&amp;"-"&amp;Tabla1[[#This Row],[cash_type]]&amp;"-"&amp;Tabla1[[#This Row],[card]]&amp;"-"&amp;Tabla1[[#This Row],[coffee_name]]</f>
        <v>lunes-07:50-card-ANON-0000-0000-0696-Latte</v>
      </c>
      <c r="L2433" t="str">
        <f>IF(COUNTIF($K$2:K2433,K2433)=1,"único","repetido")</f>
        <v>único</v>
      </c>
    </row>
    <row r="2434" spans="1:12" x14ac:dyDescent="0.3">
      <c r="A2434" s="1">
        <v>45628</v>
      </c>
      <c r="B2434" s="2">
        <v>45628.327770520831</v>
      </c>
      <c r="C2434" s="2" t="str">
        <f>TEXT(Tabla1[[#This Row],[date]],"mmm")</f>
        <v>dic</v>
      </c>
      <c r="D2434" s="2" t="str">
        <f>TEXT(Tabla1[[#This Row],[date]],"dddd")</f>
        <v>lunes</v>
      </c>
      <c r="E2434" s="2" t="str">
        <f>TEXT(Tabla1[[#This Row],[datetime]],"hh:mm")</f>
        <v>07:51</v>
      </c>
      <c r="F2434" t="s">
        <v>3</v>
      </c>
      <c r="G2434" t="s">
        <v>981</v>
      </c>
      <c r="H2434" t="str">
        <f>IF(ISBLANK(G2434),"cash",IF(COUNTIF($D$2:D2434,D2434)=1,"Nuevo","frecuente"))</f>
        <v>frecuente</v>
      </c>
      <c r="I2434" s="8">
        <v>25.96</v>
      </c>
      <c r="J2434" t="s">
        <v>11</v>
      </c>
      <c r="K2434" t="str">
        <f>Tabla1[[#This Row],[day_of_the_week]]&amp;"-"&amp;Tabla1[[#This Row],[hour]]&amp;"-"&amp;Tabla1[[#This Row],[cash_type]]&amp;"-"&amp;Tabla1[[#This Row],[card]]&amp;"-"&amp;Tabla1[[#This Row],[coffee_name]]</f>
        <v>lunes-07:51-card-ANON-0000-0000-0967-Americano</v>
      </c>
      <c r="L2434" t="str">
        <f>IF(COUNTIF($K$2:K2434,K2434)=1,"único","repetido")</f>
        <v>único</v>
      </c>
    </row>
    <row r="2435" spans="1:12" x14ac:dyDescent="0.3">
      <c r="A2435" s="1">
        <v>45628</v>
      </c>
      <c r="B2435" s="2">
        <v>45628.348258981481</v>
      </c>
      <c r="C2435" s="2" t="str">
        <f>TEXT(Tabla1[[#This Row],[date]],"mmm")</f>
        <v>dic</v>
      </c>
      <c r="D2435" s="2" t="str">
        <f>TEXT(Tabla1[[#This Row],[date]],"dddd")</f>
        <v>lunes</v>
      </c>
      <c r="E2435" s="2" t="str">
        <f>TEXT(Tabla1[[#This Row],[datetime]],"hh:mm")</f>
        <v>08:21</v>
      </c>
      <c r="F2435" t="s">
        <v>3</v>
      </c>
      <c r="G2435" t="s">
        <v>290</v>
      </c>
      <c r="H2435" t="str">
        <f>IF(ISBLANK(G2435),"cash",IF(COUNTIF($D$2:D2435,D2435)=1,"Nuevo","frecuente"))</f>
        <v>frecuente</v>
      </c>
      <c r="I2435" s="8">
        <v>30.86</v>
      </c>
      <c r="J2435" t="s">
        <v>14</v>
      </c>
      <c r="K2435" t="str">
        <f>Tabla1[[#This Row],[day_of_the_week]]&amp;"-"&amp;Tabla1[[#This Row],[hour]]&amp;"-"&amp;Tabla1[[#This Row],[cash_type]]&amp;"-"&amp;Tabla1[[#This Row],[card]]&amp;"-"&amp;Tabla1[[#This Row],[coffee_name]]</f>
        <v>lunes-08:21-card-ANON-0000-0000-0276-Americano with Milk</v>
      </c>
      <c r="L2435" t="str">
        <f>IF(COUNTIF($K$2:K2435,K2435)=1,"único","repetido")</f>
        <v>único</v>
      </c>
    </row>
    <row r="2436" spans="1:12" x14ac:dyDescent="0.3">
      <c r="A2436" s="1">
        <v>45628</v>
      </c>
      <c r="B2436" s="2">
        <v>45628.370306180557</v>
      </c>
      <c r="C2436" s="2" t="str">
        <f>TEXT(Tabla1[[#This Row],[date]],"mmm")</f>
        <v>dic</v>
      </c>
      <c r="D2436" s="2" t="str">
        <f>TEXT(Tabla1[[#This Row],[date]],"dddd")</f>
        <v>lunes</v>
      </c>
      <c r="E2436" s="2" t="str">
        <f>TEXT(Tabla1[[#This Row],[datetime]],"hh:mm")</f>
        <v>08:53</v>
      </c>
      <c r="F2436" t="s">
        <v>3</v>
      </c>
      <c r="G2436" t="s">
        <v>982</v>
      </c>
      <c r="H2436" t="str">
        <f>IF(ISBLANK(G2436),"cash",IF(COUNTIF($D$2:D2436,D2436)=1,"Nuevo","frecuente"))</f>
        <v>frecuente</v>
      </c>
      <c r="I2436" s="8">
        <v>35.76</v>
      </c>
      <c r="J2436" t="s">
        <v>18</v>
      </c>
      <c r="K2436" t="str">
        <f>Tabla1[[#This Row],[day_of_the_week]]&amp;"-"&amp;Tabla1[[#This Row],[hour]]&amp;"-"&amp;Tabla1[[#This Row],[cash_type]]&amp;"-"&amp;Tabla1[[#This Row],[card]]&amp;"-"&amp;Tabla1[[#This Row],[coffee_name]]</f>
        <v>lunes-08:53-card-ANON-0000-0000-0968-Cocoa</v>
      </c>
      <c r="L2436" t="str">
        <f>IF(COUNTIF($K$2:K2436,K2436)=1,"único","repetido")</f>
        <v>único</v>
      </c>
    </row>
    <row r="2437" spans="1:12" x14ac:dyDescent="0.3">
      <c r="A2437" s="1">
        <v>45628</v>
      </c>
      <c r="B2437" s="2">
        <v>45628.461402743058</v>
      </c>
      <c r="C2437" s="2" t="str">
        <f>TEXT(Tabla1[[#This Row],[date]],"mmm")</f>
        <v>dic</v>
      </c>
      <c r="D2437" s="2" t="str">
        <f>TEXT(Tabla1[[#This Row],[date]],"dddd")</f>
        <v>lunes</v>
      </c>
      <c r="E2437" s="2" t="str">
        <f>TEXT(Tabla1[[#This Row],[datetime]],"hh:mm")</f>
        <v>11:04</v>
      </c>
      <c r="F2437" t="s">
        <v>3</v>
      </c>
      <c r="G2437" t="s">
        <v>155</v>
      </c>
      <c r="H2437" t="str">
        <f>IF(ISBLANK(G2437),"cash",IF(COUNTIF($D$2:D2437,D2437)=1,"Nuevo","frecuente"))</f>
        <v>frecuente</v>
      </c>
      <c r="I2437" s="8">
        <v>25.96</v>
      </c>
      <c r="J2437" t="s">
        <v>28</v>
      </c>
      <c r="K2437" t="str">
        <f>Tabla1[[#This Row],[day_of_the_week]]&amp;"-"&amp;Tabla1[[#This Row],[hour]]&amp;"-"&amp;Tabla1[[#This Row],[cash_type]]&amp;"-"&amp;Tabla1[[#This Row],[card]]&amp;"-"&amp;Tabla1[[#This Row],[coffee_name]]</f>
        <v>lunes-11:04-card-ANON-0000-0000-0141-Cortado</v>
      </c>
      <c r="L2437" t="str">
        <f>IF(COUNTIF($K$2:K2437,K2437)=1,"único","repetido")</f>
        <v>único</v>
      </c>
    </row>
    <row r="2438" spans="1:12" x14ac:dyDescent="0.3">
      <c r="A2438" s="1">
        <v>45628</v>
      </c>
      <c r="B2438" s="2">
        <v>45628.644721597222</v>
      </c>
      <c r="C2438" s="2" t="str">
        <f>TEXT(Tabla1[[#This Row],[date]],"mmm")</f>
        <v>dic</v>
      </c>
      <c r="D2438" s="2" t="str">
        <f>TEXT(Tabla1[[#This Row],[date]],"dddd")</f>
        <v>lunes</v>
      </c>
      <c r="E2438" s="2" t="str">
        <f>TEXT(Tabla1[[#This Row],[datetime]],"hh:mm")</f>
        <v>15:28</v>
      </c>
      <c r="F2438" t="s">
        <v>3</v>
      </c>
      <c r="G2438" t="s">
        <v>983</v>
      </c>
      <c r="H2438" t="str">
        <f>IF(ISBLANK(G2438),"cash",IF(COUNTIF($D$2:D2438,D2438)=1,"Nuevo","frecuente"))</f>
        <v>frecuente</v>
      </c>
      <c r="I2438" s="8">
        <v>21.06</v>
      </c>
      <c r="J2438" t="s">
        <v>35</v>
      </c>
      <c r="K2438" t="str">
        <f>Tabla1[[#This Row],[day_of_the_week]]&amp;"-"&amp;Tabla1[[#This Row],[hour]]&amp;"-"&amp;Tabla1[[#This Row],[cash_type]]&amp;"-"&amp;Tabla1[[#This Row],[card]]&amp;"-"&amp;Tabla1[[#This Row],[coffee_name]]</f>
        <v>lunes-15:28-card-ANON-0000-0000-0969-Espresso</v>
      </c>
      <c r="L2438" t="str">
        <f>IF(COUNTIF($K$2:K2438,K2438)=1,"único","repetido")</f>
        <v>único</v>
      </c>
    </row>
    <row r="2439" spans="1:12" x14ac:dyDescent="0.3">
      <c r="A2439" s="1">
        <v>45628</v>
      </c>
      <c r="B2439" s="2">
        <v>45628.675276851849</v>
      </c>
      <c r="C2439" s="2" t="str">
        <f>TEXT(Tabla1[[#This Row],[date]],"mmm")</f>
        <v>dic</v>
      </c>
      <c r="D2439" s="2" t="str">
        <f>TEXT(Tabla1[[#This Row],[date]],"dddd")</f>
        <v>lunes</v>
      </c>
      <c r="E2439" s="2" t="str">
        <f>TEXT(Tabla1[[#This Row],[datetime]],"hh:mm")</f>
        <v>16:12</v>
      </c>
      <c r="F2439" t="s">
        <v>3</v>
      </c>
      <c r="G2439" t="s">
        <v>984</v>
      </c>
      <c r="H2439" t="str">
        <f>IF(ISBLANK(G2439),"cash",IF(COUNTIF($D$2:D2439,D2439)=1,"Nuevo","frecuente"))</f>
        <v>frecuente</v>
      </c>
      <c r="I2439" s="8">
        <v>35.76</v>
      </c>
      <c r="J2439" t="s">
        <v>43</v>
      </c>
      <c r="K2439" t="str">
        <f>Tabla1[[#This Row],[day_of_the_week]]&amp;"-"&amp;Tabla1[[#This Row],[hour]]&amp;"-"&amp;Tabla1[[#This Row],[cash_type]]&amp;"-"&amp;Tabla1[[#This Row],[card]]&amp;"-"&amp;Tabla1[[#This Row],[coffee_name]]</f>
        <v>lunes-16:12-card-ANON-0000-0000-0970-Cappuccino</v>
      </c>
      <c r="L2439" t="str">
        <f>IF(COUNTIF($K$2:K2439,K2439)=1,"único","repetido")</f>
        <v>único</v>
      </c>
    </row>
    <row r="2440" spans="1:12" x14ac:dyDescent="0.3">
      <c r="A2440" s="1">
        <v>45628</v>
      </c>
      <c r="B2440" s="2">
        <v>45628.732195543984</v>
      </c>
      <c r="C2440" s="2" t="str">
        <f>TEXT(Tabla1[[#This Row],[date]],"mmm")</f>
        <v>dic</v>
      </c>
      <c r="D2440" s="2" t="str">
        <f>TEXT(Tabla1[[#This Row],[date]],"dddd")</f>
        <v>lunes</v>
      </c>
      <c r="E2440" s="2" t="str">
        <f>TEXT(Tabla1[[#This Row],[datetime]],"hh:mm")</f>
        <v>17:34</v>
      </c>
      <c r="F2440" t="s">
        <v>3</v>
      </c>
      <c r="G2440" t="s">
        <v>985</v>
      </c>
      <c r="H2440" t="str">
        <f>IF(ISBLANK(G2440),"cash",IF(COUNTIF($D$2:D2440,D2440)=1,"Nuevo","frecuente"))</f>
        <v>frecuente</v>
      </c>
      <c r="I2440" s="8">
        <v>25.96</v>
      </c>
      <c r="J2440" t="s">
        <v>11</v>
      </c>
      <c r="K2440" t="str">
        <f>Tabla1[[#This Row],[day_of_the_week]]&amp;"-"&amp;Tabla1[[#This Row],[hour]]&amp;"-"&amp;Tabla1[[#This Row],[cash_type]]&amp;"-"&amp;Tabla1[[#This Row],[card]]&amp;"-"&amp;Tabla1[[#This Row],[coffee_name]]</f>
        <v>lunes-17:34-card-ANON-0000-0000-0971-Americano</v>
      </c>
      <c r="L2440" t="str">
        <f>IF(COUNTIF($K$2:K2440,K2440)=1,"único","repetido")</f>
        <v>único</v>
      </c>
    </row>
    <row r="2441" spans="1:12" x14ac:dyDescent="0.3">
      <c r="A2441" s="1">
        <v>45628</v>
      </c>
      <c r="B2441" s="2">
        <v>45628.750373842595</v>
      </c>
      <c r="C2441" s="2" t="str">
        <f>TEXT(Tabla1[[#This Row],[date]],"mmm")</f>
        <v>dic</v>
      </c>
      <c r="D2441" s="2" t="str">
        <f>TEXT(Tabla1[[#This Row],[date]],"dddd")</f>
        <v>lunes</v>
      </c>
      <c r="E2441" s="2" t="str">
        <f>TEXT(Tabla1[[#This Row],[datetime]],"hh:mm")</f>
        <v>18:00</v>
      </c>
      <c r="F2441" t="s">
        <v>3</v>
      </c>
      <c r="G2441" t="s">
        <v>986</v>
      </c>
      <c r="H2441" t="str">
        <f>IF(ISBLANK(G2441),"cash",IF(COUNTIF($D$2:D2441,D2441)=1,"Nuevo","frecuente"))</f>
        <v>frecuente</v>
      </c>
      <c r="I2441" s="8">
        <v>35.76</v>
      </c>
      <c r="J2441" t="s">
        <v>43</v>
      </c>
      <c r="K2441" t="str">
        <f>Tabla1[[#This Row],[day_of_the_week]]&amp;"-"&amp;Tabla1[[#This Row],[hour]]&amp;"-"&amp;Tabla1[[#This Row],[cash_type]]&amp;"-"&amp;Tabla1[[#This Row],[card]]&amp;"-"&amp;Tabla1[[#This Row],[coffee_name]]</f>
        <v>lunes-18:00-card-ANON-0000-0000-0972-Cappuccino</v>
      </c>
      <c r="L2441" t="str">
        <f>IF(COUNTIF($K$2:K2441,K2441)=1,"único","repetido")</f>
        <v>único</v>
      </c>
    </row>
    <row r="2442" spans="1:12" x14ac:dyDescent="0.3">
      <c r="A2442" s="1">
        <v>45629</v>
      </c>
      <c r="B2442" s="2">
        <v>45629.341193738423</v>
      </c>
      <c r="C2442" s="2" t="str">
        <f>TEXT(Tabla1[[#This Row],[date]],"mmm")</f>
        <v>dic</v>
      </c>
      <c r="D2442" s="2" t="str">
        <f>TEXT(Tabla1[[#This Row],[date]],"dddd")</f>
        <v>martes</v>
      </c>
      <c r="E2442" s="2" t="str">
        <f>TEXT(Tabla1[[#This Row],[datetime]],"hh:mm")</f>
        <v>08:11</v>
      </c>
      <c r="F2442" t="s">
        <v>3</v>
      </c>
      <c r="G2442" t="s">
        <v>584</v>
      </c>
      <c r="H2442" t="str">
        <f>IF(ISBLANK(G2442),"cash",IF(COUNTIF($D$2:D2442,D2442)=1,"Nuevo","frecuente"))</f>
        <v>frecuente</v>
      </c>
      <c r="I2442" s="8">
        <v>35.76</v>
      </c>
      <c r="J2442" t="s">
        <v>7</v>
      </c>
      <c r="K2442" t="str">
        <f>Tabla1[[#This Row],[day_of_the_week]]&amp;"-"&amp;Tabla1[[#This Row],[hour]]&amp;"-"&amp;Tabla1[[#This Row],[cash_type]]&amp;"-"&amp;Tabla1[[#This Row],[card]]&amp;"-"&amp;Tabla1[[#This Row],[coffee_name]]</f>
        <v>martes-08:11-card-ANON-0000-0000-0570-Latte</v>
      </c>
      <c r="L2442" t="str">
        <f>IF(COUNTIF($K$2:K2442,K2442)=1,"único","repetido")</f>
        <v>único</v>
      </c>
    </row>
    <row r="2443" spans="1:12" x14ac:dyDescent="0.3">
      <c r="A2443" s="1">
        <v>45629</v>
      </c>
      <c r="B2443" s="2">
        <v>45629.391325879631</v>
      </c>
      <c r="C2443" s="2" t="str">
        <f>TEXT(Tabla1[[#This Row],[date]],"mmm")</f>
        <v>dic</v>
      </c>
      <c r="D2443" s="2" t="str">
        <f>TEXT(Tabla1[[#This Row],[date]],"dddd")</f>
        <v>martes</v>
      </c>
      <c r="E2443" s="2" t="str">
        <f>TEXT(Tabla1[[#This Row],[datetime]],"hh:mm")</f>
        <v>09:23</v>
      </c>
      <c r="F2443" t="s">
        <v>3</v>
      </c>
      <c r="G2443" t="s">
        <v>290</v>
      </c>
      <c r="H2443" t="str">
        <f>IF(ISBLANK(G2443),"cash",IF(COUNTIF($D$2:D2443,D2443)=1,"Nuevo","frecuente"))</f>
        <v>frecuente</v>
      </c>
      <c r="I2443" s="8">
        <v>30.86</v>
      </c>
      <c r="J2443" t="s">
        <v>14</v>
      </c>
      <c r="K2443" t="str">
        <f>Tabla1[[#This Row],[day_of_the_week]]&amp;"-"&amp;Tabla1[[#This Row],[hour]]&amp;"-"&amp;Tabla1[[#This Row],[cash_type]]&amp;"-"&amp;Tabla1[[#This Row],[card]]&amp;"-"&amp;Tabla1[[#This Row],[coffee_name]]</f>
        <v>martes-09:23-card-ANON-0000-0000-0276-Americano with Milk</v>
      </c>
      <c r="L2443" t="str">
        <f>IF(COUNTIF($K$2:K2443,K2443)=1,"único","repetido")</f>
        <v>único</v>
      </c>
    </row>
    <row r="2444" spans="1:12" x14ac:dyDescent="0.3">
      <c r="A2444" s="1">
        <v>45629</v>
      </c>
      <c r="B2444" s="2">
        <v>45629.391979988424</v>
      </c>
      <c r="C2444" s="2" t="str">
        <f>TEXT(Tabla1[[#This Row],[date]],"mmm")</f>
        <v>dic</v>
      </c>
      <c r="D2444" s="2" t="str">
        <f>TEXT(Tabla1[[#This Row],[date]],"dddd")</f>
        <v>martes</v>
      </c>
      <c r="E2444" s="2" t="str">
        <f>TEXT(Tabla1[[#This Row],[datetime]],"hh:mm")</f>
        <v>09:24</v>
      </c>
      <c r="F2444" t="s">
        <v>3</v>
      </c>
      <c r="G2444" t="s">
        <v>290</v>
      </c>
      <c r="H2444" t="str">
        <f>IF(ISBLANK(G2444),"cash",IF(COUNTIF($D$2:D2444,D2444)=1,"Nuevo","frecuente"))</f>
        <v>frecuente</v>
      </c>
      <c r="I2444" s="8">
        <v>30.86</v>
      </c>
      <c r="J2444" t="s">
        <v>14</v>
      </c>
      <c r="K2444" t="str">
        <f>Tabla1[[#This Row],[day_of_the_week]]&amp;"-"&amp;Tabla1[[#This Row],[hour]]&amp;"-"&amp;Tabla1[[#This Row],[cash_type]]&amp;"-"&amp;Tabla1[[#This Row],[card]]&amp;"-"&amp;Tabla1[[#This Row],[coffee_name]]</f>
        <v>martes-09:24-card-ANON-0000-0000-0276-Americano with Milk</v>
      </c>
      <c r="L2444" t="str">
        <f>IF(COUNTIF($K$2:K2444,K2444)=1,"único","repetido")</f>
        <v>único</v>
      </c>
    </row>
    <row r="2445" spans="1:12" x14ac:dyDescent="0.3">
      <c r="A2445" s="1">
        <v>45629</v>
      </c>
      <c r="B2445" s="2">
        <v>45629.470815000001</v>
      </c>
      <c r="C2445" s="2" t="str">
        <f>TEXT(Tabla1[[#This Row],[date]],"mmm")</f>
        <v>dic</v>
      </c>
      <c r="D2445" s="2" t="str">
        <f>TEXT(Tabla1[[#This Row],[date]],"dddd")</f>
        <v>martes</v>
      </c>
      <c r="E2445" s="2" t="str">
        <f>TEXT(Tabla1[[#This Row],[datetime]],"hh:mm")</f>
        <v>11:17</v>
      </c>
      <c r="F2445" t="s">
        <v>3</v>
      </c>
      <c r="G2445" t="s">
        <v>987</v>
      </c>
      <c r="H2445" t="str">
        <f>IF(ISBLANK(G2445),"cash",IF(COUNTIF($D$2:D2445,D2445)=1,"Nuevo","frecuente"))</f>
        <v>frecuente</v>
      </c>
      <c r="I2445" s="8">
        <v>25.96</v>
      </c>
      <c r="J2445" t="s">
        <v>11</v>
      </c>
      <c r="K2445" t="str">
        <f>Tabla1[[#This Row],[day_of_the_week]]&amp;"-"&amp;Tabla1[[#This Row],[hour]]&amp;"-"&amp;Tabla1[[#This Row],[cash_type]]&amp;"-"&amp;Tabla1[[#This Row],[card]]&amp;"-"&amp;Tabla1[[#This Row],[coffee_name]]</f>
        <v>martes-11:17-card-ANON-0000-0000-0973-Americano</v>
      </c>
      <c r="L2445" t="str">
        <f>IF(COUNTIF($K$2:K2445,K2445)=1,"único","repetido")</f>
        <v>único</v>
      </c>
    </row>
    <row r="2446" spans="1:12" x14ac:dyDescent="0.3">
      <c r="A2446" s="1">
        <v>45629</v>
      </c>
      <c r="B2446" s="2">
        <v>45629.487587731484</v>
      </c>
      <c r="C2446" s="2" t="str">
        <f>TEXT(Tabla1[[#This Row],[date]],"mmm")</f>
        <v>dic</v>
      </c>
      <c r="D2446" s="2" t="str">
        <f>TEXT(Tabla1[[#This Row],[date]],"dddd")</f>
        <v>martes</v>
      </c>
      <c r="E2446" s="2" t="str">
        <f>TEXT(Tabla1[[#This Row],[datetime]],"hh:mm")</f>
        <v>11:42</v>
      </c>
      <c r="F2446" t="s">
        <v>3</v>
      </c>
      <c r="G2446" t="s">
        <v>988</v>
      </c>
      <c r="H2446" t="str">
        <f>IF(ISBLANK(G2446),"cash",IF(COUNTIF($D$2:D2446,D2446)=1,"Nuevo","frecuente"))</f>
        <v>frecuente</v>
      </c>
      <c r="I2446" s="8">
        <v>30.86</v>
      </c>
      <c r="J2446" t="s">
        <v>14</v>
      </c>
      <c r="K2446" t="str">
        <f>Tabla1[[#This Row],[day_of_the_week]]&amp;"-"&amp;Tabla1[[#This Row],[hour]]&amp;"-"&amp;Tabla1[[#This Row],[cash_type]]&amp;"-"&amp;Tabla1[[#This Row],[card]]&amp;"-"&amp;Tabla1[[#This Row],[coffee_name]]</f>
        <v>martes-11:42-card-ANON-0000-0000-0974-Americano with Milk</v>
      </c>
      <c r="L2446" t="str">
        <f>IF(COUNTIF($K$2:K2446,K2446)=1,"único","repetido")</f>
        <v>único</v>
      </c>
    </row>
    <row r="2447" spans="1:12" x14ac:dyDescent="0.3">
      <c r="A2447" s="1">
        <v>45629</v>
      </c>
      <c r="B2447" s="2">
        <v>45629.488375393521</v>
      </c>
      <c r="C2447" s="2" t="str">
        <f>TEXT(Tabla1[[#This Row],[date]],"mmm")</f>
        <v>dic</v>
      </c>
      <c r="D2447" s="2" t="str">
        <f>TEXT(Tabla1[[#This Row],[date]],"dddd")</f>
        <v>martes</v>
      </c>
      <c r="E2447" s="2" t="str">
        <f>TEXT(Tabla1[[#This Row],[datetime]],"hh:mm")</f>
        <v>11:43</v>
      </c>
      <c r="F2447" t="s">
        <v>3</v>
      </c>
      <c r="G2447" t="s">
        <v>833</v>
      </c>
      <c r="H2447" t="str">
        <f>IF(ISBLANK(G2447),"cash",IF(COUNTIF($D$2:D2447,D2447)=1,"Nuevo","frecuente"))</f>
        <v>frecuente</v>
      </c>
      <c r="I2447" s="8">
        <v>30.86</v>
      </c>
      <c r="J2447" t="s">
        <v>14</v>
      </c>
      <c r="K2447" t="str">
        <f>Tabla1[[#This Row],[day_of_the_week]]&amp;"-"&amp;Tabla1[[#This Row],[hour]]&amp;"-"&amp;Tabla1[[#This Row],[cash_type]]&amp;"-"&amp;Tabla1[[#This Row],[card]]&amp;"-"&amp;Tabla1[[#This Row],[coffee_name]]</f>
        <v>martes-11:43-card-ANON-0000-0000-0819-Americano with Milk</v>
      </c>
      <c r="L2447" t="str">
        <f>IF(COUNTIF($K$2:K2447,K2447)=1,"único","repetido")</f>
        <v>único</v>
      </c>
    </row>
    <row r="2448" spans="1:12" x14ac:dyDescent="0.3">
      <c r="A2448" s="1">
        <v>45629</v>
      </c>
      <c r="B2448" s="2">
        <v>45629.490213344907</v>
      </c>
      <c r="C2448" s="2" t="str">
        <f>TEXT(Tabla1[[#This Row],[date]],"mmm")</f>
        <v>dic</v>
      </c>
      <c r="D2448" s="2" t="str">
        <f>TEXT(Tabla1[[#This Row],[date]],"dddd")</f>
        <v>martes</v>
      </c>
      <c r="E2448" s="2" t="str">
        <f>TEXT(Tabla1[[#This Row],[datetime]],"hh:mm")</f>
        <v>11:45</v>
      </c>
      <c r="F2448" t="s">
        <v>3</v>
      </c>
      <c r="G2448" t="s">
        <v>833</v>
      </c>
      <c r="H2448" t="str">
        <f>IF(ISBLANK(G2448),"cash",IF(COUNTIF($D$2:D2448,D2448)=1,"Nuevo","frecuente"))</f>
        <v>frecuente</v>
      </c>
      <c r="I2448" s="8">
        <v>30.86</v>
      </c>
      <c r="J2448" t="s">
        <v>14</v>
      </c>
      <c r="K2448" t="str">
        <f>Tabla1[[#This Row],[day_of_the_week]]&amp;"-"&amp;Tabla1[[#This Row],[hour]]&amp;"-"&amp;Tabla1[[#This Row],[cash_type]]&amp;"-"&amp;Tabla1[[#This Row],[card]]&amp;"-"&amp;Tabla1[[#This Row],[coffee_name]]</f>
        <v>martes-11:45-card-ANON-0000-0000-0819-Americano with Milk</v>
      </c>
      <c r="L2448" t="str">
        <f>IF(COUNTIF($K$2:K2448,K2448)=1,"único","repetido")</f>
        <v>único</v>
      </c>
    </row>
    <row r="2449" spans="1:12" x14ac:dyDescent="0.3">
      <c r="A2449" s="1">
        <v>45629</v>
      </c>
      <c r="B2449" s="2">
        <v>45629.868700833336</v>
      </c>
      <c r="C2449" s="2" t="str">
        <f>TEXT(Tabla1[[#This Row],[date]],"mmm")</f>
        <v>dic</v>
      </c>
      <c r="D2449" s="2" t="str">
        <f>TEXT(Tabla1[[#This Row],[date]],"dddd")</f>
        <v>martes</v>
      </c>
      <c r="E2449" s="2" t="str">
        <f>TEXT(Tabla1[[#This Row],[datetime]],"hh:mm")</f>
        <v>20:50</v>
      </c>
      <c r="F2449" t="s">
        <v>3</v>
      </c>
      <c r="G2449" t="s">
        <v>989</v>
      </c>
      <c r="H2449" t="str">
        <f>IF(ISBLANK(G2449),"cash",IF(COUNTIF($D$2:D2449,D2449)=1,"Nuevo","frecuente"))</f>
        <v>frecuente</v>
      </c>
      <c r="I2449" s="8">
        <v>35.76</v>
      </c>
      <c r="J2449" t="s">
        <v>18</v>
      </c>
      <c r="K2449" t="str">
        <f>Tabla1[[#This Row],[day_of_the_week]]&amp;"-"&amp;Tabla1[[#This Row],[hour]]&amp;"-"&amp;Tabla1[[#This Row],[cash_type]]&amp;"-"&amp;Tabla1[[#This Row],[card]]&amp;"-"&amp;Tabla1[[#This Row],[coffee_name]]</f>
        <v>martes-20:50-card-ANON-0000-0000-0975-Cocoa</v>
      </c>
      <c r="L2449" t="str">
        <f>IF(COUNTIF($K$2:K2449,K2449)=1,"único","repetido")</f>
        <v>único</v>
      </c>
    </row>
    <row r="2450" spans="1:12" x14ac:dyDescent="0.3">
      <c r="A2450" s="1">
        <v>45629</v>
      </c>
      <c r="B2450" s="2">
        <v>45629.898111886578</v>
      </c>
      <c r="C2450" s="2" t="str">
        <f>TEXT(Tabla1[[#This Row],[date]],"mmm")</f>
        <v>dic</v>
      </c>
      <c r="D2450" s="2" t="str">
        <f>TEXT(Tabla1[[#This Row],[date]],"dddd")</f>
        <v>martes</v>
      </c>
      <c r="E2450" s="2" t="str">
        <f>TEXT(Tabla1[[#This Row],[datetime]],"hh:mm")</f>
        <v>21:33</v>
      </c>
      <c r="F2450" t="s">
        <v>3</v>
      </c>
      <c r="G2450" t="s">
        <v>699</v>
      </c>
      <c r="H2450" t="str">
        <f>IF(ISBLANK(G2450),"cash",IF(COUNTIF($D$2:D2450,D2450)=1,"Nuevo","frecuente"))</f>
        <v>frecuente</v>
      </c>
      <c r="I2450" s="8">
        <v>35.76</v>
      </c>
      <c r="J2450" t="s">
        <v>7</v>
      </c>
      <c r="K2450" t="str">
        <f>Tabla1[[#This Row],[day_of_the_week]]&amp;"-"&amp;Tabla1[[#This Row],[hour]]&amp;"-"&amp;Tabla1[[#This Row],[cash_type]]&amp;"-"&amp;Tabla1[[#This Row],[card]]&amp;"-"&amp;Tabla1[[#This Row],[coffee_name]]</f>
        <v>martes-21:33-card-ANON-0000-0000-0685-Latte</v>
      </c>
      <c r="L2450" t="str">
        <f>IF(COUNTIF($K$2:K2450,K2450)=1,"único","repetido")</f>
        <v>único</v>
      </c>
    </row>
    <row r="2451" spans="1:12" x14ac:dyDescent="0.3">
      <c r="A2451" s="1">
        <v>45629</v>
      </c>
      <c r="B2451" s="2">
        <v>45629.898763020836</v>
      </c>
      <c r="C2451" s="2" t="str">
        <f>TEXT(Tabla1[[#This Row],[date]],"mmm")</f>
        <v>dic</v>
      </c>
      <c r="D2451" s="2" t="str">
        <f>TEXT(Tabla1[[#This Row],[date]],"dddd")</f>
        <v>martes</v>
      </c>
      <c r="E2451" s="2" t="str">
        <f>TEXT(Tabla1[[#This Row],[datetime]],"hh:mm")</f>
        <v>21:34</v>
      </c>
      <c r="F2451" t="s">
        <v>3</v>
      </c>
      <c r="G2451" t="s">
        <v>699</v>
      </c>
      <c r="H2451" t="str">
        <f>IF(ISBLANK(G2451),"cash",IF(COUNTIF($D$2:D2451,D2451)=1,"Nuevo","frecuente"))</f>
        <v>frecuente</v>
      </c>
      <c r="I2451" s="8">
        <v>35.76</v>
      </c>
      <c r="J2451" t="s">
        <v>43</v>
      </c>
      <c r="K2451" t="str">
        <f>Tabla1[[#This Row],[day_of_the_week]]&amp;"-"&amp;Tabla1[[#This Row],[hour]]&amp;"-"&amp;Tabla1[[#This Row],[cash_type]]&amp;"-"&amp;Tabla1[[#This Row],[card]]&amp;"-"&amp;Tabla1[[#This Row],[coffee_name]]</f>
        <v>martes-21:34-card-ANON-0000-0000-0685-Cappuccino</v>
      </c>
      <c r="L2451" t="str">
        <f>IF(COUNTIF($K$2:K2451,K2451)=1,"único","repetido")</f>
        <v>único</v>
      </c>
    </row>
    <row r="2452" spans="1:12" x14ac:dyDescent="0.3">
      <c r="A2452" s="1">
        <v>45629</v>
      </c>
      <c r="B2452" s="2">
        <v>45629.899523761575</v>
      </c>
      <c r="C2452" s="2" t="str">
        <f>TEXT(Tabla1[[#This Row],[date]],"mmm")</f>
        <v>dic</v>
      </c>
      <c r="D2452" s="2" t="str">
        <f>TEXT(Tabla1[[#This Row],[date]],"dddd")</f>
        <v>martes</v>
      </c>
      <c r="E2452" s="2" t="str">
        <f>TEXT(Tabla1[[#This Row],[datetime]],"hh:mm")</f>
        <v>21:35</v>
      </c>
      <c r="F2452" t="s">
        <v>3</v>
      </c>
      <c r="G2452" t="s">
        <v>699</v>
      </c>
      <c r="H2452" t="str">
        <f>IF(ISBLANK(G2452),"cash",IF(COUNTIF($D$2:D2452,D2452)=1,"Nuevo","frecuente"))</f>
        <v>frecuente</v>
      </c>
      <c r="I2452" s="8">
        <v>35.76</v>
      </c>
      <c r="J2452" t="s">
        <v>9</v>
      </c>
      <c r="K2452" t="str">
        <f>Tabla1[[#This Row],[day_of_the_week]]&amp;"-"&amp;Tabla1[[#This Row],[hour]]&amp;"-"&amp;Tabla1[[#This Row],[cash_type]]&amp;"-"&amp;Tabla1[[#This Row],[card]]&amp;"-"&amp;Tabla1[[#This Row],[coffee_name]]</f>
        <v>martes-21:35-card-ANON-0000-0000-0685-Hot Chocolate</v>
      </c>
      <c r="L2452" t="str">
        <f>IF(COUNTIF($K$2:K2452,K2452)=1,"único","repetido")</f>
        <v>único</v>
      </c>
    </row>
    <row r="2453" spans="1:12" x14ac:dyDescent="0.3">
      <c r="A2453" s="1">
        <v>45629</v>
      </c>
      <c r="B2453" s="2">
        <v>45629.930020520835</v>
      </c>
      <c r="C2453" s="2" t="str">
        <f>TEXT(Tabla1[[#This Row],[date]],"mmm")</f>
        <v>dic</v>
      </c>
      <c r="D2453" s="2" t="str">
        <f>TEXT(Tabla1[[#This Row],[date]],"dddd")</f>
        <v>martes</v>
      </c>
      <c r="E2453" s="2" t="str">
        <f>TEXT(Tabla1[[#This Row],[datetime]],"hh:mm")</f>
        <v>22:19</v>
      </c>
      <c r="F2453" t="s">
        <v>3</v>
      </c>
      <c r="G2453" t="s">
        <v>990</v>
      </c>
      <c r="H2453" t="str">
        <f>IF(ISBLANK(G2453),"cash",IF(COUNTIF($D$2:D2453,D2453)=1,"Nuevo","frecuente"))</f>
        <v>frecuente</v>
      </c>
      <c r="I2453" s="8">
        <v>30.86</v>
      </c>
      <c r="J2453" t="s">
        <v>14</v>
      </c>
      <c r="K2453" t="str">
        <f>Tabla1[[#This Row],[day_of_the_week]]&amp;"-"&amp;Tabla1[[#This Row],[hour]]&amp;"-"&amp;Tabla1[[#This Row],[cash_type]]&amp;"-"&amp;Tabla1[[#This Row],[card]]&amp;"-"&amp;Tabla1[[#This Row],[coffee_name]]</f>
        <v>martes-22:19-card-ANON-0000-0000-0976-Americano with Milk</v>
      </c>
      <c r="L2453" t="str">
        <f>IF(COUNTIF($K$2:K2453,K2453)=1,"único","repetido")</f>
        <v>único</v>
      </c>
    </row>
    <row r="2454" spans="1:12" x14ac:dyDescent="0.3">
      <c r="A2454" s="1">
        <v>45629</v>
      </c>
      <c r="B2454" s="2">
        <v>45629.931737083331</v>
      </c>
      <c r="C2454" s="2" t="str">
        <f>TEXT(Tabla1[[#This Row],[date]],"mmm")</f>
        <v>dic</v>
      </c>
      <c r="D2454" s="2" t="str">
        <f>TEXT(Tabla1[[#This Row],[date]],"dddd")</f>
        <v>martes</v>
      </c>
      <c r="E2454" s="2" t="str">
        <f>TEXT(Tabla1[[#This Row],[datetime]],"hh:mm")</f>
        <v>22:21</v>
      </c>
      <c r="F2454" t="s">
        <v>3</v>
      </c>
      <c r="G2454" t="s">
        <v>220</v>
      </c>
      <c r="H2454" t="str">
        <f>IF(ISBLANK(G2454),"cash",IF(COUNTIF($D$2:D2454,D2454)=1,"Nuevo","frecuente"))</f>
        <v>frecuente</v>
      </c>
      <c r="I2454" s="8">
        <v>35.76</v>
      </c>
      <c r="J2454" t="s">
        <v>43</v>
      </c>
      <c r="K2454" t="str">
        <f>Tabla1[[#This Row],[day_of_the_week]]&amp;"-"&amp;Tabla1[[#This Row],[hour]]&amp;"-"&amp;Tabla1[[#This Row],[cash_type]]&amp;"-"&amp;Tabla1[[#This Row],[card]]&amp;"-"&amp;Tabla1[[#This Row],[coffee_name]]</f>
        <v>martes-22:21-card-ANON-0000-0000-0206-Cappuccino</v>
      </c>
      <c r="L2454" t="str">
        <f>IF(COUNTIF($K$2:K2454,K2454)=1,"único","repetido")</f>
        <v>único</v>
      </c>
    </row>
    <row r="2455" spans="1:12" x14ac:dyDescent="0.3">
      <c r="A2455" s="1">
        <v>45630</v>
      </c>
      <c r="B2455" s="2">
        <v>45630.356110185188</v>
      </c>
      <c r="C2455" s="2" t="str">
        <f>TEXT(Tabla1[[#This Row],[date]],"mmm")</f>
        <v>dic</v>
      </c>
      <c r="D2455" s="2" t="str">
        <f>TEXT(Tabla1[[#This Row],[date]],"dddd")</f>
        <v>miércoles</v>
      </c>
      <c r="E2455" s="2" t="str">
        <f>TEXT(Tabla1[[#This Row],[datetime]],"hh:mm")</f>
        <v>08:32</v>
      </c>
      <c r="F2455" t="s">
        <v>3</v>
      </c>
      <c r="G2455" t="s">
        <v>155</v>
      </c>
      <c r="H2455" t="str">
        <f>IF(ISBLANK(G2455),"cash",IF(COUNTIF($D$2:D2455,D2455)=1,"Nuevo","frecuente"))</f>
        <v>frecuente</v>
      </c>
      <c r="I2455" s="8">
        <v>25.96</v>
      </c>
      <c r="J2455" t="s">
        <v>28</v>
      </c>
      <c r="K2455" t="str">
        <f>Tabla1[[#This Row],[day_of_the_week]]&amp;"-"&amp;Tabla1[[#This Row],[hour]]&amp;"-"&amp;Tabla1[[#This Row],[cash_type]]&amp;"-"&amp;Tabla1[[#This Row],[card]]&amp;"-"&amp;Tabla1[[#This Row],[coffee_name]]</f>
        <v>miércoles-08:32-card-ANON-0000-0000-0141-Cortado</v>
      </c>
      <c r="L2455" t="str">
        <f>IF(COUNTIF($K$2:K2455,K2455)=1,"único","repetido")</f>
        <v>único</v>
      </c>
    </row>
    <row r="2456" spans="1:12" x14ac:dyDescent="0.3">
      <c r="A2456" s="1">
        <v>45630</v>
      </c>
      <c r="B2456" s="2">
        <v>45630.368405833331</v>
      </c>
      <c r="C2456" s="2" t="str">
        <f>TEXT(Tabla1[[#This Row],[date]],"mmm")</f>
        <v>dic</v>
      </c>
      <c r="D2456" s="2" t="str">
        <f>TEXT(Tabla1[[#This Row],[date]],"dddd")</f>
        <v>miércoles</v>
      </c>
      <c r="E2456" s="2" t="str">
        <f>TEXT(Tabla1[[#This Row],[datetime]],"hh:mm")</f>
        <v>08:50</v>
      </c>
      <c r="F2456" t="s">
        <v>3</v>
      </c>
      <c r="G2456" t="s">
        <v>991</v>
      </c>
      <c r="H2456" t="str">
        <f>IF(ISBLANK(G2456),"cash",IF(COUNTIF($D$2:D2456,D2456)=1,"Nuevo","frecuente"))</f>
        <v>frecuente</v>
      </c>
      <c r="I2456" s="8">
        <v>35.76</v>
      </c>
      <c r="J2456" t="s">
        <v>7</v>
      </c>
      <c r="K2456" t="str">
        <f>Tabla1[[#This Row],[day_of_the_week]]&amp;"-"&amp;Tabla1[[#This Row],[hour]]&amp;"-"&amp;Tabla1[[#This Row],[cash_type]]&amp;"-"&amp;Tabla1[[#This Row],[card]]&amp;"-"&amp;Tabla1[[#This Row],[coffee_name]]</f>
        <v>miércoles-08:50-card-ANON-0000-0000-0977-Latte</v>
      </c>
      <c r="L2456" t="str">
        <f>IF(COUNTIF($K$2:K2456,K2456)=1,"único","repetido")</f>
        <v>único</v>
      </c>
    </row>
    <row r="2457" spans="1:12" x14ac:dyDescent="0.3">
      <c r="A2457" s="1">
        <v>45630</v>
      </c>
      <c r="B2457" s="2">
        <v>45630.36961814815</v>
      </c>
      <c r="C2457" s="2" t="str">
        <f>TEXT(Tabla1[[#This Row],[date]],"mmm")</f>
        <v>dic</v>
      </c>
      <c r="D2457" s="2" t="str">
        <f>TEXT(Tabla1[[#This Row],[date]],"dddd")</f>
        <v>miércoles</v>
      </c>
      <c r="E2457" s="2" t="str">
        <f>TEXT(Tabla1[[#This Row],[datetime]],"hh:mm")</f>
        <v>08:52</v>
      </c>
      <c r="F2457" t="s">
        <v>3</v>
      </c>
      <c r="G2457" t="s">
        <v>992</v>
      </c>
      <c r="H2457" t="str">
        <f>IF(ISBLANK(G2457),"cash",IF(COUNTIF($D$2:D2457,D2457)=1,"Nuevo","frecuente"))</f>
        <v>frecuente</v>
      </c>
      <c r="I2457" s="8">
        <v>35.76</v>
      </c>
      <c r="J2457" t="s">
        <v>7</v>
      </c>
      <c r="K2457" t="str">
        <f>Tabla1[[#This Row],[day_of_the_week]]&amp;"-"&amp;Tabla1[[#This Row],[hour]]&amp;"-"&amp;Tabla1[[#This Row],[cash_type]]&amp;"-"&amp;Tabla1[[#This Row],[card]]&amp;"-"&amp;Tabla1[[#This Row],[coffee_name]]</f>
        <v>miércoles-08:52-card-ANON-0000-0000-0978-Latte</v>
      </c>
      <c r="L2457" t="str">
        <f>IF(COUNTIF($K$2:K2457,K2457)=1,"único","repetido")</f>
        <v>único</v>
      </c>
    </row>
    <row r="2458" spans="1:12" x14ac:dyDescent="0.3">
      <c r="A2458" s="1">
        <v>45630</v>
      </c>
      <c r="B2458" s="2">
        <v>45630.377941493054</v>
      </c>
      <c r="C2458" s="2" t="str">
        <f>TEXT(Tabla1[[#This Row],[date]],"mmm")</f>
        <v>dic</v>
      </c>
      <c r="D2458" s="2" t="str">
        <f>TEXT(Tabla1[[#This Row],[date]],"dddd")</f>
        <v>miércoles</v>
      </c>
      <c r="E2458" s="2" t="str">
        <f>TEXT(Tabla1[[#This Row],[datetime]],"hh:mm")</f>
        <v>09:04</v>
      </c>
      <c r="F2458" t="s">
        <v>3</v>
      </c>
      <c r="G2458" t="s">
        <v>993</v>
      </c>
      <c r="H2458" t="str">
        <f>IF(ISBLANK(G2458),"cash",IF(COUNTIF($D$2:D2458,D2458)=1,"Nuevo","frecuente"))</f>
        <v>frecuente</v>
      </c>
      <c r="I2458" s="8">
        <v>25.96</v>
      </c>
      <c r="J2458" t="s">
        <v>11</v>
      </c>
      <c r="K2458" t="str">
        <f>Tabla1[[#This Row],[day_of_the_week]]&amp;"-"&amp;Tabla1[[#This Row],[hour]]&amp;"-"&amp;Tabla1[[#This Row],[cash_type]]&amp;"-"&amp;Tabla1[[#This Row],[card]]&amp;"-"&amp;Tabla1[[#This Row],[coffee_name]]</f>
        <v>miércoles-09:04-card-ANON-0000-0000-0979-Americano</v>
      </c>
      <c r="L2458" t="str">
        <f>IF(COUNTIF($K$2:K2458,K2458)=1,"único","repetido")</f>
        <v>único</v>
      </c>
    </row>
    <row r="2459" spans="1:12" x14ac:dyDescent="0.3">
      <c r="A2459" s="1">
        <v>45630</v>
      </c>
      <c r="B2459" s="2">
        <v>45630.432654953707</v>
      </c>
      <c r="C2459" s="2" t="str">
        <f>TEXT(Tabla1[[#This Row],[date]],"mmm")</f>
        <v>dic</v>
      </c>
      <c r="D2459" s="2" t="str">
        <f>TEXT(Tabla1[[#This Row],[date]],"dddd")</f>
        <v>miércoles</v>
      </c>
      <c r="E2459" s="2" t="str">
        <f>TEXT(Tabla1[[#This Row],[datetime]],"hh:mm")</f>
        <v>10:23</v>
      </c>
      <c r="F2459" t="s">
        <v>3</v>
      </c>
      <c r="G2459" t="s">
        <v>290</v>
      </c>
      <c r="H2459" t="str">
        <f>IF(ISBLANK(G2459),"cash",IF(COUNTIF($D$2:D2459,D2459)=1,"Nuevo","frecuente"))</f>
        <v>frecuente</v>
      </c>
      <c r="I2459" s="8">
        <v>30.86</v>
      </c>
      <c r="J2459" t="s">
        <v>14</v>
      </c>
      <c r="K2459" t="str">
        <f>Tabla1[[#This Row],[day_of_the_week]]&amp;"-"&amp;Tabla1[[#This Row],[hour]]&amp;"-"&amp;Tabla1[[#This Row],[cash_type]]&amp;"-"&amp;Tabla1[[#This Row],[card]]&amp;"-"&amp;Tabla1[[#This Row],[coffee_name]]</f>
        <v>miércoles-10:23-card-ANON-0000-0000-0276-Americano with Milk</v>
      </c>
      <c r="L2459" t="str">
        <f>IF(COUNTIF($K$2:K2459,K2459)=1,"único","repetido")</f>
        <v>único</v>
      </c>
    </row>
    <row r="2460" spans="1:12" x14ac:dyDescent="0.3">
      <c r="A2460" s="1">
        <v>45630</v>
      </c>
      <c r="B2460" s="2">
        <v>45630.433425810188</v>
      </c>
      <c r="C2460" s="2" t="str">
        <f>TEXT(Tabla1[[#This Row],[date]],"mmm")</f>
        <v>dic</v>
      </c>
      <c r="D2460" s="2" t="str">
        <f>TEXT(Tabla1[[#This Row],[date]],"dddd")</f>
        <v>miércoles</v>
      </c>
      <c r="E2460" s="2" t="str">
        <f>TEXT(Tabla1[[#This Row],[datetime]],"hh:mm")</f>
        <v>10:24</v>
      </c>
      <c r="F2460" t="s">
        <v>3</v>
      </c>
      <c r="G2460" t="s">
        <v>290</v>
      </c>
      <c r="H2460" t="str">
        <f>IF(ISBLANK(G2460),"cash",IF(COUNTIF($D$2:D2460,D2460)=1,"Nuevo","frecuente"))</f>
        <v>frecuente</v>
      </c>
      <c r="I2460" s="8">
        <v>30.86</v>
      </c>
      <c r="J2460" t="s">
        <v>14</v>
      </c>
      <c r="K2460" t="str">
        <f>Tabla1[[#This Row],[day_of_the_week]]&amp;"-"&amp;Tabla1[[#This Row],[hour]]&amp;"-"&amp;Tabla1[[#This Row],[cash_type]]&amp;"-"&amp;Tabla1[[#This Row],[card]]&amp;"-"&amp;Tabla1[[#This Row],[coffee_name]]</f>
        <v>miércoles-10:24-card-ANON-0000-0000-0276-Americano with Milk</v>
      </c>
      <c r="L2460" t="str">
        <f>IF(COUNTIF($K$2:K2460,K2460)=1,"único","repetido")</f>
        <v>único</v>
      </c>
    </row>
    <row r="2461" spans="1:12" x14ac:dyDescent="0.3">
      <c r="A2461" s="1">
        <v>45630</v>
      </c>
      <c r="B2461" s="2">
        <v>45630.435390636572</v>
      </c>
      <c r="C2461" s="2" t="str">
        <f>TEXT(Tabla1[[#This Row],[date]],"mmm")</f>
        <v>dic</v>
      </c>
      <c r="D2461" s="2" t="str">
        <f>TEXT(Tabla1[[#This Row],[date]],"dddd")</f>
        <v>miércoles</v>
      </c>
      <c r="E2461" s="2" t="str">
        <f>TEXT(Tabla1[[#This Row],[datetime]],"hh:mm")</f>
        <v>10:26</v>
      </c>
      <c r="F2461" t="s">
        <v>3</v>
      </c>
      <c r="G2461" t="s">
        <v>994</v>
      </c>
      <c r="H2461" t="str">
        <f>IF(ISBLANK(G2461),"cash",IF(COUNTIF($D$2:D2461,D2461)=1,"Nuevo","frecuente"))</f>
        <v>frecuente</v>
      </c>
      <c r="I2461" s="8">
        <v>30.86</v>
      </c>
      <c r="J2461" t="s">
        <v>14</v>
      </c>
      <c r="K2461" t="str">
        <f>Tabla1[[#This Row],[day_of_the_week]]&amp;"-"&amp;Tabla1[[#This Row],[hour]]&amp;"-"&amp;Tabla1[[#This Row],[cash_type]]&amp;"-"&amp;Tabla1[[#This Row],[card]]&amp;"-"&amp;Tabla1[[#This Row],[coffee_name]]</f>
        <v>miércoles-10:26-card-ANON-0000-0000-0980-Americano with Milk</v>
      </c>
      <c r="L2461" t="str">
        <f>IF(COUNTIF($K$2:K2461,K2461)=1,"único","repetido")</f>
        <v>único</v>
      </c>
    </row>
    <row r="2462" spans="1:12" x14ac:dyDescent="0.3">
      <c r="A2462" s="1">
        <v>45630</v>
      </c>
      <c r="B2462" s="2">
        <v>45630.437356446761</v>
      </c>
      <c r="C2462" s="2" t="str">
        <f>TEXT(Tabla1[[#This Row],[date]],"mmm")</f>
        <v>dic</v>
      </c>
      <c r="D2462" s="2" t="str">
        <f>TEXT(Tabla1[[#This Row],[date]],"dddd")</f>
        <v>miércoles</v>
      </c>
      <c r="E2462" s="2" t="str">
        <f>TEXT(Tabla1[[#This Row],[datetime]],"hh:mm")</f>
        <v>10:29</v>
      </c>
      <c r="F2462" t="s">
        <v>3</v>
      </c>
      <c r="G2462" t="s">
        <v>797</v>
      </c>
      <c r="H2462" t="str">
        <f>IF(ISBLANK(G2462),"cash",IF(COUNTIF($D$2:D2462,D2462)=1,"Nuevo","frecuente"))</f>
        <v>frecuente</v>
      </c>
      <c r="I2462" s="8">
        <v>35.76</v>
      </c>
      <c r="J2462" t="s">
        <v>9</v>
      </c>
      <c r="K2462" t="str">
        <f>Tabla1[[#This Row],[day_of_the_week]]&amp;"-"&amp;Tabla1[[#This Row],[hour]]&amp;"-"&amp;Tabla1[[#This Row],[cash_type]]&amp;"-"&amp;Tabla1[[#This Row],[card]]&amp;"-"&amp;Tabla1[[#This Row],[coffee_name]]</f>
        <v>miércoles-10:29-card-ANON-0000-0000-0783-Hot Chocolate</v>
      </c>
      <c r="L2462" t="str">
        <f>IF(COUNTIF($K$2:K2462,K2462)=1,"único","repetido")</f>
        <v>único</v>
      </c>
    </row>
    <row r="2463" spans="1:12" x14ac:dyDescent="0.3">
      <c r="A2463" s="1">
        <v>45630</v>
      </c>
      <c r="B2463" s="2">
        <v>45630.490251423609</v>
      </c>
      <c r="C2463" s="2" t="str">
        <f>TEXT(Tabla1[[#This Row],[date]],"mmm")</f>
        <v>dic</v>
      </c>
      <c r="D2463" s="2" t="str">
        <f>TEXT(Tabla1[[#This Row],[date]],"dddd")</f>
        <v>miércoles</v>
      </c>
      <c r="E2463" s="2" t="str">
        <f>TEXT(Tabla1[[#This Row],[datetime]],"hh:mm")</f>
        <v>11:45</v>
      </c>
      <c r="F2463" t="s">
        <v>3</v>
      </c>
      <c r="G2463" t="s">
        <v>995</v>
      </c>
      <c r="H2463" t="str">
        <f>IF(ISBLANK(G2463),"cash",IF(COUNTIF($D$2:D2463,D2463)=1,"Nuevo","frecuente"))</f>
        <v>frecuente</v>
      </c>
      <c r="I2463" s="8">
        <v>30.86</v>
      </c>
      <c r="J2463" t="s">
        <v>14</v>
      </c>
      <c r="K2463" t="str">
        <f>Tabla1[[#This Row],[day_of_the_week]]&amp;"-"&amp;Tabla1[[#This Row],[hour]]&amp;"-"&amp;Tabla1[[#This Row],[cash_type]]&amp;"-"&amp;Tabla1[[#This Row],[card]]&amp;"-"&amp;Tabla1[[#This Row],[coffee_name]]</f>
        <v>miércoles-11:45-card-ANON-0000-0000-0981-Americano with Milk</v>
      </c>
      <c r="L2463" t="str">
        <f>IF(COUNTIF($K$2:K2463,K2463)=1,"único","repetido")</f>
        <v>único</v>
      </c>
    </row>
    <row r="2464" spans="1:12" x14ac:dyDescent="0.3">
      <c r="A2464" s="1">
        <v>45630</v>
      </c>
      <c r="B2464" s="2">
        <v>45630.606883182867</v>
      </c>
      <c r="C2464" s="2" t="str">
        <f>TEXT(Tabla1[[#This Row],[date]],"mmm")</f>
        <v>dic</v>
      </c>
      <c r="D2464" s="2" t="str">
        <f>TEXT(Tabla1[[#This Row],[date]],"dddd")</f>
        <v>miércoles</v>
      </c>
      <c r="E2464" s="2" t="str">
        <f>TEXT(Tabla1[[#This Row],[datetime]],"hh:mm")</f>
        <v>14:33</v>
      </c>
      <c r="F2464" t="s">
        <v>3</v>
      </c>
      <c r="G2464" t="s">
        <v>996</v>
      </c>
      <c r="H2464" t="str">
        <f>IF(ISBLANK(G2464),"cash",IF(COUNTIF($D$2:D2464,D2464)=1,"Nuevo","frecuente"))</f>
        <v>frecuente</v>
      </c>
      <c r="I2464" s="8">
        <v>35.76</v>
      </c>
      <c r="J2464" t="s">
        <v>9</v>
      </c>
      <c r="K2464" t="str">
        <f>Tabla1[[#This Row],[day_of_the_week]]&amp;"-"&amp;Tabla1[[#This Row],[hour]]&amp;"-"&amp;Tabla1[[#This Row],[cash_type]]&amp;"-"&amp;Tabla1[[#This Row],[card]]&amp;"-"&amp;Tabla1[[#This Row],[coffee_name]]</f>
        <v>miércoles-14:33-card-ANON-0000-0000-0982-Hot Chocolate</v>
      </c>
      <c r="L2464" t="str">
        <f>IF(COUNTIF($K$2:K2464,K2464)=1,"único","repetido")</f>
        <v>único</v>
      </c>
    </row>
    <row r="2465" spans="1:12" x14ac:dyDescent="0.3">
      <c r="A2465" s="1">
        <v>45631</v>
      </c>
      <c r="B2465" s="2">
        <v>45631.3706977662</v>
      </c>
      <c r="C2465" s="2" t="str">
        <f>TEXT(Tabla1[[#This Row],[date]],"mmm")</f>
        <v>dic</v>
      </c>
      <c r="D2465" s="2" t="str">
        <f>TEXT(Tabla1[[#This Row],[date]],"dddd")</f>
        <v>jueves</v>
      </c>
      <c r="E2465" s="2" t="str">
        <f>TEXT(Tabla1[[#This Row],[datetime]],"hh:mm")</f>
        <v>08:53</v>
      </c>
      <c r="F2465" t="s">
        <v>3</v>
      </c>
      <c r="G2465" t="s">
        <v>997</v>
      </c>
      <c r="H2465" t="str">
        <f>IF(ISBLANK(G2465),"cash",IF(COUNTIF($D$2:D2465,D2465)=1,"Nuevo","frecuente"))</f>
        <v>frecuente</v>
      </c>
      <c r="I2465" s="8">
        <v>25.96</v>
      </c>
      <c r="J2465" t="s">
        <v>11</v>
      </c>
      <c r="K2465" t="str">
        <f>Tabla1[[#This Row],[day_of_the_week]]&amp;"-"&amp;Tabla1[[#This Row],[hour]]&amp;"-"&amp;Tabla1[[#This Row],[cash_type]]&amp;"-"&amp;Tabla1[[#This Row],[card]]&amp;"-"&amp;Tabla1[[#This Row],[coffee_name]]</f>
        <v>jueves-08:53-card-ANON-0000-0000-0983-Americano</v>
      </c>
      <c r="L2465" t="str">
        <f>IF(COUNTIF($K$2:K2465,K2465)=1,"único","repetido")</f>
        <v>único</v>
      </c>
    </row>
    <row r="2466" spans="1:12" x14ac:dyDescent="0.3">
      <c r="A2466" s="1">
        <v>45631</v>
      </c>
      <c r="B2466" s="2">
        <v>45631.389222627316</v>
      </c>
      <c r="C2466" s="2" t="str">
        <f>TEXT(Tabla1[[#This Row],[date]],"mmm")</f>
        <v>dic</v>
      </c>
      <c r="D2466" s="2" t="str">
        <f>TEXT(Tabla1[[#This Row],[date]],"dddd")</f>
        <v>jueves</v>
      </c>
      <c r="E2466" s="2" t="str">
        <f>TEXT(Tabla1[[#This Row],[datetime]],"hh:mm")</f>
        <v>09:20</v>
      </c>
      <c r="F2466" t="s">
        <v>3</v>
      </c>
      <c r="G2466" t="s">
        <v>155</v>
      </c>
      <c r="H2466" t="str">
        <f>IF(ISBLANK(G2466),"cash",IF(COUNTIF($D$2:D2466,D2466)=1,"Nuevo","frecuente"))</f>
        <v>frecuente</v>
      </c>
      <c r="I2466" s="8">
        <v>25.96</v>
      </c>
      <c r="J2466" t="s">
        <v>28</v>
      </c>
      <c r="K2466" t="str">
        <f>Tabla1[[#This Row],[day_of_the_week]]&amp;"-"&amp;Tabla1[[#This Row],[hour]]&amp;"-"&amp;Tabla1[[#This Row],[cash_type]]&amp;"-"&amp;Tabla1[[#This Row],[card]]&amp;"-"&amp;Tabla1[[#This Row],[coffee_name]]</f>
        <v>jueves-09:20-card-ANON-0000-0000-0141-Cortado</v>
      </c>
      <c r="L2466" t="str">
        <f>IF(COUNTIF($K$2:K2466,K2466)=1,"único","repetido")</f>
        <v>único</v>
      </c>
    </row>
    <row r="2467" spans="1:12" x14ac:dyDescent="0.3">
      <c r="A2467" s="1">
        <v>45631</v>
      </c>
      <c r="B2467" s="2">
        <v>45631.418648761573</v>
      </c>
      <c r="C2467" s="2" t="str">
        <f>TEXT(Tabla1[[#This Row],[date]],"mmm")</f>
        <v>dic</v>
      </c>
      <c r="D2467" s="2" t="str">
        <f>TEXT(Tabla1[[#This Row],[date]],"dddd")</f>
        <v>jueves</v>
      </c>
      <c r="E2467" s="2" t="str">
        <f>TEXT(Tabla1[[#This Row],[datetime]],"hh:mm")</f>
        <v>10:02</v>
      </c>
      <c r="F2467" t="s">
        <v>3</v>
      </c>
      <c r="G2467" t="s">
        <v>290</v>
      </c>
      <c r="H2467" t="str">
        <f>IF(ISBLANK(G2467),"cash",IF(COUNTIF($D$2:D2467,D2467)=1,"Nuevo","frecuente"))</f>
        <v>frecuente</v>
      </c>
      <c r="I2467" s="8">
        <v>30.86</v>
      </c>
      <c r="J2467" t="s">
        <v>14</v>
      </c>
      <c r="K2467" t="str">
        <f>Tabla1[[#This Row],[day_of_the_week]]&amp;"-"&amp;Tabla1[[#This Row],[hour]]&amp;"-"&amp;Tabla1[[#This Row],[cash_type]]&amp;"-"&amp;Tabla1[[#This Row],[card]]&amp;"-"&amp;Tabla1[[#This Row],[coffee_name]]</f>
        <v>jueves-10:02-card-ANON-0000-0000-0276-Americano with Milk</v>
      </c>
      <c r="L2467" t="str">
        <f>IF(COUNTIF($K$2:K2467,K2467)=1,"único","repetido")</f>
        <v>único</v>
      </c>
    </row>
    <row r="2468" spans="1:12" x14ac:dyDescent="0.3">
      <c r="A2468" s="1">
        <v>45631</v>
      </c>
      <c r="B2468" s="2">
        <v>45631.420202986112</v>
      </c>
      <c r="C2468" s="2" t="str">
        <f>TEXT(Tabla1[[#This Row],[date]],"mmm")</f>
        <v>dic</v>
      </c>
      <c r="D2468" s="2" t="str">
        <f>TEXT(Tabla1[[#This Row],[date]],"dddd")</f>
        <v>jueves</v>
      </c>
      <c r="E2468" s="2" t="str">
        <f>TEXT(Tabla1[[#This Row],[datetime]],"hh:mm")</f>
        <v>10:05</v>
      </c>
      <c r="F2468" t="s">
        <v>3</v>
      </c>
      <c r="G2468" t="s">
        <v>290</v>
      </c>
      <c r="H2468" t="str">
        <f>IF(ISBLANK(G2468),"cash",IF(COUNTIF($D$2:D2468,D2468)=1,"Nuevo","frecuente"))</f>
        <v>frecuente</v>
      </c>
      <c r="I2468" s="8">
        <v>30.86</v>
      </c>
      <c r="J2468" t="s">
        <v>14</v>
      </c>
      <c r="K2468" t="str">
        <f>Tabla1[[#This Row],[day_of_the_week]]&amp;"-"&amp;Tabla1[[#This Row],[hour]]&amp;"-"&amp;Tabla1[[#This Row],[cash_type]]&amp;"-"&amp;Tabla1[[#This Row],[card]]&amp;"-"&amp;Tabla1[[#This Row],[coffee_name]]</f>
        <v>jueves-10:05-card-ANON-0000-0000-0276-Americano with Milk</v>
      </c>
      <c r="L2468" t="str">
        <f>IF(COUNTIF($K$2:K2468,K2468)=1,"único","repetido")</f>
        <v>único</v>
      </c>
    </row>
    <row r="2469" spans="1:12" x14ac:dyDescent="0.3">
      <c r="A2469" s="1">
        <v>45631</v>
      </c>
      <c r="B2469" s="2">
        <v>45631.480535405091</v>
      </c>
      <c r="C2469" s="2" t="str">
        <f>TEXT(Tabla1[[#This Row],[date]],"mmm")</f>
        <v>dic</v>
      </c>
      <c r="D2469" s="2" t="str">
        <f>TEXT(Tabla1[[#This Row],[date]],"dddd")</f>
        <v>jueves</v>
      </c>
      <c r="E2469" s="2" t="str">
        <f>TEXT(Tabla1[[#This Row],[datetime]],"hh:mm")</f>
        <v>11:31</v>
      </c>
      <c r="F2469" t="s">
        <v>3</v>
      </c>
      <c r="G2469" t="s">
        <v>593</v>
      </c>
      <c r="H2469" t="str">
        <f>IF(ISBLANK(G2469),"cash",IF(COUNTIF($D$2:D2469,D2469)=1,"Nuevo","frecuente"))</f>
        <v>frecuente</v>
      </c>
      <c r="I2469" s="8">
        <v>35.76</v>
      </c>
      <c r="J2469" t="s">
        <v>7</v>
      </c>
      <c r="K2469" t="str">
        <f>Tabla1[[#This Row],[day_of_the_week]]&amp;"-"&amp;Tabla1[[#This Row],[hour]]&amp;"-"&amp;Tabla1[[#This Row],[cash_type]]&amp;"-"&amp;Tabla1[[#This Row],[card]]&amp;"-"&amp;Tabla1[[#This Row],[coffee_name]]</f>
        <v>jueves-11:31-card-ANON-0000-0000-0579-Latte</v>
      </c>
      <c r="L2469" t="str">
        <f>IF(COUNTIF($K$2:K2469,K2469)=1,"único","repetido")</f>
        <v>único</v>
      </c>
    </row>
    <row r="2470" spans="1:12" x14ac:dyDescent="0.3">
      <c r="A2470" s="1">
        <v>45631</v>
      </c>
      <c r="B2470" s="2">
        <v>45631.493571261577</v>
      </c>
      <c r="C2470" s="2" t="str">
        <f>TEXT(Tabla1[[#This Row],[date]],"mmm")</f>
        <v>dic</v>
      </c>
      <c r="D2470" s="2" t="str">
        <f>TEXT(Tabla1[[#This Row],[date]],"dddd")</f>
        <v>jueves</v>
      </c>
      <c r="E2470" s="2" t="str">
        <f>TEXT(Tabla1[[#This Row],[datetime]],"hh:mm")</f>
        <v>11:50</v>
      </c>
      <c r="F2470" t="s">
        <v>3</v>
      </c>
      <c r="G2470" t="s">
        <v>998</v>
      </c>
      <c r="H2470" t="str">
        <f>IF(ISBLANK(G2470),"cash",IF(COUNTIF($D$2:D2470,D2470)=1,"Nuevo","frecuente"))</f>
        <v>frecuente</v>
      </c>
      <c r="I2470" s="8">
        <v>25.96</v>
      </c>
      <c r="J2470" t="s">
        <v>11</v>
      </c>
      <c r="K2470" t="str">
        <f>Tabla1[[#This Row],[day_of_the_week]]&amp;"-"&amp;Tabla1[[#This Row],[hour]]&amp;"-"&amp;Tabla1[[#This Row],[cash_type]]&amp;"-"&amp;Tabla1[[#This Row],[card]]&amp;"-"&amp;Tabla1[[#This Row],[coffee_name]]</f>
        <v>jueves-11:50-card-ANON-0000-0000-0984-Americano</v>
      </c>
      <c r="L2470" t="str">
        <f>IF(COUNTIF($K$2:K2470,K2470)=1,"único","repetido")</f>
        <v>único</v>
      </c>
    </row>
    <row r="2471" spans="1:12" x14ac:dyDescent="0.3">
      <c r="A2471" s="1">
        <v>45631</v>
      </c>
      <c r="B2471" s="2">
        <v>45631.604841921297</v>
      </c>
      <c r="C2471" s="2" t="str">
        <f>TEXT(Tabla1[[#This Row],[date]],"mmm")</f>
        <v>dic</v>
      </c>
      <c r="D2471" s="2" t="str">
        <f>TEXT(Tabla1[[#This Row],[date]],"dddd")</f>
        <v>jueves</v>
      </c>
      <c r="E2471" s="2" t="str">
        <f>TEXT(Tabla1[[#This Row],[datetime]],"hh:mm")</f>
        <v>14:30</v>
      </c>
      <c r="F2471" t="s">
        <v>3</v>
      </c>
      <c r="G2471" t="s">
        <v>999</v>
      </c>
      <c r="H2471" t="str">
        <f>IF(ISBLANK(G2471),"cash",IF(COUNTIF($D$2:D2471,D2471)=1,"Nuevo","frecuente"))</f>
        <v>frecuente</v>
      </c>
      <c r="I2471" s="8">
        <v>35.76</v>
      </c>
      <c r="J2471" t="s">
        <v>43</v>
      </c>
      <c r="K2471" t="str">
        <f>Tabla1[[#This Row],[day_of_the_week]]&amp;"-"&amp;Tabla1[[#This Row],[hour]]&amp;"-"&amp;Tabla1[[#This Row],[cash_type]]&amp;"-"&amp;Tabla1[[#This Row],[card]]&amp;"-"&amp;Tabla1[[#This Row],[coffee_name]]</f>
        <v>jueves-14:30-card-ANON-0000-0000-0985-Cappuccino</v>
      </c>
      <c r="L2471" t="str">
        <f>IF(COUNTIF($K$2:K2471,K2471)=1,"único","repetido")</f>
        <v>único</v>
      </c>
    </row>
    <row r="2472" spans="1:12" x14ac:dyDescent="0.3">
      <c r="A2472" s="1">
        <v>45631</v>
      </c>
      <c r="B2472" s="2">
        <v>45631.63980863426</v>
      </c>
      <c r="C2472" s="2" t="str">
        <f>TEXT(Tabla1[[#This Row],[date]],"mmm")</f>
        <v>dic</v>
      </c>
      <c r="D2472" s="2" t="str">
        <f>TEXT(Tabla1[[#This Row],[date]],"dddd")</f>
        <v>jueves</v>
      </c>
      <c r="E2472" s="2" t="str">
        <f>TEXT(Tabla1[[#This Row],[datetime]],"hh:mm")</f>
        <v>15:21</v>
      </c>
      <c r="F2472" t="s">
        <v>3</v>
      </c>
      <c r="G2472" t="s">
        <v>920</v>
      </c>
      <c r="H2472" t="str">
        <f>IF(ISBLANK(G2472),"cash",IF(COUNTIF($D$2:D2472,D2472)=1,"Nuevo","frecuente"))</f>
        <v>frecuente</v>
      </c>
      <c r="I2472" s="8">
        <v>35.76</v>
      </c>
      <c r="J2472" t="s">
        <v>7</v>
      </c>
      <c r="K2472" t="str">
        <f>Tabla1[[#This Row],[day_of_the_week]]&amp;"-"&amp;Tabla1[[#This Row],[hour]]&amp;"-"&amp;Tabla1[[#This Row],[cash_type]]&amp;"-"&amp;Tabla1[[#This Row],[card]]&amp;"-"&amp;Tabla1[[#This Row],[coffee_name]]</f>
        <v>jueves-15:21-card-ANON-0000-0000-0906-Latte</v>
      </c>
      <c r="L2472" t="str">
        <f>IF(COUNTIF($K$2:K2472,K2472)=1,"único","repetido")</f>
        <v>único</v>
      </c>
    </row>
    <row r="2473" spans="1:12" x14ac:dyDescent="0.3">
      <c r="A2473" s="1">
        <v>45631</v>
      </c>
      <c r="B2473" s="2">
        <v>45631.668171469908</v>
      </c>
      <c r="C2473" s="2" t="str">
        <f>TEXT(Tabla1[[#This Row],[date]],"mmm")</f>
        <v>dic</v>
      </c>
      <c r="D2473" s="2" t="str">
        <f>TEXT(Tabla1[[#This Row],[date]],"dddd")</f>
        <v>jueves</v>
      </c>
      <c r="E2473" s="2" t="str">
        <f>TEXT(Tabla1[[#This Row],[datetime]],"hh:mm")</f>
        <v>16:02</v>
      </c>
      <c r="F2473" t="s">
        <v>3</v>
      </c>
      <c r="G2473" t="s">
        <v>785</v>
      </c>
      <c r="H2473" t="str">
        <f>IF(ISBLANK(G2473),"cash",IF(COUNTIF($D$2:D2473,D2473)=1,"Nuevo","frecuente"))</f>
        <v>frecuente</v>
      </c>
      <c r="I2473" s="8">
        <v>35.76</v>
      </c>
      <c r="J2473" t="s">
        <v>7</v>
      </c>
      <c r="K2473" t="str">
        <f>Tabla1[[#This Row],[day_of_the_week]]&amp;"-"&amp;Tabla1[[#This Row],[hour]]&amp;"-"&amp;Tabla1[[#This Row],[cash_type]]&amp;"-"&amp;Tabla1[[#This Row],[card]]&amp;"-"&amp;Tabla1[[#This Row],[coffee_name]]</f>
        <v>jueves-16:02-card-ANON-0000-0000-0771-Latte</v>
      </c>
      <c r="L2473" t="str">
        <f>IF(COUNTIF($K$2:K2473,K2473)=1,"único","repetido")</f>
        <v>único</v>
      </c>
    </row>
    <row r="2474" spans="1:12" x14ac:dyDescent="0.3">
      <c r="A2474" s="1">
        <v>45632</v>
      </c>
      <c r="B2474" s="2">
        <v>45632.487714097224</v>
      </c>
      <c r="C2474" s="2" t="str">
        <f>TEXT(Tabla1[[#This Row],[date]],"mmm")</f>
        <v>dic</v>
      </c>
      <c r="D2474" s="2" t="str">
        <f>TEXT(Tabla1[[#This Row],[date]],"dddd")</f>
        <v>viernes</v>
      </c>
      <c r="E2474" s="2" t="str">
        <f>TEXT(Tabla1[[#This Row],[datetime]],"hh:mm")</f>
        <v>11:42</v>
      </c>
      <c r="F2474" t="s">
        <v>3</v>
      </c>
      <c r="G2474" t="s">
        <v>920</v>
      </c>
      <c r="H2474" t="str">
        <f>IF(ISBLANK(G2474),"cash",IF(COUNTIF($D$2:D2474,D2474)=1,"Nuevo","frecuente"))</f>
        <v>frecuente</v>
      </c>
      <c r="I2474" s="8">
        <v>35.76</v>
      </c>
      <c r="J2474" t="s">
        <v>7</v>
      </c>
      <c r="K2474" t="str">
        <f>Tabla1[[#This Row],[day_of_the_week]]&amp;"-"&amp;Tabla1[[#This Row],[hour]]&amp;"-"&amp;Tabla1[[#This Row],[cash_type]]&amp;"-"&amp;Tabla1[[#This Row],[card]]&amp;"-"&amp;Tabla1[[#This Row],[coffee_name]]</f>
        <v>viernes-11:42-card-ANON-0000-0000-0906-Latte</v>
      </c>
      <c r="L2474" t="str">
        <f>IF(COUNTIF($K$2:K2474,K2474)=1,"único","repetido")</f>
        <v>único</v>
      </c>
    </row>
    <row r="2475" spans="1:12" x14ac:dyDescent="0.3">
      <c r="A2475" s="1">
        <v>45632</v>
      </c>
      <c r="B2475" s="2">
        <v>45632.68886603009</v>
      </c>
      <c r="C2475" s="2" t="str">
        <f>TEXT(Tabla1[[#This Row],[date]],"mmm")</f>
        <v>dic</v>
      </c>
      <c r="D2475" s="2" t="str">
        <f>TEXT(Tabla1[[#This Row],[date]],"dddd")</f>
        <v>viernes</v>
      </c>
      <c r="E2475" s="2" t="str">
        <f>TEXT(Tabla1[[#This Row],[datetime]],"hh:mm")</f>
        <v>16:31</v>
      </c>
      <c r="F2475" t="s">
        <v>3</v>
      </c>
      <c r="G2475" t="s">
        <v>952</v>
      </c>
      <c r="H2475" t="str">
        <f>IF(ISBLANK(G2475),"cash",IF(COUNTIF($D$2:D2475,D2475)=1,"Nuevo","frecuente"))</f>
        <v>frecuente</v>
      </c>
      <c r="I2475" s="8">
        <v>35.76</v>
      </c>
      <c r="J2475" t="s">
        <v>9</v>
      </c>
      <c r="K2475" t="str">
        <f>Tabla1[[#This Row],[day_of_the_week]]&amp;"-"&amp;Tabla1[[#This Row],[hour]]&amp;"-"&amp;Tabla1[[#This Row],[cash_type]]&amp;"-"&amp;Tabla1[[#This Row],[card]]&amp;"-"&amp;Tabla1[[#This Row],[coffee_name]]</f>
        <v>viernes-16:31-card-ANON-0000-0000-0938-Hot Chocolate</v>
      </c>
      <c r="L2475" t="str">
        <f>IF(COUNTIF($K$2:K2475,K2475)=1,"único","repetido")</f>
        <v>único</v>
      </c>
    </row>
    <row r="2476" spans="1:12" x14ac:dyDescent="0.3">
      <c r="A2476" s="1">
        <v>45632</v>
      </c>
      <c r="B2476" s="2">
        <v>45632.93788513889</v>
      </c>
      <c r="C2476" s="2" t="str">
        <f>TEXT(Tabla1[[#This Row],[date]],"mmm")</f>
        <v>dic</v>
      </c>
      <c r="D2476" s="2" t="str">
        <f>TEXT(Tabla1[[#This Row],[date]],"dddd")</f>
        <v>viernes</v>
      </c>
      <c r="E2476" s="2" t="str">
        <f>TEXT(Tabla1[[#This Row],[datetime]],"hh:mm")</f>
        <v>22:30</v>
      </c>
      <c r="F2476" t="s">
        <v>3</v>
      </c>
      <c r="G2476" t="s">
        <v>745</v>
      </c>
      <c r="H2476" t="str">
        <f>IF(ISBLANK(G2476),"cash",IF(COUNTIF($D$2:D2476,D2476)=1,"Nuevo","frecuente"))</f>
        <v>frecuente</v>
      </c>
      <c r="I2476" s="8">
        <v>35.76</v>
      </c>
      <c r="J2476" t="s">
        <v>7</v>
      </c>
      <c r="K2476" t="str">
        <f>Tabla1[[#This Row],[day_of_the_week]]&amp;"-"&amp;Tabla1[[#This Row],[hour]]&amp;"-"&amp;Tabla1[[#This Row],[cash_type]]&amp;"-"&amp;Tabla1[[#This Row],[card]]&amp;"-"&amp;Tabla1[[#This Row],[coffee_name]]</f>
        <v>viernes-22:30-card-ANON-0000-0000-0731-Latte</v>
      </c>
      <c r="L2476" t="str">
        <f>IF(COUNTIF($K$2:K2476,K2476)=1,"único","repetido")</f>
        <v>único</v>
      </c>
    </row>
    <row r="2477" spans="1:12" x14ac:dyDescent="0.3">
      <c r="A2477" s="1">
        <v>45632</v>
      </c>
      <c r="B2477" s="2">
        <v>45632.938541689815</v>
      </c>
      <c r="C2477" s="2" t="str">
        <f>TEXT(Tabla1[[#This Row],[date]],"mmm")</f>
        <v>dic</v>
      </c>
      <c r="D2477" s="2" t="str">
        <f>TEXT(Tabla1[[#This Row],[date]],"dddd")</f>
        <v>viernes</v>
      </c>
      <c r="E2477" s="2" t="str">
        <f>TEXT(Tabla1[[#This Row],[datetime]],"hh:mm")</f>
        <v>22:31</v>
      </c>
      <c r="F2477" t="s">
        <v>3</v>
      </c>
      <c r="G2477" t="s">
        <v>745</v>
      </c>
      <c r="H2477" t="str">
        <f>IF(ISBLANK(G2477),"cash",IF(COUNTIF($D$2:D2477,D2477)=1,"Nuevo","frecuente"))</f>
        <v>frecuente</v>
      </c>
      <c r="I2477" s="8">
        <v>35.76</v>
      </c>
      <c r="J2477" t="s">
        <v>9</v>
      </c>
      <c r="K2477" t="str">
        <f>Tabla1[[#This Row],[day_of_the_week]]&amp;"-"&amp;Tabla1[[#This Row],[hour]]&amp;"-"&amp;Tabla1[[#This Row],[cash_type]]&amp;"-"&amp;Tabla1[[#This Row],[card]]&amp;"-"&amp;Tabla1[[#This Row],[coffee_name]]</f>
        <v>viernes-22:31-card-ANON-0000-0000-0731-Hot Chocolate</v>
      </c>
      <c r="L2477" t="str">
        <f>IF(COUNTIF($K$2:K2477,K2477)=1,"único","repetido")</f>
        <v>único</v>
      </c>
    </row>
    <row r="2478" spans="1:12" x14ac:dyDescent="0.3">
      <c r="A2478" s="1">
        <v>45633</v>
      </c>
      <c r="B2478" s="2">
        <v>45633.470256284723</v>
      </c>
      <c r="C2478" s="2" t="str">
        <f>TEXT(Tabla1[[#This Row],[date]],"mmm")</f>
        <v>dic</v>
      </c>
      <c r="D2478" s="2" t="str">
        <f>TEXT(Tabla1[[#This Row],[date]],"dddd")</f>
        <v>sábado</v>
      </c>
      <c r="E2478" s="2" t="str">
        <f>TEXT(Tabla1[[#This Row],[datetime]],"hh:mm")</f>
        <v>11:17</v>
      </c>
      <c r="F2478" t="s">
        <v>3</v>
      </c>
      <c r="G2478" t="s">
        <v>1000</v>
      </c>
      <c r="H2478" t="str">
        <f>IF(ISBLANK(G2478),"cash",IF(COUNTIF($D$2:D2478,D2478)=1,"Nuevo","frecuente"))</f>
        <v>frecuente</v>
      </c>
      <c r="I2478" s="8">
        <v>30.86</v>
      </c>
      <c r="J2478" t="s">
        <v>14</v>
      </c>
      <c r="K2478" t="str">
        <f>Tabla1[[#This Row],[day_of_the_week]]&amp;"-"&amp;Tabla1[[#This Row],[hour]]&amp;"-"&amp;Tabla1[[#This Row],[cash_type]]&amp;"-"&amp;Tabla1[[#This Row],[card]]&amp;"-"&amp;Tabla1[[#This Row],[coffee_name]]</f>
        <v>sábado-11:17-card-ANON-0000-0000-0986-Americano with Milk</v>
      </c>
      <c r="L2478" t="str">
        <f>IF(COUNTIF($K$2:K2478,K2478)=1,"único","repetido")</f>
        <v>único</v>
      </c>
    </row>
    <row r="2479" spans="1:12" x14ac:dyDescent="0.3">
      <c r="A2479" s="1">
        <v>45633</v>
      </c>
      <c r="B2479" s="2">
        <v>45633.594940891206</v>
      </c>
      <c r="C2479" s="2" t="str">
        <f>TEXT(Tabla1[[#This Row],[date]],"mmm")</f>
        <v>dic</v>
      </c>
      <c r="D2479" s="2" t="str">
        <f>TEXT(Tabla1[[#This Row],[date]],"dddd")</f>
        <v>sábado</v>
      </c>
      <c r="E2479" s="2" t="str">
        <f>TEXT(Tabla1[[#This Row],[datetime]],"hh:mm")</f>
        <v>14:16</v>
      </c>
      <c r="F2479" t="s">
        <v>3</v>
      </c>
      <c r="G2479" t="s">
        <v>1001</v>
      </c>
      <c r="H2479" t="str">
        <f>IF(ISBLANK(G2479),"cash",IF(COUNTIF($D$2:D2479,D2479)=1,"Nuevo","frecuente"))</f>
        <v>frecuente</v>
      </c>
      <c r="I2479" s="8">
        <v>25.96</v>
      </c>
      <c r="J2479" t="s">
        <v>11</v>
      </c>
      <c r="K2479" t="str">
        <f>Tabla1[[#This Row],[day_of_the_week]]&amp;"-"&amp;Tabla1[[#This Row],[hour]]&amp;"-"&amp;Tabla1[[#This Row],[cash_type]]&amp;"-"&amp;Tabla1[[#This Row],[card]]&amp;"-"&amp;Tabla1[[#This Row],[coffee_name]]</f>
        <v>sábado-14:16-card-ANON-0000-0000-0987-Americano</v>
      </c>
      <c r="L2479" t="str">
        <f>IF(COUNTIF($K$2:K2479,K2479)=1,"único","repetido")</f>
        <v>único</v>
      </c>
    </row>
    <row r="2480" spans="1:12" x14ac:dyDescent="0.3">
      <c r="A2480" s="1">
        <v>45633</v>
      </c>
      <c r="B2480" s="2">
        <v>45633.655611817128</v>
      </c>
      <c r="C2480" s="2" t="str">
        <f>TEXT(Tabla1[[#This Row],[date]],"mmm")</f>
        <v>dic</v>
      </c>
      <c r="D2480" s="2" t="str">
        <f>TEXT(Tabla1[[#This Row],[date]],"dddd")</f>
        <v>sábado</v>
      </c>
      <c r="E2480" s="2" t="str">
        <f>TEXT(Tabla1[[#This Row],[datetime]],"hh:mm")</f>
        <v>15:44</v>
      </c>
      <c r="F2480" t="s">
        <v>3</v>
      </c>
      <c r="G2480" t="s">
        <v>423</v>
      </c>
      <c r="H2480" t="str">
        <f>IF(ISBLANK(G2480),"cash",IF(COUNTIF($D$2:D2480,D2480)=1,"Nuevo","frecuente"))</f>
        <v>frecuente</v>
      </c>
      <c r="I2480" s="8">
        <v>35.76</v>
      </c>
      <c r="J2480" t="s">
        <v>7</v>
      </c>
      <c r="K2480" t="str">
        <f>Tabla1[[#This Row],[day_of_the_week]]&amp;"-"&amp;Tabla1[[#This Row],[hour]]&amp;"-"&amp;Tabla1[[#This Row],[cash_type]]&amp;"-"&amp;Tabla1[[#This Row],[card]]&amp;"-"&amp;Tabla1[[#This Row],[coffee_name]]</f>
        <v>sábado-15:44-card-ANON-0000-0000-0409-Latte</v>
      </c>
      <c r="L2480" t="str">
        <f>IF(COUNTIF($K$2:K2480,K2480)=1,"único","repetido")</f>
        <v>único</v>
      </c>
    </row>
    <row r="2481" spans="1:12" x14ac:dyDescent="0.3">
      <c r="A2481" s="1">
        <v>45633</v>
      </c>
      <c r="B2481" s="2">
        <v>45633.799461712966</v>
      </c>
      <c r="C2481" s="2" t="str">
        <f>TEXT(Tabla1[[#This Row],[date]],"mmm")</f>
        <v>dic</v>
      </c>
      <c r="D2481" s="2" t="str">
        <f>TEXT(Tabla1[[#This Row],[date]],"dddd")</f>
        <v>sábado</v>
      </c>
      <c r="E2481" s="2" t="str">
        <f>TEXT(Tabla1[[#This Row],[datetime]],"hh:mm")</f>
        <v>19:11</v>
      </c>
      <c r="F2481" t="s">
        <v>3</v>
      </c>
      <c r="G2481" t="s">
        <v>220</v>
      </c>
      <c r="H2481" t="str">
        <f>IF(ISBLANK(G2481),"cash",IF(COUNTIF($D$2:D2481,D2481)=1,"Nuevo","frecuente"))</f>
        <v>frecuente</v>
      </c>
      <c r="I2481" s="8">
        <v>35.76</v>
      </c>
      <c r="J2481" t="s">
        <v>43</v>
      </c>
      <c r="K2481" t="str">
        <f>Tabla1[[#This Row],[day_of_the_week]]&amp;"-"&amp;Tabla1[[#This Row],[hour]]&amp;"-"&amp;Tabla1[[#This Row],[cash_type]]&amp;"-"&amp;Tabla1[[#This Row],[card]]&amp;"-"&amp;Tabla1[[#This Row],[coffee_name]]</f>
        <v>sábado-19:11-card-ANON-0000-0000-0206-Cappuccino</v>
      </c>
      <c r="L2481" t="str">
        <f>IF(COUNTIF($K$2:K2481,K2481)=1,"único","repetido")</f>
        <v>único</v>
      </c>
    </row>
    <row r="2482" spans="1:12" x14ac:dyDescent="0.3">
      <c r="A2482" s="1">
        <v>45633</v>
      </c>
      <c r="B2482" s="2">
        <v>45633.916782337961</v>
      </c>
      <c r="C2482" s="2" t="str">
        <f>TEXT(Tabla1[[#This Row],[date]],"mmm")</f>
        <v>dic</v>
      </c>
      <c r="D2482" s="2" t="str">
        <f>TEXT(Tabla1[[#This Row],[date]],"dddd")</f>
        <v>sábado</v>
      </c>
      <c r="E2482" s="2" t="str">
        <f>TEXT(Tabla1[[#This Row],[datetime]],"hh:mm")</f>
        <v>22:00</v>
      </c>
      <c r="F2482" t="s">
        <v>3</v>
      </c>
      <c r="G2482" t="s">
        <v>1002</v>
      </c>
      <c r="H2482" t="str">
        <f>IF(ISBLANK(G2482),"cash",IF(COUNTIF($D$2:D2482,D2482)=1,"Nuevo","frecuente"))</f>
        <v>frecuente</v>
      </c>
      <c r="I2482" s="8">
        <v>30.86</v>
      </c>
      <c r="J2482" t="s">
        <v>14</v>
      </c>
      <c r="K2482" t="str">
        <f>Tabla1[[#This Row],[day_of_the_week]]&amp;"-"&amp;Tabla1[[#This Row],[hour]]&amp;"-"&amp;Tabla1[[#This Row],[cash_type]]&amp;"-"&amp;Tabla1[[#This Row],[card]]&amp;"-"&amp;Tabla1[[#This Row],[coffee_name]]</f>
        <v>sábado-22:00-card-ANON-0000-0000-0988-Americano with Milk</v>
      </c>
      <c r="L2482" t="str">
        <f>IF(COUNTIF($K$2:K2482,K2482)=1,"único","repetido")</f>
        <v>único</v>
      </c>
    </row>
    <row r="2483" spans="1:12" x14ac:dyDescent="0.3">
      <c r="A2483" s="1">
        <v>45633</v>
      </c>
      <c r="B2483" s="2">
        <v>45633.936308888886</v>
      </c>
      <c r="C2483" s="2" t="str">
        <f>TEXT(Tabla1[[#This Row],[date]],"mmm")</f>
        <v>dic</v>
      </c>
      <c r="D2483" s="2" t="str">
        <f>TEXT(Tabla1[[#This Row],[date]],"dddd")</f>
        <v>sábado</v>
      </c>
      <c r="E2483" s="2" t="str">
        <f>TEXT(Tabla1[[#This Row],[datetime]],"hh:mm")</f>
        <v>22:28</v>
      </c>
      <c r="F2483" t="s">
        <v>3</v>
      </c>
      <c r="G2483" t="s">
        <v>1003</v>
      </c>
      <c r="H2483" t="str">
        <f>IF(ISBLANK(G2483),"cash",IF(COUNTIF($D$2:D2483,D2483)=1,"Nuevo","frecuente"))</f>
        <v>frecuente</v>
      </c>
      <c r="I2483" s="8">
        <v>25.96</v>
      </c>
      <c r="J2483" t="s">
        <v>11</v>
      </c>
      <c r="K2483" t="str">
        <f>Tabla1[[#This Row],[day_of_the_week]]&amp;"-"&amp;Tabla1[[#This Row],[hour]]&amp;"-"&amp;Tabla1[[#This Row],[cash_type]]&amp;"-"&amp;Tabla1[[#This Row],[card]]&amp;"-"&amp;Tabla1[[#This Row],[coffee_name]]</f>
        <v>sábado-22:28-card-ANON-0000-0000-0989-Americano</v>
      </c>
      <c r="L2483" t="str">
        <f>IF(COUNTIF($K$2:K2483,K2483)=1,"único","repetido")</f>
        <v>único</v>
      </c>
    </row>
    <row r="2484" spans="1:12" x14ac:dyDescent="0.3">
      <c r="A2484" s="1">
        <v>45634</v>
      </c>
      <c r="B2484" s="2">
        <v>45634.353764733794</v>
      </c>
      <c r="C2484" s="2" t="str">
        <f>TEXT(Tabla1[[#This Row],[date]],"mmm")</f>
        <v>dic</v>
      </c>
      <c r="D2484" s="2" t="str">
        <f>TEXT(Tabla1[[#This Row],[date]],"dddd")</f>
        <v>domingo</v>
      </c>
      <c r="E2484" s="2" t="str">
        <f>TEXT(Tabla1[[#This Row],[datetime]],"hh:mm")</f>
        <v>08:29</v>
      </c>
      <c r="F2484" t="s">
        <v>3</v>
      </c>
      <c r="G2484" t="s">
        <v>155</v>
      </c>
      <c r="H2484" t="str">
        <f>IF(ISBLANK(G2484),"cash",IF(COUNTIF($D$2:D2484,D2484)=1,"Nuevo","frecuente"))</f>
        <v>frecuente</v>
      </c>
      <c r="I2484" s="8">
        <v>25.96</v>
      </c>
      <c r="J2484" t="s">
        <v>28</v>
      </c>
      <c r="K2484" t="str">
        <f>Tabla1[[#This Row],[day_of_the_week]]&amp;"-"&amp;Tabla1[[#This Row],[hour]]&amp;"-"&amp;Tabla1[[#This Row],[cash_type]]&amp;"-"&amp;Tabla1[[#This Row],[card]]&amp;"-"&amp;Tabla1[[#This Row],[coffee_name]]</f>
        <v>domingo-08:29-card-ANON-0000-0000-0141-Cortado</v>
      </c>
      <c r="L2484" t="str">
        <f>IF(COUNTIF($K$2:K2484,K2484)=1,"único","repetido")</f>
        <v>único</v>
      </c>
    </row>
    <row r="2485" spans="1:12" x14ac:dyDescent="0.3">
      <c r="A2485" s="1">
        <v>45634</v>
      </c>
      <c r="B2485" s="2">
        <v>45634.446275000002</v>
      </c>
      <c r="C2485" s="2" t="str">
        <f>TEXT(Tabla1[[#This Row],[date]],"mmm")</f>
        <v>dic</v>
      </c>
      <c r="D2485" s="2" t="str">
        <f>TEXT(Tabla1[[#This Row],[date]],"dddd")</f>
        <v>domingo</v>
      </c>
      <c r="E2485" s="2" t="str">
        <f>TEXT(Tabla1[[#This Row],[datetime]],"hh:mm")</f>
        <v>10:42</v>
      </c>
      <c r="F2485" t="s">
        <v>3</v>
      </c>
      <c r="G2485" t="s">
        <v>801</v>
      </c>
      <c r="H2485" t="str">
        <f>IF(ISBLANK(G2485),"cash",IF(COUNTIF($D$2:D2485,D2485)=1,"Nuevo","frecuente"))</f>
        <v>frecuente</v>
      </c>
      <c r="I2485" s="8">
        <v>35.76</v>
      </c>
      <c r="J2485" t="s">
        <v>7</v>
      </c>
      <c r="K2485" t="str">
        <f>Tabla1[[#This Row],[day_of_the_week]]&amp;"-"&amp;Tabla1[[#This Row],[hour]]&amp;"-"&amp;Tabla1[[#This Row],[cash_type]]&amp;"-"&amp;Tabla1[[#This Row],[card]]&amp;"-"&amp;Tabla1[[#This Row],[coffee_name]]</f>
        <v>domingo-10:42-card-ANON-0000-0000-0787-Latte</v>
      </c>
      <c r="L2485" t="str">
        <f>IF(COUNTIF($K$2:K2485,K2485)=1,"único","repetido")</f>
        <v>único</v>
      </c>
    </row>
    <row r="2486" spans="1:12" x14ac:dyDescent="0.3">
      <c r="A2486" s="1">
        <v>45634</v>
      </c>
      <c r="B2486" s="2">
        <v>45634.447022291664</v>
      </c>
      <c r="C2486" s="2" t="str">
        <f>TEXT(Tabla1[[#This Row],[date]],"mmm")</f>
        <v>dic</v>
      </c>
      <c r="D2486" s="2" t="str">
        <f>TEXT(Tabla1[[#This Row],[date]],"dddd")</f>
        <v>domingo</v>
      </c>
      <c r="E2486" s="2" t="str">
        <f>TEXT(Tabla1[[#This Row],[datetime]],"hh:mm")</f>
        <v>10:43</v>
      </c>
      <c r="F2486" t="s">
        <v>3</v>
      </c>
      <c r="G2486" t="s">
        <v>801</v>
      </c>
      <c r="H2486" t="str">
        <f>IF(ISBLANK(G2486),"cash",IF(COUNTIF($D$2:D2486,D2486)=1,"Nuevo","frecuente"))</f>
        <v>frecuente</v>
      </c>
      <c r="I2486" s="8">
        <v>35.76</v>
      </c>
      <c r="J2486" t="s">
        <v>43</v>
      </c>
      <c r="K2486" t="str">
        <f>Tabla1[[#This Row],[day_of_the_week]]&amp;"-"&amp;Tabla1[[#This Row],[hour]]&amp;"-"&amp;Tabla1[[#This Row],[cash_type]]&amp;"-"&amp;Tabla1[[#This Row],[card]]&amp;"-"&amp;Tabla1[[#This Row],[coffee_name]]</f>
        <v>domingo-10:43-card-ANON-0000-0000-0787-Cappuccino</v>
      </c>
      <c r="L2486" t="str">
        <f>IF(COUNTIF($K$2:K2486,K2486)=1,"único","repetido")</f>
        <v>único</v>
      </c>
    </row>
    <row r="2487" spans="1:12" x14ac:dyDescent="0.3">
      <c r="A2487" s="1">
        <v>45634</v>
      </c>
      <c r="B2487" s="2">
        <v>45634.535889756946</v>
      </c>
      <c r="C2487" s="2" t="str">
        <f>TEXT(Tabla1[[#This Row],[date]],"mmm")</f>
        <v>dic</v>
      </c>
      <c r="D2487" s="2" t="str">
        <f>TEXT(Tabla1[[#This Row],[date]],"dddd")</f>
        <v>domingo</v>
      </c>
      <c r="E2487" s="2" t="str">
        <f>TEXT(Tabla1[[#This Row],[datetime]],"hh:mm")</f>
        <v>12:51</v>
      </c>
      <c r="F2487" t="s">
        <v>3</v>
      </c>
      <c r="G2487" t="s">
        <v>1004</v>
      </c>
      <c r="H2487" t="str">
        <f>IF(ISBLANK(G2487),"cash",IF(COUNTIF($D$2:D2487,D2487)=1,"Nuevo","frecuente"))</f>
        <v>frecuente</v>
      </c>
      <c r="I2487" s="8">
        <v>25.96</v>
      </c>
      <c r="J2487" t="s">
        <v>28</v>
      </c>
      <c r="K2487" t="str">
        <f>Tabla1[[#This Row],[day_of_the_week]]&amp;"-"&amp;Tabla1[[#This Row],[hour]]&amp;"-"&amp;Tabla1[[#This Row],[cash_type]]&amp;"-"&amp;Tabla1[[#This Row],[card]]&amp;"-"&amp;Tabla1[[#This Row],[coffee_name]]</f>
        <v>domingo-12:51-card-ANON-0000-0000-0990-Cortado</v>
      </c>
      <c r="L2487" t="str">
        <f>IF(COUNTIF($K$2:K2487,K2487)=1,"único","repetido")</f>
        <v>único</v>
      </c>
    </row>
    <row r="2488" spans="1:12" x14ac:dyDescent="0.3">
      <c r="A2488" s="1">
        <v>45634</v>
      </c>
      <c r="B2488" s="2">
        <v>45634.543474560189</v>
      </c>
      <c r="C2488" s="2" t="str">
        <f>TEXT(Tabla1[[#This Row],[date]],"mmm")</f>
        <v>dic</v>
      </c>
      <c r="D2488" s="2" t="str">
        <f>TEXT(Tabla1[[#This Row],[date]],"dddd")</f>
        <v>domingo</v>
      </c>
      <c r="E2488" s="2" t="str">
        <f>TEXT(Tabla1[[#This Row],[datetime]],"hh:mm")</f>
        <v>13:02</v>
      </c>
      <c r="F2488" t="s">
        <v>3</v>
      </c>
      <c r="G2488" t="s">
        <v>1005</v>
      </c>
      <c r="H2488" t="str">
        <f>IF(ISBLANK(G2488),"cash",IF(COUNTIF($D$2:D2488,D2488)=1,"Nuevo","frecuente"))</f>
        <v>frecuente</v>
      </c>
      <c r="I2488" s="8">
        <v>30.86</v>
      </c>
      <c r="J2488" t="s">
        <v>14</v>
      </c>
      <c r="K2488" t="str">
        <f>Tabla1[[#This Row],[day_of_the_week]]&amp;"-"&amp;Tabla1[[#This Row],[hour]]&amp;"-"&amp;Tabla1[[#This Row],[cash_type]]&amp;"-"&amp;Tabla1[[#This Row],[card]]&amp;"-"&amp;Tabla1[[#This Row],[coffee_name]]</f>
        <v>domingo-13:02-card-ANON-0000-0000-0991-Americano with Milk</v>
      </c>
      <c r="L2488" t="str">
        <f>IF(COUNTIF($K$2:K2488,K2488)=1,"único","repetido")</f>
        <v>único</v>
      </c>
    </row>
    <row r="2489" spans="1:12" x14ac:dyDescent="0.3">
      <c r="A2489" s="1">
        <v>45634</v>
      </c>
      <c r="B2489" s="2">
        <v>45634.544198148149</v>
      </c>
      <c r="C2489" s="2" t="str">
        <f>TEXT(Tabla1[[#This Row],[date]],"mmm")</f>
        <v>dic</v>
      </c>
      <c r="D2489" s="2" t="str">
        <f>TEXT(Tabla1[[#This Row],[date]],"dddd")</f>
        <v>domingo</v>
      </c>
      <c r="E2489" s="2" t="str">
        <f>TEXT(Tabla1[[#This Row],[datetime]],"hh:mm")</f>
        <v>13:03</v>
      </c>
      <c r="F2489" t="s">
        <v>3</v>
      </c>
      <c r="G2489" t="s">
        <v>1005</v>
      </c>
      <c r="H2489" t="str">
        <f>IF(ISBLANK(G2489),"cash",IF(COUNTIF($D$2:D2489,D2489)=1,"Nuevo","frecuente"))</f>
        <v>frecuente</v>
      </c>
      <c r="I2489" s="8">
        <v>30.86</v>
      </c>
      <c r="J2489" t="s">
        <v>14</v>
      </c>
      <c r="K2489" t="str">
        <f>Tabla1[[#This Row],[day_of_the_week]]&amp;"-"&amp;Tabla1[[#This Row],[hour]]&amp;"-"&amp;Tabla1[[#This Row],[cash_type]]&amp;"-"&amp;Tabla1[[#This Row],[card]]&amp;"-"&amp;Tabla1[[#This Row],[coffee_name]]</f>
        <v>domingo-13:03-card-ANON-0000-0000-0991-Americano with Milk</v>
      </c>
      <c r="L2489" t="str">
        <f>IF(COUNTIF($K$2:K2489,K2489)=1,"único","repetido")</f>
        <v>único</v>
      </c>
    </row>
    <row r="2490" spans="1:12" x14ac:dyDescent="0.3">
      <c r="A2490" s="1">
        <v>45634</v>
      </c>
      <c r="B2490" s="2">
        <v>45634.72672791667</v>
      </c>
      <c r="C2490" s="2" t="str">
        <f>TEXT(Tabla1[[#This Row],[date]],"mmm")</f>
        <v>dic</v>
      </c>
      <c r="D2490" s="2" t="str">
        <f>TEXT(Tabla1[[#This Row],[date]],"dddd")</f>
        <v>domingo</v>
      </c>
      <c r="E2490" s="2" t="str">
        <f>TEXT(Tabla1[[#This Row],[datetime]],"hh:mm")</f>
        <v>17:26</v>
      </c>
      <c r="F2490" t="s">
        <v>3</v>
      </c>
      <c r="G2490" t="s">
        <v>220</v>
      </c>
      <c r="H2490" t="str">
        <f>IF(ISBLANK(G2490),"cash",IF(COUNTIF($D$2:D2490,D2490)=1,"Nuevo","frecuente"))</f>
        <v>frecuente</v>
      </c>
      <c r="I2490" s="8">
        <v>35.76</v>
      </c>
      <c r="J2490" t="s">
        <v>43</v>
      </c>
      <c r="K2490" t="str">
        <f>Tabla1[[#This Row],[day_of_the_week]]&amp;"-"&amp;Tabla1[[#This Row],[hour]]&amp;"-"&amp;Tabla1[[#This Row],[cash_type]]&amp;"-"&amp;Tabla1[[#This Row],[card]]&amp;"-"&amp;Tabla1[[#This Row],[coffee_name]]</f>
        <v>domingo-17:26-card-ANON-0000-0000-0206-Cappuccino</v>
      </c>
      <c r="L2490" t="str">
        <f>IF(COUNTIF($K$2:K2490,K2490)=1,"único","repetido")</f>
        <v>único</v>
      </c>
    </row>
    <row r="2491" spans="1:12" x14ac:dyDescent="0.3">
      <c r="A2491" s="1">
        <v>45634</v>
      </c>
      <c r="B2491" s="2">
        <v>45634.779036493055</v>
      </c>
      <c r="C2491" s="2" t="str">
        <f>TEXT(Tabla1[[#This Row],[date]],"mmm")</f>
        <v>dic</v>
      </c>
      <c r="D2491" s="2" t="str">
        <f>TEXT(Tabla1[[#This Row],[date]],"dddd")</f>
        <v>domingo</v>
      </c>
      <c r="E2491" s="2" t="str">
        <f>TEXT(Tabla1[[#This Row],[datetime]],"hh:mm")</f>
        <v>18:41</v>
      </c>
      <c r="F2491" t="s">
        <v>3</v>
      </c>
      <c r="G2491" t="s">
        <v>1006</v>
      </c>
      <c r="H2491" t="str">
        <f>IF(ISBLANK(G2491),"cash",IF(COUNTIF($D$2:D2491,D2491)=1,"Nuevo","frecuente"))</f>
        <v>frecuente</v>
      </c>
      <c r="I2491" s="8">
        <v>21.06</v>
      </c>
      <c r="J2491" t="s">
        <v>35</v>
      </c>
      <c r="K2491" t="str">
        <f>Tabla1[[#This Row],[day_of_the_week]]&amp;"-"&amp;Tabla1[[#This Row],[hour]]&amp;"-"&amp;Tabla1[[#This Row],[cash_type]]&amp;"-"&amp;Tabla1[[#This Row],[card]]&amp;"-"&amp;Tabla1[[#This Row],[coffee_name]]</f>
        <v>domingo-18:41-card-ANON-0000-0000-0992-Espresso</v>
      </c>
      <c r="L2491" t="str">
        <f>IF(COUNTIF($K$2:K2491,K2491)=1,"único","repetido")</f>
        <v>único</v>
      </c>
    </row>
    <row r="2492" spans="1:12" x14ac:dyDescent="0.3">
      <c r="A2492" s="1">
        <v>45634</v>
      </c>
      <c r="B2492" s="2">
        <v>45634.866191377318</v>
      </c>
      <c r="C2492" s="2" t="str">
        <f>TEXT(Tabla1[[#This Row],[date]],"mmm")</f>
        <v>dic</v>
      </c>
      <c r="D2492" s="2" t="str">
        <f>TEXT(Tabla1[[#This Row],[date]],"dddd")</f>
        <v>domingo</v>
      </c>
      <c r="E2492" s="2" t="str">
        <f>TEXT(Tabla1[[#This Row],[datetime]],"hh:mm")</f>
        <v>20:47</v>
      </c>
      <c r="F2492" t="s">
        <v>3</v>
      </c>
      <c r="G2492" t="s">
        <v>111</v>
      </c>
      <c r="H2492" t="str">
        <f>IF(ISBLANK(G2492),"cash",IF(COUNTIF($D$2:D2492,D2492)=1,"Nuevo","frecuente"))</f>
        <v>frecuente</v>
      </c>
      <c r="I2492" s="8">
        <v>35.76</v>
      </c>
      <c r="J2492" t="s">
        <v>43</v>
      </c>
      <c r="K2492" t="str">
        <f>Tabla1[[#This Row],[day_of_the_week]]&amp;"-"&amp;Tabla1[[#This Row],[hour]]&amp;"-"&amp;Tabla1[[#This Row],[cash_type]]&amp;"-"&amp;Tabla1[[#This Row],[card]]&amp;"-"&amp;Tabla1[[#This Row],[coffee_name]]</f>
        <v>domingo-20:47-card-ANON-0000-0000-0097-Cappuccino</v>
      </c>
      <c r="L2492" t="str">
        <f>IF(COUNTIF($K$2:K2492,K2492)=1,"único","repetido")</f>
        <v>único</v>
      </c>
    </row>
    <row r="2493" spans="1:12" x14ac:dyDescent="0.3">
      <c r="A2493" s="1">
        <v>45634</v>
      </c>
      <c r="B2493" s="2">
        <v>45634.894792581021</v>
      </c>
      <c r="C2493" s="2" t="str">
        <f>TEXT(Tabla1[[#This Row],[date]],"mmm")</f>
        <v>dic</v>
      </c>
      <c r="D2493" s="2" t="str">
        <f>TEXT(Tabla1[[#This Row],[date]],"dddd")</f>
        <v>domingo</v>
      </c>
      <c r="E2493" s="2" t="str">
        <f>TEXT(Tabla1[[#This Row],[datetime]],"hh:mm")</f>
        <v>21:28</v>
      </c>
      <c r="F2493" t="s">
        <v>3</v>
      </c>
      <c r="G2493" t="s">
        <v>1007</v>
      </c>
      <c r="H2493" t="str">
        <f>IF(ISBLANK(G2493),"cash",IF(COUNTIF($D$2:D2493,D2493)=1,"Nuevo","frecuente"))</f>
        <v>frecuente</v>
      </c>
      <c r="I2493" s="8">
        <v>30.86</v>
      </c>
      <c r="J2493" t="s">
        <v>14</v>
      </c>
      <c r="K2493" t="str">
        <f>Tabla1[[#This Row],[day_of_the_week]]&amp;"-"&amp;Tabla1[[#This Row],[hour]]&amp;"-"&amp;Tabla1[[#This Row],[cash_type]]&amp;"-"&amp;Tabla1[[#This Row],[card]]&amp;"-"&amp;Tabla1[[#This Row],[coffee_name]]</f>
        <v>domingo-21:28-card-ANON-0000-0000-0993-Americano with Milk</v>
      </c>
      <c r="L2493" t="str">
        <f>IF(COUNTIF($K$2:K2493,K2493)=1,"único","repetido")</f>
        <v>único</v>
      </c>
    </row>
    <row r="2494" spans="1:12" x14ac:dyDescent="0.3">
      <c r="A2494" s="1">
        <v>45634</v>
      </c>
      <c r="B2494" s="2">
        <v>45634.903744479168</v>
      </c>
      <c r="C2494" s="2" t="str">
        <f>TEXT(Tabla1[[#This Row],[date]],"mmm")</f>
        <v>dic</v>
      </c>
      <c r="D2494" s="2" t="str">
        <f>TEXT(Tabla1[[#This Row],[date]],"dddd")</f>
        <v>domingo</v>
      </c>
      <c r="E2494" s="2" t="str">
        <f>TEXT(Tabla1[[#This Row],[datetime]],"hh:mm")</f>
        <v>21:41</v>
      </c>
      <c r="F2494" t="s">
        <v>3</v>
      </c>
      <c r="G2494" t="s">
        <v>990</v>
      </c>
      <c r="H2494" t="str">
        <f>IF(ISBLANK(G2494),"cash",IF(COUNTIF($D$2:D2494,D2494)=1,"Nuevo","frecuente"))</f>
        <v>frecuente</v>
      </c>
      <c r="I2494" s="8">
        <v>30.86</v>
      </c>
      <c r="J2494" t="s">
        <v>14</v>
      </c>
      <c r="K2494" t="str">
        <f>Tabla1[[#This Row],[day_of_the_week]]&amp;"-"&amp;Tabla1[[#This Row],[hour]]&amp;"-"&amp;Tabla1[[#This Row],[cash_type]]&amp;"-"&amp;Tabla1[[#This Row],[card]]&amp;"-"&amp;Tabla1[[#This Row],[coffee_name]]</f>
        <v>domingo-21:41-card-ANON-0000-0000-0976-Americano with Milk</v>
      </c>
      <c r="L2494" t="str">
        <f>IF(COUNTIF($K$2:K2494,K2494)=1,"único","repetido")</f>
        <v>único</v>
      </c>
    </row>
    <row r="2495" spans="1:12" x14ac:dyDescent="0.3">
      <c r="A2495" s="1">
        <v>45635</v>
      </c>
      <c r="B2495" s="2">
        <v>45635.356027893518</v>
      </c>
      <c r="C2495" s="2" t="str">
        <f>TEXT(Tabla1[[#This Row],[date]],"mmm")</f>
        <v>dic</v>
      </c>
      <c r="D2495" s="2" t="str">
        <f>TEXT(Tabla1[[#This Row],[date]],"dddd")</f>
        <v>lunes</v>
      </c>
      <c r="E2495" s="2" t="str">
        <f>TEXT(Tabla1[[#This Row],[datetime]],"hh:mm")</f>
        <v>08:32</v>
      </c>
      <c r="F2495" t="s">
        <v>3</v>
      </c>
      <c r="G2495" t="s">
        <v>1008</v>
      </c>
      <c r="H2495" t="str">
        <f>IF(ISBLANK(G2495),"cash",IF(COUNTIF($D$2:D2495,D2495)=1,"Nuevo","frecuente"))</f>
        <v>frecuente</v>
      </c>
      <c r="I2495" s="8">
        <v>35.76</v>
      </c>
      <c r="J2495" t="s">
        <v>43</v>
      </c>
      <c r="K2495" t="str">
        <f>Tabla1[[#This Row],[day_of_the_week]]&amp;"-"&amp;Tabla1[[#This Row],[hour]]&amp;"-"&amp;Tabla1[[#This Row],[cash_type]]&amp;"-"&amp;Tabla1[[#This Row],[card]]&amp;"-"&amp;Tabla1[[#This Row],[coffee_name]]</f>
        <v>lunes-08:32-card-ANON-0000-0000-0994-Cappuccino</v>
      </c>
      <c r="L2495" t="str">
        <f>IF(COUNTIF($K$2:K2495,K2495)=1,"único","repetido")</f>
        <v>único</v>
      </c>
    </row>
    <row r="2496" spans="1:12" x14ac:dyDescent="0.3">
      <c r="A2496" s="1">
        <v>45635</v>
      </c>
      <c r="B2496" s="2">
        <v>45635.383624675924</v>
      </c>
      <c r="C2496" s="2" t="str">
        <f>TEXT(Tabla1[[#This Row],[date]],"mmm")</f>
        <v>dic</v>
      </c>
      <c r="D2496" s="2" t="str">
        <f>TEXT(Tabla1[[#This Row],[date]],"dddd")</f>
        <v>lunes</v>
      </c>
      <c r="E2496" s="2" t="str">
        <f>TEXT(Tabla1[[#This Row],[datetime]],"hh:mm")</f>
        <v>09:12</v>
      </c>
      <c r="F2496" t="s">
        <v>3</v>
      </c>
      <c r="G2496" t="s">
        <v>1009</v>
      </c>
      <c r="H2496" t="str">
        <f>IF(ISBLANK(G2496),"cash",IF(COUNTIF($D$2:D2496,D2496)=1,"Nuevo","frecuente"))</f>
        <v>frecuente</v>
      </c>
      <c r="I2496" s="8">
        <v>25.96</v>
      </c>
      <c r="J2496" t="s">
        <v>11</v>
      </c>
      <c r="K2496" t="str">
        <f>Tabla1[[#This Row],[day_of_the_week]]&amp;"-"&amp;Tabla1[[#This Row],[hour]]&amp;"-"&amp;Tabla1[[#This Row],[cash_type]]&amp;"-"&amp;Tabla1[[#This Row],[card]]&amp;"-"&amp;Tabla1[[#This Row],[coffee_name]]</f>
        <v>lunes-09:12-card-ANON-0000-0000-0995-Americano</v>
      </c>
      <c r="L2496" t="str">
        <f>IF(COUNTIF($K$2:K2496,K2496)=1,"único","repetido")</f>
        <v>único</v>
      </c>
    </row>
    <row r="2497" spans="1:12" x14ac:dyDescent="0.3">
      <c r="A2497" s="1">
        <v>45635</v>
      </c>
      <c r="B2497" s="2">
        <v>45635.398581215275</v>
      </c>
      <c r="C2497" s="2" t="str">
        <f>TEXT(Tabla1[[#This Row],[date]],"mmm")</f>
        <v>dic</v>
      </c>
      <c r="D2497" s="2" t="str">
        <f>TEXT(Tabla1[[#This Row],[date]],"dddd")</f>
        <v>lunes</v>
      </c>
      <c r="E2497" s="2" t="str">
        <f>TEXT(Tabla1[[#This Row],[datetime]],"hh:mm")</f>
        <v>09:33</v>
      </c>
      <c r="F2497" t="s">
        <v>3</v>
      </c>
      <c r="G2497" t="s">
        <v>290</v>
      </c>
      <c r="H2497" t="str">
        <f>IF(ISBLANK(G2497),"cash",IF(COUNTIF($D$2:D2497,D2497)=1,"Nuevo","frecuente"))</f>
        <v>frecuente</v>
      </c>
      <c r="I2497" s="8">
        <v>30.86</v>
      </c>
      <c r="J2497" t="s">
        <v>14</v>
      </c>
      <c r="K2497" t="str">
        <f>Tabla1[[#This Row],[day_of_the_week]]&amp;"-"&amp;Tabla1[[#This Row],[hour]]&amp;"-"&amp;Tabla1[[#This Row],[cash_type]]&amp;"-"&amp;Tabla1[[#This Row],[card]]&amp;"-"&amp;Tabla1[[#This Row],[coffee_name]]</f>
        <v>lunes-09:33-card-ANON-0000-0000-0276-Americano with Milk</v>
      </c>
      <c r="L2497" t="str">
        <f>IF(COUNTIF($K$2:K2497,K2497)=1,"único","repetido")</f>
        <v>único</v>
      </c>
    </row>
    <row r="2498" spans="1:12" x14ac:dyDescent="0.3">
      <c r="A2498" s="1">
        <v>45635</v>
      </c>
      <c r="B2498" s="2">
        <v>45635.542302233793</v>
      </c>
      <c r="C2498" s="2" t="str">
        <f>TEXT(Tabla1[[#This Row],[date]],"mmm")</f>
        <v>dic</v>
      </c>
      <c r="D2498" s="2" t="str">
        <f>TEXT(Tabla1[[#This Row],[date]],"dddd")</f>
        <v>lunes</v>
      </c>
      <c r="E2498" s="2" t="str">
        <f>TEXT(Tabla1[[#This Row],[datetime]],"hh:mm")</f>
        <v>13:00</v>
      </c>
      <c r="F2498" t="s">
        <v>3</v>
      </c>
      <c r="G2498" t="s">
        <v>816</v>
      </c>
      <c r="H2498" t="str">
        <f>IF(ISBLANK(G2498),"cash",IF(COUNTIF($D$2:D2498,D2498)=1,"Nuevo","frecuente"))</f>
        <v>frecuente</v>
      </c>
      <c r="I2498" s="8">
        <v>25.96</v>
      </c>
      <c r="J2498" t="s">
        <v>28</v>
      </c>
      <c r="K2498" t="str">
        <f>Tabla1[[#This Row],[day_of_the_week]]&amp;"-"&amp;Tabla1[[#This Row],[hour]]&amp;"-"&amp;Tabla1[[#This Row],[cash_type]]&amp;"-"&amp;Tabla1[[#This Row],[card]]&amp;"-"&amp;Tabla1[[#This Row],[coffee_name]]</f>
        <v>lunes-13:00-card-ANON-0000-0000-0802-Cortado</v>
      </c>
      <c r="L2498" t="str">
        <f>IF(COUNTIF($K$2:K2498,K2498)=1,"único","repetido")</f>
        <v>único</v>
      </c>
    </row>
    <row r="2499" spans="1:12" x14ac:dyDescent="0.3">
      <c r="A2499" s="1">
        <v>45635</v>
      </c>
      <c r="B2499" s="2">
        <v>45635.890176724541</v>
      </c>
      <c r="C2499" s="2" t="str">
        <f>TEXT(Tabla1[[#This Row],[date]],"mmm")</f>
        <v>dic</v>
      </c>
      <c r="D2499" s="2" t="str">
        <f>TEXT(Tabla1[[#This Row],[date]],"dddd")</f>
        <v>lunes</v>
      </c>
      <c r="E2499" s="2" t="str">
        <f>TEXT(Tabla1[[#This Row],[datetime]],"hh:mm")</f>
        <v>21:21</v>
      </c>
      <c r="F2499" t="s">
        <v>3</v>
      </c>
      <c r="G2499" t="s">
        <v>1010</v>
      </c>
      <c r="H2499" t="str">
        <f>IF(ISBLANK(G2499),"cash",IF(COUNTIF($D$2:D2499,D2499)=1,"Nuevo","frecuente"))</f>
        <v>frecuente</v>
      </c>
      <c r="I2499" s="8">
        <v>35.76</v>
      </c>
      <c r="J2499" t="s">
        <v>18</v>
      </c>
      <c r="K2499" t="str">
        <f>Tabla1[[#This Row],[day_of_the_week]]&amp;"-"&amp;Tabla1[[#This Row],[hour]]&amp;"-"&amp;Tabla1[[#This Row],[cash_type]]&amp;"-"&amp;Tabla1[[#This Row],[card]]&amp;"-"&amp;Tabla1[[#This Row],[coffee_name]]</f>
        <v>lunes-21:21-card-ANON-0000-0000-0996-Cocoa</v>
      </c>
      <c r="L2499" t="str">
        <f>IF(COUNTIF($K$2:K2499,K2499)=1,"único","repetido")</f>
        <v>único</v>
      </c>
    </row>
    <row r="2500" spans="1:12" x14ac:dyDescent="0.3">
      <c r="A2500" s="1">
        <v>45636</v>
      </c>
      <c r="B2500" s="2">
        <v>45636.517936979166</v>
      </c>
      <c r="C2500" s="2" t="str">
        <f>TEXT(Tabla1[[#This Row],[date]],"mmm")</f>
        <v>dic</v>
      </c>
      <c r="D2500" s="2" t="str">
        <f>TEXT(Tabla1[[#This Row],[date]],"dddd")</f>
        <v>martes</v>
      </c>
      <c r="E2500" s="2" t="str">
        <f>TEXT(Tabla1[[#This Row],[datetime]],"hh:mm")</f>
        <v>12:25</v>
      </c>
      <c r="F2500" t="s">
        <v>3</v>
      </c>
      <c r="G2500" t="s">
        <v>155</v>
      </c>
      <c r="H2500" t="str">
        <f>IF(ISBLANK(G2500),"cash",IF(COUNTIF($D$2:D2500,D2500)=1,"Nuevo","frecuente"))</f>
        <v>frecuente</v>
      </c>
      <c r="I2500" s="8">
        <v>25.96</v>
      </c>
      <c r="J2500" t="s">
        <v>28</v>
      </c>
      <c r="K2500" t="str">
        <f>Tabla1[[#This Row],[day_of_the_week]]&amp;"-"&amp;Tabla1[[#This Row],[hour]]&amp;"-"&amp;Tabla1[[#This Row],[cash_type]]&amp;"-"&amp;Tabla1[[#This Row],[card]]&amp;"-"&amp;Tabla1[[#This Row],[coffee_name]]</f>
        <v>martes-12:25-card-ANON-0000-0000-0141-Cortado</v>
      </c>
      <c r="L2500" t="str">
        <f>IF(COUNTIF($K$2:K2500,K2500)=1,"único","repetido")</f>
        <v>único</v>
      </c>
    </row>
    <row r="2501" spans="1:12" x14ac:dyDescent="0.3">
      <c r="A2501" s="1">
        <v>45636</v>
      </c>
      <c r="B2501" s="2">
        <v>45636.765252789352</v>
      </c>
      <c r="C2501" s="2" t="str">
        <f>TEXT(Tabla1[[#This Row],[date]],"mmm")</f>
        <v>dic</v>
      </c>
      <c r="D2501" s="2" t="str">
        <f>TEXT(Tabla1[[#This Row],[date]],"dddd")</f>
        <v>martes</v>
      </c>
      <c r="E2501" s="2" t="str">
        <f>TEXT(Tabla1[[#This Row],[datetime]],"hh:mm")</f>
        <v>18:21</v>
      </c>
      <c r="F2501" t="s">
        <v>3</v>
      </c>
      <c r="G2501" t="s">
        <v>952</v>
      </c>
      <c r="H2501" t="str">
        <f>IF(ISBLANK(G2501),"cash",IF(COUNTIF($D$2:D2501,D2501)=1,"Nuevo","frecuente"))</f>
        <v>frecuente</v>
      </c>
      <c r="I2501" s="8">
        <v>35.76</v>
      </c>
      <c r="J2501" t="s">
        <v>9</v>
      </c>
      <c r="K2501" t="str">
        <f>Tabla1[[#This Row],[day_of_the_week]]&amp;"-"&amp;Tabla1[[#This Row],[hour]]&amp;"-"&amp;Tabla1[[#This Row],[cash_type]]&amp;"-"&amp;Tabla1[[#This Row],[card]]&amp;"-"&amp;Tabla1[[#This Row],[coffee_name]]</f>
        <v>martes-18:21-card-ANON-0000-0000-0938-Hot Chocolate</v>
      </c>
      <c r="L2501" t="str">
        <f>IF(COUNTIF($K$2:K2501,K2501)=1,"único","repetido")</f>
        <v>único</v>
      </c>
    </row>
    <row r="2502" spans="1:12" x14ac:dyDescent="0.3">
      <c r="A2502" s="1">
        <v>45637</v>
      </c>
      <c r="B2502" s="2">
        <v>45637.326226724537</v>
      </c>
      <c r="C2502" s="2" t="str">
        <f>TEXT(Tabla1[[#This Row],[date]],"mmm")</f>
        <v>dic</v>
      </c>
      <c r="D2502" s="2" t="str">
        <f>TEXT(Tabla1[[#This Row],[date]],"dddd")</f>
        <v>miércoles</v>
      </c>
      <c r="E2502" s="2" t="str">
        <f>TEXT(Tabla1[[#This Row],[datetime]],"hh:mm")</f>
        <v>07:49</v>
      </c>
      <c r="F2502" t="s">
        <v>3</v>
      </c>
      <c r="G2502" t="s">
        <v>584</v>
      </c>
      <c r="H2502" t="str">
        <f>IF(ISBLANK(G2502),"cash",IF(COUNTIF($D$2:D2502,D2502)=1,"Nuevo","frecuente"))</f>
        <v>frecuente</v>
      </c>
      <c r="I2502" s="8">
        <v>35.76</v>
      </c>
      <c r="J2502" t="s">
        <v>7</v>
      </c>
      <c r="K2502" t="str">
        <f>Tabla1[[#This Row],[day_of_the_week]]&amp;"-"&amp;Tabla1[[#This Row],[hour]]&amp;"-"&amp;Tabla1[[#This Row],[cash_type]]&amp;"-"&amp;Tabla1[[#This Row],[card]]&amp;"-"&amp;Tabla1[[#This Row],[coffee_name]]</f>
        <v>miércoles-07:49-card-ANON-0000-0000-0570-Latte</v>
      </c>
      <c r="L2502" t="str">
        <f>IF(COUNTIF($K$2:K2502,K2502)=1,"único","repetido")</f>
        <v>único</v>
      </c>
    </row>
    <row r="2503" spans="1:12" x14ac:dyDescent="0.3">
      <c r="A2503" s="1">
        <v>45637</v>
      </c>
      <c r="B2503" s="2">
        <v>45637.448471284719</v>
      </c>
      <c r="C2503" s="2" t="str">
        <f>TEXT(Tabla1[[#This Row],[date]],"mmm")</f>
        <v>dic</v>
      </c>
      <c r="D2503" s="2" t="str">
        <f>TEXT(Tabla1[[#This Row],[date]],"dddd")</f>
        <v>miércoles</v>
      </c>
      <c r="E2503" s="2" t="str">
        <f>TEXT(Tabla1[[#This Row],[datetime]],"hh:mm")</f>
        <v>10:45</v>
      </c>
      <c r="F2503" t="s">
        <v>3</v>
      </c>
      <c r="G2503" t="s">
        <v>155</v>
      </c>
      <c r="H2503" t="str">
        <f>IF(ISBLANK(G2503),"cash",IF(COUNTIF($D$2:D2503,D2503)=1,"Nuevo","frecuente"))</f>
        <v>frecuente</v>
      </c>
      <c r="I2503" s="8">
        <v>25.96</v>
      </c>
      <c r="J2503" t="s">
        <v>28</v>
      </c>
      <c r="K2503" t="str">
        <f>Tabla1[[#This Row],[day_of_the_week]]&amp;"-"&amp;Tabla1[[#This Row],[hour]]&amp;"-"&amp;Tabla1[[#This Row],[cash_type]]&amp;"-"&amp;Tabla1[[#This Row],[card]]&amp;"-"&amp;Tabla1[[#This Row],[coffee_name]]</f>
        <v>miércoles-10:45-card-ANON-0000-0000-0141-Cortado</v>
      </c>
      <c r="L2503" t="str">
        <f>IF(COUNTIF($K$2:K2503,K2503)=1,"único","repetido")</f>
        <v>único</v>
      </c>
    </row>
    <row r="2504" spans="1:12" x14ac:dyDescent="0.3">
      <c r="A2504" s="1">
        <v>45637</v>
      </c>
      <c r="B2504" s="2">
        <v>45637.509100381947</v>
      </c>
      <c r="C2504" s="2" t="str">
        <f>TEXT(Tabla1[[#This Row],[date]],"mmm")</f>
        <v>dic</v>
      </c>
      <c r="D2504" s="2" t="str">
        <f>TEXT(Tabla1[[#This Row],[date]],"dddd")</f>
        <v>miércoles</v>
      </c>
      <c r="E2504" s="2" t="str">
        <f>TEXT(Tabla1[[#This Row],[datetime]],"hh:mm")</f>
        <v>12:13</v>
      </c>
      <c r="F2504" t="s">
        <v>3</v>
      </c>
      <c r="G2504" t="s">
        <v>1011</v>
      </c>
      <c r="H2504" t="str">
        <f>IF(ISBLANK(G2504),"cash",IF(COUNTIF($D$2:D2504,D2504)=1,"Nuevo","frecuente"))</f>
        <v>frecuente</v>
      </c>
      <c r="I2504" s="8">
        <v>35.76</v>
      </c>
      <c r="J2504" t="s">
        <v>9</v>
      </c>
      <c r="K2504" t="str">
        <f>Tabla1[[#This Row],[day_of_the_week]]&amp;"-"&amp;Tabla1[[#This Row],[hour]]&amp;"-"&amp;Tabla1[[#This Row],[cash_type]]&amp;"-"&amp;Tabla1[[#This Row],[card]]&amp;"-"&amp;Tabla1[[#This Row],[coffee_name]]</f>
        <v>miércoles-12:13-card-ANON-0000-0000-0997-Hot Chocolate</v>
      </c>
      <c r="L2504" t="str">
        <f>IF(COUNTIF($K$2:K2504,K2504)=1,"único","repetido")</f>
        <v>único</v>
      </c>
    </row>
    <row r="2505" spans="1:12" x14ac:dyDescent="0.3">
      <c r="A2505" s="1">
        <v>45637</v>
      </c>
      <c r="B2505" s="2">
        <v>45637.539441724541</v>
      </c>
      <c r="C2505" s="2" t="str">
        <f>TEXT(Tabla1[[#This Row],[date]],"mmm")</f>
        <v>dic</v>
      </c>
      <c r="D2505" s="2" t="str">
        <f>TEXT(Tabla1[[#This Row],[date]],"dddd")</f>
        <v>miércoles</v>
      </c>
      <c r="E2505" s="2" t="str">
        <f>TEXT(Tabla1[[#This Row],[datetime]],"hh:mm")</f>
        <v>12:56</v>
      </c>
      <c r="F2505" t="s">
        <v>3</v>
      </c>
      <c r="G2505" t="s">
        <v>1012</v>
      </c>
      <c r="H2505" t="str">
        <f>IF(ISBLANK(G2505),"cash",IF(COUNTIF($D$2:D2505,D2505)=1,"Nuevo","frecuente"))</f>
        <v>frecuente</v>
      </c>
      <c r="I2505" s="8">
        <v>21.06</v>
      </c>
      <c r="J2505" t="s">
        <v>35</v>
      </c>
      <c r="K2505" t="str">
        <f>Tabla1[[#This Row],[day_of_the_week]]&amp;"-"&amp;Tabla1[[#This Row],[hour]]&amp;"-"&amp;Tabla1[[#This Row],[cash_type]]&amp;"-"&amp;Tabla1[[#This Row],[card]]&amp;"-"&amp;Tabla1[[#This Row],[coffee_name]]</f>
        <v>miércoles-12:56-card-ANON-0000-0000-0998-Espresso</v>
      </c>
      <c r="L2505" t="str">
        <f>IF(COUNTIF($K$2:K2505,K2505)=1,"único","repetido")</f>
        <v>único</v>
      </c>
    </row>
    <row r="2506" spans="1:12" x14ac:dyDescent="0.3">
      <c r="A2506" s="1">
        <v>45637</v>
      </c>
      <c r="B2506" s="2">
        <v>45637.749600173614</v>
      </c>
      <c r="C2506" s="2" t="str">
        <f>TEXT(Tabla1[[#This Row],[date]],"mmm")</f>
        <v>dic</v>
      </c>
      <c r="D2506" s="2" t="str">
        <f>TEXT(Tabla1[[#This Row],[date]],"dddd")</f>
        <v>miércoles</v>
      </c>
      <c r="E2506" s="2" t="str">
        <f>TEXT(Tabla1[[#This Row],[datetime]],"hh:mm")</f>
        <v>17:59</v>
      </c>
      <c r="F2506" t="s">
        <v>3</v>
      </c>
      <c r="G2506" t="s">
        <v>1013</v>
      </c>
      <c r="H2506" t="str">
        <f>IF(ISBLANK(G2506),"cash",IF(COUNTIF($D$2:D2506,D2506)=1,"Nuevo","frecuente"))</f>
        <v>frecuente</v>
      </c>
      <c r="I2506" s="8">
        <v>35.76</v>
      </c>
      <c r="J2506" t="s">
        <v>18</v>
      </c>
      <c r="K2506" t="str">
        <f>Tabla1[[#This Row],[day_of_the_week]]&amp;"-"&amp;Tabla1[[#This Row],[hour]]&amp;"-"&amp;Tabla1[[#This Row],[cash_type]]&amp;"-"&amp;Tabla1[[#This Row],[card]]&amp;"-"&amp;Tabla1[[#This Row],[coffee_name]]</f>
        <v>miércoles-17:59-card-ANON-0000-0000-0999-Cocoa</v>
      </c>
      <c r="L2506" t="str">
        <f>IF(COUNTIF($K$2:K2506,K2506)=1,"único","repetido")</f>
        <v>único</v>
      </c>
    </row>
    <row r="2507" spans="1:12" x14ac:dyDescent="0.3">
      <c r="A2507" s="1">
        <v>45637</v>
      </c>
      <c r="B2507" s="2">
        <v>45637.875782164352</v>
      </c>
      <c r="C2507" s="2" t="str">
        <f>TEXT(Tabla1[[#This Row],[date]],"mmm")</f>
        <v>dic</v>
      </c>
      <c r="D2507" s="2" t="str">
        <f>TEXT(Tabla1[[#This Row],[date]],"dddd")</f>
        <v>miércoles</v>
      </c>
      <c r="E2507" s="2" t="str">
        <f>TEXT(Tabla1[[#This Row],[datetime]],"hh:mm")</f>
        <v>21:01</v>
      </c>
      <c r="F2507" t="s">
        <v>3</v>
      </c>
      <c r="G2507" t="s">
        <v>704</v>
      </c>
      <c r="H2507" t="str">
        <f>IF(ISBLANK(G2507),"cash",IF(COUNTIF($D$2:D2507,D2507)=1,"Nuevo","frecuente"))</f>
        <v>frecuente</v>
      </c>
      <c r="I2507" s="8">
        <v>35.76</v>
      </c>
      <c r="J2507" t="s">
        <v>7</v>
      </c>
      <c r="K2507" t="str">
        <f>Tabla1[[#This Row],[day_of_the_week]]&amp;"-"&amp;Tabla1[[#This Row],[hour]]&amp;"-"&amp;Tabla1[[#This Row],[cash_type]]&amp;"-"&amp;Tabla1[[#This Row],[card]]&amp;"-"&amp;Tabla1[[#This Row],[coffee_name]]</f>
        <v>miércoles-21:01-card-ANON-0000-0000-0690-Latte</v>
      </c>
      <c r="L2507" t="str">
        <f>IF(COUNTIF($K$2:K2507,K2507)=1,"único","repetido")</f>
        <v>único</v>
      </c>
    </row>
    <row r="2508" spans="1:12" x14ac:dyDescent="0.3">
      <c r="A2508" s="1">
        <v>45637</v>
      </c>
      <c r="B2508" s="2">
        <v>45637.887698981482</v>
      </c>
      <c r="C2508" s="2" t="str">
        <f>TEXT(Tabla1[[#This Row],[date]],"mmm")</f>
        <v>dic</v>
      </c>
      <c r="D2508" s="2" t="str">
        <f>TEXT(Tabla1[[#This Row],[date]],"dddd")</f>
        <v>miércoles</v>
      </c>
      <c r="E2508" s="2" t="str">
        <f>TEXT(Tabla1[[#This Row],[datetime]],"hh:mm")</f>
        <v>21:18</v>
      </c>
      <c r="F2508" t="s">
        <v>3</v>
      </c>
      <c r="G2508" t="s">
        <v>1014</v>
      </c>
      <c r="H2508" t="str">
        <f>IF(ISBLANK(G2508),"cash",IF(COUNTIF($D$2:D2508,D2508)=1,"Nuevo","frecuente"))</f>
        <v>frecuente</v>
      </c>
      <c r="I2508" s="8">
        <v>35.76</v>
      </c>
      <c r="J2508" t="s">
        <v>7</v>
      </c>
      <c r="K2508" t="str">
        <f>Tabla1[[#This Row],[day_of_the_week]]&amp;"-"&amp;Tabla1[[#This Row],[hour]]&amp;"-"&amp;Tabla1[[#This Row],[cash_type]]&amp;"-"&amp;Tabla1[[#This Row],[card]]&amp;"-"&amp;Tabla1[[#This Row],[coffee_name]]</f>
        <v>miércoles-21:18-card-ANON-0000-0000-1000-Latte</v>
      </c>
      <c r="L2508" t="str">
        <f>IF(COUNTIF($K$2:K2508,K2508)=1,"único","repetido")</f>
        <v>único</v>
      </c>
    </row>
    <row r="2509" spans="1:12" x14ac:dyDescent="0.3">
      <c r="A2509" s="1">
        <v>45638</v>
      </c>
      <c r="B2509" s="2">
        <v>45638.332305393516</v>
      </c>
      <c r="C2509" s="2" t="str">
        <f>TEXT(Tabla1[[#This Row],[date]],"mmm")</f>
        <v>dic</v>
      </c>
      <c r="D2509" s="2" t="str">
        <f>TEXT(Tabla1[[#This Row],[date]],"dddd")</f>
        <v>jueves</v>
      </c>
      <c r="E2509" s="2" t="str">
        <f>TEXT(Tabla1[[#This Row],[datetime]],"hh:mm")</f>
        <v>07:58</v>
      </c>
      <c r="F2509" t="s">
        <v>3</v>
      </c>
      <c r="G2509" t="s">
        <v>1015</v>
      </c>
      <c r="H2509" t="str">
        <f>IF(ISBLANK(G2509),"cash",IF(COUNTIF($D$2:D2509,D2509)=1,"Nuevo","frecuente"))</f>
        <v>frecuente</v>
      </c>
      <c r="I2509" s="8">
        <v>30.86</v>
      </c>
      <c r="J2509" t="s">
        <v>14</v>
      </c>
      <c r="K2509" t="str">
        <f>Tabla1[[#This Row],[day_of_the_week]]&amp;"-"&amp;Tabla1[[#This Row],[hour]]&amp;"-"&amp;Tabla1[[#This Row],[cash_type]]&amp;"-"&amp;Tabla1[[#This Row],[card]]&amp;"-"&amp;Tabla1[[#This Row],[coffee_name]]</f>
        <v>jueves-07:58-card-ANON-0000-0000-1001-Americano with Milk</v>
      </c>
      <c r="L2509" t="str">
        <f>IF(COUNTIF($K$2:K2509,K2509)=1,"único","repetido")</f>
        <v>único</v>
      </c>
    </row>
    <row r="2510" spans="1:12" x14ac:dyDescent="0.3">
      <c r="A2510" s="1">
        <v>45638</v>
      </c>
      <c r="B2510" s="2">
        <v>45638.53430175926</v>
      </c>
      <c r="C2510" s="2" t="str">
        <f>TEXT(Tabla1[[#This Row],[date]],"mmm")</f>
        <v>dic</v>
      </c>
      <c r="D2510" s="2" t="str">
        <f>TEXT(Tabla1[[#This Row],[date]],"dddd")</f>
        <v>jueves</v>
      </c>
      <c r="E2510" s="2" t="str">
        <f>TEXT(Tabla1[[#This Row],[datetime]],"hh:mm")</f>
        <v>12:49</v>
      </c>
      <c r="F2510" t="s">
        <v>3</v>
      </c>
      <c r="G2510" t="s">
        <v>1016</v>
      </c>
      <c r="H2510" t="str">
        <f>IF(ISBLANK(G2510),"cash",IF(COUNTIF($D$2:D2510,D2510)=1,"Nuevo","frecuente"))</f>
        <v>frecuente</v>
      </c>
      <c r="I2510" s="8">
        <v>25.96</v>
      </c>
      <c r="J2510" t="s">
        <v>11</v>
      </c>
      <c r="K2510" t="str">
        <f>Tabla1[[#This Row],[day_of_the_week]]&amp;"-"&amp;Tabla1[[#This Row],[hour]]&amp;"-"&amp;Tabla1[[#This Row],[cash_type]]&amp;"-"&amp;Tabla1[[#This Row],[card]]&amp;"-"&amp;Tabla1[[#This Row],[coffee_name]]</f>
        <v>jueves-12:49-card-ANON-0000-0000-1002-Americano</v>
      </c>
      <c r="L2510" t="str">
        <f>IF(COUNTIF($K$2:K2510,K2510)=1,"único","repetido")</f>
        <v>único</v>
      </c>
    </row>
    <row r="2511" spans="1:12" x14ac:dyDescent="0.3">
      <c r="A2511" s="1">
        <v>45638</v>
      </c>
      <c r="B2511" s="2">
        <v>45638.704885509258</v>
      </c>
      <c r="C2511" s="2" t="str">
        <f>TEXT(Tabla1[[#This Row],[date]],"mmm")</f>
        <v>dic</v>
      </c>
      <c r="D2511" s="2" t="str">
        <f>TEXT(Tabla1[[#This Row],[date]],"dddd")</f>
        <v>jueves</v>
      </c>
      <c r="E2511" s="2" t="str">
        <f>TEXT(Tabla1[[#This Row],[datetime]],"hh:mm")</f>
        <v>16:55</v>
      </c>
      <c r="F2511" t="s">
        <v>3</v>
      </c>
      <c r="G2511" t="s">
        <v>1017</v>
      </c>
      <c r="H2511" t="str">
        <f>IF(ISBLANK(G2511),"cash",IF(COUNTIF($D$2:D2511,D2511)=1,"Nuevo","frecuente"))</f>
        <v>frecuente</v>
      </c>
      <c r="I2511" s="8">
        <v>21.06</v>
      </c>
      <c r="J2511" t="s">
        <v>35</v>
      </c>
      <c r="K2511" t="str">
        <f>Tabla1[[#This Row],[day_of_the_week]]&amp;"-"&amp;Tabla1[[#This Row],[hour]]&amp;"-"&amp;Tabla1[[#This Row],[cash_type]]&amp;"-"&amp;Tabla1[[#This Row],[card]]&amp;"-"&amp;Tabla1[[#This Row],[coffee_name]]</f>
        <v>jueves-16:55-card-ANON-0000-0000-1003-Espresso</v>
      </c>
      <c r="L2511" t="str">
        <f>IF(COUNTIF($K$2:K2511,K2511)=1,"único","repetido")</f>
        <v>único</v>
      </c>
    </row>
    <row r="2512" spans="1:12" x14ac:dyDescent="0.3">
      <c r="A2512" s="1">
        <v>45638</v>
      </c>
      <c r="B2512" s="2">
        <v>45638.706262916668</v>
      </c>
      <c r="C2512" s="2" t="str">
        <f>TEXT(Tabla1[[#This Row],[date]],"mmm")</f>
        <v>dic</v>
      </c>
      <c r="D2512" s="2" t="str">
        <f>TEXT(Tabla1[[#This Row],[date]],"dddd")</f>
        <v>jueves</v>
      </c>
      <c r="E2512" s="2" t="str">
        <f>TEXT(Tabla1[[#This Row],[datetime]],"hh:mm")</f>
        <v>16:57</v>
      </c>
      <c r="F2512" t="s">
        <v>3</v>
      </c>
      <c r="G2512" t="s">
        <v>1017</v>
      </c>
      <c r="H2512" t="str">
        <f>IF(ISBLANK(G2512),"cash",IF(COUNTIF($D$2:D2512,D2512)=1,"Nuevo","frecuente"))</f>
        <v>frecuente</v>
      </c>
      <c r="I2512" s="8">
        <v>25.96</v>
      </c>
      <c r="J2512" t="s">
        <v>11</v>
      </c>
      <c r="K2512" t="str">
        <f>Tabla1[[#This Row],[day_of_the_week]]&amp;"-"&amp;Tabla1[[#This Row],[hour]]&amp;"-"&amp;Tabla1[[#This Row],[cash_type]]&amp;"-"&amp;Tabla1[[#This Row],[card]]&amp;"-"&amp;Tabla1[[#This Row],[coffee_name]]</f>
        <v>jueves-16:57-card-ANON-0000-0000-1003-Americano</v>
      </c>
      <c r="L2512" t="str">
        <f>IF(COUNTIF($K$2:K2512,K2512)=1,"único","repetido")</f>
        <v>único</v>
      </c>
    </row>
    <row r="2513" spans="1:12" x14ac:dyDescent="0.3">
      <c r="A2513" s="1">
        <v>45638</v>
      </c>
      <c r="B2513" s="2">
        <v>45638.826399699072</v>
      </c>
      <c r="C2513" s="2" t="str">
        <f>TEXT(Tabla1[[#This Row],[date]],"mmm")</f>
        <v>dic</v>
      </c>
      <c r="D2513" s="2" t="str">
        <f>TEXT(Tabla1[[#This Row],[date]],"dddd")</f>
        <v>jueves</v>
      </c>
      <c r="E2513" s="2" t="str">
        <f>TEXT(Tabla1[[#This Row],[datetime]],"hh:mm")</f>
        <v>19:50</v>
      </c>
      <c r="F2513" t="s">
        <v>3</v>
      </c>
      <c r="G2513" t="s">
        <v>936</v>
      </c>
      <c r="H2513" t="str">
        <f>IF(ISBLANK(G2513),"cash",IF(COUNTIF($D$2:D2513,D2513)=1,"Nuevo","frecuente"))</f>
        <v>frecuente</v>
      </c>
      <c r="I2513" s="8">
        <v>35.76</v>
      </c>
      <c r="J2513" t="s">
        <v>18</v>
      </c>
      <c r="K2513" t="str">
        <f>Tabla1[[#This Row],[day_of_the_week]]&amp;"-"&amp;Tabla1[[#This Row],[hour]]&amp;"-"&amp;Tabla1[[#This Row],[cash_type]]&amp;"-"&amp;Tabla1[[#This Row],[card]]&amp;"-"&amp;Tabla1[[#This Row],[coffee_name]]</f>
        <v>jueves-19:50-card-ANON-0000-0000-0922-Cocoa</v>
      </c>
      <c r="L2513" t="str">
        <f>IF(COUNTIF($K$2:K2513,K2513)=1,"único","repetido")</f>
        <v>único</v>
      </c>
    </row>
    <row r="2514" spans="1:12" x14ac:dyDescent="0.3">
      <c r="A2514" s="1">
        <v>45639</v>
      </c>
      <c r="B2514" s="2">
        <v>45639.519044594905</v>
      </c>
      <c r="C2514" s="2" t="str">
        <f>TEXT(Tabla1[[#This Row],[date]],"mmm")</f>
        <v>dic</v>
      </c>
      <c r="D2514" s="2" t="str">
        <f>TEXT(Tabla1[[#This Row],[date]],"dddd")</f>
        <v>viernes</v>
      </c>
      <c r="E2514" s="2" t="str">
        <f>TEXT(Tabla1[[#This Row],[datetime]],"hh:mm")</f>
        <v>12:27</v>
      </c>
      <c r="F2514" t="s">
        <v>3</v>
      </c>
      <c r="G2514" t="s">
        <v>1018</v>
      </c>
      <c r="H2514" t="str">
        <f>IF(ISBLANK(G2514),"cash",IF(COUNTIF($D$2:D2514,D2514)=1,"Nuevo","frecuente"))</f>
        <v>frecuente</v>
      </c>
      <c r="I2514" s="8">
        <v>25.96</v>
      </c>
      <c r="J2514" t="s">
        <v>11</v>
      </c>
      <c r="K2514" t="str">
        <f>Tabla1[[#This Row],[day_of_the_week]]&amp;"-"&amp;Tabla1[[#This Row],[hour]]&amp;"-"&amp;Tabla1[[#This Row],[cash_type]]&amp;"-"&amp;Tabla1[[#This Row],[card]]&amp;"-"&amp;Tabla1[[#This Row],[coffee_name]]</f>
        <v>viernes-12:27-card-ANON-0000-0000-1004-Americano</v>
      </c>
      <c r="L2514" t="str">
        <f>IF(COUNTIF($K$2:K2514,K2514)=1,"único","repetido")</f>
        <v>único</v>
      </c>
    </row>
    <row r="2515" spans="1:12" x14ac:dyDescent="0.3">
      <c r="A2515" s="1">
        <v>45639</v>
      </c>
      <c r="B2515" s="2">
        <v>45639.536870046293</v>
      </c>
      <c r="C2515" s="2" t="str">
        <f>TEXT(Tabla1[[#This Row],[date]],"mmm")</f>
        <v>dic</v>
      </c>
      <c r="D2515" s="2" t="str">
        <f>TEXT(Tabla1[[#This Row],[date]],"dddd")</f>
        <v>viernes</v>
      </c>
      <c r="E2515" s="2" t="str">
        <f>TEXT(Tabla1[[#This Row],[datetime]],"hh:mm")</f>
        <v>12:53</v>
      </c>
      <c r="F2515" t="s">
        <v>3</v>
      </c>
      <c r="G2515" t="s">
        <v>1017</v>
      </c>
      <c r="H2515" t="str">
        <f>IF(ISBLANK(G2515),"cash",IF(COUNTIF($D$2:D2515,D2515)=1,"Nuevo","frecuente"))</f>
        <v>frecuente</v>
      </c>
      <c r="I2515" s="8">
        <v>25.96</v>
      </c>
      <c r="J2515" t="s">
        <v>11</v>
      </c>
      <c r="K2515" t="str">
        <f>Tabla1[[#This Row],[day_of_the_week]]&amp;"-"&amp;Tabla1[[#This Row],[hour]]&amp;"-"&amp;Tabla1[[#This Row],[cash_type]]&amp;"-"&amp;Tabla1[[#This Row],[card]]&amp;"-"&amp;Tabla1[[#This Row],[coffee_name]]</f>
        <v>viernes-12:53-card-ANON-0000-0000-1003-Americano</v>
      </c>
      <c r="L2515" t="str">
        <f>IF(COUNTIF($K$2:K2515,K2515)=1,"único","repetido")</f>
        <v>único</v>
      </c>
    </row>
    <row r="2516" spans="1:12" x14ac:dyDescent="0.3">
      <c r="A2516" s="1">
        <v>45639</v>
      </c>
      <c r="B2516" s="2">
        <v>45639.537964884257</v>
      </c>
      <c r="C2516" s="2" t="str">
        <f>TEXT(Tabla1[[#This Row],[date]],"mmm")</f>
        <v>dic</v>
      </c>
      <c r="D2516" s="2" t="str">
        <f>TEXT(Tabla1[[#This Row],[date]],"dddd")</f>
        <v>viernes</v>
      </c>
      <c r="E2516" s="2" t="str">
        <f>TEXT(Tabla1[[#This Row],[datetime]],"hh:mm")</f>
        <v>12:54</v>
      </c>
      <c r="F2516" t="s">
        <v>3</v>
      </c>
      <c r="G2516" t="s">
        <v>1017</v>
      </c>
      <c r="H2516" t="str">
        <f>IF(ISBLANK(G2516),"cash",IF(COUNTIF($D$2:D2516,D2516)=1,"Nuevo","frecuente"))</f>
        <v>frecuente</v>
      </c>
      <c r="I2516" s="8">
        <v>35.76</v>
      </c>
      <c r="J2516" t="s">
        <v>9</v>
      </c>
      <c r="K2516" t="str">
        <f>Tabla1[[#This Row],[day_of_the_week]]&amp;"-"&amp;Tabla1[[#This Row],[hour]]&amp;"-"&amp;Tabla1[[#This Row],[cash_type]]&amp;"-"&amp;Tabla1[[#This Row],[card]]&amp;"-"&amp;Tabla1[[#This Row],[coffee_name]]</f>
        <v>viernes-12:54-card-ANON-0000-0000-1003-Hot Chocolate</v>
      </c>
      <c r="L2516" t="str">
        <f>IF(COUNTIF($K$2:K2516,K2516)=1,"único","repetido")</f>
        <v>único</v>
      </c>
    </row>
    <row r="2517" spans="1:12" x14ac:dyDescent="0.3">
      <c r="A2517" s="1">
        <v>45639</v>
      </c>
      <c r="B2517" s="2">
        <v>45639.584699803243</v>
      </c>
      <c r="C2517" s="2" t="str">
        <f>TEXT(Tabla1[[#This Row],[date]],"mmm")</f>
        <v>dic</v>
      </c>
      <c r="D2517" s="2" t="str">
        <f>TEXT(Tabla1[[#This Row],[date]],"dddd")</f>
        <v>viernes</v>
      </c>
      <c r="E2517" s="2" t="str">
        <f>TEXT(Tabla1[[#This Row],[datetime]],"hh:mm")</f>
        <v>14:01</v>
      </c>
      <c r="F2517" t="s">
        <v>3</v>
      </c>
      <c r="G2517" t="s">
        <v>1019</v>
      </c>
      <c r="H2517" t="str">
        <f>IF(ISBLANK(G2517),"cash",IF(COUNTIF($D$2:D2517,D2517)=1,"Nuevo","frecuente"))</f>
        <v>frecuente</v>
      </c>
      <c r="I2517" s="8">
        <v>35.76</v>
      </c>
      <c r="J2517" t="s">
        <v>9</v>
      </c>
      <c r="K2517" t="str">
        <f>Tabla1[[#This Row],[day_of_the_week]]&amp;"-"&amp;Tabla1[[#This Row],[hour]]&amp;"-"&amp;Tabla1[[#This Row],[cash_type]]&amp;"-"&amp;Tabla1[[#This Row],[card]]&amp;"-"&amp;Tabla1[[#This Row],[coffee_name]]</f>
        <v>viernes-14:01-card-ANON-0000-0000-1005-Hot Chocolate</v>
      </c>
      <c r="L2517" t="str">
        <f>IF(COUNTIF($K$2:K2517,K2517)=1,"único","repetido")</f>
        <v>único</v>
      </c>
    </row>
    <row r="2518" spans="1:12" x14ac:dyDescent="0.3">
      <c r="A2518" s="1">
        <v>45639</v>
      </c>
      <c r="B2518" s="2">
        <v>45639.682915486112</v>
      </c>
      <c r="C2518" s="2" t="str">
        <f>TEXT(Tabla1[[#This Row],[date]],"mmm")</f>
        <v>dic</v>
      </c>
      <c r="D2518" s="2" t="str">
        <f>TEXT(Tabla1[[#This Row],[date]],"dddd")</f>
        <v>viernes</v>
      </c>
      <c r="E2518" s="2" t="str">
        <f>TEXT(Tabla1[[#This Row],[datetime]],"hh:mm")</f>
        <v>16:23</v>
      </c>
      <c r="F2518" t="s">
        <v>3</v>
      </c>
      <c r="G2518" t="s">
        <v>508</v>
      </c>
      <c r="H2518" t="str">
        <f>IF(ISBLANK(G2518),"cash",IF(COUNTIF($D$2:D2518,D2518)=1,"Nuevo","frecuente"))</f>
        <v>frecuente</v>
      </c>
      <c r="I2518" s="8">
        <v>35.76</v>
      </c>
      <c r="J2518" t="s">
        <v>18</v>
      </c>
      <c r="K2518" t="str">
        <f>Tabla1[[#This Row],[day_of_the_week]]&amp;"-"&amp;Tabla1[[#This Row],[hour]]&amp;"-"&amp;Tabla1[[#This Row],[cash_type]]&amp;"-"&amp;Tabla1[[#This Row],[card]]&amp;"-"&amp;Tabla1[[#This Row],[coffee_name]]</f>
        <v>viernes-16:23-card-ANON-0000-0000-0494-Cocoa</v>
      </c>
      <c r="L2518" t="str">
        <f>IF(COUNTIF($K$2:K2518,K2518)=1,"único","repetido")</f>
        <v>único</v>
      </c>
    </row>
    <row r="2519" spans="1:12" x14ac:dyDescent="0.3">
      <c r="A2519" s="1">
        <v>45639</v>
      </c>
      <c r="B2519" s="2">
        <v>45639.804905219906</v>
      </c>
      <c r="C2519" s="2" t="str">
        <f>TEXT(Tabla1[[#This Row],[date]],"mmm")</f>
        <v>dic</v>
      </c>
      <c r="D2519" s="2" t="str">
        <f>TEXT(Tabla1[[#This Row],[date]],"dddd")</f>
        <v>viernes</v>
      </c>
      <c r="E2519" s="2" t="str">
        <f>TEXT(Tabla1[[#This Row],[datetime]],"hh:mm")</f>
        <v>19:19</v>
      </c>
      <c r="F2519" t="s">
        <v>3</v>
      </c>
      <c r="G2519" t="s">
        <v>890</v>
      </c>
      <c r="H2519" t="str">
        <f>IF(ISBLANK(G2519),"cash",IF(COUNTIF($D$2:D2519,D2519)=1,"Nuevo","frecuente"))</f>
        <v>frecuente</v>
      </c>
      <c r="I2519" s="8">
        <v>35.76</v>
      </c>
      <c r="J2519" t="s">
        <v>43</v>
      </c>
      <c r="K2519" t="str">
        <f>Tabla1[[#This Row],[day_of_the_week]]&amp;"-"&amp;Tabla1[[#This Row],[hour]]&amp;"-"&amp;Tabla1[[#This Row],[cash_type]]&amp;"-"&amp;Tabla1[[#This Row],[card]]&amp;"-"&amp;Tabla1[[#This Row],[coffee_name]]</f>
        <v>viernes-19:19-card-ANON-0000-0000-0876-Cappuccino</v>
      </c>
      <c r="L2519" t="str">
        <f>IF(COUNTIF($K$2:K2519,K2519)=1,"único","repetido")</f>
        <v>único</v>
      </c>
    </row>
    <row r="2520" spans="1:12" x14ac:dyDescent="0.3">
      <c r="A2520" s="1">
        <v>45639</v>
      </c>
      <c r="B2520" s="2">
        <v>45639.80567267361</v>
      </c>
      <c r="C2520" s="2" t="str">
        <f>TEXT(Tabla1[[#This Row],[date]],"mmm")</f>
        <v>dic</v>
      </c>
      <c r="D2520" s="2" t="str">
        <f>TEXT(Tabla1[[#This Row],[date]],"dddd")</f>
        <v>viernes</v>
      </c>
      <c r="E2520" s="2" t="str">
        <f>TEXT(Tabla1[[#This Row],[datetime]],"hh:mm")</f>
        <v>19:20</v>
      </c>
      <c r="F2520" t="s">
        <v>3</v>
      </c>
      <c r="G2520" t="s">
        <v>890</v>
      </c>
      <c r="H2520" t="str">
        <f>IF(ISBLANK(G2520),"cash",IF(COUNTIF($D$2:D2520,D2520)=1,"Nuevo","frecuente"))</f>
        <v>frecuente</v>
      </c>
      <c r="I2520" s="8">
        <v>35.76</v>
      </c>
      <c r="J2520" t="s">
        <v>43</v>
      </c>
      <c r="K2520" t="str">
        <f>Tabla1[[#This Row],[day_of_the_week]]&amp;"-"&amp;Tabla1[[#This Row],[hour]]&amp;"-"&amp;Tabla1[[#This Row],[cash_type]]&amp;"-"&amp;Tabla1[[#This Row],[card]]&amp;"-"&amp;Tabla1[[#This Row],[coffee_name]]</f>
        <v>viernes-19:20-card-ANON-0000-0000-0876-Cappuccino</v>
      </c>
      <c r="L2520" t="str">
        <f>IF(COUNTIF($K$2:K2520,K2520)=1,"único","repetido")</f>
        <v>único</v>
      </c>
    </row>
    <row r="2521" spans="1:12" x14ac:dyDescent="0.3">
      <c r="A2521" s="1">
        <v>45639</v>
      </c>
      <c r="B2521" s="2">
        <v>45639.899791145835</v>
      </c>
      <c r="C2521" s="2" t="str">
        <f>TEXT(Tabla1[[#This Row],[date]],"mmm")</f>
        <v>dic</v>
      </c>
      <c r="D2521" s="2" t="str">
        <f>TEXT(Tabla1[[#This Row],[date]],"dddd")</f>
        <v>viernes</v>
      </c>
      <c r="E2521" s="2" t="str">
        <f>TEXT(Tabla1[[#This Row],[datetime]],"hh:mm")</f>
        <v>21:35</v>
      </c>
      <c r="F2521" t="s">
        <v>3</v>
      </c>
      <c r="G2521" t="s">
        <v>762</v>
      </c>
      <c r="H2521" t="str">
        <f>IF(ISBLANK(G2521),"cash",IF(COUNTIF($D$2:D2521,D2521)=1,"Nuevo","frecuente"))</f>
        <v>frecuente</v>
      </c>
      <c r="I2521" s="8">
        <v>35.76</v>
      </c>
      <c r="J2521" t="s">
        <v>7</v>
      </c>
      <c r="K2521" t="str">
        <f>Tabla1[[#This Row],[day_of_the_week]]&amp;"-"&amp;Tabla1[[#This Row],[hour]]&amp;"-"&amp;Tabla1[[#This Row],[cash_type]]&amp;"-"&amp;Tabla1[[#This Row],[card]]&amp;"-"&amp;Tabla1[[#This Row],[coffee_name]]</f>
        <v>viernes-21:35-card-ANON-0000-0000-0748-Latte</v>
      </c>
      <c r="L2521" t="str">
        <f>IF(COUNTIF($K$2:K2521,K2521)=1,"único","repetido")</f>
        <v>único</v>
      </c>
    </row>
    <row r="2522" spans="1:12" x14ac:dyDescent="0.3">
      <c r="A2522" s="1">
        <v>45640</v>
      </c>
      <c r="B2522" s="2">
        <v>45640.352454328706</v>
      </c>
      <c r="C2522" s="2" t="str">
        <f>TEXT(Tabla1[[#This Row],[date]],"mmm")</f>
        <v>dic</v>
      </c>
      <c r="D2522" s="2" t="str">
        <f>TEXT(Tabla1[[#This Row],[date]],"dddd")</f>
        <v>sábado</v>
      </c>
      <c r="E2522" s="2" t="str">
        <f>TEXT(Tabla1[[#This Row],[datetime]],"hh:mm")</f>
        <v>08:27</v>
      </c>
      <c r="F2522" t="s">
        <v>3</v>
      </c>
      <c r="G2522" t="s">
        <v>1020</v>
      </c>
      <c r="H2522" t="str">
        <f>IF(ISBLANK(G2522),"cash",IF(COUNTIF($D$2:D2522,D2522)=1,"Nuevo","frecuente"))</f>
        <v>frecuente</v>
      </c>
      <c r="I2522" s="8">
        <v>30.86</v>
      </c>
      <c r="J2522" t="s">
        <v>14</v>
      </c>
      <c r="K2522" t="str">
        <f>Tabla1[[#This Row],[day_of_the_week]]&amp;"-"&amp;Tabla1[[#This Row],[hour]]&amp;"-"&amp;Tabla1[[#This Row],[cash_type]]&amp;"-"&amp;Tabla1[[#This Row],[card]]&amp;"-"&amp;Tabla1[[#This Row],[coffee_name]]</f>
        <v>sábado-08:27-card-ANON-0000-0000-1006-Americano with Milk</v>
      </c>
      <c r="L2522" t="str">
        <f>IF(COUNTIF($K$2:K2522,K2522)=1,"único","repetido")</f>
        <v>único</v>
      </c>
    </row>
    <row r="2523" spans="1:12" x14ac:dyDescent="0.3">
      <c r="A2523" s="1">
        <v>45640</v>
      </c>
      <c r="B2523" s="2">
        <v>45640.377147824074</v>
      </c>
      <c r="C2523" s="2" t="str">
        <f>TEXT(Tabla1[[#This Row],[date]],"mmm")</f>
        <v>dic</v>
      </c>
      <c r="D2523" s="2" t="str">
        <f>TEXT(Tabla1[[#This Row],[date]],"dddd")</f>
        <v>sábado</v>
      </c>
      <c r="E2523" s="2" t="str">
        <f>TEXT(Tabla1[[#This Row],[datetime]],"hh:mm")</f>
        <v>09:03</v>
      </c>
      <c r="F2523" t="s">
        <v>3</v>
      </c>
      <c r="G2523" t="s">
        <v>1021</v>
      </c>
      <c r="H2523" t="str">
        <f>IF(ISBLANK(G2523),"cash",IF(COUNTIF($D$2:D2523,D2523)=1,"Nuevo","frecuente"))</f>
        <v>frecuente</v>
      </c>
      <c r="I2523" s="8">
        <v>35.76</v>
      </c>
      <c r="J2523" t="s">
        <v>18</v>
      </c>
      <c r="K2523" t="str">
        <f>Tabla1[[#This Row],[day_of_the_week]]&amp;"-"&amp;Tabla1[[#This Row],[hour]]&amp;"-"&amp;Tabla1[[#This Row],[cash_type]]&amp;"-"&amp;Tabla1[[#This Row],[card]]&amp;"-"&amp;Tabla1[[#This Row],[coffee_name]]</f>
        <v>sábado-09:03-card-ANON-0000-0000-1007-Cocoa</v>
      </c>
      <c r="L2523" t="str">
        <f>IF(COUNTIF($K$2:K2523,K2523)=1,"único","repetido")</f>
        <v>único</v>
      </c>
    </row>
    <row r="2524" spans="1:12" x14ac:dyDescent="0.3">
      <c r="A2524" s="1">
        <v>45640</v>
      </c>
      <c r="B2524" s="2">
        <v>45640.487474768517</v>
      </c>
      <c r="C2524" s="2" t="str">
        <f>TEXT(Tabla1[[#This Row],[date]],"mmm")</f>
        <v>dic</v>
      </c>
      <c r="D2524" s="2" t="str">
        <f>TEXT(Tabla1[[#This Row],[date]],"dddd")</f>
        <v>sábado</v>
      </c>
      <c r="E2524" s="2" t="str">
        <f>TEXT(Tabla1[[#This Row],[datetime]],"hh:mm")</f>
        <v>11:41</v>
      </c>
      <c r="F2524" t="s">
        <v>3</v>
      </c>
      <c r="G2524" t="s">
        <v>678</v>
      </c>
      <c r="H2524" t="str">
        <f>IF(ISBLANK(G2524),"cash",IF(COUNTIF($D$2:D2524,D2524)=1,"Nuevo","frecuente"))</f>
        <v>frecuente</v>
      </c>
      <c r="I2524" s="8">
        <v>35.76</v>
      </c>
      <c r="J2524" t="s">
        <v>43</v>
      </c>
      <c r="K2524" t="str">
        <f>Tabla1[[#This Row],[day_of_the_week]]&amp;"-"&amp;Tabla1[[#This Row],[hour]]&amp;"-"&amp;Tabla1[[#This Row],[cash_type]]&amp;"-"&amp;Tabla1[[#This Row],[card]]&amp;"-"&amp;Tabla1[[#This Row],[coffee_name]]</f>
        <v>sábado-11:41-card-ANON-0000-0000-0664-Cappuccino</v>
      </c>
      <c r="L2524" t="str">
        <f>IF(COUNTIF($K$2:K2524,K2524)=1,"único","repetido")</f>
        <v>único</v>
      </c>
    </row>
    <row r="2525" spans="1:12" x14ac:dyDescent="0.3">
      <c r="A2525" s="1">
        <v>45640</v>
      </c>
      <c r="B2525" s="2">
        <v>45640.554942511575</v>
      </c>
      <c r="C2525" s="2" t="str">
        <f>TEXT(Tabla1[[#This Row],[date]],"mmm")</f>
        <v>dic</v>
      </c>
      <c r="D2525" s="2" t="str">
        <f>TEXT(Tabla1[[#This Row],[date]],"dddd")</f>
        <v>sábado</v>
      </c>
      <c r="E2525" s="2" t="str">
        <f>TEXT(Tabla1[[#This Row],[datetime]],"hh:mm")</f>
        <v>13:19</v>
      </c>
      <c r="F2525" t="s">
        <v>3</v>
      </c>
      <c r="G2525" t="s">
        <v>1022</v>
      </c>
      <c r="H2525" t="str">
        <f>IF(ISBLANK(G2525),"cash",IF(COUNTIF($D$2:D2525,D2525)=1,"Nuevo","frecuente"))</f>
        <v>frecuente</v>
      </c>
      <c r="I2525" s="8">
        <v>25.96</v>
      </c>
      <c r="J2525" t="s">
        <v>11</v>
      </c>
      <c r="K2525" t="str">
        <f>Tabla1[[#This Row],[day_of_the_week]]&amp;"-"&amp;Tabla1[[#This Row],[hour]]&amp;"-"&amp;Tabla1[[#This Row],[cash_type]]&amp;"-"&amp;Tabla1[[#This Row],[card]]&amp;"-"&amp;Tabla1[[#This Row],[coffee_name]]</f>
        <v>sábado-13:19-card-ANON-0000-0000-1008-Americano</v>
      </c>
      <c r="L2525" t="str">
        <f>IF(COUNTIF($K$2:K2525,K2525)=1,"único","repetido")</f>
        <v>único</v>
      </c>
    </row>
    <row r="2526" spans="1:12" x14ac:dyDescent="0.3">
      <c r="A2526" s="1">
        <v>45640</v>
      </c>
      <c r="B2526" s="2">
        <v>45640.555655127311</v>
      </c>
      <c r="C2526" s="2" t="str">
        <f>TEXT(Tabla1[[#This Row],[date]],"mmm")</f>
        <v>dic</v>
      </c>
      <c r="D2526" s="2" t="str">
        <f>TEXT(Tabla1[[#This Row],[date]],"dddd")</f>
        <v>sábado</v>
      </c>
      <c r="E2526" s="2" t="str">
        <f>TEXT(Tabla1[[#This Row],[datetime]],"hh:mm")</f>
        <v>13:20</v>
      </c>
      <c r="F2526" t="s">
        <v>3</v>
      </c>
      <c r="G2526" t="s">
        <v>1022</v>
      </c>
      <c r="H2526" t="str">
        <f>IF(ISBLANK(G2526),"cash",IF(COUNTIF($D$2:D2526,D2526)=1,"Nuevo","frecuente"))</f>
        <v>frecuente</v>
      </c>
      <c r="I2526" s="8">
        <v>35.76</v>
      </c>
      <c r="J2526" t="s">
        <v>7</v>
      </c>
      <c r="K2526" t="str">
        <f>Tabla1[[#This Row],[day_of_the_week]]&amp;"-"&amp;Tabla1[[#This Row],[hour]]&amp;"-"&amp;Tabla1[[#This Row],[cash_type]]&amp;"-"&amp;Tabla1[[#This Row],[card]]&amp;"-"&amp;Tabla1[[#This Row],[coffee_name]]</f>
        <v>sábado-13:20-card-ANON-0000-0000-1008-Latte</v>
      </c>
      <c r="L2526" t="str">
        <f>IF(COUNTIF($K$2:K2526,K2526)=1,"único","repetido")</f>
        <v>único</v>
      </c>
    </row>
    <row r="2527" spans="1:12" x14ac:dyDescent="0.3">
      <c r="A2527" s="1">
        <v>45640</v>
      </c>
      <c r="B2527" s="2">
        <v>45640.673958136576</v>
      </c>
      <c r="C2527" s="2" t="str">
        <f>TEXT(Tabla1[[#This Row],[date]],"mmm")</f>
        <v>dic</v>
      </c>
      <c r="D2527" s="2" t="str">
        <f>TEXT(Tabla1[[#This Row],[date]],"dddd")</f>
        <v>sábado</v>
      </c>
      <c r="E2527" s="2" t="str">
        <f>TEXT(Tabla1[[#This Row],[datetime]],"hh:mm")</f>
        <v>16:10</v>
      </c>
      <c r="F2527" t="s">
        <v>3</v>
      </c>
      <c r="G2527" t="s">
        <v>626</v>
      </c>
      <c r="H2527" t="str">
        <f>IF(ISBLANK(G2527),"cash",IF(COUNTIF($D$2:D2527,D2527)=1,"Nuevo","frecuente"))</f>
        <v>frecuente</v>
      </c>
      <c r="I2527" s="8">
        <v>35.76</v>
      </c>
      <c r="J2527" t="s">
        <v>18</v>
      </c>
      <c r="K2527" t="str">
        <f>Tabla1[[#This Row],[day_of_the_week]]&amp;"-"&amp;Tabla1[[#This Row],[hour]]&amp;"-"&amp;Tabla1[[#This Row],[cash_type]]&amp;"-"&amp;Tabla1[[#This Row],[card]]&amp;"-"&amp;Tabla1[[#This Row],[coffee_name]]</f>
        <v>sábado-16:10-card-ANON-0000-0000-0612-Cocoa</v>
      </c>
      <c r="L2527" t="str">
        <f>IF(COUNTIF($K$2:K2527,K2527)=1,"único","repetido")</f>
        <v>único</v>
      </c>
    </row>
    <row r="2528" spans="1:12" x14ac:dyDescent="0.3">
      <c r="A2528" s="1">
        <v>45640</v>
      </c>
      <c r="B2528" s="2">
        <v>45640.687487673611</v>
      </c>
      <c r="C2528" s="2" t="str">
        <f>TEXT(Tabla1[[#This Row],[date]],"mmm")</f>
        <v>dic</v>
      </c>
      <c r="D2528" s="2" t="str">
        <f>TEXT(Tabla1[[#This Row],[date]],"dddd")</f>
        <v>sábado</v>
      </c>
      <c r="E2528" s="2" t="str">
        <f>TEXT(Tabla1[[#This Row],[datetime]],"hh:mm")</f>
        <v>16:29</v>
      </c>
      <c r="F2528" t="s">
        <v>3</v>
      </c>
      <c r="G2528" t="s">
        <v>54</v>
      </c>
      <c r="H2528" t="str">
        <f>IF(ISBLANK(G2528),"cash",IF(COUNTIF($D$2:D2528,D2528)=1,"Nuevo","frecuente"))</f>
        <v>frecuente</v>
      </c>
      <c r="I2528" s="8">
        <v>25.96</v>
      </c>
      <c r="J2528" t="s">
        <v>11</v>
      </c>
      <c r="K2528" t="str">
        <f>Tabla1[[#This Row],[day_of_the_week]]&amp;"-"&amp;Tabla1[[#This Row],[hour]]&amp;"-"&amp;Tabla1[[#This Row],[cash_type]]&amp;"-"&amp;Tabla1[[#This Row],[card]]&amp;"-"&amp;Tabla1[[#This Row],[coffee_name]]</f>
        <v>sábado-16:29-card-ANON-0000-0000-0040-Americano</v>
      </c>
      <c r="L2528" t="str">
        <f>IF(COUNTIF($K$2:K2528,K2528)=1,"único","repetido")</f>
        <v>único</v>
      </c>
    </row>
    <row r="2529" spans="1:12" x14ac:dyDescent="0.3">
      <c r="A2529" s="1">
        <v>45640</v>
      </c>
      <c r="B2529" s="2">
        <v>45640.688076157407</v>
      </c>
      <c r="C2529" s="2" t="str">
        <f>TEXT(Tabla1[[#This Row],[date]],"mmm")</f>
        <v>dic</v>
      </c>
      <c r="D2529" s="2" t="str">
        <f>TEXT(Tabla1[[#This Row],[date]],"dddd")</f>
        <v>sábado</v>
      </c>
      <c r="E2529" s="2" t="str">
        <f>TEXT(Tabla1[[#This Row],[datetime]],"hh:mm")</f>
        <v>16:30</v>
      </c>
      <c r="F2529" t="s">
        <v>3</v>
      </c>
      <c r="G2529" t="s">
        <v>54</v>
      </c>
      <c r="H2529" t="str">
        <f>IF(ISBLANK(G2529),"cash",IF(COUNTIF($D$2:D2529,D2529)=1,"Nuevo","frecuente"))</f>
        <v>frecuente</v>
      </c>
      <c r="I2529" s="8">
        <v>25.96</v>
      </c>
      <c r="J2529" t="s">
        <v>11</v>
      </c>
      <c r="K2529" t="str">
        <f>Tabla1[[#This Row],[day_of_the_week]]&amp;"-"&amp;Tabla1[[#This Row],[hour]]&amp;"-"&amp;Tabla1[[#This Row],[cash_type]]&amp;"-"&amp;Tabla1[[#This Row],[card]]&amp;"-"&amp;Tabla1[[#This Row],[coffee_name]]</f>
        <v>sábado-16:30-card-ANON-0000-0000-0040-Americano</v>
      </c>
      <c r="L2529" t="str">
        <f>IF(COUNTIF($K$2:K2529,K2529)=1,"único","repetido")</f>
        <v>único</v>
      </c>
    </row>
    <row r="2530" spans="1:12" x14ac:dyDescent="0.3">
      <c r="A2530" s="1">
        <v>45640</v>
      </c>
      <c r="B2530" s="2">
        <v>45640.708517349536</v>
      </c>
      <c r="C2530" s="2" t="str">
        <f>TEXT(Tabla1[[#This Row],[date]],"mmm")</f>
        <v>dic</v>
      </c>
      <c r="D2530" s="2" t="str">
        <f>TEXT(Tabla1[[#This Row],[date]],"dddd")</f>
        <v>sábado</v>
      </c>
      <c r="E2530" s="2" t="str">
        <f>TEXT(Tabla1[[#This Row],[datetime]],"hh:mm")</f>
        <v>17:00</v>
      </c>
      <c r="F2530" t="s">
        <v>3</v>
      </c>
      <c r="G2530" t="s">
        <v>1017</v>
      </c>
      <c r="H2530" t="str">
        <f>IF(ISBLANK(G2530),"cash",IF(COUNTIF($D$2:D2530,D2530)=1,"Nuevo","frecuente"))</f>
        <v>frecuente</v>
      </c>
      <c r="I2530" s="8">
        <v>25.96</v>
      </c>
      <c r="J2530" t="s">
        <v>11</v>
      </c>
      <c r="K2530" t="str">
        <f>Tabla1[[#This Row],[day_of_the_week]]&amp;"-"&amp;Tabla1[[#This Row],[hour]]&amp;"-"&amp;Tabla1[[#This Row],[cash_type]]&amp;"-"&amp;Tabla1[[#This Row],[card]]&amp;"-"&amp;Tabla1[[#This Row],[coffee_name]]</f>
        <v>sábado-17:00-card-ANON-0000-0000-1003-Americano</v>
      </c>
      <c r="L2530" t="str">
        <f>IF(COUNTIF($K$2:K2530,K2530)=1,"único","repetido")</f>
        <v>único</v>
      </c>
    </row>
    <row r="2531" spans="1:12" x14ac:dyDescent="0.3">
      <c r="A2531" s="1">
        <v>45640</v>
      </c>
      <c r="B2531" s="2">
        <v>45640.709365567127</v>
      </c>
      <c r="C2531" s="2" t="str">
        <f>TEXT(Tabla1[[#This Row],[date]],"mmm")</f>
        <v>dic</v>
      </c>
      <c r="D2531" s="2" t="str">
        <f>TEXT(Tabla1[[#This Row],[date]],"dddd")</f>
        <v>sábado</v>
      </c>
      <c r="E2531" s="2" t="str">
        <f>TEXT(Tabla1[[#This Row],[datetime]],"hh:mm")</f>
        <v>17:01</v>
      </c>
      <c r="F2531" t="s">
        <v>3</v>
      </c>
      <c r="G2531" t="s">
        <v>1017</v>
      </c>
      <c r="H2531" t="str">
        <f>IF(ISBLANK(G2531),"cash",IF(COUNTIF($D$2:D2531,D2531)=1,"Nuevo","frecuente"))</f>
        <v>frecuente</v>
      </c>
      <c r="I2531" s="8">
        <v>25.96</v>
      </c>
      <c r="J2531" t="s">
        <v>11</v>
      </c>
      <c r="K2531" t="str">
        <f>Tabla1[[#This Row],[day_of_the_week]]&amp;"-"&amp;Tabla1[[#This Row],[hour]]&amp;"-"&amp;Tabla1[[#This Row],[cash_type]]&amp;"-"&amp;Tabla1[[#This Row],[card]]&amp;"-"&amp;Tabla1[[#This Row],[coffee_name]]</f>
        <v>sábado-17:01-card-ANON-0000-0000-1003-Americano</v>
      </c>
      <c r="L2531" t="str">
        <f>IF(COUNTIF($K$2:K2531,K2531)=1,"único","repetido")</f>
        <v>único</v>
      </c>
    </row>
    <row r="2532" spans="1:12" x14ac:dyDescent="0.3">
      <c r="A2532" s="1">
        <v>45640</v>
      </c>
      <c r="B2532" s="2">
        <v>45640.766483287036</v>
      </c>
      <c r="C2532" s="2" t="str">
        <f>TEXT(Tabla1[[#This Row],[date]],"mmm")</f>
        <v>dic</v>
      </c>
      <c r="D2532" s="2" t="str">
        <f>TEXT(Tabla1[[#This Row],[date]],"dddd")</f>
        <v>sábado</v>
      </c>
      <c r="E2532" s="2" t="str">
        <f>TEXT(Tabla1[[#This Row],[datetime]],"hh:mm")</f>
        <v>18:23</v>
      </c>
      <c r="F2532" t="s">
        <v>3</v>
      </c>
      <c r="G2532" t="s">
        <v>1023</v>
      </c>
      <c r="H2532" t="str">
        <f>IF(ISBLANK(G2532),"cash",IF(COUNTIF($D$2:D2532,D2532)=1,"Nuevo","frecuente"))</f>
        <v>frecuente</v>
      </c>
      <c r="I2532" s="8">
        <v>30.86</v>
      </c>
      <c r="J2532" t="s">
        <v>14</v>
      </c>
      <c r="K2532" t="str">
        <f>Tabla1[[#This Row],[day_of_the_week]]&amp;"-"&amp;Tabla1[[#This Row],[hour]]&amp;"-"&amp;Tabla1[[#This Row],[cash_type]]&amp;"-"&amp;Tabla1[[#This Row],[card]]&amp;"-"&amp;Tabla1[[#This Row],[coffee_name]]</f>
        <v>sábado-18:23-card-ANON-0000-0000-1009-Americano with Milk</v>
      </c>
      <c r="L2532" t="str">
        <f>IF(COUNTIF($K$2:K2532,K2532)=1,"único","repetido")</f>
        <v>único</v>
      </c>
    </row>
    <row r="2533" spans="1:12" x14ac:dyDescent="0.3">
      <c r="A2533" s="1">
        <v>45641</v>
      </c>
      <c r="B2533" s="2">
        <v>45641.464870451389</v>
      </c>
      <c r="C2533" s="2" t="str">
        <f>TEXT(Tabla1[[#This Row],[date]],"mmm")</f>
        <v>dic</v>
      </c>
      <c r="D2533" s="2" t="str">
        <f>TEXT(Tabla1[[#This Row],[date]],"dddd")</f>
        <v>domingo</v>
      </c>
      <c r="E2533" s="2" t="str">
        <f>TEXT(Tabla1[[#This Row],[datetime]],"hh:mm")</f>
        <v>11:09</v>
      </c>
      <c r="F2533" t="s">
        <v>3</v>
      </c>
      <c r="G2533" t="s">
        <v>584</v>
      </c>
      <c r="H2533" t="str">
        <f>IF(ISBLANK(G2533),"cash",IF(COUNTIF($D$2:D2533,D2533)=1,"Nuevo","frecuente"))</f>
        <v>frecuente</v>
      </c>
      <c r="I2533" s="8">
        <v>35.76</v>
      </c>
      <c r="J2533" t="s">
        <v>7</v>
      </c>
      <c r="K2533" t="str">
        <f>Tabla1[[#This Row],[day_of_the_week]]&amp;"-"&amp;Tabla1[[#This Row],[hour]]&amp;"-"&amp;Tabla1[[#This Row],[cash_type]]&amp;"-"&amp;Tabla1[[#This Row],[card]]&amp;"-"&amp;Tabla1[[#This Row],[coffee_name]]</f>
        <v>domingo-11:09-card-ANON-0000-0000-0570-Latte</v>
      </c>
      <c r="L2533" t="str">
        <f>IF(COUNTIF($K$2:K2533,K2533)=1,"único","repetido")</f>
        <v>único</v>
      </c>
    </row>
    <row r="2534" spans="1:12" x14ac:dyDescent="0.3">
      <c r="A2534" s="1">
        <v>45641</v>
      </c>
      <c r="B2534" s="2">
        <v>45641.465575150462</v>
      </c>
      <c r="C2534" s="2" t="str">
        <f>TEXT(Tabla1[[#This Row],[date]],"mmm")</f>
        <v>dic</v>
      </c>
      <c r="D2534" s="2" t="str">
        <f>TEXT(Tabla1[[#This Row],[date]],"dddd")</f>
        <v>domingo</v>
      </c>
      <c r="E2534" s="2" t="str">
        <f>TEXT(Tabla1[[#This Row],[datetime]],"hh:mm")</f>
        <v>11:10</v>
      </c>
      <c r="F2534" t="s">
        <v>3</v>
      </c>
      <c r="G2534" t="s">
        <v>584</v>
      </c>
      <c r="H2534" t="str">
        <f>IF(ISBLANK(G2534),"cash",IF(COUNTIF($D$2:D2534,D2534)=1,"Nuevo","frecuente"))</f>
        <v>frecuente</v>
      </c>
      <c r="I2534" s="8">
        <v>35.76</v>
      </c>
      <c r="J2534" t="s">
        <v>18</v>
      </c>
      <c r="K2534" t="str">
        <f>Tabla1[[#This Row],[day_of_the_week]]&amp;"-"&amp;Tabla1[[#This Row],[hour]]&amp;"-"&amp;Tabla1[[#This Row],[cash_type]]&amp;"-"&amp;Tabla1[[#This Row],[card]]&amp;"-"&amp;Tabla1[[#This Row],[coffee_name]]</f>
        <v>domingo-11:10-card-ANON-0000-0000-0570-Cocoa</v>
      </c>
      <c r="L2534" t="str">
        <f>IF(COUNTIF($K$2:K2534,K2534)=1,"único","repetido")</f>
        <v>único</v>
      </c>
    </row>
    <row r="2535" spans="1:12" x14ac:dyDescent="0.3">
      <c r="A2535" s="1">
        <v>45641</v>
      </c>
      <c r="B2535" s="2">
        <v>45641.748673449074</v>
      </c>
      <c r="C2535" s="2" t="str">
        <f>TEXT(Tabla1[[#This Row],[date]],"mmm")</f>
        <v>dic</v>
      </c>
      <c r="D2535" s="2" t="str">
        <f>TEXT(Tabla1[[#This Row],[date]],"dddd")</f>
        <v>domingo</v>
      </c>
      <c r="E2535" s="2" t="str">
        <f>TEXT(Tabla1[[#This Row],[datetime]],"hh:mm")</f>
        <v>17:58</v>
      </c>
      <c r="F2535" t="s">
        <v>3</v>
      </c>
      <c r="G2535" t="s">
        <v>812</v>
      </c>
      <c r="H2535" t="str">
        <f>IF(ISBLANK(G2535),"cash",IF(COUNTIF($D$2:D2535,D2535)=1,"Nuevo","frecuente"))</f>
        <v>frecuente</v>
      </c>
      <c r="I2535" s="8">
        <v>35.76</v>
      </c>
      <c r="J2535" t="s">
        <v>9</v>
      </c>
      <c r="K2535" t="str">
        <f>Tabla1[[#This Row],[day_of_the_week]]&amp;"-"&amp;Tabla1[[#This Row],[hour]]&amp;"-"&amp;Tabla1[[#This Row],[cash_type]]&amp;"-"&amp;Tabla1[[#This Row],[card]]&amp;"-"&amp;Tabla1[[#This Row],[coffee_name]]</f>
        <v>domingo-17:58-card-ANON-0000-0000-0798-Hot Chocolate</v>
      </c>
      <c r="L2535" t="str">
        <f>IF(COUNTIF($K$2:K2535,K2535)=1,"único","repetido")</f>
        <v>único</v>
      </c>
    </row>
    <row r="2536" spans="1:12" x14ac:dyDescent="0.3">
      <c r="A2536" s="1">
        <v>45642</v>
      </c>
      <c r="B2536" s="2">
        <v>45642.327990497688</v>
      </c>
      <c r="C2536" s="2" t="str">
        <f>TEXT(Tabla1[[#This Row],[date]],"mmm")</f>
        <v>dic</v>
      </c>
      <c r="D2536" s="2" t="str">
        <f>TEXT(Tabla1[[#This Row],[date]],"dddd")</f>
        <v>lunes</v>
      </c>
      <c r="E2536" s="2" t="str">
        <f>TEXT(Tabla1[[#This Row],[datetime]],"hh:mm")</f>
        <v>07:52</v>
      </c>
      <c r="F2536" t="s">
        <v>3</v>
      </c>
      <c r="G2536" t="s">
        <v>584</v>
      </c>
      <c r="H2536" t="str">
        <f>IF(ISBLANK(G2536),"cash",IF(COUNTIF($D$2:D2536,D2536)=1,"Nuevo","frecuente"))</f>
        <v>frecuente</v>
      </c>
      <c r="I2536" s="8">
        <v>35.76</v>
      </c>
      <c r="J2536" t="s">
        <v>7</v>
      </c>
      <c r="K2536" t="str">
        <f>Tabla1[[#This Row],[day_of_the_week]]&amp;"-"&amp;Tabla1[[#This Row],[hour]]&amp;"-"&amp;Tabla1[[#This Row],[cash_type]]&amp;"-"&amp;Tabla1[[#This Row],[card]]&amp;"-"&amp;Tabla1[[#This Row],[coffee_name]]</f>
        <v>lunes-07:52-card-ANON-0000-0000-0570-Latte</v>
      </c>
      <c r="L2536" t="str">
        <f>IF(COUNTIF($K$2:K2536,K2536)=1,"único","repetido")</f>
        <v>único</v>
      </c>
    </row>
    <row r="2537" spans="1:12" x14ac:dyDescent="0.3">
      <c r="A2537" s="1">
        <v>45642</v>
      </c>
      <c r="B2537" s="2">
        <v>45642.335776608794</v>
      </c>
      <c r="C2537" s="2" t="str">
        <f>TEXT(Tabla1[[#This Row],[date]],"mmm")</f>
        <v>dic</v>
      </c>
      <c r="D2537" s="2" t="str">
        <f>TEXT(Tabla1[[#This Row],[date]],"dddd")</f>
        <v>lunes</v>
      </c>
      <c r="E2537" s="2" t="str">
        <f>TEXT(Tabla1[[#This Row],[datetime]],"hh:mm")</f>
        <v>08:03</v>
      </c>
      <c r="F2537" t="s">
        <v>3</v>
      </c>
      <c r="G2537" t="s">
        <v>1024</v>
      </c>
      <c r="H2537" t="str">
        <f>IF(ISBLANK(G2537),"cash",IF(COUNTIF($D$2:D2537,D2537)=1,"Nuevo","frecuente"))</f>
        <v>frecuente</v>
      </c>
      <c r="I2537" s="8">
        <v>35.76</v>
      </c>
      <c r="J2537" t="s">
        <v>9</v>
      </c>
      <c r="K2537" t="str">
        <f>Tabla1[[#This Row],[day_of_the_week]]&amp;"-"&amp;Tabla1[[#This Row],[hour]]&amp;"-"&amp;Tabla1[[#This Row],[cash_type]]&amp;"-"&amp;Tabla1[[#This Row],[card]]&amp;"-"&amp;Tabla1[[#This Row],[coffee_name]]</f>
        <v>lunes-08:03-card-ANON-0000-0000-1010-Hot Chocolate</v>
      </c>
      <c r="L2537" t="str">
        <f>IF(COUNTIF($K$2:K2537,K2537)=1,"único","repetido")</f>
        <v>único</v>
      </c>
    </row>
    <row r="2538" spans="1:12" x14ac:dyDescent="0.3">
      <c r="A2538" s="1">
        <v>45642</v>
      </c>
      <c r="B2538" s="2">
        <v>45642.365900763885</v>
      </c>
      <c r="C2538" s="2" t="str">
        <f>TEXT(Tabla1[[#This Row],[date]],"mmm")</f>
        <v>dic</v>
      </c>
      <c r="D2538" s="2" t="str">
        <f>TEXT(Tabla1[[#This Row],[date]],"dddd")</f>
        <v>lunes</v>
      </c>
      <c r="E2538" s="2" t="str">
        <f>TEXT(Tabla1[[#This Row],[datetime]],"hh:mm")</f>
        <v>08:46</v>
      </c>
      <c r="F2538" t="s">
        <v>3</v>
      </c>
      <c r="G2538" t="s">
        <v>728</v>
      </c>
      <c r="H2538" t="str">
        <f>IF(ISBLANK(G2538),"cash",IF(COUNTIF($D$2:D2538,D2538)=1,"Nuevo","frecuente"))</f>
        <v>frecuente</v>
      </c>
      <c r="I2538" s="8">
        <v>35.76</v>
      </c>
      <c r="J2538" t="s">
        <v>18</v>
      </c>
      <c r="K2538" t="str">
        <f>Tabla1[[#This Row],[day_of_the_week]]&amp;"-"&amp;Tabla1[[#This Row],[hour]]&amp;"-"&amp;Tabla1[[#This Row],[cash_type]]&amp;"-"&amp;Tabla1[[#This Row],[card]]&amp;"-"&amp;Tabla1[[#This Row],[coffee_name]]</f>
        <v>lunes-08:46-card-ANON-0000-0000-0714-Cocoa</v>
      </c>
      <c r="L2538" t="str">
        <f>IF(COUNTIF($K$2:K2538,K2538)=1,"único","repetido")</f>
        <v>único</v>
      </c>
    </row>
    <row r="2539" spans="1:12" x14ac:dyDescent="0.3">
      <c r="A2539" s="1">
        <v>45642</v>
      </c>
      <c r="B2539" s="2">
        <v>45642.513288553244</v>
      </c>
      <c r="C2539" s="2" t="str">
        <f>TEXT(Tabla1[[#This Row],[date]],"mmm")</f>
        <v>dic</v>
      </c>
      <c r="D2539" s="2" t="str">
        <f>TEXT(Tabla1[[#This Row],[date]],"dddd")</f>
        <v>lunes</v>
      </c>
      <c r="E2539" s="2" t="str">
        <f>TEXT(Tabla1[[#This Row],[datetime]],"hh:mm")</f>
        <v>12:19</v>
      </c>
      <c r="F2539" t="s">
        <v>3</v>
      </c>
      <c r="G2539" t="s">
        <v>1025</v>
      </c>
      <c r="H2539" t="str">
        <f>IF(ISBLANK(G2539),"cash",IF(COUNTIF($D$2:D2539,D2539)=1,"Nuevo","frecuente"))</f>
        <v>frecuente</v>
      </c>
      <c r="I2539" s="8">
        <v>30.86</v>
      </c>
      <c r="J2539" t="s">
        <v>14</v>
      </c>
      <c r="K2539" t="str">
        <f>Tabla1[[#This Row],[day_of_the_week]]&amp;"-"&amp;Tabla1[[#This Row],[hour]]&amp;"-"&amp;Tabla1[[#This Row],[cash_type]]&amp;"-"&amp;Tabla1[[#This Row],[card]]&amp;"-"&amp;Tabla1[[#This Row],[coffee_name]]</f>
        <v>lunes-12:19-card-ANON-0000-0000-1011-Americano with Milk</v>
      </c>
      <c r="L2539" t="str">
        <f>IF(COUNTIF($K$2:K2539,K2539)=1,"único","repetido")</f>
        <v>único</v>
      </c>
    </row>
    <row r="2540" spans="1:12" x14ac:dyDescent="0.3">
      <c r="A2540" s="1">
        <v>45642</v>
      </c>
      <c r="B2540" s="2">
        <v>45642.547830752315</v>
      </c>
      <c r="C2540" s="2" t="str">
        <f>TEXT(Tabla1[[#This Row],[date]],"mmm")</f>
        <v>dic</v>
      </c>
      <c r="D2540" s="2" t="str">
        <f>TEXT(Tabla1[[#This Row],[date]],"dddd")</f>
        <v>lunes</v>
      </c>
      <c r="E2540" s="2" t="str">
        <f>TEXT(Tabla1[[#This Row],[datetime]],"hh:mm")</f>
        <v>13:08</v>
      </c>
      <c r="F2540" t="s">
        <v>3</v>
      </c>
      <c r="G2540" t="s">
        <v>900</v>
      </c>
      <c r="H2540" t="str">
        <f>IF(ISBLANK(G2540),"cash",IF(COUNTIF($D$2:D2540,D2540)=1,"Nuevo","frecuente"))</f>
        <v>frecuente</v>
      </c>
      <c r="I2540" s="8">
        <v>35.76</v>
      </c>
      <c r="J2540" t="s">
        <v>7</v>
      </c>
      <c r="K2540" t="str">
        <f>Tabla1[[#This Row],[day_of_the_week]]&amp;"-"&amp;Tabla1[[#This Row],[hour]]&amp;"-"&amp;Tabla1[[#This Row],[cash_type]]&amp;"-"&amp;Tabla1[[#This Row],[card]]&amp;"-"&amp;Tabla1[[#This Row],[coffee_name]]</f>
        <v>lunes-13:08-card-ANON-0000-0000-0886-Latte</v>
      </c>
      <c r="L2540" t="str">
        <f>IF(COUNTIF($K$2:K2540,K2540)=1,"único","repetido")</f>
        <v>único</v>
      </c>
    </row>
    <row r="2541" spans="1:12" x14ac:dyDescent="0.3">
      <c r="A2541" s="1">
        <v>45642</v>
      </c>
      <c r="B2541" s="2">
        <v>45642.592571168978</v>
      </c>
      <c r="C2541" s="2" t="str">
        <f>TEXT(Tabla1[[#This Row],[date]],"mmm")</f>
        <v>dic</v>
      </c>
      <c r="D2541" s="2" t="str">
        <f>TEXT(Tabla1[[#This Row],[date]],"dddd")</f>
        <v>lunes</v>
      </c>
      <c r="E2541" s="2" t="str">
        <f>TEXT(Tabla1[[#This Row],[datetime]],"hh:mm")</f>
        <v>14:13</v>
      </c>
      <c r="F2541" t="s">
        <v>3</v>
      </c>
      <c r="G2541" t="s">
        <v>910</v>
      </c>
      <c r="H2541" t="str">
        <f>IF(ISBLANK(G2541),"cash",IF(COUNTIF($D$2:D2541,D2541)=1,"Nuevo","frecuente"))</f>
        <v>frecuente</v>
      </c>
      <c r="I2541" s="8">
        <v>35.76</v>
      </c>
      <c r="J2541" t="s">
        <v>9</v>
      </c>
      <c r="K2541" t="str">
        <f>Tabla1[[#This Row],[day_of_the_week]]&amp;"-"&amp;Tabla1[[#This Row],[hour]]&amp;"-"&amp;Tabla1[[#This Row],[cash_type]]&amp;"-"&amp;Tabla1[[#This Row],[card]]&amp;"-"&amp;Tabla1[[#This Row],[coffee_name]]</f>
        <v>lunes-14:13-card-ANON-0000-0000-0896-Hot Chocolate</v>
      </c>
      <c r="L2541" t="str">
        <f>IF(COUNTIF($K$2:K2541,K2541)=1,"único","repetido")</f>
        <v>único</v>
      </c>
    </row>
    <row r="2542" spans="1:12" x14ac:dyDescent="0.3">
      <c r="A2542" s="1">
        <v>45642</v>
      </c>
      <c r="B2542" s="2">
        <v>45642.766053761574</v>
      </c>
      <c r="C2542" s="2" t="str">
        <f>TEXT(Tabla1[[#This Row],[date]],"mmm")</f>
        <v>dic</v>
      </c>
      <c r="D2542" s="2" t="str">
        <f>TEXT(Tabla1[[#This Row],[date]],"dddd")</f>
        <v>lunes</v>
      </c>
      <c r="E2542" s="2" t="str">
        <f>TEXT(Tabla1[[#This Row],[datetime]],"hh:mm")</f>
        <v>18:23</v>
      </c>
      <c r="F2542" t="s">
        <v>3</v>
      </c>
      <c r="G2542" t="s">
        <v>23</v>
      </c>
      <c r="H2542" t="str">
        <f>IF(ISBLANK(G2542),"cash",IF(COUNTIF($D$2:D2542,D2542)=1,"Nuevo","frecuente"))</f>
        <v>frecuente</v>
      </c>
      <c r="I2542" s="8">
        <v>35.76</v>
      </c>
      <c r="J2542" t="s">
        <v>7</v>
      </c>
      <c r="K2542" t="str">
        <f>Tabla1[[#This Row],[day_of_the_week]]&amp;"-"&amp;Tabla1[[#This Row],[hour]]&amp;"-"&amp;Tabla1[[#This Row],[cash_type]]&amp;"-"&amp;Tabla1[[#This Row],[card]]&amp;"-"&amp;Tabla1[[#This Row],[coffee_name]]</f>
        <v>lunes-18:23-card-ANON-0000-0000-0012-Latte</v>
      </c>
      <c r="L2542" t="str">
        <f>IF(COUNTIF($K$2:K2542,K2542)=1,"único","repetido")</f>
        <v>único</v>
      </c>
    </row>
    <row r="2543" spans="1:12" x14ac:dyDescent="0.3">
      <c r="A2543" s="1">
        <v>45642</v>
      </c>
      <c r="B2543" s="2">
        <v>45642.766683032409</v>
      </c>
      <c r="C2543" s="2" t="str">
        <f>TEXT(Tabla1[[#This Row],[date]],"mmm")</f>
        <v>dic</v>
      </c>
      <c r="D2543" s="2" t="str">
        <f>TEXT(Tabla1[[#This Row],[date]],"dddd")</f>
        <v>lunes</v>
      </c>
      <c r="E2543" s="2" t="str">
        <f>TEXT(Tabla1[[#This Row],[datetime]],"hh:mm")</f>
        <v>18:24</v>
      </c>
      <c r="F2543" t="s">
        <v>3</v>
      </c>
      <c r="G2543" t="s">
        <v>23</v>
      </c>
      <c r="H2543" t="str">
        <f>IF(ISBLANK(G2543),"cash",IF(COUNTIF($D$2:D2543,D2543)=1,"Nuevo","frecuente"))</f>
        <v>frecuente</v>
      </c>
      <c r="I2543" s="8">
        <v>30.86</v>
      </c>
      <c r="J2543" t="s">
        <v>14</v>
      </c>
      <c r="K2543" t="str">
        <f>Tabla1[[#This Row],[day_of_the_week]]&amp;"-"&amp;Tabla1[[#This Row],[hour]]&amp;"-"&amp;Tabla1[[#This Row],[cash_type]]&amp;"-"&amp;Tabla1[[#This Row],[card]]&amp;"-"&amp;Tabla1[[#This Row],[coffee_name]]</f>
        <v>lunes-18:24-card-ANON-0000-0000-0012-Americano with Milk</v>
      </c>
      <c r="L2543" t="str">
        <f>IF(COUNTIF($K$2:K2543,K2543)=1,"único","repetido")</f>
        <v>único</v>
      </c>
    </row>
    <row r="2544" spans="1:12" x14ac:dyDescent="0.3">
      <c r="A2544" s="1">
        <v>45643</v>
      </c>
      <c r="B2544" s="2">
        <v>45643.366876828703</v>
      </c>
      <c r="C2544" s="2" t="str">
        <f>TEXT(Tabla1[[#This Row],[date]],"mmm")</f>
        <v>dic</v>
      </c>
      <c r="D2544" s="2" t="str">
        <f>TEXT(Tabla1[[#This Row],[date]],"dddd")</f>
        <v>martes</v>
      </c>
      <c r="E2544" s="2" t="str">
        <f>TEXT(Tabla1[[#This Row],[datetime]],"hh:mm")</f>
        <v>08:48</v>
      </c>
      <c r="F2544" t="s">
        <v>3</v>
      </c>
      <c r="G2544" t="s">
        <v>1026</v>
      </c>
      <c r="H2544" t="str">
        <f>IF(ISBLANK(G2544),"cash",IF(COUNTIF($D$2:D2544,D2544)=1,"Nuevo","frecuente"))</f>
        <v>frecuente</v>
      </c>
      <c r="I2544" s="8">
        <v>25.96</v>
      </c>
      <c r="J2544" t="s">
        <v>28</v>
      </c>
      <c r="K2544" t="str">
        <f>Tabla1[[#This Row],[day_of_the_week]]&amp;"-"&amp;Tabla1[[#This Row],[hour]]&amp;"-"&amp;Tabla1[[#This Row],[cash_type]]&amp;"-"&amp;Tabla1[[#This Row],[card]]&amp;"-"&amp;Tabla1[[#This Row],[coffee_name]]</f>
        <v>martes-08:48-card-ANON-0000-0000-1012-Cortado</v>
      </c>
      <c r="L2544" t="str">
        <f>IF(COUNTIF($K$2:K2544,K2544)=1,"único","repetido")</f>
        <v>único</v>
      </c>
    </row>
    <row r="2545" spans="1:12" x14ac:dyDescent="0.3">
      <c r="A2545" s="1">
        <v>45643</v>
      </c>
      <c r="B2545" s="2">
        <v>45643.369822118053</v>
      </c>
      <c r="C2545" s="2" t="str">
        <f>TEXT(Tabla1[[#This Row],[date]],"mmm")</f>
        <v>dic</v>
      </c>
      <c r="D2545" s="2" t="str">
        <f>TEXT(Tabla1[[#This Row],[date]],"dddd")</f>
        <v>martes</v>
      </c>
      <c r="E2545" s="2" t="str">
        <f>TEXT(Tabla1[[#This Row],[datetime]],"hh:mm")</f>
        <v>08:52</v>
      </c>
      <c r="F2545" t="s">
        <v>3</v>
      </c>
      <c r="G2545" t="s">
        <v>1027</v>
      </c>
      <c r="H2545" t="str">
        <f>IF(ISBLANK(G2545),"cash",IF(COUNTIF($D$2:D2545,D2545)=1,"Nuevo","frecuente"))</f>
        <v>frecuente</v>
      </c>
      <c r="I2545" s="8">
        <v>35.76</v>
      </c>
      <c r="J2545" t="s">
        <v>43</v>
      </c>
      <c r="K2545" t="str">
        <f>Tabla1[[#This Row],[day_of_the_week]]&amp;"-"&amp;Tabla1[[#This Row],[hour]]&amp;"-"&amp;Tabla1[[#This Row],[cash_type]]&amp;"-"&amp;Tabla1[[#This Row],[card]]&amp;"-"&amp;Tabla1[[#This Row],[coffee_name]]</f>
        <v>martes-08:52-card-ANON-0000-0000-1013-Cappuccino</v>
      </c>
      <c r="L2545" t="str">
        <f>IF(COUNTIF($K$2:K2545,K2545)=1,"único","repetido")</f>
        <v>único</v>
      </c>
    </row>
    <row r="2546" spans="1:12" x14ac:dyDescent="0.3">
      <c r="A2546" s="1">
        <v>45643</v>
      </c>
      <c r="B2546" s="2">
        <v>45643.450758506944</v>
      </c>
      <c r="C2546" s="2" t="str">
        <f>TEXT(Tabla1[[#This Row],[date]],"mmm")</f>
        <v>dic</v>
      </c>
      <c r="D2546" s="2" t="str">
        <f>TEXT(Tabla1[[#This Row],[date]],"dddd")</f>
        <v>martes</v>
      </c>
      <c r="E2546" s="2" t="str">
        <f>TEXT(Tabla1[[#This Row],[datetime]],"hh:mm")</f>
        <v>10:49</v>
      </c>
      <c r="F2546" t="s">
        <v>3</v>
      </c>
      <c r="G2546" t="s">
        <v>290</v>
      </c>
      <c r="H2546" t="str">
        <f>IF(ISBLANK(G2546),"cash",IF(COUNTIF($D$2:D2546,D2546)=1,"Nuevo","frecuente"))</f>
        <v>frecuente</v>
      </c>
      <c r="I2546" s="8">
        <v>30.86</v>
      </c>
      <c r="J2546" t="s">
        <v>14</v>
      </c>
      <c r="K2546" t="str">
        <f>Tabla1[[#This Row],[day_of_the_week]]&amp;"-"&amp;Tabla1[[#This Row],[hour]]&amp;"-"&amp;Tabla1[[#This Row],[cash_type]]&amp;"-"&amp;Tabla1[[#This Row],[card]]&amp;"-"&amp;Tabla1[[#This Row],[coffee_name]]</f>
        <v>martes-10:49-card-ANON-0000-0000-0276-Americano with Milk</v>
      </c>
      <c r="L2546" t="str">
        <f>IF(COUNTIF($K$2:K2546,K2546)=1,"único","repetido")</f>
        <v>único</v>
      </c>
    </row>
    <row r="2547" spans="1:12" x14ac:dyDescent="0.3">
      <c r="A2547" s="1">
        <v>45643</v>
      </c>
      <c r="B2547" s="2">
        <v>45643.682350219904</v>
      </c>
      <c r="C2547" s="2" t="str">
        <f>TEXT(Tabla1[[#This Row],[date]],"mmm")</f>
        <v>dic</v>
      </c>
      <c r="D2547" s="2" t="str">
        <f>TEXT(Tabla1[[#This Row],[date]],"dddd")</f>
        <v>martes</v>
      </c>
      <c r="E2547" s="2" t="str">
        <f>TEXT(Tabla1[[#This Row],[datetime]],"hh:mm")</f>
        <v>16:22</v>
      </c>
      <c r="F2547" t="s">
        <v>3</v>
      </c>
      <c r="G2547" t="s">
        <v>1028</v>
      </c>
      <c r="H2547" t="str">
        <f>IF(ISBLANK(G2547),"cash",IF(COUNTIF($D$2:D2547,D2547)=1,"Nuevo","frecuente"))</f>
        <v>frecuente</v>
      </c>
      <c r="I2547" s="8">
        <v>25.96</v>
      </c>
      <c r="J2547" t="s">
        <v>11</v>
      </c>
      <c r="K2547" t="str">
        <f>Tabla1[[#This Row],[day_of_the_week]]&amp;"-"&amp;Tabla1[[#This Row],[hour]]&amp;"-"&amp;Tabla1[[#This Row],[cash_type]]&amp;"-"&amp;Tabla1[[#This Row],[card]]&amp;"-"&amp;Tabla1[[#This Row],[coffee_name]]</f>
        <v>martes-16:22-card-ANON-0000-0000-1014-Americano</v>
      </c>
      <c r="L2547" t="str">
        <f>IF(COUNTIF($K$2:K2547,K2547)=1,"único","repetido")</f>
        <v>único</v>
      </c>
    </row>
    <row r="2548" spans="1:12" x14ac:dyDescent="0.3">
      <c r="A2548" s="1">
        <v>45643</v>
      </c>
      <c r="B2548" s="2">
        <v>45643.683062557873</v>
      </c>
      <c r="C2548" s="2" t="str">
        <f>TEXT(Tabla1[[#This Row],[date]],"mmm")</f>
        <v>dic</v>
      </c>
      <c r="D2548" s="2" t="str">
        <f>TEXT(Tabla1[[#This Row],[date]],"dddd")</f>
        <v>martes</v>
      </c>
      <c r="E2548" s="2" t="str">
        <f>TEXT(Tabla1[[#This Row],[datetime]],"hh:mm")</f>
        <v>16:23</v>
      </c>
      <c r="F2548" t="s">
        <v>3</v>
      </c>
      <c r="G2548" t="s">
        <v>1028</v>
      </c>
      <c r="H2548" t="str">
        <f>IF(ISBLANK(G2548),"cash",IF(COUNTIF($D$2:D2548,D2548)=1,"Nuevo","frecuente"))</f>
        <v>frecuente</v>
      </c>
      <c r="I2548" s="8">
        <v>35.76</v>
      </c>
      <c r="J2548" t="s">
        <v>18</v>
      </c>
      <c r="K2548" t="str">
        <f>Tabla1[[#This Row],[day_of_the_week]]&amp;"-"&amp;Tabla1[[#This Row],[hour]]&amp;"-"&amp;Tabla1[[#This Row],[cash_type]]&amp;"-"&amp;Tabla1[[#This Row],[card]]&amp;"-"&amp;Tabla1[[#This Row],[coffee_name]]</f>
        <v>martes-16:23-card-ANON-0000-0000-1014-Cocoa</v>
      </c>
      <c r="L2548" t="str">
        <f>IF(COUNTIF($K$2:K2548,K2548)=1,"único","repetido")</f>
        <v>único</v>
      </c>
    </row>
    <row r="2549" spans="1:12" x14ac:dyDescent="0.3">
      <c r="A2549" s="1">
        <v>45643</v>
      </c>
      <c r="B2549" s="2">
        <v>45643.718310937496</v>
      </c>
      <c r="C2549" s="2" t="str">
        <f>TEXT(Tabla1[[#This Row],[date]],"mmm")</f>
        <v>dic</v>
      </c>
      <c r="D2549" s="2" t="str">
        <f>TEXT(Tabla1[[#This Row],[date]],"dddd")</f>
        <v>martes</v>
      </c>
      <c r="E2549" s="2" t="str">
        <f>TEXT(Tabla1[[#This Row],[datetime]],"hh:mm")</f>
        <v>17:14</v>
      </c>
      <c r="F2549" t="s">
        <v>3</v>
      </c>
      <c r="G2549" t="s">
        <v>678</v>
      </c>
      <c r="H2549" t="str">
        <f>IF(ISBLANK(G2549),"cash",IF(COUNTIF($D$2:D2549,D2549)=1,"Nuevo","frecuente"))</f>
        <v>frecuente</v>
      </c>
      <c r="I2549" s="8">
        <v>35.76</v>
      </c>
      <c r="J2549" t="s">
        <v>43</v>
      </c>
      <c r="K2549" t="str">
        <f>Tabla1[[#This Row],[day_of_the_week]]&amp;"-"&amp;Tabla1[[#This Row],[hour]]&amp;"-"&amp;Tabla1[[#This Row],[cash_type]]&amp;"-"&amp;Tabla1[[#This Row],[card]]&amp;"-"&amp;Tabla1[[#This Row],[coffee_name]]</f>
        <v>martes-17:14-card-ANON-0000-0000-0664-Cappuccino</v>
      </c>
      <c r="L2549" t="str">
        <f>IF(COUNTIF($K$2:K2549,K2549)=1,"único","repetido")</f>
        <v>único</v>
      </c>
    </row>
    <row r="2550" spans="1:12" x14ac:dyDescent="0.3">
      <c r="A2550" s="1">
        <v>45643</v>
      </c>
      <c r="B2550" s="2">
        <v>45643.788163217592</v>
      </c>
      <c r="C2550" s="2" t="str">
        <f>TEXT(Tabla1[[#This Row],[date]],"mmm")</f>
        <v>dic</v>
      </c>
      <c r="D2550" s="2" t="str">
        <f>TEXT(Tabla1[[#This Row],[date]],"dddd")</f>
        <v>martes</v>
      </c>
      <c r="E2550" s="2" t="str">
        <f>TEXT(Tabla1[[#This Row],[datetime]],"hh:mm")</f>
        <v>18:54</v>
      </c>
      <c r="F2550" t="s">
        <v>3</v>
      </c>
      <c r="G2550" t="s">
        <v>921</v>
      </c>
      <c r="H2550" t="str">
        <f>IF(ISBLANK(G2550),"cash",IF(COUNTIF($D$2:D2550,D2550)=1,"Nuevo","frecuente"))</f>
        <v>frecuente</v>
      </c>
      <c r="I2550" s="8">
        <v>35.76</v>
      </c>
      <c r="J2550" t="s">
        <v>18</v>
      </c>
      <c r="K2550" t="str">
        <f>Tabla1[[#This Row],[day_of_the_week]]&amp;"-"&amp;Tabla1[[#This Row],[hour]]&amp;"-"&amp;Tabla1[[#This Row],[cash_type]]&amp;"-"&amp;Tabla1[[#This Row],[card]]&amp;"-"&amp;Tabla1[[#This Row],[coffee_name]]</f>
        <v>martes-18:54-card-ANON-0000-0000-0907-Cocoa</v>
      </c>
      <c r="L2550" t="str">
        <f>IF(COUNTIF($K$2:K2550,K2550)=1,"único","repetido")</f>
        <v>único</v>
      </c>
    </row>
    <row r="2551" spans="1:12" x14ac:dyDescent="0.3">
      <c r="A2551" s="1">
        <v>45644</v>
      </c>
      <c r="B2551" s="2">
        <v>45644.396160706019</v>
      </c>
      <c r="C2551" s="2" t="str">
        <f>TEXT(Tabla1[[#This Row],[date]],"mmm")</f>
        <v>dic</v>
      </c>
      <c r="D2551" s="2" t="str">
        <f>TEXT(Tabla1[[#This Row],[date]],"dddd")</f>
        <v>miércoles</v>
      </c>
      <c r="E2551" s="2" t="str">
        <f>TEXT(Tabla1[[#This Row],[datetime]],"hh:mm")</f>
        <v>09:30</v>
      </c>
      <c r="F2551" t="s">
        <v>3</v>
      </c>
      <c r="G2551" t="s">
        <v>1029</v>
      </c>
      <c r="H2551" t="str">
        <f>IF(ISBLANK(G2551),"cash",IF(COUNTIF($D$2:D2551,D2551)=1,"Nuevo","frecuente"))</f>
        <v>frecuente</v>
      </c>
      <c r="I2551" s="8">
        <v>35.76</v>
      </c>
      <c r="J2551" t="s">
        <v>7</v>
      </c>
      <c r="K2551" t="str">
        <f>Tabla1[[#This Row],[day_of_the_week]]&amp;"-"&amp;Tabla1[[#This Row],[hour]]&amp;"-"&amp;Tabla1[[#This Row],[cash_type]]&amp;"-"&amp;Tabla1[[#This Row],[card]]&amp;"-"&amp;Tabla1[[#This Row],[coffee_name]]</f>
        <v>miércoles-09:30-card-ANON-0000-0000-1015-Latte</v>
      </c>
      <c r="L2551" t="str">
        <f>IF(COUNTIF($K$2:K2551,K2551)=1,"único","repetido")</f>
        <v>único</v>
      </c>
    </row>
    <row r="2552" spans="1:12" x14ac:dyDescent="0.3">
      <c r="A2552" s="1">
        <v>45644</v>
      </c>
      <c r="B2552" s="2">
        <v>45644.417609849537</v>
      </c>
      <c r="C2552" s="2" t="str">
        <f>TEXT(Tabla1[[#This Row],[date]],"mmm")</f>
        <v>dic</v>
      </c>
      <c r="D2552" s="2" t="str">
        <f>TEXT(Tabla1[[#This Row],[date]],"dddd")</f>
        <v>miércoles</v>
      </c>
      <c r="E2552" s="2" t="str">
        <f>TEXT(Tabla1[[#This Row],[datetime]],"hh:mm")</f>
        <v>10:01</v>
      </c>
      <c r="F2552" t="s">
        <v>3</v>
      </c>
      <c r="G2552" t="s">
        <v>1030</v>
      </c>
      <c r="H2552" t="str">
        <f>IF(ISBLANK(G2552),"cash",IF(COUNTIF($D$2:D2552,D2552)=1,"Nuevo","frecuente"))</f>
        <v>frecuente</v>
      </c>
      <c r="I2552" s="8">
        <v>30.86</v>
      </c>
      <c r="J2552" t="s">
        <v>14</v>
      </c>
      <c r="K2552" t="str">
        <f>Tabla1[[#This Row],[day_of_the_week]]&amp;"-"&amp;Tabla1[[#This Row],[hour]]&amp;"-"&amp;Tabla1[[#This Row],[cash_type]]&amp;"-"&amp;Tabla1[[#This Row],[card]]&amp;"-"&amp;Tabla1[[#This Row],[coffee_name]]</f>
        <v>miércoles-10:01-card-ANON-0000-0000-1016-Americano with Milk</v>
      </c>
      <c r="L2552" t="str">
        <f>IF(COUNTIF($K$2:K2552,K2552)=1,"único","repetido")</f>
        <v>único</v>
      </c>
    </row>
    <row r="2553" spans="1:12" x14ac:dyDescent="0.3">
      <c r="A2553" s="1">
        <v>45644</v>
      </c>
      <c r="B2553" s="2">
        <v>45644.418773935184</v>
      </c>
      <c r="C2553" s="2" t="str">
        <f>TEXT(Tabla1[[#This Row],[date]],"mmm")</f>
        <v>dic</v>
      </c>
      <c r="D2553" s="2" t="str">
        <f>TEXT(Tabla1[[#This Row],[date]],"dddd")</f>
        <v>miércoles</v>
      </c>
      <c r="E2553" s="2" t="str">
        <f>TEXT(Tabla1[[#This Row],[datetime]],"hh:mm")</f>
        <v>10:03</v>
      </c>
      <c r="F2553" t="s">
        <v>3</v>
      </c>
      <c r="G2553" t="s">
        <v>1030</v>
      </c>
      <c r="H2553" t="str">
        <f>IF(ISBLANK(G2553),"cash",IF(COUNTIF($D$2:D2553,D2553)=1,"Nuevo","frecuente"))</f>
        <v>frecuente</v>
      </c>
      <c r="I2553" s="8">
        <v>35.76</v>
      </c>
      <c r="J2553" t="s">
        <v>7</v>
      </c>
      <c r="K2553" t="str">
        <f>Tabla1[[#This Row],[day_of_the_week]]&amp;"-"&amp;Tabla1[[#This Row],[hour]]&amp;"-"&amp;Tabla1[[#This Row],[cash_type]]&amp;"-"&amp;Tabla1[[#This Row],[card]]&amp;"-"&amp;Tabla1[[#This Row],[coffee_name]]</f>
        <v>miércoles-10:03-card-ANON-0000-0000-1016-Latte</v>
      </c>
      <c r="L2553" t="str">
        <f>IF(COUNTIF($K$2:K2553,K2553)=1,"único","repetido")</f>
        <v>único</v>
      </c>
    </row>
    <row r="2554" spans="1:12" x14ac:dyDescent="0.3">
      <c r="A2554" s="1">
        <v>45644</v>
      </c>
      <c r="B2554" s="2">
        <v>45644.419483564816</v>
      </c>
      <c r="C2554" s="2" t="str">
        <f>TEXT(Tabla1[[#This Row],[date]],"mmm")</f>
        <v>dic</v>
      </c>
      <c r="D2554" s="2" t="str">
        <f>TEXT(Tabla1[[#This Row],[date]],"dddd")</f>
        <v>miércoles</v>
      </c>
      <c r="E2554" s="2" t="str">
        <f>TEXT(Tabla1[[#This Row],[datetime]],"hh:mm")</f>
        <v>10:04</v>
      </c>
      <c r="F2554" t="s">
        <v>3</v>
      </c>
      <c r="G2554" t="s">
        <v>1030</v>
      </c>
      <c r="H2554" t="str">
        <f>IF(ISBLANK(G2554),"cash",IF(COUNTIF($D$2:D2554,D2554)=1,"Nuevo","frecuente"))</f>
        <v>frecuente</v>
      </c>
      <c r="I2554" s="8">
        <v>35.76</v>
      </c>
      <c r="J2554" t="s">
        <v>43</v>
      </c>
      <c r="K2554" t="str">
        <f>Tabla1[[#This Row],[day_of_the_week]]&amp;"-"&amp;Tabla1[[#This Row],[hour]]&amp;"-"&amp;Tabla1[[#This Row],[cash_type]]&amp;"-"&amp;Tabla1[[#This Row],[card]]&amp;"-"&amp;Tabla1[[#This Row],[coffee_name]]</f>
        <v>miércoles-10:04-card-ANON-0000-0000-1016-Cappuccino</v>
      </c>
      <c r="L2554" t="str">
        <f>IF(COUNTIF($K$2:K2554,K2554)=1,"único","repetido")</f>
        <v>único</v>
      </c>
    </row>
    <row r="2555" spans="1:12" x14ac:dyDescent="0.3">
      <c r="A2555" s="1">
        <v>45645</v>
      </c>
      <c r="B2555" s="2">
        <v>45645.425129456016</v>
      </c>
      <c r="C2555" s="2" t="str">
        <f>TEXT(Tabla1[[#This Row],[date]],"mmm")</f>
        <v>dic</v>
      </c>
      <c r="D2555" s="2" t="str">
        <f>TEXT(Tabla1[[#This Row],[date]],"dddd")</f>
        <v>jueves</v>
      </c>
      <c r="E2555" s="2" t="str">
        <f>TEXT(Tabla1[[#This Row],[datetime]],"hh:mm")</f>
        <v>10:12</v>
      </c>
      <c r="F2555" t="s">
        <v>3</v>
      </c>
      <c r="G2555" t="s">
        <v>1031</v>
      </c>
      <c r="H2555" t="str">
        <f>IF(ISBLANK(G2555),"cash",IF(COUNTIF($D$2:D2555,D2555)=1,"Nuevo","frecuente"))</f>
        <v>frecuente</v>
      </c>
      <c r="I2555" s="8">
        <v>35.76</v>
      </c>
      <c r="J2555" t="s">
        <v>9</v>
      </c>
      <c r="K2555" t="str">
        <f>Tabla1[[#This Row],[day_of_the_week]]&amp;"-"&amp;Tabla1[[#This Row],[hour]]&amp;"-"&amp;Tabla1[[#This Row],[cash_type]]&amp;"-"&amp;Tabla1[[#This Row],[card]]&amp;"-"&amp;Tabla1[[#This Row],[coffee_name]]</f>
        <v>jueves-10:12-card-ANON-0000-0000-1017-Hot Chocolate</v>
      </c>
      <c r="L2555" t="str">
        <f>IF(COUNTIF($K$2:K2555,K2555)=1,"único","repetido")</f>
        <v>único</v>
      </c>
    </row>
    <row r="2556" spans="1:12" x14ac:dyDescent="0.3">
      <c r="A2556" s="1">
        <v>45645</v>
      </c>
      <c r="B2556" s="2">
        <v>45645.476203032405</v>
      </c>
      <c r="C2556" s="2" t="str">
        <f>TEXT(Tabla1[[#This Row],[date]],"mmm")</f>
        <v>dic</v>
      </c>
      <c r="D2556" s="2" t="str">
        <f>TEXT(Tabla1[[#This Row],[date]],"dddd")</f>
        <v>jueves</v>
      </c>
      <c r="E2556" s="2" t="str">
        <f>TEXT(Tabla1[[#This Row],[datetime]],"hh:mm")</f>
        <v>11:25</v>
      </c>
      <c r="F2556" t="s">
        <v>3</v>
      </c>
      <c r="G2556" t="s">
        <v>290</v>
      </c>
      <c r="H2556" t="str">
        <f>IF(ISBLANK(G2556),"cash",IF(COUNTIF($D$2:D2556,D2556)=1,"Nuevo","frecuente"))</f>
        <v>frecuente</v>
      </c>
      <c r="I2556" s="8">
        <v>30.86</v>
      </c>
      <c r="J2556" t="s">
        <v>14</v>
      </c>
      <c r="K2556" t="str">
        <f>Tabla1[[#This Row],[day_of_the_week]]&amp;"-"&amp;Tabla1[[#This Row],[hour]]&amp;"-"&amp;Tabla1[[#This Row],[cash_type]]&amp;"-"&amp;Tabla1[[#This Row],[card]]&amp;"-"&amp;Tabla1[[#This Row],[coffee_name]]</f>
        <v>jueves-11:25-card-ANON-0000-0000-0276-Americano with Milk</v>
      </c>
      <c r="L2556" t="str">
        <f>IF(COUNTIF($K$2:K2556,K2556)=1,"único","repetido")</f>
        <v>único</v>
      </c>
    </row>
    <row r="2557" spans="1:12" x14ac:dyDescent="0.3">
      <c r="A2557" s="1">
        <v>45645</v>
      </c>
      <c r="B2557" s="2">
        <v>45645.507550104165</v>
      </c>
      <c r="C2557" s="2" t="str">
        <f>TEXT(Tabla1[[#This Row],[date]],"mmm")</f>
        <v>dic</v>
      </c>
      <c r="D2557" s="2" t="str">
        <f>TEXT(Tabla1[[#This Row],[date]],"dddd")</f>
        <v>jueves</v>
      </c>
      <c r="E2557" s="2" t="str">
        <f>TEXT(Tabla1[[#This Row],[datetime]],"hh:mm")</f>
        <v>12:10</v>
      </c>
      <c r="F2557" t="s">
        <v>3</v>
      </c>
      <c r="G2557" t="s">
        <v>1032</v>
      </c>
      <c r="H2557" t="str">
        <f>IF(ISBLANK(G2557),"cash",IF(COUNTIF($D$2:D2557,D2557)=1,"Nuevo","frecuente"))</f>
        <v>frecuente</v>
      </c>
      <c r="I2557" s="8">
        <v>21.06</v>
      </c>
      <c r="J2557" t="s">
        <v>35</v>
      </c>
      <c r="K2557" t="str">
        <f>Tabla1[[#This Row],[day_of_the_week]]&amp;"-"&amp;Tabla1[[#This Row],[hour]]&amp;"-"&amp;Tabla1[[#This Row],[cash_type]]&amp;"-"&amp;Tabla1[[#This Row],[card]]&amp;"-"&amp;Tabla1[[#This Row],[coffee_name]]</f>
        <v>jueves-12:10-card-ANON-0000-0000-1018-Espresso</v>
      </c>
      <c r="L2557" t="str">
        <f>IF(COUNTIF($K$2:K2557,K2557)=1,"único","repetido")</f>
        <v>único</v>
      </c>
    </row>
    <row r="2558" spans="1:12" x14ac:dyDescent="0.3">
      <c r="A2558" s="1">
        <v>45645</v>
      </c>
      <c r="B2558" s="2">
        <v>45645.568712812499</v>
      </c>
      <c r="C2558" s="2" t="str">
        <f>TEXT(Tabla1[[#This Row],[date]],"mmm")</f>
        <v>dic</v>
      </c>
      <c r="D2558" s="2" t="str">
        <f>TEXT(Tabla1[[#This Row],[date]],"dddd")</f>
        <v>jueves</v>
      </c>
      <c r="E2558" s="2" t="str">
        <f>TEXT(Tabla1[[#This Row],[datetime]],"hh:mm")</f>
        <v>13:38</v>
      </c>
      <c r="F2558" t="s">
        <v>3</v>
      </c>
      <c r="G2558" t="s">
        <v>1033</v>
      </c>
      <c r="H2558" t="str">
        <f>IF(ISBLANK(G2558),"cash",IF(COUNTIF($D$2:D2558,D2558)=1,"Nuevo","frecuente"))</f>
        <v>frecuente</v>
      </c>
      <c r="I2558" s="8">
        <v>35.76</v>
      </c>
      <c r="J2558" t="s">
        <v>9</v>
      </c>
      <c r="K2558" t="str">
        <f>Tabla1[[#This Row],[day_of_the_week]]&amp;"-"&amp;Tabla1[[#This Row],[hour]]&amp;"-"&amp;Tabla1[[#This Row],[cash_type]]&amp;"-"&amp;Tabla1[[#This Row],[card]]&amp;"-"&amp;Tabla1[[#This Row],[coffee_name]]</f>
        <v>jueves-13:38-card-ANON-0000-0000-1019-Hot Chocolate</v>
      </c>
      <c r="L2558" t="str">
        <f>IF(COUNTIF($K$2:K2558,K2558)=1,"único","repetido")</f>
        <v>único</v>
      </c>
    </row>
    <row r="2559" spans="1:12" x14ac:dyDescent="0.3">
      <c r="A2559" s="1">
        <v>45645</v>
      </c>
      <c r="B2559" s="2">
        <v>45645.792317858795</v>
      </c>
      <c r="C2559" s="2" t="str">
        <f>TEXT(Tabla1[[#This Row],[date]],"mmm")</f>
        <v>dic</v>
      </c>
      <c r="D2559" s="2" t="str">
        <f>TEXT(Tabla1[[#This Row],[date]],"dddd")</f>
        <v>jueves</v>
      </c>
      <c r="E2559" s="2" t="str">
        <f>TEXT(Tabla1[[#This Row],[datetime]],"hh:mm")</f>
        <v>19:00</v>
      </c>
      <c r="F2559" t="s">
        <v>3</v>
      </c>
      <c r="G2559" t="s">
        <v>220</v>
      </c>
      <c r="H2559" t="str">
        <f>IF(ISBLANK(G2559),"cash",IF(COUNTIF($D$2:D2559,D2559)=1,"Nuevo","frecuente"))</f>
        <v>frecuente</v>
      </c>
      <c r="I2559" s="8">
        <v>35.76</v>
      </c>
      <c r="J2559" t="s">
        <v>43</v>
      </c>
      <c r="K2559" t="str">
        <f>Tabla1[[#This Row],[day_of_the_week]]&amp;"-"&amp;Tabla1[[#This Row],[hour]]&amp;"-"&amp;Tabla1[[#This Row],[cash_type]]&amp;"-"&amp;Tabla1[[#This Row],[card]]&amp;"-"&amp;Tabla1[[#This Row],[coffee_name]]</f>
        <v>jueves-19:00-card-ANON-0000-0000-0206-Cappuccino</v>
      </c>
      <c r="L2559" t="str">
        <f>IF(COUNTIF($K$2:K2559,K2559)=1,"único","repetido")</f>
        <v>único</v>
      </c>
    </row>
    <row r="2560" spans="1:12" x14ac:dyDescent="0.3">
      <c r="A2560" s="1">
        <v>45645</v>
      </c>
      <c r="B2560" s="2">
        <v>45645.799080567129</v>
      </c>
      <c r="C2560" s="2" t="str">
        <f>TEXT(Tabla1[[#This Row],[date]],"mmm")</f>
        <v>dic</v>
      </c>
      <c r="D2560" s="2" t="str">
        <f>TEXT(Tabla1[[#This Row],[date]],"dddd")</f>
        <v>jueves</v>
      </c>
      <c r="E2560" s="2" t="str">
        <f>TEXT(Tabla1[[#This Row],[datetime]],"hh:mm")</f>
        <v>19:10</v>
      </c>
      <c r="F2560" t="s">
        <v>3</v>
      </c>
      <c r="G2560" t="s">
        <v>54</v>
      </c>
      <c r="H2560" t="str">
        <f>IF(ISBLANK(G2560),"cash",IF(COUNTIF($D$2:D2560,D2560)=1,"Nuevo","frecuente"))</f>
        <v>frecuente</v>
      </c>
      <c r="I2560" s="8">
        <v>35.76</v>
      </c>
      <c r="J2560" t="s">
        <v>43</v>
      </c>
      <c r="K2560" t="str">
        <f>Tabla1[[#This Row],[day_of_the_week]]&amp;"-"&amp;Tabla1[[#This Row],[hour]]&amp;"-"&amp;Tabla1[[#This Row],[cash_type]]&amp;"-"&amp;Tabla1[[#This Row],[card]]&amp;"-"&amp;Tabla1[[#This Row],[coffee_name]]</f>
        <v>jueves-19:10-card-ANON-0000-0000-0040-Cappuccino</v>
      </c>
      <c r="L2560" t="str">
        <f>IF(COUNTIF($K$2:K2560,K2560)=1,"único","repetido")</f>
        <v>único</v>
      </c>
    </row>
    <row r="2561" spans="1:12" x14ac:dyDescent="0.3">
      <c r="A2561" s="1">
        <v>45645</v>
      </c>
      <c r="B2561" s="2">
        <v>45645.825208587965</v>
      </c>
      <c r="C2561" s="2" t="str">
        <f>TEXT(Tabla1[[#This Row],[date]],"mmm")</f>
        <v>dic</v>
      </c>
      <c r="D2561" s="2" t="str">
        <f>TEXT(Tabla1[[#This Row],[date]],"dddd")</f>
        <v>jueves</v>
      </c>
      <c r="E2561" s="2" t="str">
        <f>TEXT(Tabla1[[#This Row],[datetime]],"hh:mm")</f>
        <v>19:48</v>
      </c>
      <c r="F2561" t="s">
        <v>3</v>
      </c>
      <c r="G2561" t="s">
        <v>1034</v>
      </c>
      <c r="H2561" t="str">
        <f>IF(ISBLANK(G2561),"cash",IF(COUNTIF($D$2:D2561,D2561)=1,"Nuevo","frecuente"))</f>
        <v>frecuente</v>
      </c>
      <c r="I2561" s="8">
        <v>30.86</v>
      </c>
      <c r="J2561" t="s">
        <v>14</v>
      </c>
      <c r="K2561" t="str">
        <f>Tabla1[[#This Row],[day_of_the_week]]&amp;"-"&amp;Tabla1[[#This Row],[hour]]&amp;"-"&amp;Tabla1[[#This Row],[cash_type]]&amp;"-"&amp;Tabla1[[#This Row],[card]]&amp;"-"&amp;Tabla1[[#This Row],[coffee_name]]</f>
        <v>jueves-19:48-card-ANON-0000-0000-1020-Americano with Milk</v>
      </c>
      <c r="L2561" t="str">
        <f>IF(COUNTIF($K$2:K2561,K2561)=1,"único","repetido")</f>
        <v>único</v>
      </c>
    </row>
    <row r="2562" spans="1:12" x14ac:dyDescent="0.3">
      <c r="A2562" s="1">
        <v>45645</v>
      </c>
      <c r="B2562" s="2">
        <v>45645.826187199076</v>
      </c>
      <c r="C2562" s="2" t="str">
        <f>TEXT(Tabla1[[#This Row],[date]],"mmm")</f>
        <v>dic</v>
      </c>
      <c r="D2562" s="2" t="str">
        <f>TEXT(Tabla1[[#This Row],[date]],"dddd")</f>
        <v>jueves</v>
      </c>
      <c r="E2562" s="2" t="str">
        <f>TEXT(Tabla1[[#This Row],[datetime]],"hh:mm")</f>
        <v>19:49</v>
      </c>
      <c r="F2562" t="s">
        <v>3</v>
      </c>
      <c r="G2562" t="s">
        <v>1034</v>
      </c>
      <c r="H2562" t="str">
        <f>IF(ISBLANK(G2562),"cash",IF(COUNTIF($D$2:D2562,D2562)=1,"Nuevo","frecuente"))</f>
        <v>frecuente</v>
      </c>
      <c r="I2562" s="8">
        <v>35.76</v>
      </c>
      <c r="J2562" t="s">
        <v>9</v>
      </c>
      <c r="K2562" t="str">
        <f>Tabla1[[#This Row],[day_of_the_week]]&amp;"-"&amp;Tabla1[[#This Row],[hour]]&amp;"-"&amp;Tabla1[[#This Row],[cash_type]]&amp;"-"&amp;Tabla1[[#This Row],[card]]&amp;"-"&amp;Tabla1[[#This Row],[coffee_name]]</f>
        <v>jueves-19:49-card-ANON-0000-0000-1020-Hot Chocolate</v>
      </c>
      <c r="L2562" t="str">
        <f>IF(COUNTIF($K$2:K2562,K2562)=1,"único","repetido")</f>
        <v>único</v>
      </c>
    </row>
    <row r="2563" spans="1:12" x14ac:dyDescent="0.3">
      <c r="A2563" s="1">
        <v>45645</v>
      </c>
      <c r="B2563" s="2">
        <v>45645.880692256942</v>
      </c>
      <c r="C2563" s="2" t="str">
        <f>TEXT(Tabla1[[#This Row],[date]],"mmm")</f>
        <v>dic</v>
      </c>
      <c r="D2563" s="2" t="str">
        <f>TEXT(Tabla1[[#This Row],[date]],"dddd")</f>
        <v>jueves</v>
      </c>
      <c r="E2563" s="2" t="str">
        <f>TEXT(Tabla1[[#This Row],[datetime]],"hh:mm")</f>
        <v>21:08</v>
      </c>
      <c r="F2563" t="s">
        <v>3</v>
      </c>
      <c r="G2563" t="s">
        <v>1035</v>
      </c>
      <c r="H2563" t="str">
        <f>IF(ISBLANK(G2563),"cash",IF(COUNTIF($D$2:D2563,D2563)=1,"Nuevo","frecuente"))</f>
        <v>frecuente</v>
      </c>
      <c r="I2563" s="8">
        <v>35.76</v>
      </c>
      <c r="J2563" t="s">
        <v>7</v>
      </c>
      <c r="K2563" t="str">
        <f>Tabla1[[#This Row],[day_of_the_week]]&amp;"-"&amp;Tabla1[[#This Row],[hour]]&amp;"-"&amp;Tabla1[[#This Row],[cash_type]]&amp;"-"&amp;Tabla1[[#This Row],[card]]&amp;"-"&amp;Tabla1[[#This Row],[coffee_name]]</f>
        <v>jueves-21:08-card-ANON-0000-0000-1021-Latte</v>
      </c>
      <c r="L2563" t="str">
        <f>IF(COUNTIF($K$2:K2563,K2563)=1,"único","repetido")</f>
        <v>único</v>
      </c>
    </row>
    <row r="2564" spans="1:12" x14ac:dyDescent="0.3">
      <c r="A2564" s="1">
        <v>45645</v>
      </c>
      <c r="B2564" s="2">
        <v>45645.881431932874</v>
      </c>
      <c r="C2564" s="2" t="str">
        <f>TEXT(Tabla1[[#This Row],[date]],"mmm")</f>
        <v>dic</v>
      </c>
      <c r="D2564" s="2" t="str">
        <f>TEXT(Tabla1[[#This Row],[date]],"dddd")</f>
        <v>jueves</v>
      </c>
      <c r="E2564" s="2" t="str">
        <f>TEXT(Tabla1[[#This Row],[datetime]],"hh:mm")</f>
        <v>21:09</v>
      </c>
      <c r="F2564" t="s">
        <v>3</v>
      </c>
      <c r="G2564" t="s">
        <v>1035</v>
      </c>
      <c r="H2564" t="str">
        <f>IF(ISBLANK(G2564),"cash",IF(COUNTIF($D$2:D2564,D2564)=1,"Nuevo","frecuente"))</f>
        <v>frecuente</v>
      </c>
      <c r="I2564" s="8">
        <v>35.76</v>
      </c>
      <c r="J2564" t="s">
        <v>43</v>
      </c>
      <c r="K2564" t="str">
        <f>Tabla1[[#This Row],[day_of_the_week]]&amp;"-"&amp;Tabla1[[#This Row],[hour]]&amp;"-"&amp;Tabla1[[#This Row],[cash_type]]&amp;"-"&amp;Tabla1[[#This Row],[card]]&amp;"-"&amp;Tabla1[[#This Row],[coffee_name]]</f>
        <v>jueves-21:09-card-ANON-0000-0000-1021-Cappuccino</v>
      </c>
      <c r="L2564" t="str">
        <f>IF(COUNTIF($K$2:K2564,K2564)=1,"único","repetido")</f>
        <v>único</v>
      </c>
    </row>
    <row r="2565" spans="1:12" x14ac:dyDescent="0.3">
      <c r="A2565" s="1">
        <v>45646</v>
      </c>
      <c r="B2565" s="2">
        <v>45646.343656886573</v>
      </c>
      <c r="C2565" s="2" t="str">
        <f>TEXT(Tabla1[[#This Row],[date]],"mmm")</f>
        <v>dic</v>
      </c>
      <c r="D2565" s="2" t="str">
        <f>TEXT(Tabla1[[#This Row],[date]],"dddd")</f>
        <v>viernes</v>
      </c>
      <c r="E2565" s="2" t="str">
        <f>TEXT(Tabla1[[#This Row],[datetime]],"hh:mm")</f>
        <v>08:14</v>
      </c>
      <c r="F2565" t="s">
        <v>3</v>
      </c>
      <c r="G2565" t="s">
        <v>155</v>
      </c>
      <c r="H2565" t="str">
        <f>IF(ISBLANK(G2565),"cash",IF(COUNTIF($D$2:D2565,D2565)=1,"Nuevo","frecuente"))</f>
        <v>frecuente</v>
      </c>
      <c r="I2565" s="8">
        <v>25.96</v>
      </c>
      <c r="J2565" t="s">
        <v>28</v>
      </c>
      <c r="K2565" t="str">
        <f>Tabla1[[#This Row],[day_of_the_week]]&amp;"-"&amp;Tabla1[[#This Row],[hour]]&amp;"-"&amp;Tabla1[[#This Row],[cash_type]]&amp;"-"&amp;Tabla1[[#This Row],[card]]&amp;"-"&amp;Tabla1[[#This Row],[coffee_name]]</f>
        <v>viernes-08:14-card-ANON-0000-0000-0141-Cortado</v>
      </c>
      <c r="L2565" t="str">
        <f>IF(COUNTIF($K$2:K2565,K2565)=1,"único","repetido")</f>
        <v>único</v>
      </c>
    </row>
    <row r="2566" spans="1:12" x14ac:dyDescent="0.3">
      <c r="A2566" s="1">
        <v>45646</v>
      </c>
      <c r="B2566" s="2">
        <v>45646.402428958332</v>
      </c>
      <c r="C2566" s="2" t="str">
        <f>TEXT(Tabla1[[#This Row],[date]],"mmm")</f>
        <v>dic</v>
      </c>
      <c r="D2566" s="2" t="str">
        <f>TEXT(Tabla1[[#This Row],[date]],"dddd")</f>
        <v>viernes</v>
      </c>
      <c r="E2566" s="2" t="str">
        <f>TEXT(Tabla1[[#This Row],[datetime]],"hh:mm")</f>
        <v>09:39</v>
      </c>
      <c r="F2566" t="s">
        <v>3</v>
      </c>
      <c r="G2566" t="s">
        <v>290</v>
      </c>
      <c r="H2566" t="str">
        <f>IF(ISBLANK(G2566),"cash",IF(COUNTIF($D$2:D2566,D2566)=1,"Nuevo","frecuente"))</f>
        <v>frecuente</v>
      </c>
      <c r="I2566" s="8">
        <v>30.86</v>
      </c>
      <c r="J2566" t="s">
        <v>14</v>
      </c>
      <c r="K2566" t="str">
        <f>Tabla1[[#This Row],[day_of_the_week]]&amp;"-"&amp;Tabla1[[#This Row],[hour]]&amp;"-"&amp;Tabla1[[#This Row],[cash_type]]&amp;"-"&amp;Tabla1[[#This Row],[card]]&amp;"-"&amp;Tabla1[[#This Row],[coffee_name]]</f>
        <v>viernes-09:39-card-ANON-0000-0000-0276-Americano with Milk</v>
      </c>
      <c r="L2566" t="str">
        <f>IF(COUNTIF($K$2:K2566,K2566)=1,"único","repetido")</f>
        <v>único</v>
      </c>
    </row>
    <row r="2567" spans="1:12" x14ac:dyDescent="0.3">
      <c r="A2567" s="1">
        <v>45646</v>
      </c>
      <c r="B2567" s="2">
        <v>45646.425495729163</v>
      </c>
      <c r="C2567" s="2" t="str">
        <f>TEXT(Tabla1[[#This Row],[date]],"mmm")</f>
        <v>dic</v>
      </c>
      <c r="D2567" s="2" t="str">
        <f>TEXT(Tabla1[[#This Row],[date]],"dddd")</f>
        <v>viernes</v>
      </c>
      <c r="E2567" s="2" t="str">
        <f>TEXT(Tabla1[[#This Row],[datetime]],"hh:mm")</f>
        <v>10:12</v>
      </c>
      <c r="F2567" t="s">
        <v>3</v>
      </c>
      <c r="G2567" t="s">
        <v>1036</v>
      </c>
      <c r="H2567" t="str">
        <f>IF(ISBLANK(G2567),"cash",IF(COUNTIF($D$2:D2567,D2567)=1,"Nuevo","frecuente"))</f>
        <v>frecuente</v>
      </c>
      <c r="I2567" s="8">
        <v>35.76</v>
      </c>
      <c r="J2567" t="s">
        <v>43</v>
      </c>
      <c r="K2567" t="str">
        <f>Tabla1[[#This Row],[day_of_the_week]]&amp;"-"&amp;Tabla1[[#This Row],[hour]]&amp;"-"&amp;Tabla1[[#This Row],[cash_type]]&amp;"-"&amp;Tabla1[[#This Row],[card]]&amp;"-"&amp;Tabla1[[#This Row],[coffee_name]]</f>
        <v>viernes-10:12-card-ANON-0000-0000-1022-Cappuccino</v>
      </c>
      <c r="L2567" t="str">
        <f>IF(COUNTIF($K$2:K2567,K2567)=1,"único","repetido")</f>
        <v>único</v>
      </c>
    </row>
    <row r="2568" spans="1:12" x14ac:dyDescent="0.3">
      <c r="A2568" s="1">
        <v>45646</v>
      </c>
      <c r="B2568" s="2">
        <v>45646.455198229167</v>
      </c>
      <c r="C2568" s="2" t="str">
        <f>TEXT(Tabla1[[#This Row],[date]],"mmm")</f>
        <v>dic</v>
      </c>
      <c r="D2568" s="2" t="str">
        <f>TEXT(Tabla1[[#This Row],[date]],"dddd")</f>
        <v>viernes</v>
      </c>
      <c r="E2568" s="2" t="str">
        <f>TEXT(Tabla1[[#This Row],[datetime]],"hh:mm")</f>
        <v>10:55</v>
      </c>
      <c r="F2568" t="s">
        <v>3</v>
      </c>
      <c r="G2568" t="s">
        <v>155</v>
      </c>
      <c r="H2568" t="str">
        <f>IF(ISBLANK(G2568),"cash",IF(COUNTIF($D$2:D2568,D2568)=1,"Nuevo","frecuente"))</f>
        <v>frecuente</v>
      </c>
      <c r="I2568" s="8">
        <v>25.96</v>
      </c>
      <c r="J2568" t="s">
        <v>28</v>
      </c>
      <c r="K2568" t="str">
        <f>Tabla1[[#This Row],[day_of_the_week]]&amp;"-"&amp;Tabla1[[#This Row],[hour]]&amp;"-"&amp;Tabla1[[#This Row],[cash_type]]&amp;"-"&amp;Tabla1[[#This Row],[card]]&amp;"-"&amp;Tabla1[[#This Row],[coffee_name]]</f>
        <v>viernes-10:55-card-ANON-0000-0000-0141-Cortado</v>
      </c>
      <c r="L2568" t="str">
        <f>IF(COUNTIF($K$2:K2568,K2568)=1,"único","repetido")</f>
        <v>único</v>
      </c>
    </row>
    <row r="2569" spans="1:12" x14ac:dyDescent="0.3">
      <c r="A2569" s="1">
        <v>45646</v>
      </c>
      <c r="B2569" s="2">
        <v>45646.514782789352</v>
      </c>
      <c r="C2569" s="2" t="str">
        <f>TEXT(Tabla1[[#This Row],[date]],"mmm")</f>
        <v>dic</v>
      </c>
      <c r="D2569" s="2" t="str">
        <f>TEXT(Tabla1[[#This Row],[date]],"dddd")</f>
        <v>viernes</v>
      </c>
      <c r="E2569" s="2" t="str">
        <f>TEXT(Tabla1[[#This Row],[datetime]],"hh:mm")</f>
        <v>12:21</v>
      </c>
      <c r="F2569" t="s">
        <v>3</v>
      </c>
      <c r="G2569" t="s">
        <v>833</v>
      </c>
      <c r="H2569" t="str">
        <f>IF(ISBLANK(G2569),"cash",IF(COUNTIF($D$2:D2569,D2569)=1,"Nuevo","frecuente"))</f>
        <v>frecuente</v>
      </c>
      <c r="I2569" s="8">
        <v>21.06</v>
      </c>
      <c r="J2569" t="s">
        <v>35</v>
      </c>
      <c r="K2569" t="str">
        <f>Tabla1[[#This Row],[day_of_the_week]]&amp;"-"&amp;Tabla1[[#This Row],[hour]]&amp;"-"&amp;Tabla1[[#This Row],[cash_type]]&amp;"-"&amp;Tabla1[[#This Row],[card]]&amp;"-"&amp;Tabla1[[#This Row],[coffee_name]]</f>
        <v>viernes-12:21-card-ANON-0000-0000-0819-Espresso</v>
      </c>
      <c r="L2569" t="str">
        <f>IF(COUNTIF($K$2:K2569,K2569)=1,"único","repetido")</f>
        <v>único</v>
      </c>
    </row>
    <row r="2570" spans="1:12" x14ac:dyDescent="0.3">
      <c r="A2570" s="1">
        <v>45646</v>
      </c>
      <c r="B2570" s="2">
        <v>45646.515849212963</v>
      </c>
      <c r="C2570" s="2" t="str">
        <f>TEXT(Tabla1[[#This Row],[date]],"mmm")</f>
        <v>dic</v>
      </c>
      <c r="D2570" s="2" t="str">
        <f>TEXT(Tabla1[[#This Row],[date]],"dddd")</f>
        <v>viernes</v>
      </c>
      <c r="E2570" s="2" t="str">
        <f>TEXT(Tabla1[[#This Row],[datetime]],"hh:mm")</f>
        <v>12:22</v>
      </c>
      <c r="F2570" t="s">
        <v>3</v>
      </c>
      <c r="G2570" t="s">
        <v>833</v>
      </c>
      <c r="H2570" t="str">
        <f>IF(ISBLANK(G2570),"cash",IF(COUNTIF($D$2:D2570,D2570)=1,"Nuevo","frecuente"))</f>
        <v>frecuente</v>
      </c>
      <c r="I2570" s="8">
        <v>30.86</v>
      </c>
      <c r="J2570" t="s">
        <v>14</v>
      </c>
      <c r="K2570" t="str">
        <f>Tabla1[[#This Row],[day_of_the_week]]&amp;"-"&amp;Tabla1[[#This Row],[hour]]&amp;"-"&amp;Tabla1[[#This Row],[cash_type]]&amp;"-"&amp;Tabla1[[#This Row],[card]]&amp;"-"&amp;Tabla1[[#This Row],[coffee_name]]</f>
        <v>viernes-12:22-card-ANON-0000-0000-0819-Americano with Milk</v>
      </c>
      <c r="L2570" t="str">
        <f>IF(COUNTIF($K$2:K2570,K2570)=1,"único","repetido")</f>
        <v>único</v>
      </c>
    </row>
    <row r="2571" spans="1:12" x14ac:dyDescent="0.3">
      <c r="A2571" s="1">
        <v>45646</v>
      </c>
      <c r="B2571" s="2">
        <v>45646.623846631941</v>
      </c>
      <c r="C2571" s="2" t="str">
        <f>TEXT(Tabla1[[#This Row],[date]],"mmm")</f>
        <v>dic</v>
      </c>
      <c r="D2571" s="2" t="str">
        <f>TEXT(Tabla1[[#This Row],[date]],"dddd")</f>
        <v>viernes</v>
      </c>
      <c r="E2571" s="2" t="str">
        <f>TEXT(Tabla1[[#This Row],[datetime]],"hh:mm")</f>
        <v>14:58</v>
      </c>
      <c r="F2571" t="s">
        <v>3</v>
      </c>
      <c r="G2571" t="s">
        <v>1037</v>
      </c>
      <c r="H2571" t="str">
        <f>IF(ISBLANK(G2571),"cash",IF(COUNTIF($D$2:D2571,D2571)=1,"Nuevo","frecuente"))</f>
        <v>frecuente</v>
      </c>
      <c r="I2571" s="8">
        <v>25.96</v>
      </c>
      <c r="J2571" t="s">
        <v>28</v>
      </c>
      <c r="K2571" t="str">
        <f>Tabla1[[#This Row],[day_of_the_week]]&amp;"-"&amp;Tabla1[[#This Row],[hour]]&amp;"-"&amp;Tabla1[[#This Row],[cash_type]]&amp;"-"&amp;Tabla1[[#This Row],[card]]&amp;"-"&amp;Tabla1[[#This Row],[coffee_name]]</f>
        <v>viernes-14:58-card-ANON-0000-0000-1023-Cortado</v>
      </c>
      <c r="L2571" t="str">
        <f>IF(COUNTIF($K$2:K2571,K2571)=1,"único","repetido")</f>
        <v>único</v>
      </c>
    </row>
    <row r="2572" spans="1:12" x14ac:dyDescent="0.3">
      <c r="A2572" s="1">
        <v>45646</v>
      </c>
      <c r="B2572" s="2">
        <v>45646.769700821758</v>
      </c>
      <c r="C2572" s="2" t="str">
        <f>TEXT(Tabla1[[#This Row],[date]],"mmm")</f>
        <v>dic</v>
      </c>
      <c r="D2572" s="2" t="str">
        <f>TEXT(Tabla1[[#This Row],[date]],"dddd")</f>
        <v>viernes</v>
      </c>
      <c r="E2572" s="2" t="str">
        <f>TEXT(Tabla1[[#This Row],[datetime]],"hh:mm")</f>
        <v>18:28</v>
      </c>
      <c r="F2572" t="s">
        <v>3</v>
      </c>
      <c r="G2572" t="s">
        <v>1038</v>
      </c>
      <c r="H2572" t="str">
        <f>IF(ISBLANK(G2572),"cash",IF(COUNTIF($D$2:D2572,D2572)=1,"Nuevo","frecuente"))</f>
        <v>frecuente</v>
      </c>
      <c r="I2572" s="8">
        <v>35.76</v>
      </c>
      <c r="J2572" t="s">
        <v>43</v>
      </c>
      <c r="K2572" t="str">
        <f>Tabla1[[#This Row],[day_of_the_week]]&amp;"-"&amp;Tabla1[[#This Row],[hour]]&amp;"-"&amp;Tabla1[[#This Row],[cash_type]]&amp;"-"&amp;Tabla1[[#This Row],[card]]&amp;"-"&amp;Tabla1[[#This Row],[coffee_name]]</f>
        <v>viernes-18:28-card-ANON-0000-0000-1024-Cappuccino</v>
      </c>
      <c r="L2572" t="str">
        <f>IF(COUNTIF($K$2:K2572,K2572)=1,"único","repetido")</f>
        <v>único</v>
      </c>
    </row>
    <row r="2573" spans="1:12" x14ac:dyDescent="0.3">
      <c r="A2573" s="1">
        <v>45646</v>
      </c>
      <c r="B2573" s="2">
        <v>45646.789737569445</v>
      </c>
      <c r="C2573" s="2" t="str">
        <f>TEXT(Tabla1[[#This Row],[date]],"mmm")</f>
        <v>dic</v>
      </c>
      <c r="D2573" s="2" t="str">
        <f>TEXT(Tabla1[[#This Row],[date]],"dddd")</f>
        <v>viernes</v>
      </c>
      <c r="E2573" s="2" t="str">
        <f>TEXT(Tabla1[[#This Row],[datetime]],"hh:mm")</f>
        <v>18:57</v>
      </c>
      <c r="F2573" t="s">
        <v>3</v>
      </c>
      <c r="G2573" t="s">
        <v>220</v>
      </c>
      <c r="H2573" t="str">
        <f>IF(ISBLANK(G2573),"cash",IF(COUNTIF($D$2:D2573,D2573)=1,"Nuevo","frecuente"))</f>
        <v>frecuente</v>
      </c>
      <c r="I2573" s="8">
        <v>35.76</v>
      </c>
      <c r="J2573" t="s">
        <v>43</v>
      </c>
      <c r="K2573" t="str">
        <f>Tabla1[[#This Row],[day_of_the_week]]&amp;"-"&amp;Tabla1[[#This Row],[hour]]&amp;"-"&amp;Tabla1[[#This Row],[cash_type]]&amp;"-"&amp;Tabla1[[#This Row],[card]]&amp;"-"&amp;Tabla1[[#This Row],[coffee_name]]</f>
        <v>viernes-18:57-card-ANON-0000-0000-0206-Cappuccino</v>
      </c>
      <c r="L2573" t="str">
        <f>IF(COUNTIF($K$2:K2573,K2573)=1,"único","repetido")</f>
        <v>único</v>
      </c>
    </row>
    <row r="2574" spans="1:12" x14ac:dyDescent="0.3">
      <c r="A2574" s="1">
        <v>45647</v>
      </c>
      <c r="B2574" s="2">
        <v>45647.430137442127</v>
      </c>
      <c r="C2574" s="2" t="str">
        <f>TEXT(Tabla1[[#This Row],[date]],"mmm")</f>
        <v>dic</v>
      </c>
      <c r="D2574" s="2" t="str">
        <f>TEXT(Tabla1[[#This Row],[date]],"dddd")</f>
        <v>sábado</v>
      </c>
      <c r="E2574" s="2" t="str">
        <f>TEXT(Tabla1[[#This Row],[datetime]],"hh:mm")</f>
        <v>10:19</v>
      </c>
      <c r="F2574" t="s">
        <v>3</v>
      </c>
      <c r="G2574" t="s">
        <v>1039</v>
      </c>
      <c r="H2574" t="str">
        <f>IF(ISBLANK(G2574),"cash",IF(COUNTIF($D$2:D2574,D2574)=1,"Nuevo","frecuente"))</f>
        <v>frecuente</v>
      </c>
      <c r="I2574" s="8">
        <v>35.76</v>
      </c>
      <c r="J2574" t="s">
        <v>43</v>
      </c>
      <c r="K2574" t="str">
        <f>Tabla1[[#This Row],[day_of_the_week]]&amp;"-"&amp;Tabla1[[#This Row],[hour]]&amp;"-"&amp;Tabla1[[#This Row],[cash_type]]&amp;"-"&amp;Tabla1[[#This Row],[card]]&amp;"-"&amp;Tabla1[[#This Row],[coffee_name]]</f>
        <v>sábado-10:19-card-ANON-0000-0000-1025-Cappuccino</v>
      </c>
      <c r="L2574" t="str">
        <f>IF(COUNTIF($K$2:K2574,K2574)=1,"único","repetido")</f>
        <v>único</v>
      </c>
    </row>
    <row r="2575" spans="1:12" x14ac:dyDescent="0.3">
      <c r="A2575" s="1">
        <v>45647</v>
      </c>
      <c r="B2575" s="2">
        <v>45647.431031319444</v>
      </c>
      <c r="C2575" s="2" t="str">
        <f>TEXT(Tabla1[[#This Row],[date]],"mmm")</f>
        <v>dic</v>
      </c>
      <c r="D2575" s="2" t="str">
        <f>TEXT(Tabla1[[#This Row],[date]],"dddd")</f>
        <v>sábado</v>
      </c>
      <c r="E2575" s="2" t="str">
        <f>TEXT(Tabla1[[#This Row],[datetime]],"hh:mm")</f>
        <v>10:20</v>
      </c>
      <c r="F2575" t="s">
        <v>3</v>
      </c>
      <c r="G2575" t="s">
        <v>1039</v>
      </c>
      <c r="H2575" t="str">
        <f>IF(ISBLANK(G2575),"cash",IF(COUNTIF($D$2:D2575,D2575)=1,"Nuevo","frecuente"))</f>
        <v>frecuente</v>
      </c>
      <c r="I2575" s="8">
        <v>35.76</v>
      </c>
      <c r="J2575" t="s">
        <v>7</v>
      </c>
      <c r="K2575" t="str">
        <f>Tabla1[[#This Row],[day_of_the_week]]&amp;"-"&amp;Tabla1[[#This Row],[hour]]&amp;"-"&amp;Tabla1[[#This Row],[cash_type]]&amp;"-"&amp;Tabla1[[#This Row],[card]]&amp;"-"&amp;Tabla1[[#This Row],[coffee_name]]</f>
        <v>sábado-10:20-card-ANON-0000-0000-1025-Latte</v>
      </c>
      <c r="L2575" t="str">
        <f>IF(COUNTIF($K$2:K2575,K2575)=1,"único","repetido")</f>
        <v>único</v>
      </c>
    </row>
    <row r="2576" spans="1:12" x14ac:dyDescent="0.3">
      <c r="A2576" s="1">
        <v>45647</v>
      </c>
      <c r="B2576" s="2">
        <v>45647.438921250003</v>
      </c>
      <c r="C2576" s="2" t="str">
        <f>TEXT(Tabla1[[#This Row],[date]],"mmm")</f>
        <v>dic</v>
      </c>
      <c r="D2576" s="2" t="str">
        <f>TEXT(Tabla1[[#This Row],[date]],"dddd")</f>
        <v>sábado</v>
      </c>
      <c r="E2576" s="2" t="str">
        <f>TEXT(Tabla1[[#This Row],[datetime]],"hh:mm")</f>
        <v>10:32</v>
      </c>
      <c r="F2576" t="s">
        <v>3</v>
      </c>
      <c r="G2576" t="s">
        <v>1040</v>
      </c>
      <c r="H2576" t="str">
        <f>IF(ISBLANK(G2576),"cash",IF(COUNTIF($D$2:D2576,D2576)=1,"Nuevo","frecuente"))</f>
        <v>frecuente</v>
      </c>
      <c r="I2576" s="8">
        <v>25.96</v>
      </c>
      <c r="J2576" t="s">
        <v>11</v>
      </c>
      <c r="K2576" t="str">
        <f>Tabla1[[#This Row],[day_of_the_week]]&amp;"-"&amp;Tabla1[[#This Row],[hour]]&amp;"-"&amp;Tabla1[[#This Row],[cash_type]]&amp;"-"&amp;Tabla1[[#This Row],[card]]&amp;"-"&amp;Tabla1[[#This Row],[coffee_name]]</f>
        <v>sábado-10:32-card-ANON-0000-0000-1026-Americano</v>
      </c>
      <c r="L2576" t="str">
        <f>IF(COUNTIF($K$2:K2576,K2576)=1,"único","repetido")</f>
        <v>único</v>
      </c>
    </row>
    <row r="2577" spans="1:12" x14ac:dyDescent="0.3">
      <c r="A2577" s="1">
        <v>45647</v>
      </c>
      <c r="B2577" s="2">
        <v>45647.647958668982</v>
      </c>
      <c r="C2577" s="2" t="str">
        <f>TEXT(Tabla1[[#This Row],[date]],"mmm")</f>
        <v>dic</v>
      </c>
      <c r="D2577" s="2" t="str">
        <f>TEXT(Tabla1[[#This Row],[date]],"dddd")</f>
        <v>sábado</v>
      </c>
      <c r="E2577" s="2" t="str">
        <f>TEXT(Tabla1[[#This Row],[datetime]],"hh:mm")</f>
        <v>15:33</v>
      </c>
      <c r="F2577" t="s">
        <v>3</v>
      </c>
      <c r="G2577" t="s">
        <v>521</v>
      </c>
      <c r="H2577" t="str">
        <f>IF(ISBLANK(G2577),"cash",IF(COUNTIF($D$2:D2577,D2577)=1,"Nuevo","frecuente"))</f>
        <v>frecuente</v>
      </c>
      <c r="I2577" s="8">
        <v>35.76</v>
      </c>
      <c r="J2577" t="s">
        <v>9</v>
      </c>
      <c r="K2577" t="str">
        <f>Tabla1[[#This Row],[day_of_the_week]]&amp;"-"&amp;Tabla1[[#This Row],[hour]]&amp;"-"&amp;Tabla1[[#This Row],[cash_type]]&amp;"-"&amp;Tabla1[[#This Row],[card]]&amp;"-"&amp;Tabla1[[#This Row],[coffee_name]]</f>
        <v>sábado-15:33-card-ANON-0000-0000-0507-Hot Chocolate</v>
      </c>
      <c r="L2577" t="str">
        <f>IF(COUNTIF($K$2:K2577,K2577)=1,"único","repetido")</f>
        <v>único</v>
      </c>
    </row>
    <row r="2578" spans="1:12" x14ac:dyDescent="0.3">
      <c r="A2578" s="1">
        <v>45647</v>
      </c>
      <c r="B2578" s="2">
        <v>45647.648490902779</v>
      </c>
      <c r="C2578" s="2" t="str">
        <f>TEXT(Tabla1[[#This Row],[date]],"mmm")</f>
        <v>dic</v>
      </c>
      <c r="D2578" s="2" t="str">
        <f>TEXT(Tabla1[[#This Row],[date]],"dddd")</f>
        <v>sábado</v>
      </c>
      <c r="E2578" s="2" t="str">
        <f>TEXT(Tabla1[[#This Row],[datetime]],"hh:mm")</f>
        <v>15:33</v>
      </c>
      <c r="F2578" t="s">
        <v>3</v>
      </c>
      <c r="G2578" t="s">
        <v>521</v>
      </c>
      <c r="H2578" t="str">
        <f>IF(ISBLANK(G2578),"cash",IF(COUNTIF($D$2:D2578,D2578)=1,"Nuevo","frecuente"))</f>
        <v>frecuente</v>
      </c>
      <c r="I2578" s="8">
        <v>35.76</v>
      </c>
      <c r="J2578" t="s">
        <v>7</v>
      </c>
      <c r="K2578" t="str">
        <f>Tabla1[[#This Row],[day_of_the_week]]&amp;"-"&amp;Tabla1[[#This Row],[hour]]&amp;"-"&amp;Tabla1[[#This Row],[cash_type]]&amp;"-"&amp;Tabla1[[#This Row],[card]]&amp;"-"&amp;Tabla1[[#This Row],[coffee_name]]</f>
        <v>sábado-15:33-card-ANON-0000-0000-0507-Latte</v>
      </c>
      <c r="L2578" t="str">
        <f>IF(COUNTIF($K$2:K2578,K2578)=1,"único","repetido")</f>
        <v>único</v>
      </c>
    </row>
    <row r="2579" spans="1:12" x14ac:dyDescent="0.3">
      <c r="A2579" s="1">
        <v>45647</v>
      </c>
      <c r="B2579" s="2">
        <v>45647.649645520833</v>
      </c>
      <c r="C2579" s="2" t="str">
        <f>TEXT(Tabla1[[#This Row],[date]],"mmm")</f>
        <v>dic</v>
      </c>
      <c r="D2579" s="2" t="str">
        <f>TEXT(Tabla1[[#This Row],[date]],"dddd")</f>
        <v>sábado</v>
      </c>
      <c r="E2579" s="2" t="str">
        <f>TEXT(Tabla1[[#This Row],[datetime]],"hh:mm")</f>
        <v>15:35</v>
      </c>
      <c r="F2579" t="s">
        <v>3</v>
      </c>
      <c r="G2579" t="s">
        <v>856</v>
      </c>
      <c r="H2579" t="str">
        <f>IF(ISBLANK(G2579),"cash",IF(COUNTIF($D$2:D2579,D2579)=1,"Nuevo","frecuente"))</f>
        <v>frecuente</v>
      </c>
      <c r="I2579" s="8">
        <v>30.86</v>
      </c>
      <c r="J2579" t="s">
        <v>14</v>
      </c>
      <c r="K2579" t="str">
        <f>Tabla1[[#This Row],[day_of_the_week]]&amp;"-"&amp;Tabla1[[#This Row],[hour]]&amp;"-"&amp;Tabla1[[#This Row],[cash_type]]&amp;"-"&amp;Tabla1[[#This Row],[card]]&amp;"-"&amp;Tabla1[[#This Row],[coffee_name]]</f>
        <v>sábado-15:35-card-ANON-0000-0000-0842-Americano with Milk</v>
      </c>
      <c r="L2579" t="str">
        <f>IF(COUNTIF($K$2:K2579,K2579)=1,"único","repetido")</f>
        <v>único</v>
      </c>
    </row>
    <row r="2580" spans="1:12" x14ac:dyDescent="0.3">
      <c r="A2580" s="1">
        <v>45647</v>
      </c>
      <c r="B2580" s="2">
        <v>45647.665359050923</v>
      </c>
      <c r="C2580" s="2" t="str">
        <f>TEXT(Tabla1[[#This Row],[date]],"mmm")</f>
        <v>dic</v>
      </c>
      <c r="D2580" s="2" t="str">
        <f>TEXT(Tabla1[[#This Row],[date]],"dddd")</f>
        <v>sábado</v>
      </c>
      <c r="E2580" s="2" t="str">
        <f>TEXT(Tabla1[[#This Row],[datetime]],"hh:mm")</f>
        <v>15:58</v>
      </c>
      <c r="F2580" t="s">
        <v>3</v>
      </c>
      <c r="G2580" t="s">
        <v>1041</v>
      </c>
      <c r="H2580" t="str">
        <f>IF(ISBLANK(G2580),"cash",IF(COUNTIF($D$2:D2580,D2580)=1,"Nuevo","frecuente"))</f>
        <v>frecuente</v>
      </c>
      <c r="I2580" s="8">
        <v>35.76</v>
      </c>
      <c r="J2580" t="s">
        <v>7</v>
      </c>
      <c r="K2580" t="str">
        <f>Tabla1[[#This Row],[day_of_the_week]]&amp;"-"&amp;Tabla1[[#This Row],[hour]]&amp;"-"&amp;Tabla1[[#This Row],[cash_type]]&amp;"-"&amp;Tabla1[[#This Row],[card]]&amp;"-"&amp;Tabla1[[#This Row],[coffee_name]]</f>
        <v>sábado-15:58-card-ANON-0000-0000-1027-Latte</v>
      </c>
      <c r="L2580" t="str">
        <f>IF(COUNTIF($K$2:K2580,K2580)=1,"único","repetido")</f>
        <v>único</v>
      </c>
    </row>
    <row r="2581" spans="1:12" x14ac:dyDescent="0.3">
      <c r="A2581" s="1">
        <v>45647</v>
      </c>
      <c r="B2581" s="2">
        <v>45647.741294583335</v>
      </c>
      <c r="C2581" s="2" t="str">
        <f>TEXT(Tabla1[[#This Row],[date]],"mmm")</f>
        <v>dic</v>
      </c>
      <c r="D2581" s="2" t="str">
        <f>TEXT(Tabla1[[#This Row],[date]],"dddd")</f>
        <v>sábado</v>
      </c>
      <c r="E2581" s="2" t="str">
        <f>TEXT(Tabla1[[#This Row],[datetime]],"hh:mm")</f>
        <v>17:47</v>
      </c>
      <c r="F2581" t="s">
        <v>3</v>
      </c>
      <c r="G2581" t="s">
        <v>1034</v>
      </c>
      <c r="H2581" t="str">
        <f>IF(ISBLANK(G2581),"cash",IF(COUNTIF($D$2:D2581,D2581)=1,"Nuevo","frecuente"))</f>
        <v>frecuente</v>
      </c>
      <c r="I2581" s="8">
        <v>35.76</v>
      </c>
      <c r="J2581" t="s">
        <v>18</v>
      </c>
      <c r="K2581" t="str">
        <f>Tabla1[[#This Row],[day_of_the_week]]&amp;"-"&amp;Tabla1[[#This Row],[hour]]&amp;"-"&amp;Tabla1[[#This Row],[cash_type]]&amp;"-"&amp;Tabla1[[#This Row],[card]]&amp;"-"&amp;Tabla1[[#This Row],[coffee_name]]</f>
        <v>sábado-17:47-card-ANON-0000-0000-1020-Cocoa</v>
      </c>
      <c r="L2581" t="str">
        <f>IF(COUNTIF($K$2:K2581,K2581)=1,"único","repetido")</f>
        <v>único</v>
      </c>
    </row>
    <row r="2582" spans="1:12" x14ac:dyDescent="0.3">
      <c r="A2582" s="1">
        <v>45647</v>
      </c>
      <c r="B2582" s="2">
        <v>45647.751815613425</v>
      </c>
      <c r="C2582" s="2" t="str">
        <f>TEXT(Tabla1[[#This Row],[date]],"mmm")</f>
        <v>dic</v>
      </c>
      <c r="D2582" s="2" t="str">
        <f>TEXT(Tabla1[[#This Row],[date]],"dddd")</f>
        <v>sábado</v>
      </c>
      <c r="E2582" s="2" t="str">
        <f>TEXT(Tabla1[[#This Row],[datetime]],"hh:mm")</f>
        <v>18:02</v>
      </c>
      <c r="F2582" t="s">
        <v>3</v>
      </c>
      <c r="G2582" t="s">
        <v>1042</v>
      </c>
      <c r="H2582" t="str">
        <f>IF(ISBLANK(G2582),"cash",IF(COUNTIF($D$2:D2582,D2582)=1,"Nuevo","frecuente"))</f>
        <v>frecuente</v>
      </c>
      <c r="I2582" s="8">
        <v>35.76</v>
      </c>
      <c r="J2582" t="s">
        <v>9</v>
      </c>
      <c r="K2582" t="str">
        <f>Tabla1[[#This Row],[day_of_the_week]]&amp;"-"&amp;Tabla1[[#This Row],[hour]]&amp;"-"&amp;Tabla1[[#This Row],[cash_type]]&amp;"-"&amp;Tabla1[[#This Row],[card]]&amp;"-"&amp;Tabla1[[#This Row],[coffee_name]]</f>
        <v>sábado-18:02-card-ANON-0000-0000-1028-Hot Chocolate</v>
      </c>
      <c r="L2582" t="str">
        <f>IF(COUNTIF($K$2:K2582,K2582)=1,"único","repetido")</f>
        <v>único</v>
      </c>
    </row>
    <row r="2583" spans="1:12" x14ac:dyDescent="0.3">
      <c r="A2583" s="1">
        <v>45647</v>
      </c>
      <c r="B2583" s="2">
        <v>45647.755754270831</v>
      </c>
      <c r="C2583" s="2" t="str">
        <f>TEXT(Tabla1[[#This Row],[date]],"mmm")</f>
        <v>dic</v>
      </c>
      <c r="D2583" s="2" t="str">
        <f>TEXT(Tabla1[[#This Row],[date]],"dddd")</f>
        <v>sábado</v>
      </c>
      <c r="E2583" s="2" t="str">
        <f>TEXT(Tabla1[[#This Row],[datetime]],"hh:mm")</f>
        <v>18:08</v>
      </c>
      <c r="F2583" t="s">
        <v>3</v>
      </c>
      <c r="G2583" t="s">
        <v>1043</v>
      </c>
      <c r="H2583" t="str">
        <f>IF(ISBLANK(G2583),"cash",IF(COUNTIF($D$2:D2583,D2583)=1,"Nuevo","frecuente"))</f>
        <v>frecuente</v>
      </c>
      <c r="I2583" s="8">
        <v>25.96</v>
      </c>
      <c r="J2583" t="s">
        <v>28</v>
      </c>
      <c r="K2583" t="str">
        <f>Tabla1[[#This Row],[day_of_the_week]]&amp;"-"&amp;Tabla1[[#This Row],[hour]]&amp;"-"&amp;Tabla1[[#This Row],[cash_type]]&amp;"-"&amp;Tabla1[[#This Row],[card]]&amp;"-"&amp;Tabla1[[#This Row],[coffee_name]]</f>
        <v>sábado-18:08-card-ANON-0000-0000-1029-Cortado</v>
      </c>
      <c r="L2583" t="str">
        <f>IF(COUNTIF($K$2:K2583,K2583)=1,"único","repetido")</f>
        <v>único</v>
      </c>
    </row>
    <row r="2584" spans="1:12" x14ac:dyDescent="0.3">
      <c r="A2584" s="1">
        <v>45647</v>
      </c>
      <c r="B2584" s="2">
        <v>45647.82515571759</v>
      </c>
      <c r="C2584" s="2" t="str">
        <f>TEXT(Tabla1[[#This Row],[date]],"mmm")</f>
        <v>dic</v>
      </c>
      <c r="D2584" s="2" t="str">
        <f>TEXT(Tabla1[[#This Row],[date]],"dddd")</f>
        <v>sábado</v>
      </c>
      <c r="E2584" s="2" t="str">
        <f>TEXT(Tabla1[[#This Row],[datetime]],"hh:mm")</f>
        <v>19:48</v>
      </c>
      <c r="F2584" t="s">
        <v>3</v>
      </c>
      <c r="G2584" t="s">
        <v>1044</v>
      </c>
      <c r="H2584" t="str">
        <f>IF(ISBLANK(G2584),"cash",IF(COUNTIF($D$2:D2584,D2584)=1,"Nuevo","frecuente"))</f>
        <v>frecuente</v>
      </c>
      <c r="I2584" s="8">
        <v>30.86</v>
      </c>
      <c r="J2584" t="s">
        <v>14</v>
      </c>
      <c r="K2584" t="str">
        <f>Tabla1[[#This Row],[day_of_the_week]]&amp;"-"&amp;Tabla1[[#This Row],[hour]]&amp;"-"&amp;Tabla1[[#This Row],[cash_type]]&amp;"-"&amp;Tabla1[[#This Row],[card]]&amp;"-"&amp;Tabla1[[#This Row],[coffee_name]]</f>
        <v>sábado-19:48-card-ANON-0000-0000-1030-Americano with Milk</v>
      </c>
      <c r="L2584" t="str">
        <f>IF(COUNTIF($K$2:K2584,K2584)=1,"único","repetido")</f>
        <v>único</v>
      </c>
    </row>
    <row r="2585" spans="1:12" x14ac:dyDescent="0.3">
      <c r="A2585" s="1">
        <v>45647</v>
      </c>
      <c r="B2585" s="2">
        <v>45647.826224178243</v>
      </c>
      <c r="C2585" s="2" t="str">
        <f>TEXT(Tabla1[[#This Row],[date]],"mmm")</f>
        <v>dic</v>
      </c>
      <c r="D2585" s="2" t="str">
        <f>TEXT(Tabla1[[#This Row],[date]],"dddd")</f>
        <v>sábado</v>
      </c>
      <c r="E2585" s="2" t="str">
        <f>TEXT(Tabla1[[#This Row],[datetime]],"hh:mm")</f>
        <v>19:49</v>
      </c>
      <c r="F2585" t="s">
        <v>3</v>
      </c>
      <c r="G2585" t="s">
        <v>1044</v>
      </c>
      <c r="H2585" t="str">
        <f>IF(ISBLANK(G2585),"cash",IF(COUNTIF($D$2:D2585,D2585)=1,"Nuevo","frecuente"))</f>
        <v>frecuente</v>
      </c>
      <c r="I2585" s="8">
        <v>25.96</v>
      </c>
      <c r="J2585" t="s">
        <v>28</v>
      </c>
      <c r="K2585" t="str">
        <f>Tabla1[[#This Row],[day_of_the_week]]&amp;"-"&amp;Tabla1[[#This Row],[hour]]&amp;"-"&amp;Tabla1[[#This Row],[cash_type]]&amp;"-"&amp;Tabla1[[#This Row],[card]]&amp;"-"&amp;Tabla1[[#This Row],[coffee_name]]</f>
        <v>sábado-19:49-card-ANON-0000-0000-1030-Cortado</v>
      </c>
      <c r="L2585" t="str">
        <f>IF(COUNTIF($K$2:K2585,K2585)=1,"único","repetido")</f>
        <v>único</v>
      </c>
    </row>
    <row r="2586" spans="1:12" x14ac:dyDescent="0.3">
      <c r="A2586" s="1">
        <v>45647</v>
      </c>
      <c r="B2586" s="2">
        <v>45647.909575381942</v>
      </c>
      <c r="C2586" s="2" t="str">
        <f>TEXT(Tabla1[[#This Row],[date]],"mmm")</f>
        <v>dic</v>
      </c>
      <c r="D2586" s="2" t="str">
        <f>TEXT(Tabla1[[#This Row],[date]],"dddd")</f>
        <v>sábado</v>
      </c>
      <c r="E2586" s="2" t="str">
        <f>TEXT(Tabla1[[#This Row],[datetime]],"hh:mm")</f>
        <v>21:49</v>
      </c>
      <c r="F2586" t="s">
        <v>3</v>
      </c>
      <c r="G2586" t="s">
        <v>1043</v>
      </c>
      <c r="H2586" t="str">
        <f>IF(ISBLANK(G2586),"cash",IF(COUNTIF($D$2:D2586,D2586)=1,"Nuevo","frecuente"))</f>
        <v>frecuente</v>
      </c>
      <c r="I2586" s="8">
        <v>25.96</v>
      </c>
      <c r="J2586" t="s">
        <v>28</v>
      </c>
      <c r="K2586" t="str">
        <f>Tabla1[[#This Row],[day_of_the_week]]&amp;"-"&amp;Tabla1[[#This Row],[hour]]&amp;"-"&amp;Tabla1[[#This Row],[cash_type]]&amp;"-"&amp;Tabla1[[#This Row],[card]]&amp;"-"&amp;Tabla1[[#This Row],[coffee_name]]</f>
        <v>sábado-21:49-card-ANON-0000-0000-1029-Cortado</v>
      </c>
      <c r="L2586" t="str">
        <f>IF(COUNTIF($K$2:K2586,K2586)=1,"único","repetido")</f>
        <v>único</v>
      </c>
    </row>
    <row r="2587" spans="1:12" x14ac:dyDescent="0.3">
      <c r="A2587" s="1">
        <v>45647</v>
      </c>
      <c r="B2587" s="2">
        <v>45647.915842060182</v>
      </c>
      <c r="C2587" s="2" t="str">
        <f>TEXT(Tabla1[[#This Row],[date]],"mmm")</f>
        <v>dic</v>
      </c>
      <c r="D2587" s="2" t="str">
        <f>TEXT(Tabla1[[#This Row],[date]],"dddd")</f>
        <v>sábado</v>
      </c>
      <c r="E2587" s="2" t="str">
        <f>TEXT(Tabla1[[#This Row],[datetime]],"hh:mm")</f>
        <v>21:58</v>
      </c>
      <c r="F2587" t="s">
        <v>3</v>
      </c>
      <c r="G2587" t="s">
        <v>1045</v>
      </c>
      <c r="H2587" t="str">
        <f>IF(ISBLANK(G2587),"cash",IF(COUNTIF($D$2:D2587,D2587)=1,"Nuevo","frecuente"))</f>
        <v>frecuente</v>
      </c>
      <c r="I2587" s="8">
        <v>35.76</v>
      </c>
      <c r="J2587" t="s">
        <v>7</v>
      </c>
      <c r="K2587" t="str">
        <f>Tabla1[[#This Row],[day_of_the_week]]&amp;"-"&amp;Tabla1[[#This Row],[hour]]&amp;"-"&amp;Tabla1[[#This Row],[cash_type]]&amp;"-"&amp;Tabla1[[#This Row],[card]]&amp;"-"&amp;Tabla1[[#This Row],[coffee_name]]</f>
        <v>sábado-21:58-card-ANON-0000-0000-1031-Latte</v>
      </c>
      <c r="L2587" t="str">
        <f>IF(COUNTIF($K$2:K2587,K2587)=1,"único","repetido")</f>
        <v>único</v>
      </c>
    </row>
    <row r="2588" spans="1:12" x14ac:dyDescent="0.3">
      <c r="A2588" s="1">
        <v>45647</v>
      </c>
      <c r="B2588" s="2">
        <v>45647.927941423608</v>
      </c>
      <c r="C2588" s="2" t="str">
        <f>TEXT(Tabla1[[#This Row],[date]],"mmm")</f>
        <v>dic</v>
      </c>
      <c r="D2588" s="2" t="str">
        <f>TEXT(Tabla1[[#This Row],[date]],"dddd")</f>
        <v>sábado</v>
      </c>
      <c r="E2588" s="2" t="str">
        <f>TEXT(Tabla1[[#This Row],[datetime]],"hh:mm")</f>
        <v>22:16</v>
      </c>
      <c r="F2588" t="s">
        <v>3</v>
      </c>
      <c r="G2588" t="s">
        <v>1043</v>
      </c>
      <c r="H2588" t="str">
        <f>IF(ISBLANK(G2588),"cash",IF(COUNTIF($D$2:D2588,D2588)=1,"Nuevo","frecuente"))</f>
        <v>frecuente</v>
      </c>
      <c r="I2588" s="8">
        <v>25.96</v>
      </c>
      <c r="J2588" t="s">
        <v>28</v>
      </c>
      <c r="K2588" t="str">
        <f>Tabla1[[#This Row],[day_of_the_week]]&amp;"-"&amp;Tabla1[[#This Row],[hour]]&amp;"-"&amp;Tabla1[[#This Row],[cash_type]]&amp;"-"&amp;Tabla1[[#This Row],[card]]&amp;"-"&amp;Tabla1[[#This Row],[coffee_name]]</f>
        <v>sábado-22:16-card-ANON-0000-0000-1029-Cortado</v>
      </c>
      <c r="L2588" t="str">
        <f>IF(COUNTIF($K$2:K2588,K2588)=1,"único","repetido")</f>
        <v>único</v>
      </c>
    </row>
    <row r="2589" spans="1:12" x14ac:dyDescent="0.3">
      <c r="A2589" s="1">
        <v>45648</v>
      </c>
      <c r="B2589" s="2">
        <v>45648.446482939813</v>
      </c>
      <c r="C2589" s="2" t="str">
        <f>TEXT(Tabla1[[#This Row],[date]],"mmm")</f>
        <v>dic</v>
      </c>
      <c r="D2589" s="2" t="str">
        <f>TEXT(Tabla1[[#This Row],[date]],"dddd")</f>
        <v>domingo</v>
      </c>
      <c r="E2589" s="2" t="str">
        <f>TEXT(Tabla1[[#This Row],[datetime]],"hh:mm")</f>
        <v>10:42</v>
      </c>
      <c r="F2589" t="s">
        <v>3</v>
      </c>
      <c r="G2589" t="s">
        <v>347</v>
      </c>
      <c r="H2589" t="str">
        <f>IF(ISBLANK(G2589),"cash",IF(COUNTIF($D$2:D2589,D2589)=1,"Nuevo","frecuente"))</f>
        <v>frecuente</v>
      </c>
      <c r="I2589" s="8">
        <v>35.76</v>
      </c>
      <c r="J2589" t="s">
        <v>43</v>
      </c>
      <c r="K2589" t="str">
        <f>Tabla1[[#This Row],[day_of_the_week]]&amp;"-"&amp;Tabla1[[#This Row],[hour]]&amp;"-"&amp;Tabla1[[#This Row],[cash_type]]&amp;"-"&amp;Tabla1[[#This Row],[card]]&amp;"-"&amp;Tabla1[[#This Row],[coffee_name]]</f>
        <v>domingo-10:42-card-ANON-0000-0000-0333-Cappuccino</v>
      </c>
      <c r="L2589" t="str">
        <f>IF(COUNTIF($K$2:K2589,K2589)=1,"único","repetido")</f>
        <v>único</v>
      </c>
    </row>
    <row r="2590" spans="1:12" x14ac:dyDescent="0.3">
      <c r="A2590" s="1">
        <v>45648</v>
      </c>
      <c r="B2590" s="2">
        <v>45648.788709606481</v>
      </c>
      <c r="C2590" s="2" t="str">
        <f>TEXT(Tabla1[[#This Row],[date]],"mmm")</f>
        <v>dic</v>
      </c>
      <c r="D2590" s="2" t="str">
        <f>TEXT(Tabla1[[#This Row],[date]],"dddd")</f>
        <v>domingo</v>
      </c>
      <c r="E2590" s="2" t="str">
        <f>TEXT(Tabla1[[#This Row],[datetime]],"hh:mm")</f>
        <v>18:55</v>
      </c>
      <c r="F2590" t="s">
        <v>3</v>
      </c>
      <c r="G2590" t="s">
        <v>220</v>
      </c>
      <c r="H2590" t="str">
        <f>IF(ISBLANK(G2590),"cash",IF(COUNTIF($D$2:D2590,D2590)=1,"Nuevo","frecuente"))</f>
        <v>frecuente</v>
      </c>
      <c r="I2590" s="8">
        <v>35.76</v>
      </c>
      <c r="J2590" t="s">
        <v>43</v>
      </c>
      <c r="K2590" t="str">
        <f>Tabla1[[#This Row],[day_of_the_week]]&amp;"-"&amp;Tabla1[[#This Row],[hour]]&amp;"-"&amp;Tabla1[[#This Row],[cash_type]]&amp;"-"&amp;Tabla1[[#This Row],[card]]&amp;"-"&amp;Tabla1[[#This Row],[coffee_name]]</f>
        <v>domingo-18:55-card-ANON-0000-0000-0206-Cappuccino</v>
      </c>
      <c r="L2590" t="str">
        <f>IF(COUNTIF($K$2:K2590,K2590)=1,"único","repetido")</f>
        <v>único</v>
      </c>
    </row>
    <row r="2591" spans="1:12" x14ac:dyDescent="0.3">
      <c r="A2591" s="1">
        <v>45648</v>
      </c>
      <c r="B2591" s="2">
        <v>45648.816502870373</v>
      </c>
      <c r="C2591" s="2" t="str">
        <f>TEXT(Tabla1[[#This Row],[date]],"mmm")</f>
        <v>dic</v>
      </c>
      <c r="D2591" s="2" t="str">
        <f>TEXT(Tabla1[[#This Row],[date]],"dddd")</f>
        <v>domingo</v>
      </c>
      <c r="E2591" s="2" t="str">
        <f>TEXT(Tabla1[[#This Row],[datetime]],"hh:mm")</f>
        <v>19:35</v>
      </c>
      <c r="F2591" t="s">
        <v>3</v>
      </c>
      <c r="G2591" t="s">
        <v>1046</v>
      </c>
      <c r="H2591" t="str">
        <f>IF(ISBLANK(G2591),"cash",IF(COUNTIF($D$2:D2591,D2591)=1,"Nuevo","frecuente"))</f>
        <v>frecuente</v>
      </c>
      <c r="I2591" s="8">
        <v>35.76</v>
      </c>
      <c r="J2591" t="s">
        <v>9</v>
      </c>
      <c r="K2591" t="str">
        <f>Tabla1[[#This Row],[day_of_the_week]]&amp;"-"&amp;Tabla1[[#This Row],[hour]]&amp;"-"&amp;Tabla1[[#This Row],[cash_type]]&amp;"-"&amp;Tabla1[[#This Row],[card]]&amp;"-"&amp;Tabla1[[#This Row],[coffee_name]]</f>
        <v>domingo-19:35-card-ANON-0000-0000-1032-Hot Chocolate</v>
      </c>
      <c r="L2591" t="str">
        <f>IF(COUNTIF($K$2:K2591,K2591)=1,"único","repetido")</f>
        <v>único</v>
      </c>
    </row>
    <row r="2592" spans="1:12" x14ac:dyDescent="0.3">
      <c r="A2592" s="1">
        <v>45648</v>
      </c>
      <c r="B2592" s="2">
        <v>45648.81701230324</v>
      </c>
      <c r="C2592" s="2" t="str">
        <f>TEXT(Tabla1[[#This Row],[date]],"mmm")</f>
        <v>dic</v>
      </c>
      <c r="D2592" s="2" t="str">
        <f>TEXT(Tabla1[[#This Row],[date]],"dddd")</f>
        <v>domingo</v>
      </c>
      <c r="E2592" s="2" t="str">
        <f>TEXT(Tabla1[[#This Row],[datetime]],"hh:mm")</f>
        <v>19:36</v>
      </c>
      <c r="F2592" t="s">
        <v>3</v>
      </c>
      <c r="G2592" t="s">
        <v>1046</v>
      </c>
      <c r="H2592" t="str">
        <f>IF(ISBLANK(G2592),"cash",IF(COUNTIF($D$2:D2592,D2592)=1,"Nuevo","frecuente"))</f>
        <v>frecuente</v>
      </c>
      <c r="I2592" s="8">
        <v>35.76</v>
      </c>
      <c r="J2592" t="s">
        <v>9</v>
      </c>
      <c r="K2592" t="str">
        <f>Tabla1[[#This Row],[day_of_the_week]]&amp;"-"&amp;Tabla1[[#This Row],[hour]]&amp;"-"&amp;Tabla1[[#This Row],[cash_type]]&amp;"-"&amp;Tabla1[[#This Row],[card]]&amp;"-"&amp;Tabla1[[#This Row],[coffee_name]]</f>
        <v>domingo-19:36-card-ANON-0000-0000-1032-Hot Chocolate</v>
      </c>
      <c r="L2592" t="str">
        <f>IF(COUNTIF($K$2:K2592,K2592)=1,"único","repetido")</f>
        <v>único</v>
      </c>
    </row>
    <row r="2593" spans="1:12" x14ac:dyDescent="0.3">
      <c r="A2593" s="1">
        <v>45648</v>
      </c>
      <c r="B2593" s="2">
        <v>45648.851814027781</v>
      </c>
      <c r="C2593" s="2" t="str">
        <f>TEXT(Tabla1[[#This Row],[date]],"mmm")</f>
        <v>dic</v>
      </c>
      <c r="D2593" s="2" t="str">
        <f>TEXT(Tabla1[[#This Row],[date]],"dddd")</f>
        <v>domingo</v>
      </c>
      <c r="E2593" s="2" t="str">
        <f>TEXT(Tabla1[[#This Row],[datetime]],"hh:mm")</f>
        <v>20:26</v>
      </c>
      <c r="F2593" t="s">
        <v>3</v>
      </c>
      <c r="G2593" t="s">
        <v>650</v>
      </c>
      <c r="H2593" t="str">
        <f>IF(ISBLANK(G2593),"cash",IF(COUNTIF($D$2:D2593,D2593)=1,"Nuevo","frecuente"))</f>
        <v>frecuente</v>
      </c>
      <c r="I2593" s="8">
        <v>35.76</v>
      </c>
      <c r="J2593" t="s">
        <v>9</v>
      </c>
      <c r="K2593" t="str">
        <f>Tabla1[[#This Row],[day_of_the_week]]&amp;"-"&amp;Tabla1[[#This Row],[hour]]&amp;"-"&amp;Tabla1[[#This Row],[cash_type]]&amp;"-"&amp;Tabla1[[#This Row],[card]]&amp;"-"&amp;Tabla1[[#This Row],[coffee_name]]</f>
        <v>domingo-20:26-card-ANON-0000-0000-0636-Hot Chocolate</v>
      </c>
      <c r="L2593" t="str">
        <f>IF(COUNTIF($K$2:K2593,K2593)=1,"único","repetido")</f>
        <v>único</v>
      </c>
    </row>
    <row r="2594" spans="1:12" x14ac:dyDescent="0.3">
      <c r="A2594" s="1">
        <v>45648</v>
      </c>
      <c r="B2594" s="2">
        <v>45648.913411504633</v>
      </c>
      <c r="C2594" s="2" t="str">
        <f>TEXT(Tabla1[[#This Row],[date]],"mmm")</f>
        <v>dic</v>
      </c>
      <c r="D2594" s="2" t="str">
        <f>TEXT(Tabla1[[#This Row],[date]],"dddd")</f>
        <v>domingo</v>
      </c>
      <c r="E2594" s="2" t="str">
        <f>TEXT(Tabla1[[#This Row],[datetime]],"hh:mm")</f>
        <v>21:55</v>
      </c>
      <c r="F2594" t="s">
        <v>3</v>
      </c>
      <c r="G2594" t="s">
        <v>1047</v>
      </c>
      <c r="H2594" t="str">
        <f>IF(ISBLANK(G2594),"cash",IF(COUNTIF($D$2:D2594,D2594)=1,"Nuevo","frecuente"))</f>
        <v>frecuente</v>
      </c>
      <c r="I2594" s="8">
        <v>35.76</v>
      </c>
      <c r="J2594" t="s">
        <v>18</v>
      </c>
      <c r="K2594" t="str">
        <f>Tabla1[[#This Row],[day_of_the_week]]&amp;"-"&amp;Tabla1[[#This Row],[hour]]&amp;"-"&amp;Tabla1[[#This Row],[cash_type]]&amp;"-"&amp;Tabla1[[#This Row],[card]]&amp;"-"&amp;Tabla1[[#This Row],[coffee_name]]</f>
        <v>domingo-21:55-card-ANON-0000-0000-1033-Cocoa</v>
      </c>
      <c r="L2594" t="str">
        <f>IF(COUNTIF($K$2:K2594,K2594)=1,"único","repetido")</f>
        <v>único</v>
      </c>
    </row>
    <row r="2595" spans="1:12" x14ac:dyDescent="0.3">
      <c r="A2595" s="1">
        <v>45648</v>
      </c>
      <c r="B2595" s="2">
        <v>45648.91454046296</v>
      </c>
      <c r="C2595" s="2" t="str">
        <f>TEXT(Tabla1[[#This Row],[date]],"mmm")</f>
        <v>dic</v>
      </c>
      <c r="D2595" s="2" t="str">
        <f>TEXT(Tabla1[[#This Row],[date]],"dddd")</f>
        <v>domingo</v>
      </c>
      <c r="E2595" s="2" t="str">
        <f>TEXT(Tabla1[[#This Row],[datetime]],"hh:mm")</f>
        <v>21:56</v>
      </c>
      <c r="F2595" t="s">
        <v>3</v>
      </c>
      <c r="G2595" t="s">
        <v>1048</v>
      </c>
      <c r="H2595" t="str">
        <f>IF(ISBLANK(G2595),"cash",IF(COUNTIF($D$2:D2595,D2595)=1,"Nuevo","frecuente"))</f>
        <v>frecuente</v>
      </c>
      <c r="I2595" s="8">
        <v>25.96</v>
      </c>
      <c r="J2595" t="s">
        <v>28</v>
      </c>
      <c r="K2595" t="str">
        <f>Tabla1[[#This Row],[day_of_the_week]]&amp;"-"&amp;Tabla1[[#This Row],[hour]]&amp;"-"&amp;Tabla1[[#This Row],[cash_type]]&amp;"-"&amp;Tabla1[[#This Row],[card]]&amp;"-"&amp;Tabla1[[#This Row],[coffee_name]]</f>
        <v>domingo-21:56-card-ANON-0000-0000-1034-Cortado</v>
      </c>
      <c r="L2595" t="str">
        <f>IF(COUNTIF($K$2:K2595,K2595)=1,"único","repetido")</f>
        <v>único</v>
      </c>
    </row>
    <row r="2596" spans="1:12" x14ac:dyDescent="0.3">
      <c r="A2596" s="1">
        <v>45649</v>
      </c>
      <c r="B2596" s="2">
        <v>45649.377326678237</v>
      </c>
      <c r="C2596" s="2" t="str">
        <f>TEXT(Tabla1[[#This Row],[date]],"mmm")</f>
        <v>dic</v>
      </c>
      <c r="D2596" s="2" t="str">
        <f>TEXT(Tabla1[[#This Row],[date]],"dddd")</f>
        <v>lunes</v>
      </c>
      <c r="E2596" s="2" t="str">
        <f>TEXT(Tabla1[[#This Row],[datetime]],"hh:mm")</f>
        <v>09:03</v>
      </c>
      <c r="F2596" t="s">
        <v>3</v>
      </c>
      <c r="G2596" t="s">
        <v>1043</v>
      </c>
      <c r="H2596" t="str">
        <f>IF(ISBLANK(G2596),"cash",IF(COUNTIF($D$2:D2596,D2596)=1,"Nuevo","frecuente"))</f>
        <v>frecuente</v>
      </c>
      <c r="I2596" s="8">
        <v>25.96</v>
      </c>
      <c r="J2596" t="s">
        <v>28</v>
      </c>
      <c r="K2596" t="str">
        <f>Tabla1[[#This Row],[day_of_the_week]]&amp;"-"&amp;Tabla1[[#This Row],[hour]]&amp;"-"&amp;Tabla1[[#This Row],[cash_type]]&amp;"-"&amp;Tabla1[[#This Row],[card]]&amp;"-"&amp;Tabla1[[#This Row],[coffee_name]]</f>
        <v>lunes-09:03-card-ANON-0000-0000-1029-Cortado</v>
      </c>
      <c r="L2596" t="str">
        <f>IF(COUNTIF($K$2:K2596,K2596)=1,"único","repetido")</f>
        <v>único</v>
      </c>
    </row>
    <row r="2597" spans="1:12" x14ac:dyDescent="0.3">
      <c r="A2597" s="1">
        <v>45649</v>
      </c>
      <c r="B2597" s="2">
        <v>45649.390484895834</v>
      </c>
      <c r="C2597" s="2" t="str">
        <f>TEXT(Tabla1[[#This Row],[date]],"mmm")</f>
        <v>dic</v>
      </c>
      <c r="D2597" s="2" t="str">
        <f>TEXT(Tabla1[[#This Row],[date]],"dddd")</f>
        <v>lunes</v>
      </c>
      <c r="E2597" s="2" t="str">
        <f>TEXT(Tabla1[[#This Row],[datetime]],"hh:mm")</f>
        <v>09:22</v>
      </c>
      <c r="F2597" t="s">
        <v>3</v>
      </c>
      <c r="G2597" t="s">
        <v>290</v>
      </c>
      <c r="H2597" t="str">
        <f>IF(ISBLANK(G2597),"cash",IF(COUNTIF($D$2:D2597,D2597)=1,"Nuevo","frecuente"))</f>
        <v>frecuente</v>
      </c>
      <c r="I2597" s="8">
        <v>30.86</v>
      </c>
      <c r="J2597" t="s">
        <v>14</v>
      </c>
      <c r="K2597" t="str">
        <f>Tabla1[[#This Row],[day_of_the_week]]&amp;"-"&amp;Tabla1[[#This Row],[hour]]&amp;"-"&amp;Tabla1[[#This Row],[cash_type]]&amp;"-"&amp;Tabla1[[#This Row],[card]]&amp;"-"&amp;Tabla1[[#This Row],[coffee_name]]</f>
        <v>lunes-09:22-card-ANON-0000-0000-0276-Americano with Milk</v>
      </c>
      <c r="L2597" t="str">
        <f>IF(COUNTIF($K$2:K2597,K2597)=1,"único","repetido")</f>
        <v>único</v>
      </c>
    </row>
    <row r="2598" spans="1:12" x14ac:dyDescent="0.3">
      <c r="A2598" s="1">
        <v>45649</v>
      </c>
      <c r="B2598" s="2">
        <v>45649.445872870368</v>
      </c>
      <c r="C2598" s="2" t="str">
        <f>TEXT(Tabla1[[#This Row],[date]],"mmm")</f>
        <v>dic</v>
      </c>
      <c r="D2598" s="2" t="str">
        <f>TEXT(Tabla1[[#This Row],[date]],"dddd")</f>
        <v>lunes</v>
      </c>
      <c r="E2598" s="2" t="str">
        <f>TEXT(Tabla1[[#This Row],[datetime]],"hh:mm")</f>
        <v>10:42</v>
      </c>
      <c r="F2598" t="s">
        <v>3</v>
      </c>
      <c r="G2598" t="s">
        <v>56</v>
      </c>
      <c r="H2598" t="str">
        <f>IF(ISBLANK(G2598),"cash",IF(COUNTIF($D$2:D2598,D2598)=1,"Nuevo","frecuente"))</f>
        <v>frecuente</v>
      </c>
      <c r="I2598" s="8">
        <v>30.86</v>
      </c>
      <c r="J2598" t="s">
        <v>14</v>
      </c>
      <c r="K2598" t="str">
        <f>Tabla1[[#This Row],[day_of_the_week]]&amp;"-"&amp;Tabla1[[#This Row],[hour]]&amp;"-"&amp;Tabla1[[#This Row],[cash_type]]&amp;"-"&amp;Tabla1[[#This Row],[card]]&amp;"-"&amp;Tabla1[[#This Row],[coffee_name]]</f>
        <v>lunes-10:42-card-ANON-0000-0000-0042-Americano with Milk</v>
      </c>
      <c r="L2598" t="str">
        <f>IF(COUNTIF($K$2:K2598,K2598)=1,"único","repetido")</f>
        <v>único</v>
      </c>
    </row>
    <row r="2599" spans="1:12" x14ac:dyDescent="0.3">
      <c r="A2599" s="1">
        <v>45649</v>
      </c>
      <c r="B2599" s="2">
        <v>45649.483268842596</v>
      </c>
      <c r="C2599" s="2" t="str">
        <f>TEXT(Tabla1[[#This Row],[date]],"mmm")</f>
        <v>dic</v>
      </c>
      <c r="D2599" s="2" t="str">
        <f>TEXT(Tabla1[[#This Row],[date]],"dddd")</f>
        <v>lunes</v>
      </c>
      <c r="E2599" s="2" t="str">
        <f>TEXT(Tabla1[[#This Row],[datetime]],"hh:mm")</f>
        <v>11:35</v>
      </c>
      <c r="F2599" t="s">
        <v>3</v>
      </c>
      <c r="G2599" t="s">
        <v>584</v>
      </c>
      <c r="H2599" t="str">
        <f>IF(ISBLANK(G2599),"cash",IF(COUNTIF($D$2:D2599,D2599)=1,"Nuevo","frecuente"))</f>
        <v>frecuente</v>
      </c>
      <c r="I2599" s="8">
        <v>35.76</v>
      </c>
      <c r="J2599" t="s">
        <v>43</v>
      </c>
      <c r="K2599" t="str">
        <f>Tabla1[[#This Row],[day_of_the_week]]&amp;"-"&amp;Tabla1[[#This Row],[hour]]&amp;"-"&amp;Tabla1[[#This Row],[cash_type]]&amp;"-"&amp;Tabla1[[#This Row],[card]]&amp;"-"&amp;Tabla1[[#This Row],[coffee_name]]</f>
        <v>lunes-11:35-card-ANON-0000-0000-0570-Cappuccino</v>
      </c>
      <c r="L2599" t="str">
        <f>IF(COUNTIF($K$2:K2599,K2599)=1,"único","repetido")</f>
        <v>único</v>
      </c>
    </row>
    <row r="2600" spans="1:12" x14ac:dyDescent="0.3">
      <c r="A2600" s="1">
        <v>45649</v>
      </c>
      <c r="B2600" s="2">
        <v>45649.587172858795</v>
      </c>
      <c r="C2600" s="2" t="str">
        <f>TEXT(Tabla1[[#This Row],[date]],"mmm")</f>
        <v>dic</v>
      </c>
      <c r="D2600" s="2" t="str">
        <f>TEXT(Tabla1[[#This Row],[date]],"dddd")</f>
        <v>lunes</v>
      </c>
      <c r="E2600" s="2" t="str">
        <f>TEXT(Tabla1[[#This Row],[datetime]],"hh:mm")</f>
        <v>14:05</v>
      </c>
      <c r="F2600" t="s">
        <v>3</v>
      </c>
      <c r="G2600" t="s">
        <v>1049</v>
      </c>
      <c r="H2600" t="str">
        <f>IF(ISBLANK(G2600),"cash",IF(COUNTIF($D$2:D2600,D2600)=1,"Nuevo","frecuente"))</f>
        <v>frecuente</v>
      </c>
      <c r="I2600" s="8">
        <v>35.76</v>
      </c>
      <c r="J2600" t="s">
        <v>7</v>
      </c>
      <c r="K2600" t="str">
        <f>Tabla1[[#This Row],[day_of_the_week]]&amp;"-"&amp;Tabla1[[#This Row],[hour]]&amp;"-"&amp;Tabla1[[#This Row],[cash_type]]&amp;"-"&amp;Tabla1[[#This Row],[card]]&amp;"-"&amp;Tabla1[[#This Row],[coffee_name]]</f>
        <v>lunes-14:05-card-ANON-0000-0000-1035-Latte</v>
      </c>
      <c r="L2600" t="str">
        <f>IF(COUNTIF($K$2:K2600,K2600)=1,"único","repetido")</f>
        <v>único</v>
      </c>
    </row>
    <row r="2601" spans="1:12" x14ac:dyDescent="0.3">
      <c r="A2601" s="1">
        <v>45649</v>
      </c>
      <c r="B2601" s="2">
        <v>45649.625274062499</v>
      </c>
      <c r="C2601" s="2" t="str">
        <f>TEXT(Tabla1[[#This Row],[date]],"mmm")</f>
        <v>dic</v>
      </c>
      <c r="D2601" s="2" t="str">
        <f>TEXT(Tabla1[[#This Row],[date]],"dddd")</f>
        <v>lunes</v>
      </c>
      <c r="E2601" s="2" t="str">
        <f>TEXT(Tabla1[[#This Row],[datetime]],"hh:mm")</f>
        <v>15:00</v>
      </c>
      <c r="F2601" t="s">
        <v>3</v>
      </c>
      <c r="G2601" t="s">
        <v>1050</v>
      </c>
      <c r="H2601" t="str">
        <f>IF(ISBLANK(G2601),"cash",IF(COUNTIF($D$2:D2601,D2601)=1,"Nuevo","frecuente"))</f>
        <v>frecuente</v>
      </c>
      <c r="I2601" s="8">
        <v>30.86</v>
      </c>
      <c r="J2601" t="s">
        <v>14</v>
      </c>
      <c r="K2601" t="str">
        <f>Tabla1[[#This Row],[day_of_the_week]]&amp;"-"&amp;Tabla1[[#This Row],[hour]]&amp;"-"&amp;Tabla1[[#This Row],[cash_type]]&amp;"-"&amp;Tabla1[[#This Row],[card]]&amp;"-"&amp;Tabla1[[#This Row],[coffee_name]]</f>
        <v>lunes-15:00-card-ANON-0000-0000-1036-Americano with Milk</v>
      </c>
      <c r="L2601" t="str">
        <f>IF(COUNTIF($K$2:K2601,K2601)=1,"único","repetido")</f>
        <v>único</v>
      </c>
    </row>
    <row r="2602" spans="1:12" x14ac:dyDescent="0.3">
      <c r="A2602" s="1">
        <v>45649</v>
      </c>
      <c r="B2602" s="2">
        <v>45649.676972719906</v>
      </c>
      <c r="C2602" s="2" t="str">
        <f>TEXT(Tabla1[[#This Row],[date]],"mmm")</f>
        <v>dic</v>
      </c>
      <c r="D2602" s="2" t="str">
        <f>TEXT(Tabla1[[#This Row],[date]],"dddd")</f>
        <v>lunes</v>
      </c>
      <c r="E2602" s="2" t="str">
        <f>TEXT(Tabla1[[#This Row],[datetime]],"hh:mm")</f>
        <v>16:14</v>
      </c>
      <c r="F2602" t="s">
        <v>3</v>
      </c>
      <c r="G2602" t="s">
        <v>920</v>
      </c>
      <c r="H2602" t="str">
        <f>IF(ISBLANK(G2602),"cash",IF(COUNTIF($D$2:D2602,D2602)=1,"Nuevo","frecuente"))</f>
        <v>frecuente</v>
      </c>
      <c r="I2602" s="8">
        <v>35.76</v>
      </c>
      <c r="J2602" t="s">
        <v>7</v>
      </c>
      <c r="K2602" t="str">
        <f>Tabla1[[#This Row],[day_of_the_week]]&amp;"-"&amp;Tabla1[[#This Row],[hour]]&amp;"-"&amp;Tabla1[[#This Row],[cash_type]]&amp;"-"&amp;Tabla1[[#This Row],[card]]&amp;"-"&amp;Tabla1[[#This Row],[coffee_name]]</f>
        <v>lunes-16:14-card-ANON-0000-0000-0906-Latte</v>
      </c>
      <c r="L2602" t="str">
        <f>IF(COUNTIF($K$2:K2602,K2602)=1,"único","repetido")</f>
        <v>único</v>
      </c>
    </row>
    <row r="2603" spans="1:12" x14ac:dyDescent="0.3">
      <c r="A2603" s="1">
        <v>45649</v>
      </c>
      <c r="B2603" s="2">
        <v>45649.723153877312</v>
      </c>
      <c r="C2603" s="2" t="str">
        <f>TEXT(Tabla1[[#This Row],[date]],"mmm")</f>
        <v>dic</v>
      </c>
      <c r="D2603" s="2" t="str">
        <f>TEXT(Tabla1[[#This Row],[date]],"dddd")</f>
        <v>lunes</v>
      </c>
      <c r="E2603" s="2" t="str">
        <f>TEXT(Tabla1[[#This Row],[datetime]],"hh:mm")</f>
        <v>17:21</v>
      </c>
      <c r="F2603" t="s">
        <v>3</v>
      </c>
      <c r="G2603" t="s">
        <v>1051</v>
      </c>
      <c r="H2603" t="str">
        <f>IF(ISBLANK(G2603),"cash",IF(COUNTIF($D$2:D2603,D2603)=1,"Nuevo","frecuente"))</f>
        <v>frecuente</v>
      </c>
      <c r="I2603" s="8">
        <v>25.96</v>
      </c>
      <c r="J2603" t="s">
        <v>28</v>
      </c>
      <c r="K2603" t="str">
        <f>Tabla1[[#This Row],[day_of_the_week]]&amp;"-"&amp;Tabla1[[#This Row],[hour]]&amp;"-"&amp;Tabla1[[#This Row],[cash_type]]&amp;"-"&amp;Tabla1[[#This Row],[card]]&amp;"-"&amp;Tabla1[[#This Row],[coffee_name]]</f>
        <v>lunes-17:21-card-ANON-0000-0000-1037-Cortado</v>
      </c>
      <c r="L2603" t="str">
        <f>IF(COUNTIF($K$2:K2603,K2603)=1,"único","repetido")</f>
        <v>único</v>
      </c>
    </row>
    <row r="2604" spans="1:12" x14ac:dyDescent="0.3">
      <c r="A2604" s="1">
        <v>45649</v>
      </c>
      <c r="B2604" s="2">
        <v>45649.724077511572</v>
      </c>
      <c r="C2604" s="2" t="str">
        <f>TEXT(Tabla1[[#This Row],[date]],"mmm")</f>
        <v>dic</v>
      </c>
      <c r="D2604" s="2" t="str">
        <f>TEXT(Tabla1[[#This Row],[date]],"dddd")</f>
        <v>lunes</v>
      </c>
      <c r="E2604" s="2" t="str">
        <f>TEXT(Tabla1[[#This Row],[datetime]],"hh:mm")</f>
        <v>17:22</v>
      </c>
      <c r="F2604" t="s">
        <v>3</v>
      </c>
      <c r="G2604" t="s">
        <v>1051</v>
      </c>
      <c r="H2604" t="str">
        <f>IF(ISBLANK(G2604),"cash",IF(COUNTIF($D$2:D2604,D2604)=1,"Nuevo","frecuente"))</f>
        <v>frecuente</v>
      </c>
      <c r="I2604" s="8">
        <v>35.76</v>
      </c>
      <c r="J2604" t="s">
        <v>7</v>
      </c>
      <c r="K2604" t="str">
        <f>Tabla1[[#This Row],[day_of_the_week]]&amp;"-"&amp;Tabla1[[#This Row],[hour]]&amp;"-"&amp;Tabla1[[#This Row],[cash_type]]&amp;"-"&amp;Tabla1[[#This Row],[card]]&amp;"-"&amp;Tabla1[[#This Row],[coffee_name]]</f>
        <v>lunes-17:22-card-ANON-0000-0000-1037-Latte</v>
      </c>
      <c r="L2604" t="str">
        <f>IF(COUNTIF($K$2:K2604,K2604)=1,"único","repetido")</f>
        <v>único</v>
      </c>
    </row>
    <row r="2605" spans="1:12" x14ac:dyDescent="0.3">
      <c r="A2605" s="1">
        <v>45649</v>
      </c>
      <c r="B2605" s="2">
        <v>45649.865361412034</v>
      </c>
      <c r="C2605" s="2" t="str">
        <f>TEXT(Tabla1[[#This Row],[date]],"mmm")</f>
        <v>dic</v>
      </c>
      <c r="D2605" s="2" t="str">
        <f>TEXT(Tabla1[[#This Row],[date]],"dddd")</f>
        <v>lunes</v>
      </c>
      <c r="E2605" s="2" t="str">
        <f>TEXT(Tabla1[[#This Row],[datetime]],"hh:mm")</f>
        <v>20:46</v>
      </c>
      <c r="F2605" t="s">
        <v>3</v>
      </c>
      <c r="G2605" t="s">
        <v>1043</v>
      </c>
      <c r="H2605" t="str">
        <f>IF(ISBLANK(G2605),"cash",IF(COUNTIF($D$2:D2605,D2605)=1,"Nuevo","frecuente"))</f>
        <v>frecuente</v>
      </c>
      <c r="I2605" s="8">
        <v>25.96</v>
      </c>
      <c r="J2605" t="s">
        <v>28</v>
      </c>
      <c r="K2605" t="str">
        <f>Tabla1[[#This Row],[day_of_the_week]]&amp;"-"&amp;Tabla1[[#This Row],[hour]]&amp;"-"&amp;Tabla1[[#This Row],[cash_type]]&amp;"-"&amp;Tabla1[[#This Row],[card]]&amp;"-"&amp;Tabla1[[#This Row],[coffee_name]]</f>
        <v>lunes-20:46-card-ANON-0000-0000-1029-Cortado</v>
      </c>
      <c r="L2605" t="str">
        <f>IF(COUNTIF($K$2:K2605,K2605)=1,"único","repetido")</f>
        <v>único</v>
      </c>
    </row>
    <row r="2606" spans="1:12" x14ac:dyDescent="0.3">
      <c r="A2606" s="1">
        <v>45650</v>
      </c>
      <c r="B2606" s="2">
        <v>45650.632447002317</v>
      </c>
      <c r="C2606" s="2" t="str">
        <f>TEXT(Tabla1[[#This Row],[date]],"mmm")</f>
        <v>dic</v>
      </c>
      <c r="D2606" s="2" t="str">
        <f>TEXT(Tabla1[[#This Row],[date]],"dddd")</f>
        <v>martes</v>
      </c>
      <c r="E2606" s="2" t="str">
        <f>TEXT(Tabla1[[#This Row],[datetime]],"hh:mm")</f>
        <v>15:10</v>
      </c>
      <c r="F2606" t="s">
        <v>3</v>
      </c>
      <c r="G2606" t="s">
        <v>1052</v>
      </c>
      <c r="H2606" t="str">
        <f>IF(ISBLANK(G2606),"cash",IF(COUNTIF($D$2:D2606,D2606)=1,"Nuevo","frecuente"))</f>
        <v>frecuente</v>
      </c>
      <c r="I2606" s="8">
        <v>30.86</v>
      </c>
      <c r="J2606" t="s">
        <v>14</v>
      </c>
      <c r="K2606" t="str">
        <f>Tabla1[[#This Row],[day_of_the_week]]&amp;"-"&amp;Tabla1[[#This Row],[hour]]&amp;"-"&amp;Tabla1[[#This Row],[cash_type]]&amp;"-"&amp;Tabla1[[#This Row],[card]]&amp;"-"&amp;Tabla1[[#This Row],[coffee_name]]</f>
        <v>martes-15:10-card-ANON-0000-0000-1038-Americano with Milk</v>
      </c>
      <c r="L2606" t="str">
        <f>IF(COUNTIF($K$2:K2606,K2606)=1,"único","repetido")</f>
        <v>único</v>
      </c>
    </row>
    <row r="2607" spans="1:12" x14ac:dyDescent="0.3">
      <c r="A2607" s="1">
        <v>45650</v>
      </c>
      <c r="B2607" s="2">
        <v>45650.672663541663</v>
      </c>
      <c r="C2607" s="2" t="str">
        <f>TEXT(Tabla1[[#This Row],[date]],"mmm")</f>
        <v>dic</v>
      </c>
      <c r="D2607" s="2" t="str">
        <f>TEXT(Tabla1[[#This Row],[date]],"dddd")</f>
        <v>martes</v>
      </c>
      <c r="E2607" s="2" t="str">
        <f>TEXT(Tabla1[[#This Row],[datetime]],"hh:mm")</f>
        <v>16:08</v>
      </c>
      <c r="F2607" t="s">
        <v>3</v>
      </c>
      <c r="G2607" t="s">
        <v>1053</v>
      </c>
      <c r="H2607" t="str">
        <f>IF(ISBLANK(G2607),"cash",IF(COUNTIF($D$2:D2607,D2607)=1,"Nuevo","frecuente"))</f>
        <v>frecuente</v>
      </c>
      <c r="I2607" s="8">
        <v>35.76</v>
      </c>
      <c r="J2607" t="s">
        <v>9</v>
      </c>
      <c r="K2607" t="str">
        <f>Tabla1[[#This Row],[day_of_the_week]]&amp;"-"&amp;Tabla1[[#This Row],[hour]]&amp;"-"&amp;Tabla1[[#This Row],[cash_type]]&amp;"-"&amp;Tabla1[[#This Row],[card]]&amp;"-"&amp;Tabla1[[#This Row],[coffee_name]]</f>
        <v>martes-16:08-card-ANON-0000-0000-1039-Hot Chocolate</v>
      </c>
      <c r="L2607" t="str">
        <f>IF(COUNTIF($K$2:K2607,K2607)=1,"único","repetido")</f>
        <v>único</v>
      </c>
    </row>
    <row r="2608" spans="1:12" x14ac:dyDescent="0.3">
      <c r="A2608" s="1">
        <v>45650</v>
      </c>
      <c r="B2608" s="2">
        <v>45650.746858321756</v>
      </c>
      <c r="C2608" s="2" t="str">
        <f>TEXT(Tabla1[[#This Row],[date]],"mmm")</f>
        <v>dic</v>
      </c>
      <c r="D2608" s="2" t="str">
        <f>TEXT(Tabla1[[#This Row],[date]],"dddd")</f>
        <v>martes</v>
      </c>
      <c r="E2608" s="2" t="str">
        <f>TEXT(Tabla1[[#This Row],[datetime]],"hh:mm")</f>
        <v>17:55</v>
      </c>
      <c r="F2608" t="s">
        <v>3</v>
      </c>
      <c r="G2608" t="s">
        <v>1043</v>
      </c>
      <c r="H2608" t="str">
        <f>IF(ISBLANK(G2608),"cash",IF(COUNTIF($D$2:D2608,D2608)=1,"Nuevo","frecuente"))</f>
        <v>frecuente</v>
      </c>
      <c r="I2608" s="8">
        <v>25.96</v>
      </c>
      <c r="J2608" t="s">
        <v>28</v>
      </c>
      <c r="K2608" t="str">
        <f>Tabla1[[#This Row],[day_of_the_week]]&amp;"-"&amp;Tabla1[[#This Row],[hour]]&amp;"-"&amp;Tabla1[[#This Row],[cash_type]]&amp;"-"&amp;Tabla1[[#This Row],[card]]&amp;"-"&amp;Tabla1[[#This Row],[coffee_name]]</f>
        <v>martes-17:55-card-ANON-0000-0000-1029-Cortado</v>
      </c>
      <c r="L2608" t="str">
        <f>IF(COUNTIF($K$2:K2608,K2608)=1,"único","repetido")</f>
        <v>único</v>
      </c>
    </row>
    <row r="2609" spans="1:12" x14ac:dyDescent="0.3">
      <c r="A2609" s="1">
        <v>45650</v>
      </c>
      <c r="B2609" s="2">
        <v>45650.799030925926</v>
      </c>
      <c r="C2609" s="2" t="str">
        <f>TEXT(Tabla1[[#This Row],[date]],"mmm")</f>
        <v>dic</v>
      </c>
      <c r="D2609" s="2" t="str">
        <f>TEXT(Tabla1[[#This Row],[date]],"dddd")</f>
        <v>martes</v>
      </c>
      <c r="E2609" s="2" t="str">
        <f>TEXT(Tabla1[[#This Row],[datetime]],"hh:mm")</f>
        <v>19:10</v>
      </c>
      <c r="F2609" t="s">
        <v>3</v>
      </c>
      <c r="G2609" t="s">
        <v>1053</v>
      </c>
      <c r="H2609" t="str">
        <f>IF(ISBLANK(G2609),"cash",IF(COUNTIF($D$2:D2609,D2609)=1,"Nuevo","frecuente"))</f>
        <v>frecuente</v>
      </c>
      <c r="I2609" s="8">
        <v>35.76</v>
      </c>
      <c r="J2609" t="s">
        <v>9</v>
      </c>
      <c r="K2609" t="str">
        <f>Tabla1[[#This Row],[day_of_the_week]]&amp;"-"&amp;Tabla1[[#This Row],[hour]]&amp;"-"&amp;Tabla1[[#This Row],[cash_type]]&amp;"-"&amp;Tabla1[[#This Row],[card]]&amp;"-"&amp;Tabla1[[#This Row],[coffee_name]]</f>
        <v>martes-19:10-card-ANON-0000-0000-1039-Hot Chocolate</v>
      </c>
      <c r="L2609" t="str">
        <f>IF(COUNTIF($K$2:K2609,K2609)=1,"único","repetido")</f>
        <v>único</v>
      </c>
    </row>
    <row r="2610" spans="1:12" x14ac:dyDescent="0.3">
      <c r="A2610" s="1">
        <v>45650</v>
      </c>
      <c r="B2610" s="2">
        <v>45650.799732222222</v>
      </c>
      <c r="C2610" s="2" t="str">
        <f>TEXT(Tabla1[[#This Row],[date]],"mmm")</f>
        <v>dic</v>
      </c>
      <c r="D2610" s="2" t="str">
        <f>TEXT(Tabla1[[#This Row],[date]],"dddd")</f>
        <v>martes</v>
      </c>
      <c r="E2610" s="2" t="str">
        <f>TEXT(Tabla1[[#This Row],[datetime]],"hh:mm")</f>
        <v>19:11</v>
      </c>
      <c r="F2610" t="s">
        <v>3</v>
      </c>
      <c r="G2610" t="s">
        <v>1054</v>
      </c>
      <c r="H2610" t="str">
        <f>IF(ISBLANK(G2610),"cash",IF(COUNTIF($D$2:D2610,D2610)=1,"Nuevo","frecuente"))</f>
        <v>frecuente</v>
      </c>
      <c r="I2610" s="8">
        <v>35.76</v>
      </c>
      <c r="J2610" t="s">
        <v>7</v>
      </c>
      <c r="K2610" t="str">
        <f>Tabla1[[#This Row],[day_of_the_week]]&amp;"-"&amp;Tabla1[[#This Row],[hour]]&amp;"-"&amp;Tabla1[[#This Row],[cash_type]]&amp;"-"&amp;Tabla1[[#This Row],[card]]&amp;"-"&amp;Tabla1[[#This Row],[coffee_name]]</f>
        <v>martes-19:11-card-ANON-0000-0000-1040-Latte</v>
      </c>
      <c r="L2610" t="str">
        <f>IF(COUNTIF($K$2:K2610,K2610)=1,"único","repetido")</f>
        <v>único</v>
      </c>
    </row>
    <row r="2611" spans="1:12" x14ac:dyDescent="0.3">
      <c r="A2611" s="1">
        <v>45650</v>
      </c>
      <c r="B2611" s="2">
        <v>45650.800404884256</v>
      </c>
      <c r="C2611" s="2" t="str">
        <f>TEXT(Tabla1[[#This Row],[date]],"mmm")</f>
        <v>dic</v>
      </c>
      <c r="D2611" s="2" t="str">
        <f>TEXT(Tabla1[[#This Row],[date]],"dddd")</f>
        <v>martes</v>
      </c>
      <c r="E2611" s="2" t="str">
        <f>TEXT(Tabla1[[#This Row],[datetime]],"hh:mm")</f>
        <v>19:12</v>
      </c>
      <c r="F2611" t="s">
        <v>3</v>
      </c>
      <c r="G2611" t="s">
        <v>1053</v>
      </c>
      <c r="H2611" t="str">
        <f>IF(ISBLANK(G2611),"cash",IF(COUNTIF($D$2:D2611,D2611)=1,"Nuevo","frecuente"))</f>
        <v>frecuente</v>
      </c>
      <c r="I2611" s="8">
        <v>21.06</v>
      </c>
      <c r="J2611" t="s">
        <v>35</v>
      </c>
      <c r="K2611" t="str">
        <f>Tabla1[[#This Row],[day_of_the_week]]&amp;"-"&amp;Tabla1[[#This Row],[hour]]&amp;"-"&amp;Tabla1[[#This Row],[cash_type]]&amp;"-"&amp;Tabla1[[#This Row],[card]]&amp;"-"&amp;Tabla1[[#This Row],[coffee_name]]</f>
        <v>martes-19:12-card-ANON-0000-0000-1039-Espresso</v>
      </c>
      <c r="L2611" t="str">
        <f>IF(COUNTIF($K$2:K2611,K2611)=1,"único","repetido")</f>
        <v>único</v>
      </c>
    </row>
    <row r="2612" spans="1:12" x14ac:dyDescent="0.3">
      <c r="A2612" s="1">
        <v>45650</v>
      </c>
      <c r="B2612" s="2">
        <v>45650.816693657405</v>
      </c>
      <c r="C2612" s="2" t="str">
        <f>TEXT(Tabla1[[#This Row],[date]],"mmm")</f>
        <v>dic</v>
      </c>
      <c r="D2612" s="2" t="str">
        <f>TEXT(Tabla1[[#This Row],[date]],"dddd")</f>
        <v>martes</v>
      </c>
      <c r="E2612" s="2" t="str">
        <f>TEXT(Tabla1[[#This Row],[datetime]],"hh:mm")</f>
        <v>19:36</v>
      </c>
      <c r="F2612" t="s">
        <v>3</v>
      </c>
      <c r="G2612" t="s">
        <v>111</v>
      </c>
      <c r="H2612" t="str">
        <f>IF(ISBLANK(G2612),"cash",IF(COUNTIF($D$2:D2612,D2612)=1,"Nuevo","frecuente"))</f>
        <v>frecuente</v>
      </c>
      <c r="I2612" s="8">
        <v>35.76</v>
      </c>
      <c r="J2612" t="s">
        <v>43</v>
      </c>
      <c r="K2612" t="str">
        <f>Tabla1[[#This Row],[day_of_the_week]]&amp;"-"&amp;Tabla1[[#This Row],[hour]]&amp;"-"&amp;Tabla1[[#This Row],[cash_type]]&amp;"-"&amp;Tabla1[[#This Row],[card]]&amp;"-"&amp;Tabla1[[#This Row],[coffee_name]]</f>
        <v>martes-19:36-card-ANON-0000-0000-0097-Cappuccino</v>
      </c>
      <c r="L2612" t="str">
        <f>IF(COUNTIF($K$2:K2612,K2612)=1,"único","repetido")</f>
        <v>único</v>
      </c>
    </row>
    <row r="2613" spans="1:12" x14ac:dyDescent="0.3">
      <c r="A2613" s="1">
        <v>45651</v>
      </c>
      <c r="B2613" s="2">
        <v>45651.447185405093</v>
      </c>
      <c r="C2613" s="2" t="str">
        <f>TEXT(Tabla1[[#This Row],[date]],"mmm")</f>
        <v>dic</v>
      </c>
      <c r="D2613" s="2" t="str">
        <f>TEXT(Tabla1[[#This Row],[date]],"dddd")</f>
        <v>miércoles</v>
      </c>
      <c r="E2613" s="2" t="str">
        <f>TEXT(Tabla1[[#This Row],[datetime]],"hh:mm")</f>
        <v>10:43</v>
      </c>
      <c r="F2613" t="s">
        <v>3</v>
      </c>
      <c r="G2613" t="s">
        <v>1055</v>
      </c>
      <c r="H2613" t="str">
        <f>IF(ISBLANK(G2613),"cash",IF(COUNTIF($D$2:D2613,D2613)=1,"Nuevo","frecuente"))</f>
        <v>frecuente</v>
      </c>
      <c r="I2613" s="8">
        <v>35.76</v>
      </c>
      <c r="J2613" t="s">
        <v>7</v>
      </c>
      <c r="K2613" t="str">
        <f>Tabla1[[#This Row],[day_of_the_week]]&amp;"-"&amp;Tabla1[[#This Row],[hour]]&amp;"-"&amp;Tabla1[[#This Row],[cash_type]]&amp;"-"&amp;Tabla1[[#This Row],[card]]&amp;"-"&amp;Tabla1[[#This Row],[coffee_name]]</f>
        <v>miércoles-10:43-card-ANON-0000-0000-1041-Latte</v>
      </c>
      <c r="L2613" t="str">
        <f>IF(COUNTIF($K$2:K2613,K2613)=1,"único","repetido")</f>
        <v>único</v>
      </c>
    </row>
    <row r="2614" spans="1:12" x14ac:dyDescent="0.3">
      <c r="A2614" s="1">
        <v>45651</v>
      </c>
      <c r="B2614" s="2">
        <v>45651.44794421296</v>
      </c>
      <c r="C2614" s="2" t="str">
        <f>TEXT(Tabla1[[#This Row],[date]],"mmm")</f>
        <v>dic</v>
      </c>
      <c r="D2614" s="2" t="str">
        <f>TEXT(Tabla1[[#This Row],[date]],"dddd")</f>
        <v>miércoles</v>
      </c>
      <c r="E2614" s="2" t="str">
        <f>TEXT(Tabla1[[#This Row],[datetime]],"hh:mm")</f>
        <v>10:45</v>
      </c>
      <c r="F2614" t="s">
        <v>3</v>
      </c>
      <c r="G2614" t="s">
        <v>1055</v>
      </c>
      <c r="H2614" t="str">
        <f>IF(ISBLANK(G2614),"cash",IF(COUNTIF($D$2:D2614,D2614)=1,"Nuevo","frecuente"))</f>
        <v>frecuente</v>
      </c>
      <c r="I2614" s="8">
        <v>35.76</v>
      </c>
      <c r="J2614" t="s">
        <v>7</v>
      </c>
      <c r="K2614" t="str">
        <f>Tabla1[[#This Row],[day_of_the_week]]&amp;"-"&amp;Tabla1[[#This Row],[hour]]&amp;"-"&amp;Tabla1[[#This Row],[cash_type]]&amp;"-"&amp;Tabla1[[#This Row],[card]]&amp;"-"&amp;Tabla1[[#This Row],[coffee_name]]</f>
        <v>miércoles-10:45-card-ANON-0000-0000-1041-Latte</v>
      </c>
      <c r="L2614" t="str">
        <f>IF(COUNTIF($K$2:K2614,K2614)=1,"único","repetido")</f>
        <v>único</v>
      </c>
    </row>
    <row r="2615" spans="1:12" x14ac:dyDescent="0.3">
      <c r="A2615" s="1">
        <v>45651</v>
      </c>
      <c r="B2615" s="2">
        <v>45651.524343576391</v>
      </c>
      <c r="C2615" s="2" t="str">
        <f>TEXT(Tabla1[[#This Row],[date]],"mmm")</f>
        <v>dic</v>
      </c>
      <c r="D2615" s="2" t="str">
        <f>TEXT(Tabla1[[#This Row],[date]],"dddd")</f>
        <v>miércoles</v>
      </c>
      <c r="E2615" s="2" t="str">
        <f>TEXT(Tabla1[[#This Row],[datetime]],"hh:mm")</f>
        <v>12:35</v>
      </c>
      <c r="F2615" t="s">
        <v>3</v>
      </c>
      <c r="G2615" t="s">
        <v>1056</v>
      </c>
      <c r="H2615" t="str">
        <f>IF(ISBLANK(G2615),"cash",IF(COUNTIF($D$2:D2615,D2615)=1,"Nuevo","frecuente"))</f>
        <v>frecuente</v>
      </c>
      <c r="I2615" s="8">
        <v>30.86</v>
      </c>
      <c r="J2615" t="s">
        <v>14</v>
      </c>
      <c r="K2615" t="str">
        <f>Tabla1[[#This Row],[day_of_the_week]]&amp;"-"&amp;Tabla1[[#This Row],[hour]]&amp;"-"&amp;Tabla1[[#This Row],[cash_type]]&amp;"-"&amp;Tabla1[[#This Row],[card]]&amp;"-"&amp;Tabla1[[#This Row],[coffee_name]]</f>
        <v>miércoles-12:35-card-ANON-0000-0000-1042-Americano with Milk</v>
      </c>
      <c r="L2615" t="str">
        <f>IF(COUNTIF($K$2:K2615,K2615)=1,"único","repetido")</f>
        <v>único</v>
      </c>
    </row>
    <row r="2616" spans="1:12" x14ac:dyDescent="0.3">
      <c r="A2616" s="1">
        <v>45651</v>
      </c>
      <c r="B2616" s="2">
        <v>45651.525000914349</v>
      </c>
      <c r="C2616" s="2" t="str">
        <f>TEXT(Tabla1[[#This Row],[date]],"mmm")</f>
        <v>dic</v>
      </c>
      <c r="D2616" s="2" t="str">
        <f>TEXT(Tabla1[[#This Row],[date]],"dddd")</f>
        <v>miércoles</v>
      </c>
      <c r="E2616" s="2" t="str">
        <f>TEXT(Tabla1[[#This Row],[datetime]],"hh:mm")</f>
        <v>12:36</v>
      </c>
      <c r="F2616" t="s">
        <v>3</v>
      </c>
      <c r="G2616" t="s">
        <v>1056</v>
      </c>
      <c r="H2616" t="str">
        <f>IF(ISBLANK(G2616),"cash",IF(COUNTIF($D$2:D2616,D2616)=1,"Nuevo","frecuente"))</f>
        <v>frecuente</v>
      </c>
      <c r="I2616" s="8">
        <v>25.96</v>
      </c>
      <c r="J2616" t="s">
        <v>11</v>
      </c>
      <c r="K2616" t="str">
        <f>Tabla1[[#This Row],[day_of_the_week]]&amp;"-"&amp;Tabla1[[#This Row],[hour]]&amp;"-"&amp;Tabla1[[#This Row],[cash_type]]&amp;"-"&amp;Tabla1[[#This Row],[card]]&amp;"-"&amp;Tabla1[[#This Row],[coffee_name]]</f>
        <v>miércoles-12:36-card-ANON-0000-0000-1042-Americano</v>
      </c>
      <c r="L2616" t="str">
        <f>IF(COUNTIF($K$2:K2616,K2616)=1,"único","repetido")</f>
        <v>único</v>
      </c>
    </row>
    <row r="2617" spans="1:12" x14ac:dyDescent="0.3">
      <c r="A2617" s="1">
        <v>45651</v>
      </c>
      <c r="B2617" s="2">
        <v>45651.553604155095</v>
      </c>
      <c r="C2617" s="2" t="str">
        <f>TEXT(Tabla1[[#This Row],[date]],"mmm")</f>
        <v>dic</v>
      </c>
      <c r="D2617" s="2" t="str">
        <f>TEXT(Tabla1[[#This Row],[date]],"dddd")</f>
        <v>miércoles</v>
      </c>
      <c r="E2617" s="2" t="str">
        <f>TEXT(Tabla1[[#This Row],[datetime]],"hh:mm")</f>
        <v>13:17</v>
      </c>
      <c r="F2617" t="s">
        <v>3</v>
      </c>
      <c r="G2617" t="s">
        <v>1057</v>
      </c>
      <c r="H2617" t="str">
        <f>IF(ISBLANK(G2617),"cash",IF(COUNTIF($D$2:D2617,D2617)=1,"Nuevo","frecuente"))</f>
        <v>frecuente</v>
      </c>
      <c r="I2617" s="8">
        <v>30.86</v>
      </c>
      <c r="J2617" t="s">
        <v>14</v>
      </c>
      <c r="K2617" t="str">
        <f>Tabla1[[#This Row],[day_of_the_week]]&amp;"-"&amp;Tabla1[[#This Row],[hour]]&amp;"-"&amp;Tabla1[[#This Row],[cash_type]]&amp;"-"&amp;Tabla1[[#This Row],[card]]&amp;"-"&amp;Tabla1[[#This Row],[coffee_name]]</f>
        <v>miércoles-13:17-card-ANON-0000-0000-1043-Americano with Milk</v>
      </c>
      <c r="L2617" t="str">
        <f>IF(COUNTIF($K$2:K2617,K2617)=1,"único","repetido")</f>
        <v>único</v>
      </c>
    </row>
    <row r="2618" spans="1:12" x14ac:dyDescent="0.3">
      <c r="A2618" s="1">
        <v>45651</v>
      </c>
      <c r="B2618" s="2">
        <v>45651.564439178241</v>
      </c>
      <c r="C2618" s="2" t="str">
        <f>TEXT(Tabla1[[#This Row],[date]],"mmm")</f>
        <v>dic</v>
      </c>
      <c r="D2618" s="2" t="str">
        <f>TEXT(Tabla1[[#This Row],[date]],"dddd")</f>
        <v>miércoles</v>
      </c>
      <c r="E2618" s="2" t="str">
        <f>TEXT(Tabla1[[#This Row],[datetime]],"hh:mm")</f>
        <v>13:32</v>
      </c>
      <c r="F2618" t="s">
        <v>3</v>
      </c>
      <c r="G2618" t="s">
        <v>1058</v>
      </c>
      <c r="H2618" t="str">
        <f>IF(ISBLANK(G2618),"cash",IF(COUNTIF($D$2:D2618,D2618)=1,"Nuevo","frecuente"))</f>
        <v>frecuente</v>
      </c>
      <c r="I2618" s="8">
        <v>25.96</v>
      </c>
      <c r="J2618" t="s">
        <v>11</v>
      </c>
      <c r="K2618" t="str">
        <f>Tabla1[[#This Row],[day_of_the_week]]&amp;"-"&amp;Tabla1[[#This Row],[hour]]&amp;"-"&amp;Tabla1[[#This Row],[cash_type]]&amp;"-"&amp;Tabla1[[#This Row],[card]]&amp;"-"&amp;Tabla1[[#This Row],[coffee_name]]</f>
        <v>miércoles-13:32-card-ANON-0000-0000-1044-Americano</v>
      </c>
      <c r="L2618" t="str">
        <f>IF(COUNTIF($K$2:K2618,K2618)=1,"único","repetido")</f>
        <v>único</v>
      </c>
    </row>
    <row r="2619" spans="1:12" x14ac:dyDescent="0.3">
      <c r="A2619" s="1">
        <v>45651</v>
      </c>
      <c r="B2619" s="2">
        <v>45651.835189016201</v>
      </c>
      <c r="C2619" s="2" t="str">
        <f>TEXT(Tabla1[[#This Row],[date]],"mmm")</f>
        <v>dic</v>
      </c>
      <c r="D2619" s="2" t="str">
        <f>TEXT(Tabla1[[#This Row],[date]],"dddd")</f>
        <v>miércoles</v>
      </c>
      <c r="E2619" s="2" t="str">
        <f>TEXT(Tabla1[[#This Row],[datetime]],"hh:mm")</f>
        <v>20:02</v>
      </c>
      <c r="F2619" t="s">
        <v>3</v>
      </c>
      <c r="G2619" t="s">
        <v>111</v>
      </c>
      <c r="H2619" t="str">
        <f>IF(ISBLANK(G2619),"cash",IF(COUNTIF($D$2:D2619,D2619)=1,"Nuevo","frecuente"))</f>
        <v>frecuente</v>
      </c>
      <c r="I2619" s="8">
        <v>35.76</v>
      </c>
      <c r="J2619" t="s">
        <v>43</v>
      </c>
      <c r="K2619" t="str">
        <f>Tabla1[[#This Row],[day_of_the_week]]&amp;"-"&amp;Tabla1[[#This Row],[hour]]&amp;"-"&amp;Tabla1[[#This Row],[cash_type]]&amp;"-"&amp;Tabla1[[#This Row],[card]]&amp;"-"&amp;Tabla1[[#This Row],[coffee_name]]</f>
        <v>miércoles-20:02-card-ANON-0000-0000-0097-Cappuccino</v>
      </c>
      <c r="L2619" t="str">
        <f>IF(COUNTIF($K$2:K2619,K2619)=1,"único","repetido")</f>
        <v>único</v>
      </c>
    </row>
    <row r="2620" spans="1:12" x14ac:dyDescent="0.3">
      <c r="A2620" s="1">
        <v>45651</v>
      </c>
      <c r="B2620" s="2">
        <v>45651.888076898147</v>
      </c>
      <c r="C2620" s="2" t="str">
        <f>TEXT(Tabla1[[#This Row],[date]],"mmm")</f>
        <v>dic</v>
      </c>
      <c r="D2620" s="2" t="str">
        <f>TEXT(Tabla1[[#This Row],[date]],"dddd")</f>
        <v>miércoles</v>
      </c>
      <c r="E2620" s="2" t="str">
        <f>TEXT(Tabla1[[#This Row],[datetime]],"hh:mm")</f>
        <v>21:18</v>
      </c>
      <c r="F2620" t="s">
        <v>3</v>
      </c>
      <c r="G2620" t="s">
        <v>1059</v>
      </c>
      <c r="H2620" t="str">
        <f>IF(ISBLANK(G2620),"cash",IF(COUNTIF($D$2:D2620,D2620)=1,"Nuevo","frecuente"))</f>
        <v>frecuente</v>
      </c>
      <c r="I2620" s="8">
        <v>35.76</v>
      </c>
      <c r="J2620" t="s">
        <v>18</v>
      </c>
      <c r="K2620" t="str">
        <f>Tabla1[[#This Row],[day_of_the_week]]&amp;"-"&amp;Tabla1[[#This Row],[hour]]&amp;"-"&amp;Tabla1[[#This Row],[cash_type]]&amp;"-"&amp;Tabla1[[#This Row],[card]]&amp;"-"&amp;Tabla1[[#This Row],[coffee_name]]</f>
        <v>miércoles-21:18-card-ANON-0000-0000-1045-Cocoa</v>
      </c>
      <c r="L2620" t="str">
        <f>IF(COUNTIF($K$2:K2620,K2620)=1,"único","repetido")</f>
        <v>único</v>
      </c>
    </row>
    <row r="2621" spans="1:12" x14ac:dyDescent="0.3">
      <c r="A2621" s="1">
        <v>45651</v>
      </c>
      <c r="B2621" s="2">
        <v>45651.888681631943</v>
      </c>
      <c r="C2621" s="2" t="str">
        <f>TEXT(Tabla1[[#This Row],[date]],"mmm")</f>
        <v>dic</v>
      </c>
      <c r="D2621" s="2" t="str">
        <f>TEXT(Tabla1[[#This Row],[date]],"dddd")</f>
        <v>miércoles</v>
      </c>
      <c r="E2621" s="2" t="str">
        <f>TEXT(Tabla1[[#This Row],[datetime]],"hh:mm")</f>
        <v>21:19</v>
      </c>
      <c r="F2621" t="s">
        <v>3</v>
      </c>
      <c r="G2621" t="s">
        <v>1059</v>
      </c>
      <c r="H2621" t="str">
        <f>IF(ISBLANK(G2621),"cash",IF(COUNTIF($D$2:D2621,D2621)=1,"Nuevo","frecuente"))</f>
        <v>frecuente</v>
      </c>
      <c r="I2621" s="8">
        <v>35.76</v>
      </c>
      <c r="J2621" t="s">
        <v>18</v>
      </c>
      <c r="K2621" t="str">
        <f>Tabla1[[#This Row],[day_of_the_week]]&amp;"-"&amp;Tabla1[[#This Row],[hour]]&amp;"-"&amp;Tabla1[[#This Row],[cash_type]]&amp;"-"&amp;Tabla1[[#This Row],[card]]&amp;"-"&amp;Tabla1[[#This Row],[coffee_name]]</f>
        <v>miércoles-21:19-card-ANON-0000-0000-1045-Cocoa</v>
      </c>
      <c r="L2621" t="str">
        <f>IF(COUNTIF($K$2:K2621,K2621)=1,"único","repetido")</f>
        <v>único</v>
      </c>
    </row>
    <row r="2622" spans="1:12" x14ac:dyDescent="0.3">
      <c r="A2622" s="1">
        <v>45651</v>
      </c>
      <c r="B2622" s="2">
        <v>45651.914933680557</v>
      </c>
      <c r="C2622" s="2" t="str">
        <f>TEXT(Tabla1[[#This Row],[date]],"mmm")</f>
        <v>dic</v>
      </c>
      <c r="D2622" s="2" t="str">
        <f>TEXT(Tabla1[[#This Row],[date]],"dddd")</f>
        <v>miércoles</v>
      </c>
      <c r="E2622" s="2" t="str">
        <f>TEXT(Tabla1[[#This Row],[datetime]],"hh:mm")</f>
        <v>21:57</v>
      </c>
      <c r="F2622" t="s">
        <v>3</v>
      </c>
      <c r="G2622" t="s">
        <v>1060</v>
      </c>
      <c r="H2622" t="str">
        <f>IF(ISBLANK(G2622),"cash",IF(COUNTIF($D$2:D2622,D2622)=1,"Nuevo","frecuente"))</f>
        <v>frecuente</v>
      </c>
      <c r="I2622" s="8">
        <v>35.76</v>
      </c>
      <c r="J2622" t="s">
        <v>7</v>
      </c>
      <c r="K2622" t="str">
        <f>Tabla1[[#This Row],[day_of_the_week]]&amp;"-"&amp;Tabla1[[#This Row],[hour]]&amp;"-"&amp;Tabla1[[#This Row],[cash_type]]&amp;"-"&amp;Tabla1[[#This Row],[card]]&amp;"-"&amp;Tabla1[[#This Row],[coffee_name]]</f>
        <v>miércoles-21:57-card-ANON-0000-0000-1046-Latte</v>
      </c>
      <c r="L2622" t="str">
        <f>IF(COUNTIF($K$2:K2622,K2622)=1,"único","repetido")</f>
        <v>único</v>
      </c>
    </row>
    <row r="2623" spans="1:12" x14ac:dyDescent="0.3">
      <c r="A2623" s="1">
        <v>45651</v>
      </c>
      <c r="B2623" s="2">
        <v>45651.952116909721</v>
      </c>
      <c r="C2623" s="2" t="str">
        <f>TEXT(Tabla1[[#This Row],[date]],"mmm")</f>
        <v>dic</v>
      </c>
      <c r="D2623" s="2" t="str">
        <f>TEXT(Tabla1[[#This Row],[date]],"dddd")</f>
        <v>miércoles</v>
      </c>
      <c r="E2623" s="2" t="str">
        <f>TEXT(Tabla1[[#This Row],[datetime]],"hh:mm")</f>
        <v>22:51</v>
      </c>
      <c r="F2623" t="s">
        <v>3</v>
      </c>
      <c r="G2623" t="s">
        <v>168</v>
      </c>
      <c r="H2623" t="str">
        <f>IF(ISBLANK(G2623),"cash",IF(COUNTIF($D$2:D2623,D2623)=1,"Nuevo","frecuente"))</f>
        <v>frecuente</v>
      </c>
      <c r="I2623" s="8">
        <v>35.76</v>
      </c>
      <c r="J2623" t="s">
        <v>43</v>
      </c>
      <c r="K2623" t="str">
        <f>Tabla1[[#This Row],[day_of_the_week]]&amp;"-"&amp;Tabla1[[#This Row],[hour]]&amp;"-"&amp;Tabla1[[#This Row],[cash_type]]&amp;"-"&amp;Tabla1[[#This Row],[card]]&amp;"-"&amp;Tabla1[[#This Row],[coffee_name]]</f>
        <v>miércoles-22:51-card-ANON-0000-0000-0154-Cappuccino</v>
      </c>
      <c r="L2623" t="str">
        <f>IF(COUNTIF($K$2:K2623,K2623)=1,"único","repetido")</f>
        <v>único</v>
      </c>
    </row>
    <row r="2624" spans="1:12" x14ac:dyDescent="0.3">
      <c r="A2624" s="1">
        <v>45651</v>
      </c>
      <c r="B2624" s="2">
        <v>45651.953546597222</v>
      </c>
      <c r="C2624" s="2" t="str">
        <f>TEXT(Tabla1[[#This Row],[date]],"mmm")</f>
        <v>dic</v>
      </c>
      <c r="D2624" s="2" t="str">
        <f>TEXT(Tabla1[[#This Row],[date]],"dddd")</f>
        <v>miércoles</v>
      </c>
      <c r="E2624" s="2" t="str">
        <f>TEXT(Tabla1[[#This Row],[datetime]],"hh:mm")</f>
        <v>22:53</v>
      </c>
      <c r="F2624" t="s">
        <v>3</v>
      </c>
      <c r="G2624" t="s">
        <v>168</v>
      </c>
      <c r="H2624" t="str">
        <f>IF(ISBLANK(G2624),"cash",IF(COUNTIF($D$2:D2624,D2624)=1,"Nuevo","frecuente"))</f>
        <v>frecuente</v>
      </c>
      <c r="I2624" s="8">
        <v>30.86</v>
      </c>
      <c r="J2624" t="s">
        <v>14</v>
      </c>
      <c r="K2624" t="str">
        <f>Tabla1[[#This Row],[day_of_the_week]]&amp;"-"&amp;Tabla1[[#This Row],[hour]]&amp;"-"&amp;Tabla1[[#This Row],[cash_type]]&amp;"-"&amp;Tabla1[[#This Row],[card]]&amp;"-"&amp;Tabla1[[#This Row],[coffee_name]]</f>
        <v>miércoles-22:53-card-ANON-0000-0000-0154-Americano with Milk</v>
      </c>
      <c r="L2624" t="str">
        <f>IF(COUNTIF($K$2:K2624,K2624)=1,"único","repetido")</f>
        <v>único</v>
      </c>
    </row>
    <row r="2625" spans="1:12" x14ac:dyDescent="0.3">
      <c r="A2625" s="1">
        <v>45652</v>
      </c>
      <c r="B2625" s="2">
        <v>45652.550439120372</v>
      </c>
      <c r="C2625" s="2" t="str">
        <f>TEXT(Tabla1[[#This Row],[date]],"mmm")</f>
        <v>dic</v>
      </c>
      <c r="D2625" s="2" t="str">
        <f>TEXT(Tabla1[[#This Row],[date]],"dddd")</f>
        <v>jueves</v>
      </c>
      <c r="E2625" s="2" t="str">
        <f>TEXT(Tabla1[[#This Row],[datetime]],"hh:mm")</f>
        <v>13:12</v>
      </c>
      <c r="F2625" t="s">
        <v>3</v>
      </c>
      <c r="G2625" t="s">
        <v>1061</v>
      </c>
      <c r="H2625" t="str">
        <f>IF(ISBLANK(G2625),"cash",IF(COUNTIF($D$2:D2625,D2625)=1,"Nuevo","frecuente"))</f>
        <v>frecuente</v>
      </c>
      <c r="I2625" s="8">
        <v>35.76</v>
      </c>
      <c r="J2625" t="s">
        <v>43</v>
      </c>
      <c r="K2625" t="str">
        <f>Tabla1[[#This Row],[day_of_the_week]]&amp;"-"&amp;Tabla1[[#This Row],[hour]]&amp;"-"&amp;Tabla1[[#This Row],[cash_type]]&amp;"-"&amp;Tabla1[[#This Row],[card]]&amp;"-"&amp;Tabla1[[#This Row],[coffee_name]]</f>
        <v>jueves-13:12-card-ANON-0000-0000-1047-Cappuccino</v>
      </c>
      <c r="L2625" t="str">
        <f>IF(COUNTIF($K$2:K2625,K2625)=1,"único","repetido")</f>
        <v>único</v>
      </c>
    </row>
    <row r="2626" spans="1:12" x14ac:dyDescent="0.3">
      <c r="A2626" s="1">
        <v>45652</v>
      </c>
      <c r="B2626" s="2">
        <v>45652.628176747683</v>
      </c>
      <c r="C2626" s="2" t="str">
        <f>TEXT(Tabla1[[#This Row],[date]],"mmm")</f>
        <v>dic</v>
      </c>
      <c r="D2626" s="2" t="str">
        <f>TEXT(Tabla1[[#This Row],[date]],"dddd")</f>
        <v>jueves</v>
      </c>
      <c r="E2626" s="2" t="str">
        <f>TEXT(Tabla1[[#This Row],[datetime]],"hh:mm")</f>
        <v>15:04</v>
      </c>
      <c r="F2626" t="s">
        <v>3</v>
      </c>
      <c r="G2626" t="s">
        <v>1062</v>
      </c>
      <c r="H2626" t="str">
        <f>IF(ISBLANK(G2626),"cash",IF(COUNTIF($D$2:D2626,D2626)=1,"Nuevo","frecuente"))</f>
        <v>frecuente</v>
      </c>
      <c r="I2626" s="8">
        <v>21.06</v>
      </c>
      <c r="J2626" t="s">
        <v>35</v>
      </c>
      <c r="K2626" t="str">
        <f>Tabla1[[#This Row],[day_of_the_week]]&amp;"-"&amp;Tabla1[[#This Row],[hour]]&amp;"-"&amp;Tabla1[[#This Row],[cash_type]]&amp;"-"&amp;Tabla1[[#This Row],[card]]&amp;"-"&amp;Tabla1[[#This Row],[coffee_name]]</f>
        <v>jueves-15:04-card-ANON-0000-0000-1048-Espresso</v>
      </c>
      <c r="L2626" t="str">
        <f>IF(COUNTIF($K$2:K2626,K2626)=1,"único","repetido")</f>
        <v>único</v>
      </c>
    </row>
    <row r="2627" spans="1:12" x14ac:dyDescent="0.3">
      <c r="A2627" s="1">
        <v>45653</v>
      </c>
      <c r="B2627" s="2">
        <v>45653.326628599534</v>
      </c>
      <c r="C2627" s="2" t="str">
        <f>TEXT(Tabla1[[#This Row],[date]],"mmm")</f>
        <v>dic</v>
      </c>
      <c r="D2627" s="2" t="str">
        <f>TEXT(Tabla1[[#This Row],[date]],"dddd")</f>
        <v>viernes</v>
      </c>
      <c r="E2627" s="2" t="str">
        <f>TEXT(Tabla1[[#This Row],[datetime]],"hh:mm")</f>
        <v>07:50</v>
      </c>
      <c r="F2627" t="s">
        <v>3</v>
      </c>
      <c r="G2627" t="s">
        <v>1063</v>
      </c>
      <c r="H2627" t="str">
        <f>IF(ISBLANK(G2627),"cash",IF(COUNTIF($D$2:D2627,D2627)=1,"Nuevo","frecuente"))</f>
        <v>frecuente</v>
      </c>
      <c r="I2627" s="8">
        <v>25.96</v>
      </c>
      <c r="J2627" t="s">
        <v>11</v>
      </c>
      <c r="K2627" t="str">
        <f>Tabla1[[#This Row],[day_of_the_week]]&amp;"-"&amp;Tabla1[[#This Row],[hour]]&amp;"-"&amp;Tabla1[[#This Row],[cash_type]]&amp;"-"&amp;Tabla1[[#This Row],[card]]&amp;"-"&amp;Tabla1[[#This Row],[coffee_name]]</f>
        <v>viernes-07:50-card-ANON-0000-0000-1049-Americano</v>
      </c>
      <c r="L2627" t="str">
        <f>IF(COUNTIF($K$2:K2627,K2627)=1,"único","repetido")</f>
        <v>único</v>
      </c>
    </row>
    <row r="2628" spans="1:12" x14ac:dyDescent="0.3">
      <c r="A2628" s="1">
        <v>45653</v>
      </c>
      <c r="B2628" s="2">
        <v>45653.373367037035</v>
      </c>
      <c r="C2628" s="2" t="str">
        <f>TEXT(Tabla1[[#This Row],[date]],"mmm")</f>
        <v>dic</v>
      </c>
      <c r="D2628" s="2" t="str">
        <f>TEXT(Tabla1[[#This Row],[date]],"dddd")</f>
        <v>viernes</v>
      </c>
      <c r="E2628" s="2" t="str">
        <f>TEXT(Tabla1[[#This Row],[datetime]],"hh:mm")</f>
        <v>08:57</v>
      </c>
      <c r="F2628" t="s">
        <v>3</v>
      </c>
      <c r="G2628" t="s">
        <v>1043</v>
      </c>
      <c r="H2628" t="str">
        <f>IF(ISBLANK(G2628),"cash",IF(COUNTIF($D$2:D2628,D2628)=1,"Nuevo","frecuente"))</f>
        <v>frecuente</v>
      </c>
      <c r="I2628" s="8">
        <v>25.96</v>
      </c>
      <c r="J2628" t="s">
        <v>28</v>
      </c>
      <c r="K2628" t="str">
        <f>Tabla1[[#This Row],[day_of_the_week]]&amp;"-"&amp;Tabla1[[#This Row],[hour]]&amp;"-"&amp;Tabla1[[#This Row],[cash_type]]&amp;"-"&amp;Tabla1[[#This Row],[card]]&amp;"-"&amp;Tabla1[[#This Row],[coffee_name]]</f>
        <v>viernes-08:57-card-ANON-0000-0000-1029-Cortado</v>
      </c>
      <c r="L2628" t="str">
        <f>IF(COUNTIF($K$2:K2628,K2628)=1,"único","repetido")</f>
        <v>único</v>
      </c>
    </row>
    <row r="2629" spans="1:12" x14ac:dyDescent="0.3">
      <c r="A2629" s="1">
        <v>45653</v>
      </c>
      <c r="B2629" s="2">
        <v>45653.381889189812</v>
      </c>
      <c r="C2629" s="2" t="str">
        <f>TEXT(Tabla1[[#This Row],[date]],"mmm")</f>
        <v>dic</v>
      </c>
      <c r="D2629" s="2" t="str">
        <f>TEXT(Tabla1[[#This Row],[date]],"dddd")</f>
        <v>viernes</v>
      </c>
      <c r="E2629" s="2" t="str">
        <f>TEXT(Tabla1[[#This Row],[datetime]],"hh:mm")</f>
        <v>09:09</v>
      </c>
      <c r="F2629" t="s">
        <v>3</v>
      </c>
      <c r="G2629" t="s">
        <v>155</v>
      </c>
      <c r="H2629" t="str">
        <f>IF(ISBLANK(G2629),"cash",IF(COUNTIF($D$2:D2629,D2629)=1,"Nuevo","frecuente"))</f>
        <v>frecuente</v>
      </c>
      <c r="I2629" s="8">
        <v>25.96</v>
      </c>
      <c r="J2629" t="s">
        <v>28</v>
      </c>
      <c r="K2629" t="str">
        <f>Tabla1[[#This Row],[day_of_the_week]]&amp;"-"&amp;Tabla1[[#This Row],[hour]]&amp;"-"&amp;Tabla1[[#This Row],[cash_type]]&amp;"-"&amp;Tabla1[[#This Row],[card]]&amp;"-"&amp;Tabla1[[#This Row],[coffee_name]]</f>
        <v>viernes-09:09-card-ANON-0000-0000-0141-Cortado</v>
      </c>
      <c r="L2629" t="str">
        <f>IF(COUNTIF($K$2:K2629,K2629)=1,"único","repetido")</f>
        <v>único</v>
      </c>
    </row>
    <row r="2630" spans="1:12" x14ac:dyDescent="0.3">
      <c r="A2630" s="1">
        <v>45653</v>
      </c>
      <c r="B2630" s="2">
        <v>45653.425618344911</v>
      </c>
      <c r="C2630" s="2" t="str">
        <f>TEXT(Tabla1[[#This Row],[date]],"mmm")</f>
        <v>dic</v>
      </c>
      <c r="D2630" s="2" t="str">
        <f>TEXT(Tabla1[[#This Row],[date]],"dddd")</f>
        <v>viernes</v>
      </c>
      <c r="E2630" s="2" t="str">
        <f>TEXT(Tabla1[[#This Row],[datetime]],"hh:mm")</f>
        <v>10:12</v>
      </c>
      <c r="F2630" t="s">
        <v>3</v>
      </c>
      <c r="G2630" t="s">
        <v>290</v>
      </c>
      <c r="H2630" t="str">
        <f>IF(ISBLANK(G2630),"cash",IF(COUNTIF($D$2:D2630,D2630)=1,"Nuevo","frecuente"))</f>
        <v>frecuente</v>
      </c>
      <c r="I2630" s="8">
        <v>30.86</v>
      </c>
      <c r="J2630" t="s">
        <v>14</v>
      </c>
      <c r="K2630" t="str">
        <f>Tabla1[[#This Row],[day_of_the_week]]&amp;"-"&amp;Tabla1[[#This Row],[hour]]&amp;"-"&amp;Tabla1[[#This Row],[cash_type]]&amp;"-"&amp;Tabla1[[#This Row],[card]]&amp;"-"&amp;Tabla1[[#This Row],[coffee_name]]</f>
        <v>viernes-10:12-card-ANON-0000-0000-0276-Americano with Milk</v>
      </c>
      <c r="L2630" t="str">
        <f>IF(COUNTIF($K$2:K2630,K2630)=1,"único","repetido")</f>
        <v>único</v>
      </c>
    </row>
    <row r="2631" spans="1:12" x14ac:dyDescent="0.3">
      <c r="A2631" s="1">
        <v>45653</v>
      </c>
      <c r="B2631" s="2">
        <v>45653.716720381941</v>
      </c>
      <c r="C2631" s="2" t="str">
        <f>TEXT(Tabla1[[#This Row],[date]],"mmm")</f>
        <v>dic</v>
      </c>
      <c r="D2631" s="2" t="str">
        <f>TEXT(Tabla1[[#This Row],[date]],"dddd")</f>
        <v>viernes</v>
      </c>
      <c r="E2631" s="2" t="str">
        <f>TEXT(Tabla1[[#This Row],[datetime]],"hh:mm")</f>
        <v>17:12</v>
      </c>
      <c r="F2631" t="s">
        <v>3</v>
      </c>
      <c r="G2631" t="s">
        <v>1064</v>
      </c>
      <c r="H2631" t="str">
        <f>IF(ISBLANK(G2631),"cash",IF(COUNTIF($D$2:D2631,D2631)=1,"Nuevo","frecuente"))</f>
        <v>frecuente</v>
      </c>
      <c r="I2631" s="8">
        <v>35.76</v>
      </c>
      <c r="J2631" t="s">
        <v>7</v>
      </c>
      <c r="K2631" t="str">
        <f>Tabla1[[#This Row],[day_of_the_week]]&amp;"-"&amp;Tabla1[[#This Row],[hour]]&amp;"-"&amp;Tabla1[[#This Row],[cash_type]]&amp;"-"&amp;Tabla1[[#This Row],[card]]&amp;"-"&amp;Tabla1[[#This Row],[coffee_name]]</f>
        <v>viernes-17:12-card-ANON-0000-0000-1050-Latte</v>
      </c>
      <c r="L2631" t="str">
        <f>IF(COUNTIF($K$2:K2631,K2631)=1,"único","repetido")</f>
        <v>único</v>
      </c>
    </row>
    <row r="2632" spans="1:12" x14ac:dyDescent="0.3">
      <c r="A2632" s="1">
        <v>45653</v>
      </c>
      <c r="B2632" s="2">
        <v>45653.824627951391</v>
      </c>
      <c r="C2632" s="2" t="str">
        <f>TEXT(Tabla1[[#This Row],[date]],"mmm")</f>
        <v>dic</v>
      </c>
      <c r="D2632" s="2" t="str">
        <f>TEXT(Tabla1[[#This Row],[date]],"dddd")</f>
        <v>viernes</v>
      </c>
      <c r="E2632" s="2" t="str">
        <f>TEXT(Tabla1[[#This Row],[datetime]],"hh:mm")</f>
        <v>19:47</v>
      </c>
      <c r="F2632" t="s">
        <v>3</v>
      </c>
      <c r="G2632" t="s">
        <v>1065</v>
      </c>
      <c r="H2632" t="str">
        <f>IF(ISBLANK(G2632),"cash",IF(COUNTIF($D$2:D2632,D2632)=1,"Nuevo","frecuente"))</f>
        <v>frecuente</v>
      </c>
      <c r="I2632" s="8">
        <v>25.96</v>
      </c>
      <c r="J2632" t="s">
        <v>11</v>
      </c>
      <c r="K2632" t="str">
        <f>Tabla1[[#This Row],[day_of_the_week]]&amp;"-"&amp;Tabla1[[#This Row],[hour]]&amp;"-"&amp;Tabla1[[#This Row],[cash_type]]&amp;"-"&amp;Tabla1[[#This Row],[card]]&amp;"-"&amp;Tabla1[[#This Row],[coffee_name]]</f>
        <v>viernes-19:47-card-ANON-0000-0000-1051-Americano</v>
      </c>
      <c r="L2632" t="str">
        <f>IF(COUNTIF($K$2:K2632,K2632)=1,"único","repetido")</f>
        <v>único</v>
      </c>
    </row>
    <row r="2633" spans="1:12" x14ac:dyDescent="0.3">
      <c r="A2633" s="1">
        <v>45653</v>
      </c>
      <c r="B2633" s="2">
        <v>45653.825250497684</v>
      </c>
      <c r="C2633" s="2" t="str">
        <f>TEXT(Tabla1[[#This Row],[date]],"mmm")</f>
        <v>dic</v>
      </c>
      <c r="D2633" s="2" t="str">
        <f>TEXT(Tabla1[[#This Row],[date]],"dddd")</f>
        <v>viernes</v>
      </c>
      <c r="E2633" s="2" t="str">
        <f>TEXT(Tabla1[[#This Row],[datetime]],"hh:mm")</f>
        <v>19:48</v>
      </c>
      <c r="F2633" t="s">
        <v>3</v>
      </c>
      <c r="G2633" t="s">
        <v>1065</v>
      </c>
      <c r="H2633" t="str">
        <f>IF(ISBLANK(G2633),"cash",IF(COUNTIF($D$2:D2633,D2633)=1,"Nuevo","frecuente"))</f>
        <v>frecuente</v>
      </c>
      <c r="I2633" s="8">
        <v>30.86</v>
      </c>
      <c r="J2633" t="s">
        <v>14</v>
      </c>
      <c r="K2633" t="str">
        <f>Tabla1[[#This Row],[day_of_the_week]]&amp;"-"&amp;Tabla1[[#This Row],[hour]]&amp;"-"&amp;Tabla1[[#This Row],[cash_type]]&amp;"-"&amp;Tabla1[[#This Row],[card]]&amp;"-"&amp;Tabla1[[#This Row],[coffee_name]]</f>
        <v>viernes-19:48-card-ANON-0000-0000-1051-Americano with Milk</v>
      </c>
      <c r="L2633" t="str">
        <f>IF(COUNTIF($K$2:K2633,K2633)=1,"único","repetido")</f>
        <v>único</v>
      </c>
    </row>
    <row r="2634" spans="1:12" x14ac:dyDescent="0.3">
      <c r="A2634" s="1">
        <v>45653</v>
      </c>
      <c r="B2634" s="2">
        <v>45653.954547372683</v>
      </c>
      <c r="C2634" s="2" t="str">
        <f>TEXT(Tabla1[[#This Row],[date]],"mmm")</f>
        <v>dic</v>
      </c>
      <c r="D2634" s="2" t="str">
        <f>TEXT(Tabla1[[#This Row],[date]],"dddd")</f>
        <v>viernes</v>
      </c>
      <c r="E2634" s="2" t="str">
        <f>TEXT(Tabla1[[#This Row],[datetime]],"hh:mm")</f>
        <v>22:54</v>
      </c>
      <c r="F2634" t="s">
        <v>3</v>
      </c>
      <c r="G2634" t="s">
        <v>715</v>
      </c>
      <c r="H2634" t="str">
        <f>IF(ISBLANK(G2634),"cash",IF(COUNTIF($D$2:D2634,D2634)=1,"Nuevo","frecuente"))</f>
        <v>frecuente</v>
      </c>
      <c r="I2634" s="8">
        <v>35.76</v>
      </c>
      <c r="J2634" t="s">
        <v>18</v>
      </c>
      <c r="K2634" t="str">
        <f>Tabla1[[#This Row],[day_of_the_week]]&amp;"-"&amp;Tabla1[[#This Row],[hour]]&amp;"-"&amp;Tabla1[[#This Row],[cash_type]]&amp;"-"&amp;Tabla1[[#This Row],[card]]&amp;"-"&amp;Tabla1[[#This Row],[coffee_name]]</f>
        <v>viernes-22:54-card-ANON-0000-0000-0701-Cocoa</v>
      </c>
      <c r="L2634" t="str">
        <f>IF(COUNTIF($K$2:K2634,K2634)=1,"único","repetido")</f>
        <v>único</v>
      </c>
    </row>
    <row r="2635" spans="1:12" x14ac:dyDescent="0.3">
      <c r="A2635" s="1">
        <v>45654</v>
      </c>
      <c r="B2635" s="2">
        <v>45654.375271585646</v>
      </c>
      <c r="C2635" s="2" t="str">
        <f>TEXT(Tabla1[[#This Row],[date]],"mmm")</f>
        <v>dic</v>
      </c>
      <c r="D2635" s="2" t="str">
        <f>TEXT(Tabla1[[#This Row],[date]],"dddd")</f>
        <v>sábado</v>
      </c>
      <c r="E2635" s="2" t="str">
        <f>TEXT(Tabla1[[#This Row],[datetime]],"hh:mm")</f>
        <v>09:00</v>
      </c>
      <c r="F2635" t="s">
        <v>3</v>
      </c>
      <c r="G2635" t="s">
        <v>1043</v>
      </c>
      <c r="H2635" t="str">
        <f>IF(ISBLANK(G2635),"cash",IF(COUNTIF($D$2:D2635,D2635)=1,"Nuevo","frecuente"))</f>
        <v>frecuente</v>
      </c>
      <c r="I2635" s="8">
        <v>25.96</v>
      </c>
      <c r="J2635" t="s">
        <v>28</v>
      </c>
      <c r="K2635" t="str">
        <f>Tabla1[[#This Row],[day_of_the_week]]&amp;"-"&amp;Tabla1[[#This Row],[hour]]&amp;"-"&amp;Tabla1[[#This Row],[cash_type]]&amp;"-"&amp;Tabla1[[#This Row],[card]]&amp;"-"&amp;Tabla1[[#This Row],[coffee_name]]</f>
        <v>sábado-09:00-card-ANON-0000-0000-1029-Cortado</v>
      </c>
      <c r="L2635" t="str">
        <f>IF(COUNTIF($K$2:K2635,K2635)=1,"único","repetido")</f>
        <v>único</v>
      </c>
    </row>
    <row r="2636" spans="1:12" x14ac:dyDescent="0.3">
      <c r="A2636" s="1">
        <v>45654</v>
      </c>
      <c r="B2636" s="2">
        <v>45654.410161446758</v>
      </c>
      <c r="C2636" s="2" t="str">
        <f>TEXT(Tabla1[[#This Row],[date]],"mmm")</f>
        <v>dic</v>
      </c>
      <c r="D2636" s="2" t="str">
        <f>TEXT(Tabla1[[#This Row],[date]],"dddd")</f>
        <v>sábado</v>
      </c>
      <c r="E2636" s="2" t="str">
        <f>TEXT(Tabla1[[#This Row],[datetime]],"hh:mm")</f>
        <v>09:50</v>
      </c>
      <c r="F2636" t="s">
        <v>3</v>
      </c>
      <c r="G2636" t="s">
        <v>155</v>
      </c>
      <c r="H2636" t="str">
        <f>IF(ISBLANK(G2636),"cash",IF(COUNTIF($D$2:D2636,D2636)=1,"Nuevo","frecuente"))</f>
        <v>frecuente</v>
      </c>
      <c r="I2636" s="8">
        <v>25.96</v>
      </c>
      <c r="J2636" t="s">
        <v>28</v>
      </c>
      <c r="K2636" t="str">
        <f>Tabla1[[#This Row],[day_of_the_week]]&amp;"-"&amp;Tabla1[[#This Row],[hour]]&amp;"-"&amp;Tabla1[[#This Row],[cash_type]]&amp;"-"&amp;Tabla1[[#This Row],[card]]&amp;"-"&amp;Tabla1[[#This Row],[coffee_name]]</f>
        <v>sábado-09:50-card-ANON-0000-0000-0141-Cortado</v>
      </c>
      <c r="L2636" t="str">
        <f>IF(COUNTIF($K$2:K2636,K2636)=1,"único","repetido")</f>
        <v>único</v>
      </c>
    </row>
    <row r="2637" spans="1:12" x14ac:dyDescent="0.3">
      <c r="A2637" s="1">
        <v>45654</v>
      </c>
      <c r="B2637" s="2">
        <v>45654.429678541666</v>
      </c>
      <c r="C2637" s="2" t="str">
        <f>TEXT(Tabla1[[#This Row],[date]],"mmm")</f>
        <v>dic</v>
      </c>
      <c r="D2637" s="2" t="str">
        <f>TEXT(Tabla1[[#This Row],[date]],"dddd")</f>
        <v>sábado</v>
      </c>
      <c r="E2637" s="2" t="str">
        <f>TEXT(Tabla1[[#This Row],[datetime]],"hh:mm")</f>
        <v>10:18</v>
      </c>
      <c r="F2637" t="s">
        <v>3</v>
      </c>
      <c r="G2637" t="s">
        <v>741</v>
      </c>
      <c r="H2637" t="str">
        <f>IF(ISBLANK(G2637),"cash",IF(COUNTIF($D$2:D2637,D2637)=1,"Nuevo","frecuente"))</f>
        <v>frecuente</v>
      </c>
      <c r="I2637" s="8">
        <v>30.86</v>
      </c>
      <c r="J2637" t="s">
        <v>14</v>
      </c>
      <c r="K2637" t="str">
        <f>Tabla1[[#This Row],[day_of_the_week]]&amp;"-"&amp;Tabla1[[#This Row],[hour]]&amp;"-"&amp;Tabla1[[#This Row],[cash_type]]&amp;"-"&amp;Tabla1[[#This Row],[card]]&amp;"-"&amp;Tabla1[[#This Row],[coffee_name]]</f>
        <v>sábado-10:18-card-ANON-0000-0000-0727-Americano with Milk</v>
      </c>
      <c r="L2637" t="str">
        <f>IF(COUNTIF($K$2:K2637,K2637)=1,"único","repetido")</f>
        <v>único</v>
      </c>
    </row>
    <row r="2638" spans="1:12" x14ac:dyDescent="0.3">
      <c r="A2638" s="1">
        <v>45654</v>
      </c>
      <c r="B2638" s="2">
        <v>45654.452813946758</v>
      </c>
      <c r="C2638" s="2" t="str">
        <f>TEXT(Tabla1[[#This Row],[date]],"mmm")</f>
        <v>dic</v>
      </c>
      <c r="D2638" s="2" t="str">
        <f>TEXT(Tabla1[[#This Row],[date]],"dddd")</f>
        <v>sábado</v>
      </c>
      <c r="E2638" s="2" t="str">
        <f>TEXT(Tabla1[[#This Row],[datetime]],"hh:mm")</f>
        <v>10:52</v>
      </c>
      <c r="F2638" t="s">
        <v>3</v>
      </c>
      <c r="G2638" t="s">
        <v>584</v>
      </c>
      <c r="H2638" t="str">
        <f>IF(ISBLANK(G2638),"cash",IF(COUNTIF($D$2:D2638,D2638)=1,"Nuevo","frecuente"))</f>
        <v>frecuente</v>
      </c>
      <c r="I2638" s="8">
        <v>35.76</v>
      </c>
      <c r="J2638" t="s">
        <v>7</v>
      </c>
      <c r="K2638" t="str">
        <f>Tabla1[[#This Row],[day_of_the_week]]&amp;"-"&amp;Tabla1[[#This Row],[hour]]&amp;"-"&amp;Tabla1[[#This Row],[cash_type]]&amp;"-"&amp;Tabla1[[#This Row],[card]]&amp;"-"&amp;Tabla1[[#This Row],[coffee_name]]</f>
        <v>sábado-10:52-card-ANON-0000-0000-0570-Latte</v>
      </c>
      <c r="L2638" t="str">
        <f>IF(COUNTIF($K$2:K2638,K2638)=1,"único","repetido")</f>
        <v>único</v>
      </c>
    </row>
    <row r="2639" spans="1:12" x14ac:dyDescent="0.3">
      <c r="A2639" s="1">
        <v>45654</v>
      </c>
      <c r="B2639" s="2">
        <v>45654.59029266204</v>
      </c>
      <c r="C2639" s="2" t="str">
        <f>TEXT(Tabla1[[#This Row],[date]],"mmm")</f>
        <v>dic</v>
      </c>
      <c r="D2639" s="2" t="str">
        <f>TEXT(Tabla1[[#This Row],[date]],"dddd")</f>
        <v>sábado</v>
      </c>
      <c r="E2639" s="2" t="str">
        <f>TEXT(Tabla1[[#This Row],[datetime]],"hh:mm")</f>
        <v>14:10</v>
      </c>
      <c r="F2639" t="s">
        <v>3</v>
      </c>
      <c r="G2639" t="s">
        <v>1066</v>
      </c>
      <c r="H2639" t="str">
        <f>IF(ISBLANK(G2639),"cash",IF(COUNTIF($D$2:D2639,D2639)=1,"Nuevo","frecuente"))</f>
        <v>frecuente</v>
      </c>
      <c r="I2639" s="8">
        <v>35.76</v>
      </c>
      <c r="J2639" t="s">
        <v>43</v>
      </c>
      <c r="K2639" t="str">
        <f>Tabla1[[#This Row],[day_of_the_week]]&amp;"-"&amp;Tabla1[[#This Row],[hour]]&amp;"-"&amp;Tabla1[[#This Row],[cash_type]]&amp;"-"&amp;Tabla1[[#This Row],[card]]&amp;"-"&amp;Tabla1[[#This Row],[coffee_name]]</f>
        <v>sábado-14:10-card-ANON-0000-0000-1052-Cappuccino</v>
      </c>
      <c r="L2639" t="str">
        <f>IF(COUNTIF($K$2:K2639,K2639)=1,"único","repetido")</f>
        <v>único</v>
      </c>
    </row>
    <row r="2640" spans="1:12" x14ac:dyDescent="0.3">
      <c r="A2640" s="1">
        <v>45654</v>
      </c>
      <c r="B2640" s="2">
        <v>45654.592562025464</v>
      </c>
      <c r="C2640" s="2" t="str">
        <f>TEXT(Tabla1[[#This Row],[date]],"mmm")</f>
        <v>dic</v>
      </c>
      <c r="D2640" s="2" t="str">
        <f>TEXT(Tabla1[[#This Row],[date]],"dddd")</f>
        <v>sábado</v>
      </c>
      <c r="E2640" s="2" t="str">
        <f>TEXT(Tabla1[[#This Row],[datetime]],"hh:mm")</f>
        <v>14:13</v>
      </c>
      <c r="F2640" t="s">
        <v>3</v>
      </c>
      <c r="G2640" t="s">
        <v>1067</v>
      </c>
      <c r="H2640" t="str">
        <f>IF(ISBLANK(G2640),"cash",IF(COUNTIF($D$2:D2640,D2640)=1,"Nuevo","frecuente"))</f>
        <v>frecuente</v>
      </c>
      <c r="I2640" s="8">
        <v>35.76</v>
      </c>
      <c r="J2640" t="s">
        <v>9</v>
      </c>
      <c r="K2640" t="str">
        <f>Tabla1[[#This Row],[day_of_the_week]]&amp;"-"&amp;Tabla1[[#This Row],[hour]]&amp;"-"&amp;Tabla1[[#This Row],[cash_type]]&amp;"-"&amp;Tabla1[[#This Row],[card]]&amp;"-"&amp;Tabla1[[#This Row],[coffee_name]]</f>
        <v>sábado-14:13-card-ANON-0000-0000-1053-Hot Chocolate</v>
      </c>
      <c r="L2640" t="str">
        <f>IF(COUNTIF($K$2:K2640,K2640)=1,"único","repetido")</f>
        <v>único</v>
      </c>
    </row>
    <row r="2641" spans="1:12" x14ac:dyDescent="0.3">
      <c r="A2641" s="1">
        <v>45654</v>
      </c>
      <c r="B2641" s="2">
        <v>45654.724771666668</v>
      </c>
      <c r="C2641" s="2" t="str">
        <f>TEXT(Tabla1[[#This Row],[date]],"mmm")</f>
        <v>dic</v>
      </c>
      <c r="D2641" s="2" t="str">
        <f>TEXT(Tabla1[[#This Row],[date]],"dddd")</f>
        <v>sábado</v>
      </c>
      <c r="E2641" s="2" t="str">
        <f>TEXT(Tabla1[[#This Row],[datetime]],"hh:mm")</f>
        <v>17:23</v>
      </c>
      <c r="F2641" t="s">
        <v>3</v>
      </c>
      <c r="G2641" t="s">
        <v>521</v>
      </c>
      <c r="H2641" t="str">
        <f>IF(ISBLANK(G2641),"cash",IF(COUNTIF($D$2:D2641,D2641)=1,"Nuevo","frecuente"))</f>
        <v>frecuente</v>
      </c>
      <c r="I2641" s="8">
        <v>35.76</v>
      </c>
      <c r="J2641" t="s">
        <v>7</v>
      </c>
      <c r="K2641" t="str">
        <f>Tabla1[[#This Row],[day_of_the_week]]&amp;"-"&amp;Tabla1[[#This Row],[hour]]&amp;"-"&amp;Tabla1[[#This Row],[cash_type]]&amp;"-"&amp;Tabla1[[#This Row],[card]]&amp;"-"&amp;Tabla1[[#This Row],[coffee_name]]</f>
        <v>sábado-17:23-card-ANON-0000-0000-0507-Latte</v>
      </c>
      <c r="L2641" t="str">
        <f>IF(COUNTIF($K$2:K2641,K2641)=1,"único","repetido")</f>
        <v>único</v>
      </c>
    </row>
    <row r="2642" spans="1:12" x14ac:dyDescent="0.3">
      <c r="A2642" s="1">
        <v>45654</v>
      </c>
      <c r="B2642" s="2">
        <v>45654.924326631946</v>
      </c>
      <c r="C2642" s="2" t="str">
        <f>TEXT(Tabla1[[#This Row],[date]],"mmm")</f>
        <v>dic</v>
      </c>
      <c r="D2642" s="2" t="str">
        <f>TEXT(Tabla1[[#This Row],[date]],"dddd")</f>
        <v>sábado</v>
      </c>
      <c r="E2642" s="2" t="str">
        <f>TEXT(Tabla1[[#This Row],[datetime]],"hh:mm")</f>
        <v>22:11</v>
      </c>
      <c r="F2642" t="s">
        <v>3</v>
      </c>
      <c r="G2642" t="s">
        <v>1068</v>
      </c>
      <c r="H2642" t="str">
        <f>IF(ISBLANK(G2642),"cash",IF(COUNTIF($D$2:D2642,D2642)=1,"Nuevo","frecuente"))</f>
        <v>frecuente</v>
      </c>
      <c r="I2642" s="8">
        <v>35.76</v>
      </c>
      <c r="J2642" t="s">
        <v>43</v>
      </c>
      <c r="K2642" t="str">
        <f>Tabla1[[#This Row],[day_of_the_week]]&amp;"-"&amp;Tabla1[[#This Row],[hour]]&amp;"-"&amp;Tabla1[[#This Row],[cash_type]]&amp;"-"&amp;Tabla1[[#This Row],[card]]&amp;"-"&amp;Tabla1[[#This Row],[coffee_name]]</f>
        <v>sábado-22:11-card-ANON-0000-0000-1054-Cappuccino</v>
      </c>
      <c r="L2642" t="str">
        <f>IF(COUNTIF($K$2:K2642,K2642)=1,"único","repetido")</f>
        <v>único</v>
      </c>
    </row>
    <row r="2643" spans="1:12" x14ac:dyDescent="0.3">
      <c r="A2643" s="1">
        <v>45655</v>
      </c>
      <c r="B2643" s="2">
        <v>45655.573801354163</v>
      </c>
      <c r="C2643" s="2" t="str">
        <f>TEXT(Tabla1[[#This Row],[date]],"mmm")</f>
        <v>dic</v>
      </c>
      <c r="D2643" s="2" t="str">
        <f>TEXT(Tabla1[[#This Row],[date]],"dddd")</f>
        <v>domingo</v>
      </c>
      <c r="E2643" s="2" t="str">
        <f>TEXT(Tabla1[[#This Row],[datetime]],"hh:mm")</f>
        <v>13:46</v>
      </c>
      <c r="F2643" t="s">
        <v>3</v>
      </c>
      <c r="G2643" t="s">
        <v>1043</v>
      </c>
      <c r="H2643" t="str">
        <f>IF(ISBLANK(G2643),"cash",IF(COUNTIF($D$2:D2643,D2643)=1,"Nuevo","frecuente"))</f>
        <v>frecuente</v>
      </c>
      <c r="I2643" s="8">
        <v>25.96</v>
      </c>
      <c r="J2643" t="s">
        <v>28</v>
      </c>
      <c r="K2643" t="str">
        <f>Tabla1[[#This Row],[day_of_the_week]]&amp;"-"&amp;Tabla1[[#This Row],[hour]]&amp;"-"&amp;Tabla1[[#This Row],[cash_type]]&amp;"-"&amp;Tabla1[[#This Row],[card]]&amp;"-"&amp;Tabla1[[#This Row],[coffee_name]]</f>
        <v>domingo-13:46-card-ANON-0000-0000-1029-Cortado</v>
      </c>
      <c r="L2643" t="str">
        <f>IF(COUNTIF($K$2:K2643,K2643)=1,"único","repetido")</f>
        <v>único</v>
      </c>
    </row>
    <row r="2644" spans="1:12" x14ac:dyDescent="0.3">
      <c r="A2644" s="1">
        <v>45655</v>
      </c>
      <c r="B2644" s="2">
        <v>45655.628086018522</v>
      </c>
      <c r="C2644" s="2" t="str">
        <f>TEXT(Tabla1[[#This Row],[date]],"mmm")</f>
        <v>dic</v>
      </c>
      <c r="D2644" s="2" t="str">
        <f>TEXT(Tabla1[[#This Row],[date]],"dddd")</f>
        <v>domingo</v>
      </c>
      <c r="E2644" s="2" t="str">
        <f>TEXT(Tabla1[[#This Row],[datetime]],"hh:mm")</f>
        <v>15:04</v>
      </c>
      <c r="F2644" t="s">
        <v>3</v>
      </c>
      <c r="G2644" t="s">
        <v>1069</v>
      </c>
      <c r="H2644" t="str">
        <f>IF(ISBLANK(G2644),"cash",IF(COUNTIF($D$2:D2644,D2644)=1,"Nuevo","frecuente"))</f>
        <v>frecuente</v>
      </c>
      <c r="I2644" s="8">
        <v>21.06</v>
      </c>
      <c r="J2644" t="s">
        <v>35</v>
      </c>
      <c r="K2644" t="str">
        <f>Tabla1[[#This Row],[day_of_the_week]]&amp;"-"&amp;Tabla1[[#This Row],[hour]]&amp;"-"&amp;Tabla1[[#This Row],[cash_type]]&amp;"-"&amp;Tabla1[[#This Row],[card]]&amp;"-"&amp;Tabla1[[#This Row],[coffee_name]]</f>
        <v>domingo-15:04-card-ANON-0000-0000-1055-Espresso</v>
      </c>
      <c r="L2644" t="str">
        <f>IF(COUNTIF($K$2:K2644,K2644)=1,"único","repetido")</f>
        <v>único</v>
      </c>
    </row>
    <row r="2645" spans="1:12" x14ac:dyDescent="0.3">
      <c r="A2645" s="1">
        <v>45655</v>
      </c>
      <c r="B2645" s="2">
        <v>45655.628661145834</v>
      </c>
      <c r="C2645" s="2" t="str">
        <f>TEXT(Tabla1[[#This Row],[date]],"mmm")</f>
        <v>dic</v>
      </c>
      <c r="D2645" s="2" t="str">
        <f>TEXT(Tabla1[[#This Row],[date]],"dddd")</f>
        <v>domingo</v>
      </c>
      <c r="E2645" s="2" t="str">
        <f>TEXT(Tabla1[[#This Row],[datetime]],"hh:mm")</f>
        <v>15:05</v>
      </c>
      <c r="F2645" t="s">
        <v>3</v>
      </c>
      <c r="G2645" t="s">
        <v>1069</v>
      </c>
      <c r="H2645" t="str">
        <f>IF(ISBLANK(G2645),"cash",IF(COUNTIF($D$2:D2645,D2645)=1,"Nuevo","frecuente"))</f>
        <v>frecuente</v>
      </c>
      <c r="I2645" s="8">
        <v>25.96</v>
      </c>
      <c r="J2645" t="s">
        <v>11</v>
      </c>
      <c r="K2645" t="str">
        <f>Tabla1[[#This Row],[day_of_the_week]]&amp;"-"&amp;Tabla1[[#This Row],[hour]]&amp;"-"&amp;Tabla1[[#This Row],[cash_type]]&amp;"-"&amp;Tabla1[[#This Row],[card]]&amp;"-"&amp;Tabla1[[#This Row],[coffee_name]]</f>
        <v>domingo-15:05-card-ANON-0000-0000-1055-Americano</v>
      </c>
      <c r="L2645" t="str">
        <f>IF(COUNTIF($K$2:K2645,K2645)=1,"único","repetido")</f>
        <v>único</v>
      </c>
    </row>
    <row r="2646" spans="1:12" x14ac:dyDescent="0.3">
      <c r="A2646" s="1">
        <v>45655</v>
      </c>
      <c r="B2646" s="2">
        <v>45655.729218900466</v>
      </c>
      <c r="C2646" s="2" t="str">
        <f>TEXT(Tabla1[[#This Row],[date]],"mmm")</f>
        <v>dic</v>
      </c>
      <c r="D2646" s="2" t="str">
        <f>TEXT(Tabla1[[#This Row],[date]],"dddd")</f>
        <v>domingo</v>
      </c>
      <c r="E2646" s="2" t="str">
        <f>TEXT(Tabla1[[#This Row],[datetime]],"hh:mm")</f>
        <v>17:30</v>
      </c>
      <c r="F2646" t="s">
        <v>3</v>
      </c>
      <c r="G2646" t="s">
        <v>1070</v>
      </c>
      <c r="H2646" t="str">
        <f>IF(ISBLANK(G2646),"cash",IF(COUNTIF($D$2:D2646,D2646)=1,"Nuevo","frecuente"))</f>
        <v>frecuente</v>
      </c>
      <c r="I2646" s="8">
        <v>25.96</v>
      </c>
      <c r="J2646" t="s">
        <v>28</v>
      </c>
      <c r="K2646" t="str">
        <f>Tabla1[[#This Row],[day_of_the_week]]&amp;"-"&amp;Tabla1[[#This Row],[hour]]&amp;"-"&amp;Tabla1[[#This Row],[cash_type]]&amp;"-"&amp;Tabla1[[#This Row],[card]]&amp;"-"&amp;Tabla1[[#This Row],[coffee_name]]</f>
        <v>domingo-17:30-card-ANON-0000-0000-1056-Cortado</v>
      </c>
      <c r="L2646" t="str">
        <f>IF(COUNTIF($K$2:K2646,K2646)=1,"único","repetido")</f>
        <v>único</v>
      </c>
    </row>
    <row r="2647" spans="1:12" x14ac:dyDescent="0.3">
      <c r="A2647" s="1">
        <v>45655</v>
      </c>
      <c r="B2647" s="2">
        <v>45655.730401643516</v>
      </c>
      <c r="C2647" s="2" t="str">
        <f>TEXT(Tabla1[[#This Row],[date]],"mmm")</f>
        <v>dic</v>
      </c>
      <c r="D2647" s="2" t="str">
        <f>TEXT(Tabla1[[#This Row],[date]],"dddd")</f>
        <v>domingo</v>
      </c>
      <c r="E2647" s="2" t="str">
        <f>TEXT(Tabla1[[#This Row],[datetime]],"hh:mm")</f>
        <v>17:31</v>
      </c>
      <c r="F2647" t="s">
        <v>3</v>
      </c>
      <c r="G2647" t="s">
        <v>1071</v>
      </c>
      <c r="H2647" t="str">
        <f>IF(ISBLANK(G2647),"cash",IF(COUNTIF($D$2:D2647,D2647)=1,"Nuevo","frecuente"))</f>
        <v>frecuente</v>
      </c>
      <c r="I2647" s="8">
        <v>21.06</v>
      </c>
      <c r="J2647" t="s">
        <v>35</v>
      </c>
      <c r="K2647" t="str">
        <f>Tabla1[[#This Row],[day_of_the_week]]&amp;"-"&amp;Tabla1[[#This Row],[hour]]&amp;"-"&amp;Tabla1[[#This Row],[cash_type]]&amp;"-"&amp;Tabla1[[#This Row],[card]]&amp;"-"&amp;Tabla1[[#This Row],[coffee_name]]</f>
        <v>domingo-17:31-card-ANON-0000-0000-1057-Espresso</v>
      </c>
      <c r="L2647" t="str">
        <f>IF(COUNTIF($K$2:K2647,K2647)=1,"único","repetido")</f>
        <v>único</v>
      </c>
    </row>
    <row r="2648" spans="1:12" x14ac:dyDescent="0.3">
      <c r="A2648" s="1">
        <v>45655</v>
      </c>
      <c r="B2648" s="2">
        <v>45655.824811851853</v>
      </c>
      <c r="C2648" s="2" t="str">
        <f>TEXT(Tabla1[[#This Row],[date]],"mmm")</f>
        <v>dic</v>
      </c>
      <c r="D2648" s="2" t="str">
        <f>TEXT(Tabla1[[#This Row],[date]],"dddd")</f>
        <v>domingo</v>
      </c>
      <c r="E2648" s="2" t="str">
        <f>TEXT(Tabla1[[#This Row],[datetime]],"hh:mm")</f>
        <v>19:47</v>
      </c>
      <c r="F2648" t="s">
        <v>3</v>
      </c>
      <c r="G2648" t="s">
        <v>1043</v>
      </c>
      <c r="H2648" t="str">
        <f>IF(ISBLANK(G2648),"cash",IF(COUNTIF($D$2:D2648,D2648)=1,"Nuevo","frecuente"))</f>
        <v>frecuente</v>
      </c>
      <c r="I2648" s="8">
        <v>25.96</v>
      </c>
      <c r="J2648" t="s">
        <v>28</v>
      </c>
      <c r="K2648" t="str">
        <f>Tabla1[[#This Row],[day_of_the_week]]&amp;"-"&amp;Tabla1[[#This Row],[hour]]&amp;"-"&amp;Tabla1[[#This Row],[cash_type]]&amp;"-"&amp;Tabla1[[#This Row],[card]]&amp;"-"&amp;Tabla1[[#This Row],[coffee_name]]</f>
        <v>domingo-19:47-card-ANON-0000-0000-1029-Cortado</v>
      </c>
      <c r="L2648" t="str">
        <f>IF(COUNTIF($K$2:K2648,K2648)=1,"único","repetido")</f>
        <v>único</v>
      </c>
    </row>
    <row r="2649" spans="1:12" x14ac:dyDescent="0.3">
      <c r="A2649" s="1">
        <v>45655</v>
      </c>
      <c r="B2649" s="2">
        <v>45655.851322118055</v>
      </c>
      <c r="C2649" s="2" t="str">
        <f>TEXT(Tabla1[[#This Row],[date]],"mmm")</f>
        <v>dic</v>
      </c>
      <c r="D2649" s="2" t="str">
        <f>TEXT(Tabla1[[#This Row],[date]],"dddd")</f>
        <v>domingo</v>
      </c>
      <c r="E2649" s="2" t="str">
        <f>TEXT(Tabla1[[#This Row],[datetime]],"hh:mm")</f>
        <v>20:25</v>
      </c>
      <c r="F2649" t="s">
        <v>3</v>
      </c>
      <c r="G2649" t="s">
        <v>1072</v>
      </c>
      <c r="H2649" t="str">
        <f>IF(ISBLANK(G2649),"cash",IF(COUNTIF($D$2:D2649,D2649)=1,"Nuevo","frecuente"))</f>
        <v>frecuente</v>
      </c>
      <c r="I2649" s="8">
        <v>35.76</v>
      </c>
      <c r="J2649" t="s">
        <v>9</v>
      </c>
      <c r="K2649" t="str">
        <f>Tabla1[[#This Row],[day_of_the_week]]&amp;"-"&amp;Tabla1[[#This Row],[hour]]&amp;"-"&amp;Tabla1[[#This Row],[cash_type]]&amp;"-"&amp;Tabla1[[#This Row],[card]]&amp;"-"&amp;Tabla1[[#This Row],[coffee_name]]</f>
        <v>domingo-20:25-card-ANON-0000-0000-1058-Hot Chocolate</v>
      </c>
      <c r="L2649" t="str">
        <f>IF(COUNTIF($K$2:K2649,K2649)=1,"único","repetido")</f>
        <v>único</v>
      </c>
    </row>
    <row r="2650" spans="1:12" x14ac:dyDescent="0.3">
      <c r="A2650" s="1">
        <v>45655</v>
      </c>
      <c r="B2650" s="2">
        <v>45655.887029282407</v>
      </c>
      <c r="C2650" s="2" t="str">
        <f>TEXT(Tabla1[[#This Row],[date]],"mmm")</f>
        <v>dic</v>
      </c>
      <c r="D2650" s="2" t="str">
        <f>TEXT(Tabla1[[#This Row],[date]],"dddd")</f>
        <v>domingo</v>
      </c>
      <c r="E2650" s="2" t="str">
        <f>TEXT(Tabla1[[#This Row],[datetime]],"hh:mm")</f>
        <v>21:17</v>
      </c>
      <c r="F2650" t="s">
        <v>3</v>
      </c>
      <c r="G2650" t="s">
        <v>743</v>
      </c>
      <c r="H2650" t="str">
        <f>IF(ISBLANK(G2650),"cash",IF(COUNTIF($D$2:D2650,D2650)=1,"Nuevo","frecuente"))</f>
        <v>frecuente</v>
      </c>
      <c r="I2650" s="8">
        <v>35.76</v>
      </c>
      <c r="J2650" t="s">
        <v>7</v>
      </c>
      <c r="K2650" t="str">
        <f>Tabla1[[#This Row],[day_of_the_week]]&amp;"-"&amp;Tabla1[[#This Row],[hour]]&amp;"-"&amp;Tabla1[[#This Row],[cash_type]]&amp;"-"&amp;Tabla1[[#This Row],[card]]&amp;"-"&amp;Tabla1[[#This Row],[coffee_name]]</f>
        <v>domingo-21:17-card-ANON-0000-0000-0729-Latte</v>
      </c>
      <c r="L2650" t="str">
        <f>IF(COUNTIF($K$2:K2650,K2650)=1,"único","repetido")</f>
        <v>único</v>
      </c>
    </row>
    <row r="2651" spans="1:12" x14ac:dyDescent="0.3">
      <c r="A2651" s="1">
        <v>45656</v>
      </c>
      <c r="B2651" s="2">
        <v>45656.376901412033</v>
      </c>
      <c r="C2651" s="2" t="str">
        <f>TEXT(Tabla1[[#This Row],[date]],"mmm")</f>
        <v>dic</v>
      </c>
      <c r="D2651" s="2" t="str">
        <f>TEXT(Tabla1[[#This Row],[date]],"dddd")</f>
        <v>lunes</v>
      </c>
      <c r="E2651" s="2" t="str">
        <f>TEXT(Tabla1[[#This Row],[datetime]],"hh:mm")</f>
        <v>09:02</v>
      </c>
      <c r="F2651" t="s">
        <v>3</v>
      </c>
      <c r="G2651" t="s">
        <v>1043</v>
      </c>
      <c r="H2651" t="str">
        <f>IF(ISBLANK(G2651),"cash",IF(COUNTIF($D$2:D2651,D2651)=1,"Nuevo","frecuente"))</f>
        <v>frecuente</v>
      </c>
      <c r="I2651" s="8">
        <v>25.96</v>
      </c>
      <c r="J2651" t="s">
        <v>28</v>
      </c>
      <c r="K2651" t="str">
        <f>Tabla1[[#This Row],[day_of_the_week]]&amp;"-"&amp;Tabla1[[#This Row],[hour]]&amp;"-"&amp;Tabla1[[#This Row],[cash_type]]&amp;"-"&amp;Tabla1[[#This Row],[card]]&amp;"-"&amp;Tabla1[[#This Row],[coffee_name]]</f>
        <v>lunes-09:02-card-ANON-0000-0000-1029-Cortado</v>
      </c>
      <c r="L2651" t="str">
        <f>IF(COUNTIF($K$2:K2651,K2651)=1,"único","repetido")</f>
        <v>único</v>
      </c>
    </row>
    <row r="2652" spans="1:12" x14ac:dyDescent="0.3">
      <c r="A2652" s="1">
        <v>45656</v>
      </c>
      <c r="B2652" s="2">
        <v>45656.405694016205</v>
      </c>
      <c r="C2652" s="2" t="str">
        <f>TEXT(Tabla1[[#This Row],[date]],"mmm")</f>
        <v>dic</v>
      </c>
      <c r="D2652" s="2" t="str">
        <f>TEXT(Tabla1[[#This Row],[date]],"dddd")</f>
        <v>lunes</v>
      </c>
      <c r="E2652" s="2" t="str">
        <f>TEXT(Tabla1[[#This Row],[datetime]],"hh:mm")</f>
        <v>09:44</v>
      </c>
      <c r="F2652" t="s">
        <v>3</v>
      </c>
      <c r="G2652" t="s">
        <v>290</v>
      </c>
      <c r="H2652" t="str">
        <f>IF(ISBLANK(G2652),"cash",IF(COUNTIF($D$2:D2652,D2652)=1,"Nuevo","frecuente"))</f>
        <v>frecuente</v>
      </c>
      <c r="I2652" s="8">
        <v>30.86</v>
      </c>
      <c r="J2652" t="s">
        <v>14</v>
      </c>
      <c r="K2652" t="str">
        <f>Tabla1[[#This Row],[day_of_the_week]]&amp;"-"&amp;Tabla1[[#This Row],[hour]]&amp;"-"&amp;Tabla1[[#This Row],[cash_type]]&amp;"-"&amp;Tabla1[[#This Row],[card]]&amp;"-"&amp;Tabla1[[#This Row],[coffee_name]]</f>
        <v>lunes-09:44-card-ANON-0000-0000-0276-Americano with Milk</v>
      </c>
      <c r="L2652" t="str">
        <f>IF(COUNTIF($K$2:K2652,K2652)=1,"único","repetido")</f>
        <v>único</v>
      </c>
    </row>
    <row r="2653" spans="1:12" x14ac:dyDescent="0.3">
      <c r="A2653" s="1">
        <v>45656</v>
      </c>
      <c r="B2653" s="2">
        <v>45656.578140694444</v>
      </c>
      <c r="C2653" s="2" t="str">
        <f>TEXT(Tabla1[[#This Row],[date]],"mmm")</f>
        <v>dic</v>
      </c>
      <c r="D2653" s="2" t="str">
        <f>TEXT(Tabla1[[#This Row],[date]],"dddd")</f>
        <v>lunes</v>
      </c>
      <c r="E2653" s="2" t="str">
        <f>TEXT(Tabla1[[#This Row],[datetime]],"hh:mm")</f>
        <v>13:52</v>
      </c>
      <c r="F2653" t="s">
        <v>3</v>
      </c>
      <c r="G2653" t="s">
        <v>1073</v>
      </c>
      <c r="H2653" t="str">
        <f>IF(ISBLANK(G2653),"cash",IF(COUNTIF($D$2:D2653,D2653)=1,"Nuevo","frecuente"))</f>
        <v>frecuente</v>
      </c>
      <c r="I2653" s="8">
        <v>35.76</v>
      </c>
      <c r="J2653" t="s">
        <v>7</v>
      </c>
      <c r="K2653" t="str">
        <f>Tabla1[[#This Row],[day_of_the_week]]&amp;"-"&amp;Tabla1[[#This Row],[hour]]&amp;"-"&amp;Tabla1[[#This Row],[cash_type]]&amp;"-"&amp;Tabla1[[#This Row],[card]]&amp;"-"&amp;Tabla1[[#This Row],[coffee_name]]</f>
        <v>lunes-13:52-card-ANON-0000-0000-1059-Latte</v>
      </c>
      <c r="L2653" t="str">
        <f>IF(COUNTIF($K$2:K2653,K2653)=1,"único","repetido")</f>
        <v>único</v>
      </c>
    </row>
    <row r="2654" spans="1:12" x14ac:dyDescent="0.3">
      <c r="A2654" s="1">
        <v>45656</v>
      </c>
      <c r="B2654" s="2">
        <v>45656.578926539354</v>
      </c>
      <c r="C2654" s="2" t="str">
        <f>TEXT(Tabla1[[#This Row],[date]],"mmm")</f>
        <v>dic</v>
      </c>
      <c r="D2654" s="2" t="str">
        <f>TEXT(Tabla1[[#This Row],[date]],"dddd")</f>
        <v>lunes</v>
      </c>
      <c r="E2654" s="2" t="str">
        <f>TEXT(Tabla1[[#This Row],[datetime]],"hh:mm")</f>
        <v>13:53</v>
      </c>
      <c r="F2654" t="s">
        <v>3</v>
      </c>
      <c r="G2654" t="s">
        <v>1073</v>
      </c>
      <c r="H2654" t="str">
        <f>IF(ISBLANK(G2654),"cash",IF(COUNTIF($D$2:D2654,D2654)=1,"Nuevo","frecuente"))</f>
        <v>frecuente</v>
      </c>
      <c r="I2654" s="8">
        <v>35.76</v>
      </c>
      <c r="J2654" t="s">
        <v>9</v>
      </c>
      <c r="K2654" t="str">
        <f>Tabla1[[#This Row],[day_of_the_week]]&amp;"-"&amp;Tabla1[[#This Row],[hour]]&amp;"-"&amp;Tabla1[[#This Row],[cash_type]]&amp;"-"&amp;Tabla1[[#This Row],[card]]&amp;"-"&amp;Tabla1[[#This Row],[coffee_name]]</f>
        <v>lunes-13:53-card-ANON-0000-0000-1059-Hot Chocolate</v>
      </c>
      <c r="L2654" t="str">
        <f>IF(COUNTIF($K$2:K2654,K2654)=1,"único","repetido")</f>
        <v>único</v>
      </c>
    </row>
    <row r="2655" spans="1:12" x14ac:dyDescent="0.3">
      <c r="A2655" s="1">
        <v>45656</v>
      </c>
      <c r="B2655" s="2">
        <v>45656.633854664353</v>
      </c>
      <c r="C2655" s="2" t="str">
        <f>TEXT(Tabla1[[#This Row],[date]],"mmm")</f>
        <v>dic</v>
      </c>
      <c r="D2655" s="2" t="str">
        <f>TEXT(Tabla1[[#This Row],[date]],"dddd")</f>
        <v>lunes</v>
      </c>
      <c r="E2655" s="2" t="str">
        <f>TEXT(Tabla1[[#This Row],[datetime]],"hh:mm")</f>
        <v>15:12</v>
      </c>
      <c r="F2655" t="s">
        <v>3</v>
      </c>
      <c r="G2655" t="s">
        <v>934</v>
      </c>
      <c r="H2655" t="str">
        <f>IF(ISBLANK(G2655),"cash",IF(COUNTIF($D$2:D2655,D2655)=1,"Nuevo","frecuente"))</f>
        <v>frecuente</v>
      </c>
      <c r="I2655" s="8">
        <v>35.76</v>
      </c>
      <c r="J2655" t="s">
        <v>7</v>
      </c>
      <c r="K2655" t="str">
        <f>Tabla1[[#This Row],[day_of_the_week]]&amp;"-"&amp;Tabla1[[#This Row],[hour]]&amp;"-"&amp;Tabla1[[#This Row],[cash_type]]&amp;"-"&amp;Tabla1[[#This Row],[card]]&amp;"-"&amp;Tabla1[[#This Row],[coffee_name]]</f>
        <v>lunes-15:12-card-ANON-0000-0000-0920-Latte</v>
      </c>
      <c r="L2655" t="str">
        <f>IF(COUNTIF($K$2:K2655,K2655)=1,"único","repetido")</f>
        <v>único</v>
      </c>
    </row>
    <row r="2656" spans="1:12" x14ac:dyDescent="0.3">
      <c r="A2656" s="1">
        <v>45656</v>
      </c>
      <c r="B2656" s="2">
        <v>45656.634475590276</v>
      </c>
      <c r="C2656" s="2" t="str">
        <f>TEXT(Tabla1[[#This Row],[date]],"mmm")</f>
        <v>dic</v>
      </c>
      <c r="D2656" s="2" t="str">
        <f>TEXT(Tabla1[[#This Row],[date]],"dddd")</f>
        <v>lunes</v>
      </c>
      <c r="E2656" s="2" t="str">
        <f>TEXT(Tabla1[[#This Row],[datetime]],"hh:mm")</f>
        <v>15:13</v>
      </c>
      <c r="F2656" t="s">
        <v>3</v>
      </c>
      <c r="G2656" t="s">
        <v>934</v>
      </c>
      <c r="H2656" t="str">
        <f>IF(ISBLANK(G2656),"cash",IF(COUNTIF($D$2:D2656,D2656)=1,"Nuevo","frecuente"))</f>
        <v>frecuente</v>
      </c>
      <c r="I2656" s="8">
        <v>30.86</v>
      </c>
      <c r="J2656" t="s">
        <v>14</v>
      </c>
      <c r="K2656" t="str">
        <f>Tabla1[[#This Row],[day_of_the_week]]&amp;"-"&amp;Tabla1[[#This Row],[hour]]&amp;"-"&amp;Tabla1[[#This Row],[cash_type]]&amp;"-"&amp;Tabla1[[#This Row],[card]]&amp;"-"&amp;Tabla1[[#This Row],[coffee_name]]</f>
        <v>lunes-15:13-card-ANON-0000-0000-0920-Americano with Milk</v>
      </c>
      <c r="L2656" t="str">
        <f>IF(COUNTIF($K$2:K2656,K2656)=1,"único","repetido")</f>
        <v>único</v>
      </c>
    </row>
    <row r="2657" spans="1:12" x14ac:dyDescent="0.3">
      <c r="A2657" s="1">
        <v>45656</v>
      </c>
      <c r="B2657" s="2">
        <v>45656.687429201389</v>
      </c>
      <c r="C2657" s="2" t="str">
        <f>TEXT(Tabla1[[#This Row],[date]],"mmm")</f>
        <v>dic</v>
      </c>
      <c r="D2657" s="2" t="str">
        <f>TEXT(Tabla1[[#This Row],[date]],"dddd")</f>
        <v>lunes</v>
      </c>
      <c r="E2657" s="2" t="str">
        <f>TEXT(Tabla1[[#This Row],[datetime]],"hh:mm")</f>
        <v>16:29</v>
      </c>
      <c r="F2657" t="s">
        <v>3</v>
      </c>
      <c r="G2657" t="s">
        <v>1017</v>
      </c>
      <c r="H2657" t="str">
        <f>IF(ISBLANK(G2657),"cash",IF(COUNTIF($D$2:D2657,D2657)=1,"Nuevo","frecuente"))</f>
        <v>frecuente</v>
      </c>
      <c r="I2657" s="8">
        <v>30.86</v>
      </c>
      <c r="J2657" t="s">
        <v>14</v>
      </c>
      <c r="K2657" t="str">
        <f>Tabla1[[#This Row],[day_of_the_week]]&amp;"-"&amp;Tabla1[[#This Row],[hour]]&amp;"-"&amp;Tabla1[[#This Row],[cash_type]]&amp;"-"&amp;Tabla1[[#This Row],[card]]&amp;"-"&amp;Tabla1[[#This Row],[coffee_name]]</f>
        <v>lunes-16:29-card-ANON-0000-0000-1003-Americano with Milk</v>
      </c>
      <c r="L2657" t="str">
        <f>IF(COUNTIF($K$2:K2657,K2657)=1,"único","repetido")</f>
        <v>único</v>
      </c>
    </row>
    <row r="2658" spans="1:12" x14ac:dyDescent="0.3">
      <c r="A2658" s="1">
        <v>45656</v>
      </c>
      <c r="B2658" s="2">
        <v>45656.68852693287</v>
      </c>
      <c r="C2658" s="2" t="str">
        <f>TEXT(Tabla1[[#This Row],[date]],"mmm")</f>
        <v>dic</v>
      </c>
      <c r="D2658" s="2" t="str">
        <f>TEXT(Tabla1[[#This Row],[date]],"dddd")</f>
        <v>lunes</v>
      </c>
      <c r="E2658" s="2" t="str">
        <f>TEXT(Tabla1[[#This Row],[datetime]],"hh:mm")</f>
        <v>16:31</v>
      </c>
      <c r="F2658" t="s">
        <v>3</v>
      </c>
      <c r="G2658" t="s">
        <v>1074</v>
      </c>
      <c r="H2658" t="str">
        <f>IF(ISBLANK(G2658),"cash",IF(COUNTIF($D$2:D2658,D2658)=1,"Nuevo","frecuente"))</f>
        <v>frecuente</v>
      </c>
      <c r="I2658" s="8">
        <v>25.96</v>
      </c>
      <c r="J2658" t="s">
        <v>11</v>
      </c>
      <c r="K2658" t="str">
        <f>Tabla1[[#This Row],[day_of_the_week]]&amp;"-"&amp;Tabla1[[#This Row],[hour]]&amp;"-"&amp;Tabla1[[#This Row],[cash_type]]&amp;"-"&amp;Tabla1[[#This Row],[card]]&amp;"-"&amp;Tabla1[[#This Row],[coffee_name]]</f>
        <v>lunes-16:31-card-ANON-0000-0000-1060-Americano</v>
      </c>
      <c r="L2658" t="str">
        <f>IF(COUNTIF($K$2:K2658,K2658)=1,"único","repetido")</f>
        <v>único</v>
      </c>
    </row>
    <row r="2659" spans="1:12" x14ac:dyDescent="0.3">
      <c r="A2659" s="1">
        <v>45656</v>
      </c>
      <c r="B2659" s="2">
        <v>45656.692193877316</v>
      </c>
      <c r="C2659" s="2" t="str">
        <f>TEXT(Tabla1[[#This Row],[date]],"mmm")</f>
        <v>dic</v>
      </c>
      <c r="D2659" s="2" t="str">
        <f>TEXT(Tabla1[[#This Row],[date]],"dddd")</f>
        <v>lunes</v>
      </c>
      <c r="E2659" s="2" t="str">
        <f>TEXT(Tabla1[[#This Row],[datetime]],"hh:mm")</f>
        <v>16:36</v>
      </c>
      <c r="F2659" t="s">
        <v>3</v>
      </c>
      <c r="G2659" t="s">
        <v>900</v>
      </c>
      <c r="H2659" t="str">
        <f>IF(ISBLANK(G2659),"cash",IF(COUNTIF($D$2:D2659,D2659)=1,"Nuevo","frecuente"))</f>
        <v>frecuente</v>
      </c>
      <c r="I2659" s="8">
        <v>35.76</v>
      </c>
      <c r="J2659" t="s">
        <v>43</v>
      </c>
      <c r="K2659" t="str">
        <f>Tabla1[[#This Row],[day_of_the_week]]&amp;"-"&amp;Tabla1[[#This Row],[hour]]&amp;"-"&amp;Tabla1[[#This Row],[cash_type]]&amp;"-"&amp;Tabla1[[#This Row],[card]]&amp;"-"&amp;Tabla1[[#This Row],[coffee_name]]</f>
        <v>lunes-16:36-card-ANON-0000-0000-0886-Cappuccino</v>
      </c>
      <c r="L2659" t="str">
        <f>IF(COUNTIF($K$2:K2659,K2659)=1,"único","repetido")</f>
        <v>único</v>
      </c>
    </row>
    <row r="2660" spans="1:12" x14ac:dyDescent="0.3">
      <c r="A2660" s="1">
        <v>45657</v>
      </c>
      <c r="B2660" s="2">
        <v>45657.369776400461</v>
      </c>
      <c r="C2660" s="2" t="str">
        <f>TEXT(Tabla1[[#This Row],[date]],"mmm")</f>
        <v>dic</v>
      </c>
      <c r="D2660" s="2" t="str">
        <f>TEXT(Tabla1[[#This Row],[date]],"dddd")</f>
        <v>martes</v>
      </c>
      <c r="E2660" s="2" t="str">
        <f>TEXT(Tabla1[[#This Row],[datetime]],"hh:mm")</f>
        <v>08:52</v>
      </c>
      <c r="F2660" t="s">
        <v>3</v>
      </c>
      <c r="G2660" t="s">
        <v>1043</v>
      </c>
      <c r="H2660" t="str">
        <f>IF(ISBLANK(G2660),"cash",IF(COUNTIF($D$2:D2660,D2660)=1,"Nuevo","frecuente"))</f>
        <v>frecuente</v>
      </c>
      <c r="I2660" s="8">
        <v>25.96</v>
      </c>
      <c r="J2660" t="s">
        <v>28</v>
      </c>
      <c r="K2660" t="str">
        <f>Tabla1[[#This Row],[day_of_the_week]]&amp;"-"&amp;Tabla1[[#This Row],[hour]]&amp;"-"&amp;Tabla1[[#This Row],[cash_type]]&amp;"-"&amp;Tabla1[[#This Row],[card]]&amp;"-"&amp;Tabla1[[#This Row],[coffee_name]]</f>
        <v>martes-08:52-card-ANON-0000-0000-1029-Cortado</v>
      </c>
      <c r="L2660" t="str">
        <f>IF(COUNTIF($K$2:K2660,K2660)=1,"único","repetido")</f>
        <v>único</v>
      </c>
    </row>
    <row r="2661" spans="1:12" x14ac:dyDescent="0.3">
      <c r="A2661" s="1">
        <v>45657</v>
      </c>
      <c r="B2661" s="2">
        <v>45657.400578831017</v>
      </c>
      <c r="C2661" s="2" t="str">
        <f>TEXT(Tabla1[[#This Row],[date]],"mmm")</f>
        <v>dic</v>
      </c>
      <c r="D2661" s="2" t="str">
        <f>TEXT(Tabla1[[#This Row],[date]],"dddd")</f>
        <v>martes</v>
      </c>
      <c r="E2661" s="2" t="str">
        <f>TEXT(Tabla1[[#This Row],[datetime]],"hh:mm")</f>
        <v>09:36</v>
      </c>
      <c r="F2661" t="s">
        <v>3</v>
      </c>
      <c r="G2661" t="s">
        <v>1048</v>
      </c>
      <c r="H2661" t="str">
        <f>IF(ISBLANK(G2661),"cash",IF(COUNTIF($D$2:D2661,D2661)=1,"Nuevo","frecuente"))</f>
        <v>frecuente</v>
      </c>
      <c r="I2661" s="8">
        <v>35.76</v>
      </c>
      <c r="J2661" t="s">
        <v>43</v>
      </c>
      <c r="K2661" t="str">
        <f>Tabla1[[#This Row],[day_of_the_week]]&amp;"-"&amp;Tabla1[[#This Row],[hour]]&amp;"-"&amp;Tabla1[[#This Row],[cash_type]]&amp;"-"&amp;Tabla1[[#This Row],[card]]&amp;"-"&amp;Tabla1[[#This Row],[coffee_name]]</f>
        <v>martes-09:36-card-ANON-0000-0000-1034-Cappuccino</v>
      </c>
      <c r="L2661" t="str">
        <f>IF(COUNTIF($K$2:K2661,K2661)=1,"único","repetido")</f>
        <v>único</v>
      </c>
    </row>
    <row r="2662" spans="1:12" x14ac:dyDescent="0.3">
      <c r="A2662" s="1">
        <v>45657</v>
      </c>
      <c r="B2662" s="2">
        <v>45657.402563333337</v>
      </c>
      <c r="C2662" s="2" t="str">
        <f>TEXT(Tabla1[[#This Row],[date]],"mmm")</f>
        <v>dic</v>
      </c>
      <c r="D2662" s="2" t="str">
        <f>TEXT(Tabla1[[#This Row],[date]],"dddd")</f>
        <v>martes</v>
      </c>
      <c r="E2662" s="2" t="str">
        <f>TEXT(Tabla1[[#This Row],[datetime]],"hh:mm")</f>
        <v>09:39</v>
      </c>
      <c r="F2662" t="s">
        <v>3</v>
      </c>
      <c r="G2662" t="s">
        <v>1048</v>
      </c>
      <c r="H2662" t="str">
        <f>IF(ISBLANK(G2662),"cash",IF(COUNTIF($D$2:D2662,D2662)=1,"Nuevo","frecuente"))</f>
        <v>frecuente</v>
      </c>
      <c r="I2662" s="8">
        <v>25.96</v>
      </c>
      <c r="J2662" t="s">
        <v>28</v>
      </c>
      <c r="K2662" t="str">
        <f>Tabla1[[#This Row],[day_of_the_week]]&amp;"-"&amp;Tabla1[[#This Row],[hour]]&amp;"-"&amp;Tabla1[[#This Row],[cash_type]]&amp;"-"&amp;Tabla1[[#This Row],[card]]&amp;"-"&amp;Tabla1[[#This Row],[coffee_name]]</f>
        <v>martes-09:39-card-ANON-0000-0000-1034-Cortado</v>
      </c>
      <c r="L2662" t="str">
        <f>IF(COUNTIF($K$2:K2662,K2662)=1,"único","repetido")</f>
        <v>único</v>
      </c>
    </row>
    <row r="2663" spans="1:12" x14ac:dyDescent="0.3">
      <c r="A2663" s="1">
        <v>45657</v>
      </c>
      <c r="B2663" s="2">
        <v>45657.406580150462</v>
      </c>
      <c r="C2663" s="2" t="str">
        <f>TEXT(Tabla1[[#This Row],[date]],"mmm")</f>
        <v>dic</v>
      </c>
      <c r="D2663" s="2" t="str">
        <f>TEXT(Tabla1[[#This Row],[date]],"dddd")</f>
        <v>martes</v>
      </c>
      <c r="E2663" s="2" t="str">
        <f>TEXT(Tabla1[[#This Row],[datetime]],"hh:mm")</f>
        <v>09:45</v>
      </c>
      <c r="F2663" t="s">
        <v>3</v>
      </c>
      <c r="G2663" t="s">
        <v>1075</v>
      </c>
      <c r="H2663" t="str">
        <f>IF(ISBLANK(G2663),"cash",IF(COUNTIF($D$2:D2663,D2663)=1,"Nuevo","frecuente"))</f>
        <v>frecuente</v>
      </c>
      <c r="I2663" s="8">
        <v>35.76</v>
      </c>
      <c r="J2663" t="s">
        <v>18</v>
      </c>
      <c r="K2663" t="str">
        <f>Tabla1[[#This Row],[day_of_the_week]]&amp;"-"&amp;Tabla1[[#This Row],[hour]]&amp;"-"&amp;Tabla1[[#This Row],[cash_type]]&amp;"-"&amp;Tabla1[[#This Row],[card]]&amp;"-"&amp;Tabla1[[#This Row],[coffee_name]]</f>
        <v>martes-09:45-card-ANON-0000-0000-1061-Cocoa</v>
      </c>
      <c r="L2663" t="str">
        <f>IF(COUNTIF($K$2:K2663,K2663)=1,"único","repetido")</f>
        <v>único</v>
      </c>
    </row>
    <row r="2664" spans="1:12" x14ac:dyDescent="0.3">
      <c r="A2664" s="1">
        <v>45657</v>
      </c>
      <c r="B2664" s="2">
        <v>45657.435335324073</v>
      </c>
      <c r="C2664" s="2" t="str">
        <f>TEXT(Tabla1[[#This Row],[date]],"mmm")</f>
        <v>dic</v>
      </c>
      <c r="D2664" s="2" t="str">
        <f>TEXT(Tabla1[[#This Row],[date]],"dddd")</f>
        <v>martes</v>
      </c>
      <c r="E2664" s="2" t="str">
        <f>TEXT(Tabla1[[#This Row],[datetime]],"hh:mm")</f>
        <v>10:26</v>
      </c>
      <c r="F2664" t="s">
        <v>3</v>
      </c>
      <c r="G2664" t="s">
        <v>1076</v>
      </c>
      <c r="H2664" t="str">
        <f>IF(ISBLANK(G2664),"cash",IF(COUNTIF($D$2:D2664,D2664)=1,"Nuevo","frecuente"))</f>
        <v>frecuente</v>
      </c>
      <c r="I2664" s="8">
        <v>30.86</v>
      </c>
      <c r="J2664" t="s">
        <v>14</v>
      </c>
      <c r="K2664" t="str">
        <f>Tabla1[[#This Row],[day_of_the_week]]&amp;"-"&amp;Tabla1[[#This Row],[hour]]&amp;"-"&amp;Tabla1[[#This Row],[cash_type]]&amp;"-"&amp;Tabla1[[#This Row],[card]]&amp;"-"&amp;Tabla1[[#This Row],[coffee_name]]</f>
        <v>martes-10:26-card-ANON-0000-0000-1062-Americano with Milk</v>
      </c>
      <c r="L2664" t="str">
        <f>IF(COUNTIF($K$2:K2664,K2664)=1,"único","repetido")</f>
        <v>único</v>
      </c>
    </row>
    <row r="2665" spans="1:12" x14ac:dyDescent="0.3">
      <c r="A2665" s="1">
        <v>45657</v>
      </c>
      <c r="B2665" s="2">
        <v>45657.437132071762</v>
      </c>
      <c r="C2665" s="2" t="str">
        <f>TEXT(Tabla1[[#This Row],[date]],"mmm")</f>
        <v>dic</v>
      </c>
      <c r="D2665" s="2" t="str">
        <f>TEXT(Tabla1[[#This Row],[date]],"dddd")</f>
        <v>martes</v>
      </c>
      <c r="E2665" s="2" t="str">
        <f>TEXT(Tabla1[[#This Row],[datetime]],"hh:mm")</f>
        <v>10:29</v>
      </c>
      <c r="F2665" t="s">
        <v>3</v>
      </c>
      <c r="G2665" t="s">
        <v>1076</v>
      </c>
      <c r="H2665" t="str">
        <f>IF(ISBLANK(G2665),"cash",IF(COUNTIF($D$2:D2665,D2665)=1,"Nuevo","frecuente"))</f>
        <v>frecuente</v>
      </c>
      <c r="I2665" s="8">
        <v>30.86</v>
      </c>
      <c r="J2665" t="s">
        <v>14</v>
      </c>
      <c r="K2665" t="str">
        <f>Tabla1[[#This Row],[day_of_the_week]]&amp;"-"&amp;Tabla1[[#This Row],[hour]]&amp;"-"&amp;Tabla1[[#This Row],[cash_type]]&amp;"-"&amp;Tabla1[[#This Row],[card]]&amp;"-"&amp;Tabla1[[#This Row],[coffee_name]]</f>
        <v>martes-10:29-card-ANON-0000-0000-1062-Americano with Milk</v>
      </c>
      <c r="L2665" t="str">
        <f>IF(COUNTIF($K$2:K2665,K2665)=1,"único","repetido")</f>
        <v>único</v>
      </c>
    </row>
    <row r="2666" spans="1:12" x14ac:dyDescent="0.3">
      <c r="A2666" s="1">
        <v>45657</v>
      </c>
      <c r="B2666" s="2">
        <v>45657.466328333336</v>
      </c>
      <c r="C2666" s="2" t="str">
        <f>TEXT(Tabla1[[#This Row],[date]],"mmm")</f>
        <v>dic</v>
      </c>
      <c r="D2666" s="2" t="str">
        <f>TEXT(Tabla1[[#This Row],[date]],"dddd")</f>
        <v>martes</v>
      </c>
      <c r="E2666" s="2" t="str">
        <f>TEXT(Tabla1[[#This Row],[datetime]],"hh:mm")</f>
        <v>11:11</v>
      </c>
      <c r="F2666" t="s">
        <v>3</v>
      </c>
      <c r="G2666" t="s">
        <v>209</v>
      </c>
      <c r="H2666" t="str">
        <f>IF(ISBLANK(G2666),"cash",IF(COUNTIF($D$2:D2666,D2666)=1,"Nuevo","frecuente"))</f>
        <v>frecuente</v>
      </c>
      <c r="I2666" s="8">
        <v>35.76</v>
      </c>
      <c r="J2666" t="s">
        <v>43</v>
      </c>
      <c r="K2666" t="str">
        <f>Tabla1[[#This Row],[day_of_the_week]]&amp;"-"&amp;Tabla1[[#This Row],[hour]]&amp;"-"&amp;Tabla1[[#This Row],[cash_type]]&amp;"-"&amp;Tabla1[[#This Row],[card]]&amp;"-"&amp;Tabla1[[#This Row],[coffee_name]]</f>
        <v>martes-11:11-card-ANON-0000-0000-0195-Cappuccino</v>
      </c>
      <c r="L2666" t="str">
        <f>IF(COUNTIF($K$2:K2666,K2666)=1,"único","repetido")</f>
        <v>único</v>
      </c>
    </row>
    <row r="2667" spans="1:12" x14ac:dyDescent="0.3">
      <c r="A2667" s="1">
        <v>45657</v>
      </c>
      <c r="B2667" s="2">
        <v>45657.467153391204</v>
      </c>
      <c r="C2667" s="2" t="str">
        <f>TEXT(Tabla1[[#This Row],[date]],"mmm")</f>
        <v>dic</v>
      </c>
      <c r="D2667" s="2" t="str">
        <f>TEXT(Tabla1[[#This Row],[date]],"dddd")</f>
        <v>martes</v>
      </c>
      <c r="E2667" s="2" t="str">
        <f>TEXT(Tabla1[[#This Row],[datetime]],"hh:mm")</f>
        <v>11:12</v>
      </c>
      <c r="F2667" t="s">
        <v>3</v>
      </c>
      <c r="G2667" t="s">
        <v>209</v>
      </c>
      <c r="H2667" t="str">
        <f>IF(ISBLANK(G2667),"cash",IF(COUNTIF($D$2:D2667,D2667)=1,"Nuevo","frecuente"))</f>
        <v>frecuente</v>
      </c>
      <c r="I2667" s="8">
        <v>30.86</v>
      </c>
      <c r="J2667" t="s">
        <v>14</v>
      </c>
      <c r="K2667" t="str">
        <f>Tabla1[[#This Row],[day_of_the_week]]&amp;"-"&amp;Tabla1[[#This Row],[hour]]&amp;"-"&amp;Tabla1[[#This Row],[cash_type]]&amp;"-"&amp;Tabla1[[#This Row],[card]]&amp;"-"&amp;Tabla1[[#This Row],[coffee_name]]</f>
        <v>martes-11:12-card-ANON-0000-0000-0195-Americano with Milk</v>
      </c>
      <c r="L2667" t="str">
        <f>IF(COUNTIF($K$2:K2667,K2667)=1,"único","repetido")</f>
        <v>único</v>
      </c>
    </row>
    <row r="2668" spans="1:12" x14ac:dyDescent="0.3">
      <c r="A2668" s="1">
        <v>45657</v>
      </c>
      <c r="B2668" s="2">
        <v>45657.654329780089</v>
      </c>
      <c r="C2668" s="2" t="str">
        <f>TEXT(Tabla1[[#This Row],[date]],"mmm")</f>
        <v>dic</v>
      </c>
      <c r="D2668" s="2" t="str">
        <f>TEXT(Tabla1[[#This Row],[date]],"dddd")</f>
        <v>martes</v>
      </c>
      <c r="E2668" s="2" t="str">
        <f>TEXT(Tabla1[[#This Row],[datetime]],"hh:mm")</f>
        <v>15:42</v>
      </c>
      <c r="F2668" t="s">
        <v>3</v>
      </c>
      <c r="G2668" t="s">
        <v>23</v>
      </c>
      <c r="H2668" t="str">
        <f>IF(ISBLANK(G2668),"cash",IF(COUNTIF($D$2:D2668,D2668)=1,"Nuevo","frecuente"))</f>
        <v>frecuente</v>
      </c>
      <c r="I2668" s="8">
        <v>21.06</v>
      </c>
      <c r="J2668" t="s">
        <v>35</v>
      </c>
      <c r="K2668" t="str">
        <f>Tabla1[[#This Row],[day_of_the_week]]&amp;"-"&amp;Tabla1[[#This Row],[hour]]&amp;"-"&amp;Tabla1[[#This Row],[cash_type]]&amp;"-"&amp;Tabla1[[#This Row],[card]]&amp;"-"&amp;Tabla1[[#This Row],[coffee_name]]</f>
        <v>martes-15:42-card-ANON-0000-0000-0012-Espresso</v>
      </c>
      <c r="L2668" t="str">
        <f>IF(COUNTIF($K$2:K2668,K2668)=1,"único","repetido")</f>
        <v>único</v>
      </c>
    </row>
    <row r="2669" spans="1:12" x14ac:dyDescent="0.3">
      <c r="A2669" s="1">
        <v>45657</v>
      </c>
      <c r="B2669" s="2">
        <v>45657.655015046294</v>
      </c>
      <c r="C2669" s="2" t="str">
        <f>TEXT(Tabla1[[#This Row],[date]],"mmm")</f>
        <v>dic</v>
      </c>
      <c r="D2669" s="2" t="str">
        <f>TEXT(Tabla1[[#This Row],[date]],"dddd")</f>
        <v>martes</v>
      </c>
      <c r="E2669" s="2" t="str">
        <f>TEXT(Tabla1[[#This Row],[datetime]],"hh:mm")</f>
        <v>15:43</v>
      </c>
      <c r="F2669" t="s">
        <v>3</v>
      </c>
      <c r="G2669" t="s">
        <v>23</v>
      </c>
      <c r="H2669" t="str">
        <f>IF(ISBLANK(G2669),"cash",IF(COUNTIF($D$2:D2669,D2669)=1,"Nuevo","frecuente"))</f>
        <v>frecuente</v>
      </c>
      <c r="I2669" s="8">
        <v>25.96</v>
      </c>
      <c r="J2669" t="s">
        <v>11</v>
      </c>
      <c r="K2669" t="str">
        <f>Tabla1[[#This Row],[day_of_the_week]]&amp;"-"&amp;Tabla1[[#This Row],[hour]]&amp;"-"&amp;Tabla1[[#This Row],[cash_type]]&amp;"-"&amp;Tabla1[[#This Row],[card]]&amp;"-"&amp;Tabla1[[#This Row],[coffee_name]]</f>
        <v>martes-15:43-card-ANON-0000-0000-0012-Americano</v>
      </c>
      <c r="L2669" t="str">
        <f>IF(COUNTIF($K$2:K2669,K2669)=1,"único","repetido")</f>
        <v>único</v>
      </c>
    </row>
    <row r="2670" spans="1:12" x14ac:dyDescent="0.3">
      <c r="A2670" s="1">
        <v>45657</v>
      </c>
      <c r="B2670" s="2">
        <v>45657.67174633102</v>
      </c>
      <c r="C2670" s="2" t="str">
        <f>TEXT(Tabla1[[#This Row],[date]],"mmm")</f>
        <v>dic</v>
      </c>
      <c r="D2670" s="2" t="str">
        <f>TEXT(Tabla1[[#This Row],[date]],"dddd")</f>
        <v>martes</v>
      </c>
      <c r="E2670" s="2" t="str">
        <f>TEXT(Tabla1[[#This Row],[datetime]],"hh:mm")</f>
        <v>16:07</v>
      </c>
      <c r="F2670" t="s">
        <v>3</v>
      </c>
      <c r="G2670" t="s">
        <v>1077</v>
      </c>
      <c r="H2670" t="str">
        <f>IF(ISBLANK(G2670),"cash",IF(COUNTIF($D$2:D2670,D2670)=1,"Nuevo","frecuente"))</f>
        <v>frecuente</v>
      </c>
      <c r="I2670" s="8">
        <v>35.76</v>
      </c>
      <c r="J2670" t="s">
        <v>43</v>
      </c>
      <c r="K2670" t="str">
        <f>Tabla1[[#This Row],[day_of_the_week]]&amp;"-"&amp;Tabla1[[#This Row],[hour]]&amp;"-"&amp;Tabla1[[#This Row],[cash_type]]&amp;"-"&amp;Tabla1[[#This Row],[card]]&amp;"-"&amp;Tabla1[[#This Row],[coffee_name]]</f>
        <v>martes-16:07-card-ANON-0000-0000-1063-Cappuccino</v>
      </c>
      <c r="L2670" t="str">
        <f>IF(COUNTIF($K$2:K2670,K2670)=1,"único","repetido")</f>
        <v>único</v>
      </c>
    </row>
    <row r="2671" spans="1:12" x14ac:dyDescent="0.3">
      <c r="A2671" s="1">
        <v>45657</v>
      </c>
      <c r="B2671" s="2">
        <v>45657.715480752318</v>
      </c>
      <c r="C2671" s="2" t="str">
        <f>TEXT(Tabla1[[#This Row],[date]],"mmm")</f>
        <v>dic</v>
      </c>
      <c r="D2671" s="2" t="str">
        <f>TEXT(Tabla1[[#This Row],[date]],"dddd")</f>
        <v>martes</v>
      </c>
      <c r="E2671" s="2" t="str">
        <f>TEXT(Tabla1[[#This Row],[datetime]],"hh:mm")</f>
        <v>17:10</v>
      </c>
      <c r="F2671" t="s">
        <v>3</v>
      </c>
      <c r="G2671" t="s">
        <v>539</v>
      </c>
      <c r="H2671" t="str">
        <f>IF(ISBLANK(G2671),"cash",IF(COUNTIF($D$2:D2671,D2671)=1,"Nuevo","frecuente"))</f>
        <v>frecuente</v>
      </c>
      <c r="I2671" s="8">
        <v>35.76</v>
      </c>
      <c r="J2671" t="s">
        <v>7</v>
      </c>
      <c r="K2671" t="str">
        <f>Tabla1[[#This Row],[day_of_the_week]]&amp;"-"&amp;Tabla1[[#This Row],[hour]]&amp;"-"&amp;Tabla1[[#This Row],[cash_type]]&amp;"-"&amp;Tabla1[[#This Row],[card]]&amp;"-"&amp;Tabla1[[#This Row],[coffee_name]]</f>
        <v>martes-17:10-card-ANON-0000-0000-0525-Latte</v>
      </c>
      <c r="L2671" t="str">
        <f>IF(COUNTIF($K$2:K2671,K2671)=1,"único","repetido")</f>
        <v>único</v>
      </c>
    </row>
    <row r="2672" spans="1:12" x14ac:dyDescent="0.3">
      <c r="A2672" s="1">
        <v>45657</v>
      </c>
      <c r="B2672" s="2">
        <v>45657.729777604167</v>
      </c>
      <c r="C2672" s="2" t="str">
        <f>TEXT(Tabla1[[#This Row],[date]],"mmm")</f>
        <v>dic</v>
      </c>
      <c r="D2672" s="2" t="str">
        <f>TEXT(Tabla1[[#This Row],[date]],"dddd")</f>
        <v>martes</v>
      </c>
      <c r="E2672" s="2" t="str">
        <f>TEXT(Tabla1[[#This Row],[datetime]],"hh:mm")</f>
        <v>17:30</v>
      </c>
      <c r="F2672" t="s">
        <v>3</v>
      </c>
      <c r="G2672" t="s">
        <v>1078</v>
      </c>
      <c r="H2672" t="str">
        <f>IF(ISBLANK(G2672),"cash",IF(COUNTIF($D$2:D2672,D2672)=1,"Nuevo","frecuente"))</f>
        <v>frecuente</v>
      </c>
      <c r="I2672" s="8">
        <v>30.86</v>
      </c>
      <c r="J2672" t="s">
        <v>14</v>
      </c>
      <c r="K2672" t="str">
        <f>Tabla1[[#This Row],[day_of_the_week]]&amp;"-"&amp;Tabla1[[#This Row],[hour]]&amp;"-"&amp;Tabla1[[#This Row],[cash_type]]&amp;"-"&amp;Tabla1[[#This Row],[card]]&amp;"-"&amp;Tabla1[[#This Row],[coffee_name]]</f>
        <v>martes-17:30-card-ANON-0000-0000-1064-Americano with Milk</v>
      </c>
      <c r="L2672" t="str">
        <f>IF(COUNTIF($K$2:K2672,K2672)=1,"único","repetido")</f>
        <v>único</v>
      </c>
    </row>
    <row r="2673" spans="1:12" x14ac:dyDescent="0.3">
      <c r="A2673" s="1">
        <v>45657</v>
      </c>
      <c r="B2673" s="2">
        <v>45657.73042295139</v>
      </c>
      <c r="C2673" s="2" t="str">
        <f>TEXT(Tabla1[[#This Row],[date]],"mmm")</f>
        <v>dic</v>
      </c>
      <c r="D2673" s="2" t="str">
        <f>TEXT(Tabla1[[#This Row],[date]],"dddd")</f>
        <v>martes</v>
      </c>
      <c r="E2673" s="2" t="str">
        <f>TEXT(Tabla1[[#This Row],[datetime]],"hh:mm")</f>
        <v>17:31</v>
      </c>
      <c r="F2673" t="s">
        <v>3</v>
      </c>
      <c r="G2673" t="s">
        <v>1079</v>
      </c>
      <c r="H2673" t="str">
        <f>IF(ISBLANK(G2673),"cash",IF(COUNTIF($D$2:D2673,D2673)=1,"Nuevo","frecuente"))</f>
        <v>frecuente</v>
      </c>
      <c r="I2673" s="8">
        <v>35.76</v>
      </c>
      <c r="J2673" t="s">
        <v>43</v>
      </c>
      <c r="K2673" t="str">
        <f>Tabla1[[#This Row],[day_of_the_week]]&amp;"-"&amp;Tabla1[[#This Row],[hour]]&amp;"-"&amp;Tabla1[[#This Row],[cash_type]]&amp;"-"&amp;Tabla1[[#This Row],[card]]&amp;"-"&amp;Tabla1[[#This Row],[coffee_name]]</f>
        <v>martes-17:31-card-ANON-0000-0000-1065-Cappuccino</v>
      </c>
      <c r="L2673" t="str">
        <f>IF(COUNTIF($K$2:K2673,K2673)=1,"único","repetido")</f>
        <v>único</v>
      </c>
    </row>
    <row r="2674" spans="1:12" x14ac:dyDescent="0.3">
      <c r="A2674" s="1">
        <v>45657</v>
      </c>
      <c r="B2674" s="2">
        <v>45657.796821909724</v>
      </c>
      <c r="C2674" s="2" t="str">
        <f>TEXT(Tabla1[[#This Row],[date]],"mmm")</f>
        <v>dic</v>
      </c>
      <c r="D2674" s="2" t="str">
        <f>TEXT(Tabla1[[#This Row],[date]],"dddd")</f>
        <v>martes</v>
      </c>
      <c r="E2674" s="2" t="str">
        <f>TEXT(Tabla1[[#This Row],[datetime]],"hh:mm")</f>
        <v>19:07</v>
      </c>
      <c r="F2674" t="s">
        <v>3</v>
      </c>
      <c r="G2674" t="s">
        <v>1080</v>
      </c>
      <c r="H2674" t="str">
        <f>IF(ISBLANK(G2674),"cash",IF(COUNTIF($D$2:D2674,D2674)=1,"Nuevo","frecuente"))</f>
        <v>frecuente</v>
      </c>
      <c r="I2674" s="8">
        <v>35.76</v>
      </c>
      <c r="J2674" t="s">
        <v>7</v>
      </c>
      <c r="K2674" t="str">
        <f>Tabla1[[#This Row],[day_of_the_week]]&amp;"-"&amp;Tabla1[[#This Row],[hour]]&amp;"-"&amp;Tabla1[[#This Row],[cash_type]]&amp;"-"&amp;Tabla1[[#This Row],[card]]&amp;"-"&amp;Tabla1[[#This Row],[coffee_name]]</f>
        <v>martes-19:07-card-ANON-0000-0000-1066-Latte</v>
      </c>
      <c r="L2674" t="str">
        <f>IF(COUNTIF($K$2:K2674,K2674)=1,"único","repetido")</f>
        <v>único</v>
      </c>
    </row>
    <row r="2675" spans="1:12" x14ac:dyDescent="0.3">
      <c r="A2675" s="1">
        <v>45657</v>
      </c>
      <c r="B2675" s="2">
        <v>45657.797672442131</v>
      </c>
      <c r="C2675" s="2" t="str">
        <f>TEXT(Tabla1[[#This Row],[date]],"mmm")</f>
        <v>dic</v>
      </c>
      <c r="D2675" s="2" t="str">
        <f>TEXT(Tabla1[[#This Row],[date]],"dddd")</f>
        <v>martes</v>
      </c>
      <c r="E2675" s="2" t="str">
        <f>TEXT(Tabla1[[#This Row],[datetime]],"hh:mm")</f>
        <v>19:08</v>
      </c>
      <c r="F2675" t="s">
        <v>3</v>
      </c>
      <c r="G2675" t="s">
        <v>1080</v>
      </c>
      <c r="H2675" t="str">
        <f>IF(ISBLANK(G2675),"cash",IF(COUNTIF($D$2:D2675,D2675)=1,"Nuevo","frecuente"))</f>
        <v>frecuente</v>
      </c>
      <c r="I2675" s="8">
        <v>35.76</v>
      </c>
      <c r="J2675" t="s">
        <v>9</v>
      </c>
      <c r="K2675" t="str">
        <f>Tabla1[[#This Row],[day_of_the_week]]&amp;"-"&amp;Tabla1[[#This Row],[hour]]&amp;"-"&amp;Tabla1[[#This Row],[cash_type]]&amp;"-"&amp;Tabla1[[#This Row],[card]]&amp;"-"&amp;Tabla1[[#This Row],[coffee_name]]</f>
        <v>martes-19:08-card-ANON-0000-0000-1066-Hot Chocolate</v>
      </c>
      <c r="L2675" t="str">
        <f>IF(COUNTIF($K$2:K2675,K2675)=1,"único","repetido")</f>
        <v>único</v>
      </c>
    </row>
    <row r="2676" spans="1:12" x14ac:dyDescent="0.3">
      <c r="A2676" s="1">
        <v>45659</v>
      </c>
      <c r="B2676" s="2">
        <v>45659.415339525462</v>
      </c>
      <c r="C2676" s="2" t="str">
        <f>TEXT(Tabla1[[#This Row],[date]],"mmm")</f>
        <v>ene</v>
      </c>
      <c r="D2676" s="2" t="str">
        <f>TEXT(Tabla1[[#This Row],[date]],"dddd")</f>
        <v>jueves</v>
      </c>
      <c r="E2676" s="2" t="str">
        <f>TEXT(Tabla1[[#This Row],[datetime]],"hh:mm")</f>
        <v>09:58</v>
      </c>
      <c r="F2676" t="s">
        <v>3</v>
      </c>
      <c r="G2676" t="s">
        <v>290</v>
      </c>
      <c r="H2676" t="str">
        <f>IF(ISBLANK(G2676),"cash",IF(COUNTIF($D$2:D2676,D2676)=1,"Nuevo","frecuente"))</f>
        <v>frecuente</v>
      </c>
      <c r="I2676" s="8">
        <v>30.86</v>
      </c>
      <c r="J2676" t="s">
        <v>14</v>
      </c>
      <c r="K2676" t="str">
        <f>Tabla1[[#This Row],[day_of_the_week]]&amp;"-"&amp;Tabla1[[#This Row],[hour]]&amp;"-"&amp;Tabla1[[#This Row],[cash_type]]&amp;"-"&amp;Tabla1[[#This Row],[card]]&amp;"-"&amp;Tabla1[[#This Row],[coffee_name]]</f>
        <v>jueves-09:58-card-ANON-0000-0000-0276-Americano with Milk</v>
      </c>
      <c r="L2676" t="str">
        <f>IF(COUNTIF($K$2:K2676,K2676)=1,"único","repetido")</f>
        <v>único</v>
      </c>
    </row>
    <row r="2677" spans="1:12" x14ac:dyDescent="0.3">
      <c r="A2677" s="1">
        <v>45659</v>
      </c>
      <c r="B2677" s="2">
        <v>45659.562270000002</v>
      </c>
      <c r="C2677" s="2" t="str">
        <f>TEXT(Tabla1[[#This Row],[date]],"mmm")</f>
        <v>ene</v>
      </c>
      <c r="D2677" s="2" t="str">
        <f>TEXT(Tabla1[[#This Row],[date]],"dddd")</f>
        <v>jueves</v>
      </c>
      <c r="E2677" s="2" t="str">
        <f>TEXT(Tabla1[[#This Row],[datetime]],"hh:mm")</f>
        <v>13:29</v>
      </c>
      <c r="F2677" t="s">
        <v>3</v>
      </c>
      <c r="G2677" t="s">
        <v>1081</v>
      </c>
      <c r="H2677" t="str">
        <f>IF(ISBLANK(G2677),"cash",IF(COUNTIF($D$2:D2677,D2677)=1,"Nuevo","frecuente"))</f>
        <v>frecuente</v>
      </c>
      <c r="I2677" s="8">
        <v>35.76</v>
      </c>
      <c r="J2677" t="s">
        <v>18</v>
      </c>
      <c r="K2677" t="str">
        <f>Tabla1[[#This Row],[day_of_the_week]]&amp;"-"&amp;Tabla1[[#This Row],[hour]]&amp;"-"&amp;Tabla1[[#This Row],[cash_type]]&amp;"-"&amp;Tabla1[[#This Row],[card]]&amp;"-"&amp;Tabla1[[#This Row],[coffee_name]]</f>
        <v>jueves-13:29-card-ANON-0000-0000-1067-Cocoa</v>
      </c>
      <c r="L2677" t="str">
        <f>IF(COUNTIF($K$2:K2677,K2677)=1,"único","repetido")</f>
        <v>único</v>
      </c>
    </row>
    <row r="2678" spans="1:12" x14ac:dyDescent="0.3">
      <c r="A2678" s="1">
        <v>45659</v>
      </c>
      <c r="B2678" s="2">
        <v>45659.562948148145</v>
      </c>
      <c r="C2678" s="2" t="str">
        <f>TEXT(Tabla1[[#This Row],[date]],"mmm")</f>
        <v>ene</v>
      </c>
      <c r="D2678" s="2" t="str">
        <f>TEXT(Tabla1[[#This Row],[date]],"dddd")</f>
        <v>jueves</v>
      </c>
      <c r="E2678" s="2" t="str">
        <f>TEXT(Tabla1[[#This Row],[datetime]],"hh:mm")</f>
        <v>13:30</v>
      </c>
      <c r="F2678" t="s">
        <v>3</v>
      </c>
      <c r="G2678" t="s">
        <v>1081</v>
      </c>
      <c r="H2678" t="str">
        <f>IF(ISBLANK(G2678),"cash",IF(COUNTIF($D$2:D2678,D2678)=1,"Nuevo","frecuente"))</f>
        <v>frecuente</v>
      </c>
      <c r="I2678" s="8">
        <v>35.76</v>
      </c>
      <c r="J2678" t="s">
        <v>18</v>
      </c>
      <c r="K2678" t="str">
        <f>Tabla1[[#This Row],[day_of_the_week]]&amp;"-"&amp;Tabla1[[#This Row],[hour]]&amp;"-"&amp;Tabla1[[#This Row],[cash_type]]&amp;"-"&amp;Tabla1[[#This Row],[card]]&amp;"-"&amp;Tabla1[[#This Row],[coffee_name]]</f>
        <v>jueves-13:30-card-ANON-0000-0000-1067-Cocoa</v>
      </c>
      <c r="L2678" t="str">
        <f>IF(COUNTIF($K$2:K2678,K2678)=1,"único","repetido")</f>
        <v>único</v>
      </c>
    </row>
    <row r="2679" spans="1:12" x14ac:dyDescent="0.3">
      <c r="A2679" s="1">
        <v>45659</v>
      </c>
      <c r="B2679" s="2">
        <v>45659.611928171296</v>
      </c>
      <c r="C2679" s="2" t="str">
        <f>TEXT(Tabla1[[#This Row],[date]],"mmm")</f>
        <v>ene</v>
      </c>
      <c r="D2679" s="2" t="str">
        <f>TEXT(Tabla1[[#This Row],[date]],"dddd")</f>
        <v>jueves</v>
      </c>
      <c r="E2679" s="2" t="str">
        <f>TEXT(Tabla1[[#This Row],[datetime]],"hh:mm")</f>
        <v>14:41</v>
      </c>
      <c r="F2679" t="s">
        <v>3</v>
      </c>
      <c r="G2679" t="s">
        <v>1082</v>
      </c>
      <c r="H2679" t="str">
        <f>IF(ISBLANK(G2679),"cash",IF(COUNTIF($D$2:D2679,D2679)=1,"Nuevo","frecuente"))</f>
        <v>frecuente</v>
      </c>
      <c r="I2679" s="8">
        <v>25.96</v>
      </c>
      <c r="J2679" t="s">
        <v>28</v>
      </c>
      <c r="K2679" t="str">
        <f>Tabla1[[#This Row],[day_of_the_week]]&amp;"-"&amp;Tabla1[[#This Row],[hour]]&amp;"-"&amp;Tabla1[[#This Row],[cash_type]]&amp;"-"&amp;Tabla1[[#This Row],[card]]&amp;"-"&amp;Tabla1[[#This Row],[coffee_name]]</f>
        <v>jueves-14:41-card-ANON-0000-0000-1068-Cortado</v>
      </c>
      <c r="L2679" t="str">
        <f>IF(COUNTIF($K$2:K2679,K2679)=1,"único","repetido")</f>
        <v>único</v>
      </c>
    </row>
    <row r="2680" spans="1:12" x14ac:dyDescent="0.3">
      <c r="A2680" s="1">
        <v>45659</v>
      </c>
      <c r="B2680" s="2">
        <v>45659.613030636574</v>
      </c>
      <c r="C2680" s="2" t="str">
        <f>TEXT(Tabla1[[#This Row],[date]],"mmm")</f>
        <v>ene</v>
      </c>
      <c r="D2680" s="2" t="str">
        <f>TEXT(Tabla1[[#This Row],[date]],"dddd")</f>
        <v>jueves</v>
      </c>
      <c r="E2680" s="2" t="str">
        <f>TEXT(Tabla1[[#This Row],[datetime]],"hh:mm")</f>
        <v>14:42</v>
      </c>
      <c r="F2680" t="s">
        <v>3</v>
      </c>
      <c r="G2680" t="s">
        <v>1082</v>
      </c>
      <c r="H2680" t="str">
        <f>IF(ISBLANK(G2680),"cash",IF(COUNTIF($D$2:D2680,D2680)=1,"Nuevo","frecuente"))</f>
        <v>frecuente</v>
      </c>
      <c r="I2680" s="8">
        <v>25.96</v>
      </c>
      <c r="J2680" t="s">
        <v>28</v>
      </c>
      <c r="K2680" t="str">
        <f>Tabla1[[#This Row],[day_of_the_week]]&amp;"-"&amp;Tabla1[[#This Row],[hour]]&amp;"-"&amp;Tabla1[[#This Row],[cash_type]]&amp;"-"&amp;Tabla1[[#This Row],[card]]&amp;"-"&amp;Tabla1[[#This Row],[coffee_name]]</f>
        <v>jueves-14:42-card-ANON-0000-0000-1068-Cortado</v>
      </c>
      <c r="L2680" t="str">
        <f>IF(COUNTIF($K$2:K2680,K2680)=1,"único","repetido")</f>
        <v>único</v>
      </c>
    </row>
    <row r="2681" spans="1:12" x14ac:dyDescent="0.3">
      <c r="A2681" s="1">
        <v>45659</v>
      </c>
      <c r="B2681" s="2">
        <v>45659.682319293985</v>
      </c>
      <c r="C2681" s="2" t="str">
        <f>TEXT(Tabla1[[#This Row],[date]],"mmm")</f>
        <v>ene</v>
      </c>
      <c r="D2681" s="2" t="str">
        <f>TEXT(Tabla1[[#This Row],[date]],"dddd")</f>
        <v>jueves</v>
      </c>
      <c r="E2681" s="2" t="str">
        <f>TEXT(Tabla1[[#This Row],[datetime]],"hh:mm")</f>
        <v>16:22</v>
      </c>
      <c r="F2681" t="s">
        <v>3</v>
      </c>
      <c r="G2681" t="s">
        <v>1083</v>
      </c>
      <c r="H2681" t="str">
        <f>IF(ISBLANK(G2681),"cash",IF(COUNTIF($D$2:D2681,D2681)=1,"Nuevo","frecuente"))</f>
        <v>frecuente</v>
      </c>
      <c r="I2681" s="8">
        <v>25.96</v>
      </c>
      <c r="J2681" t="s">
        <v>11</v>
      </c>
      <c r="K2681" t="str">
        <f>Tabla1[[#This Row],[day_of_the_week]]&amp;"-"&amp;Tabla1[[#This Row],[hour]]&amp;"-"&amp;Tabla1[[#This Row],[cash_type]]&amp;"-"&amp;Tabla1[[#This Row],[card]]&amp;"-"&amp;Tabla1[[#This Row],[coffee_name]]</f>
        <v>jueves-16:22-card-ANON-0000-0000-1069-Americano</v>
      </c>
      <c r="L2681" t="str">
        <f>IF(COUNTIF($K$2:K2681,K2681)=1,"único","repetido")</f>
        <v>único</v>
      </c>
    </row>
    <row r="2682" spans="1:12" x14ac:dyDescent="0.3">
      <c r="A2682" s="1">
        <v>45659</v>
      </c>
      <c r="B2682" s="2">
        <v>45659.690966087961</v>
      </c>
      <c r="C2682" s="2" t="str">
        <f>TEXT(Tabla1[[#This Row],[date]],"mmm")</f>
        <v>ene</v>
      </c>
      <c r="D2682" s="2" t="str">
        <f>TEXT(Tabla1[[#This Row],[date]],"dddd")</f>
        <v>jueves</v>
      </c>
      <c r="E2682" s="2" t="str">
        <f>TEXT(Tabla1[[#This Row],[datetime]],"hh:mm")</f>
        <v>16:34</v>
      </c>
      <c r="F2682" t="s">
        <v>3</v>
      </c>
      <c r="G2682" t="s">
        <v>891</v>
      </c>
      <c r="H2682" t="str">
        <f>IF(ISBLANK(G2682),"cash",IF(COUNTIF($D$2:D2682,D2682)=1,"Nuevo","frecuente"))</f>
        <v>frecuente</v>
      </c>
      <c r="I2682" s="8">
        <v>35.76</v>
      </c>
      <c r="J2682" t="s">
        <v>9</v>
      </c>
      <c r="K2682" t="str">
        <f>Tabla1[[#This Row],[day_of_the_week]]&amp;"-"&amp;Tabla1[[#This Row],[hour]]&amp;"-"&amp;Tabla1[[#This Row],[cash_type]]&amp;"-"&amp;Tabla1[[#This Row],[card]]&amp;"-"&amp;Tabla1[[#This Row],[coffee_name]]</f>
        <v>jueves-16:34-card-ANON-0000-0000-0877-Hot Chocolate</v>
      </c>
      <c r="L2682" t="str">
        <f>IF(COUNTIF($K$2:K2682,K2682)=1,"único","repetido")</f>
        <v>único</v>
      </c>
    </row>
    <row r="2683" spans="1:12" x14ac:dyDescent="0.3">
      <c r="A2683" s="1">
        <v>45659</v>
      </c>
      <c r="B2683" s="2">
        <v>45659.691484780094</v>
      </c>
      <c r="C2683" s="2" t="str">
        <f>TEXT(Tabla1[[#This Row],[date]],"mmm")</f>
        <v>ene</v>
      </c>
      <c r="D2683" s="2" t="str">
        <f>TEXT(Tabla1[[#This Row],[date]],"dddd")</f>
        <v>jueves</v>
      </c>
      <c r="E2683" s="2" t="str">
        <f>TEXT(Tabla1[[#This Row],[datetime]],"hh:mm")</f>
        <v>16:35</v>
      </c>
      <c r="F2683" t="s">
        <v>3</v>
      </c>
      <c r="G2683" t="s">
        <v>891</v>
      </c>
      <c r="H2683" t="str">
        <f>IF(ISBLANK(G2683),"cash",IF(COUNTIF($D$2:D2683,D2683)=1,"Nuevo","frecuente"))</f>
        <v>frecuente</v>
      </c>
      <c r="I2683" s="8">
        <v>30.86</v>
      </c>
      <c r="J2683" t="s">
        <v>14</v>
      </c>
      <c r="K2683" t="str">
        <f>Tabla1[[#This Row],[day_of_the_week]]&amp;"-"&amp;Tabla1[[#This Row],[hour]]&amp;"-"&amp;Tabla1[[#This Row],[cash_type]]&amp;"-"&amp;Tabla1[[#This Row],[card]]&amp;"-"&amp;Tabla1[[#This Row],[coffee_name]]</f>
        <v>jueves-16:35-card-ANON-0000-0000-0877-Americano with Milk</v>
      </c>
      <c r="L2683" t="str">
        <f>IF(COUNTIF($K$2:K2683,K2683)=1,"único","repetido")</f>
        <v>único</v>
      </c>
    </row>
    <row r="2684" spans="1:12" x14ac:dyDescent="0.3">
      <c r="A2684" s="1">
        <v>45659</v>
      </c>
      <c r="B2684" s="2">
        <v>45659.738312210648</v>
      </c>
      <c r="C2684" s="2" t="str">
        <f>TEXT(Tabla1[[#This Row],[date]],"mmm")</f>
        <v>ene</v>
      </c>
      <c r="D2684" s="2" t="str">
        <f>TEXT(Tabla1[[#This Row],[date]],"dddd")</f>
        <v>jueves</v>
      </c>
      <c r="E2684" s="2" t="str">
        <f>TEXT(Tabla1[[#This Row],[datetime]],"hh:mm")</f>
        <v>17:43</v>
      </c>
      <c r="F2684" t="s">
        <v>3</v>
      </c>
      <c r="G2684" t="s">
        <v>539</v>
      </c>
      <c r="H2684" t="str">
        <f>IF(ISBLANK(G2684),"cash",IF(COUNTIF($D$2:D2684,D2684)=1,"Nuevo","frecuente"))</f>
        <v>frecuente</v>
      </c>
      <c r="I2684" s="8">
        <v>35.76</v>
      </c>
      <c r="J2684" t="s">
        <v>43</v>
      </c>
      <c r="K2684" t="str">
        <f>Tabla1[[#This Row],[day_of_the_week]]&amp;"-"&amp;Tabla1[[#This Row],[hour]]&amp;"-"&amp;Tabla1[[#This Row],[cash_type]]&amp;"-"&amp;Tabla1[[#This Row],[card]]&amp;"-"&amp;Tabla1[[#This Row],[coffee_name]]</f>
        <v>jueves-17:43-card-ANON-0000-0000-0525-Cappuccino</v>
      </c>
      <c r="L2684" t="str">
        <f>IF(COUNTIF($K$2:K2684,K2684)=1,"único","repetido")</f>
        <v>único</v>
      </c>
    </row>
    <row r="2685" spans="1:12" x14ac:dyDescent="0.3">
      <c r="A2685" s="1">
        <v>45660</v>
      </c>
      <c r="B2685" s="2">
        <v>45660.377345694447</v>
      </c>
      <c r="C2685" s="2" t="str">
        <f>TEXT(Tabla1[[#This Row],[date]],"mmm")</f>
        <v>ene</v>
      </c>
      <c r="D2685" s="2" t="str">
        <f>TEXT(Tabla1[[#This Row],[date]],"dddd")</f>
        <v>viernes</v>
      </c>
      <c r="E2685" s="2" t="str">
        <f>TEXT(Tabla1[[#This Row],[datetime]],"hh:mm")</f>
        <v>09:03</v>
      </c>
      <c r="F2685" t="s">
        <v>3</v>
      </c>
      <c r="G2685" t="s">
        <v>1043</v>
      </c>
      <c r="H2685" t="str">
        <f>IF(ISBLANK(G2685),"cash",IF(COUNTIF($D$2:D2685,D2685)=1,"Nuevo","frecuente"))</f>
        <v>frecuente</v>
      </c>
      <c r="I2685" s="8">
        <v>25.96</v>
      </c>
      <c r="J2685" t="s">
        <v>28</v>
      </c>
      <c r="K2685" t="str">
        <f>Tabla1[[#This Row],[day_of_the_week]]&amp;"-"&amp;Tabla1[[#This Row],[hour]]&amp;"-"&amp;Tabla1[[#This Row],[cash_type]]&amp;"-"&amp;Tabla1[[#This Row],[card]]&amp;"-"&amp;Tabla1[[#This Row],[coffee_name]]</f>
        <v>viernes-09:03-card-ANON-0000-0000-1029-Cortado</v>
      </c>
      <c r="L2685" t="str">
        <f>IF(COUNTIF($K$2:K2685,K2685)=1,"único","repetido")</f>
        <v>único</v>
      </c>
    </row>
    <row r="2686" spans="1:12" x14ac:dyDescent="0.3">
      <c r="A2686" s="1">
        <v>45660</v>
      </c>
      <c r="B2686" s="2">
        <v>45660.423967615738</v>
      </c>
      <c r="C2686" s="2" t="str">
        <f>TEXT(Tabla1[[#This Row],[date]],"mmm")</f>
        <v>ene</v>
      </c>
      <c r="D2686" s="2" t="str">
        <f>TEXT(Tabla1[[#This Row],[date]],"dddd")</f>
        <v>viernes</v>
      </c>
      <c r="E2686" s="2" t="str">
        <f>TEXT(Tabla1[[#This Row],[datetime]],"hh:mm")</f>
        <v>10:10</v>
      </c>
      <c r="F2686" t="s">
        <v>3</v>
      </c>
      <c r="G2686" t="s">
        <v>290</v>
      </c>
      <c r="H2686" t="str">
        <f>IF(ISBLANK(G2686),"cash",IF(COUNTIF($D$2:D2686,D2686)=1,"Nuevo","frecuente"))</f>
        <v>frecuente</v>
      </c>
      <c r="I2686" s="8">
        <v>30.86</v>
      </c>
      <c r="J2686" t="s">
        <v>14</v>
      </c>
      <c r="K2686" t="str">
        <f>Tabla1[[#This Row],[day_of_the_week]]&amp;"-"&amp;Tabla1[[#This Row],[hour]]&amp;"-"&amp;Tabla1[[#This Row],[cash_type]]&amp;"-"&amp;Tabla1[[#This Row],[card]]&amp;"-"&amp;Tabla1[[#This Row],[coffee_name]]</f>
        <v>viernes-10:10-card-ANON-0000-0000-0276-Americano with Milk</v>
      </c>
      <c r="L2686" t="str">
        <f>IF(COUNTIF($K$2:K2686,K2686)=1,"único","repetido")</f>
        <v>único</v>
      </c>
    </row>
    <row r="2687" spans="1:12" x14ac:dyDescent="0.3">
      <c r="A2687" s="1">
        <v>45660</v>
      </c>
      <c r="B2687" s="2">
        <v>45660.707053472222</v>
      </c>
      <c r="C2687" s="2" t="str">
        <f>TEXT(Tabla1[[#This Row],[date]],"mmm")</f>
        <v>ene</v>
      </c>
      <c r="D2687" s="2" t="str">
        <f>TEXT(Tabla1[[#This Row],[date]],"dddd")</f>
        <v>viernes</v>
      </c>
      <c r="E2687" s="2" t="str">
        <f>TEXT(Tabla1[[#This Row],[datetime]],"hh:mm")</f>
        <v>16:58</v>
      </c>
      <c r="F2687" t="s">
        <v>3</v>
      </c>
      <c r="G2687" t="s">
        <v>1084</v>
      </c>
      <c r="H2687" t="str">
        <f>IF(ISBLANK(G2687),"cash",IF(COUNTIF($D$2:D2687,D2687)=1,"Nuevo","frecuente"))</f>
        <v>frecuente</v>
      </c>
      <c r="I2687" s="8">
        <v>30.86</v>
      </c>
      <c r="J2687" t="s">
        <v>14</v>
      </c>
      <c r="K2687" t="str">
        <f>Tabla1[[#This Row],[day_of_the_week]]&amp;"-"&amp;Tabla1[[#This Row],[hour]]&amp;"-"&amp;Tabla1[[#This Row],[cash_type]]&amp;"-"&amp;Tabla1[[#This Row],[card]]&amp;"-"&amp;Tabla1[[#This Row],[coffee_name]]</f>
        <v>viernes-16:58-card-ANON-0000-0000-1070-Americano with Milk</v>
      </c>
      <c r="L2687" t="str">
        <f>IF(COUNTIF($K$2:K2687,K2687)=1,"único","repetido")</f>
        <v>único</v>
      </c>
    </row>
    <row r="2688" spans="1:12" x14ac:dyDescent="0.3">
      <c r="A2688" s="1">
        <v>45660</v>
      </c>
      <c r="B2688" s="2">
        <v>45660.926025000001</v>
      </c>
      <c r="C2688" s="2" t="str">
        <f>TEXT(Tabla1[[#This Row],[date]],"mmm")</f>
        <v>ene</v>
      </c>
      <c r="D2688" s="2" t="str">
        <f>TEXT(Tabla1[[#This Row],[date]],"dddd")</f>
        <v>viernes</v>
      </c>
      <c r="E2688" s="2" t="str">
        <f>TEXT(Tabla1[[#This Row],[datetime]],"hh:mm")</f>
        <v>22:13</v>
      </c>
      <c r="F2688" t="s">
        <v>3</v>
      </c>
      <c r="G2688" t="s">
        <v>634</v>
      </c>
      <c r="H2688" t="str">
        <f>IF(ISBLANK(G2688),"cash",IF(COUNTIF($D$2:D2688,D2688)=1,"Nuevo","frecuente"))</f>
        <v>frecuente</v>
      </c>
      <c r="I2688" s="8">
        <v>35.76</v>
      </c>
      <c r="J2688" t="s">
        <v>43</v>
      </c>
      <c r="K2688" t="str">
        <f>Tabla1[[#This Row],[day_of_the_week]]&amp;"-"&amp;Tabla1[[#This Row],[hour]]&amp;"-"&amp;Tabla1[[#This Row],[cash_type]]&amp;"-"&amp;Tabla1[[#This Row],[card]]&amp;"-"&amp;Tabla1[[#This Row],[coffee_name]]</f>
        <v>viernes-22:13-card-ANON-0000-0000-0620-Cappuccino</v>
      </c>
      <c r="L2688" t="str">
        <f>IF(COUNTIF($K$2:K2688,K2688)=1,"único","repetido")</f>
        <v>único</v>
      </c>
    </row>
    <row r="2689" spans="1:12" x14ac:dyDescent="0.3">
      <c r="A2689" s="1">
        <v>45660</v>
      </c>
      <c r="B2689" s="2">
        <v>45660.929402303242</v>
      </c>
      <c r="C2689" s="2" t="str">
        <f>TEXT(Tabla1[[#This Row],[date]],"mmm")</f>
        <v>ene</v>
      </c>
      <c r="D2689" s="2" t="str">
        <f>TEXT(Tabla1[[#This Row],[date]],"dddd")</f>
        <v>viernes</v>
      </c>
      <c r="E2689" s="2" t="str">
        <f>TEXT(Tabla1[[#This Row],[datetime]],"hh:mm")</f>
        <v>22:18</v>
      </c>
      <c r="F2689" t="s">
        <v>3</v>
      </c>
      <c r="G2689" t="s">
        <v>1085</v>
      </c>
      <c r="H2689" t="str">
        <f>IF(ISBLANK(G2689),"cash",IF(COUNTIF($D$2:D2689,D2689)=1,"Nuevo","frecuente"))</f>
        <v>frecuente</v>
      </c>
      <c r="I2689" s="8">
        <v>25.96</v>
      </c>
      <c r="J2689" t="s">
        <v>11</v>
      </c>
      <c r="K2689" t="str">
        <f>Tabla1[[#This Row],[day_of_the_week]]&amp;"-"&amp;Tabla1[[#This Row],[hour]]&amp;"-"&amp;Tabla1[[#This Row],[cash_type]]&amp;"-"&amp;Tabla1[[#This Row],[card]]&amp;"-"&amp;Tabla1[[#This Row],[coffee_name]]</f>
        <v>viernes-22:18-card-ANON-0000-0000-1071-Americano</v>
      </c>
      <c r="L2689" t="str">
        <f>IF(COUNTIF($K$2:K2689,K2689)=1,"único","repetido")</f>
        <v>único</v>
      </c>
    </row>
    <row r="2690" spans="1:12" x14ac:dyDescent="0.3">
      <c r="A2690" s="1">
        <v>45660</v>
      </c>
      <c r="B2690" s="2">
        <v>45660.930027245369</v>
      </c>
      <c r="C2690" s="2" t="str">
        <f>TEXT(Tabla1[[#This Row],[date]],"mmm")</f>
        <v>ene</v>
      </c>
      <c r="D2690" s="2" t="str">
        <f>TEXT(Tabla1[[#This Row],[date]],"dddd")</f>
        <v>viernes</v>
      </c>
      <c r="E2690" s="2" t="str">
        <f>TEXT(Tabla1[[#This Row],[datetime]],"hh:mm")</f>
        <v>22:19</v>
      </c>
      <c r="F2690" t="s">
        <v>3</v>
      </c>
      <c r="G2690" t="s">
        <v>1086</v>
      </c>
      <c r="H2690" t="str">
        <f>IF(ISBLANK(G2690),"cash",IF(COUNTIF($D$2:D2690,D2690)=1,"Nuevo","frecuente"))</f>
        <v>frecuente</v>
      </c>
      <c r="I2690" s="8">
        <v>25.96</v>
      </c>
      <c r="J2690" t="s">
        <v>11</v>
      </c>
      <c r="K2690" t="str">
        <f>Tabla1[[#This Row],[day_of_the_week]]&amp;"-"&amp;Tabla1[[#This Row],[hour]]&amp;"-"&amp;Tabla1[[#This Row],[cash_type]]&amp;"-"&amp;Tabla1[[#This Row],[card]]&amp;"-"&amp;Tabla1[[#This Row],[coffee_name]]</f>
        <v>viernes-22:19-card-ANON-0000-0000-1072-Americano</v>
      </c>
      <c r="L2690" t="str">
        <f>IF(COUNTIF($K$2:K2690,K2690)=1,"único","repetido")</f>
        <v>único</v>
      </c>
    </row>
    <row r="2691" spans="1:12" x14ac:dyDescent="0.3">
      <c r="A2691" s="1">
        <v>45660</v>
      </c>
      <c r="B2691" s="2">
        <v>45660.931550370369</v>
      </c>
      <c r="C2691" s="2" t="str">
        <f>TEXT(Tabla1[[#This Row],[date]],"mmm")</f>
        <v>ene</v>
      </c>
      <c r="D2691" s="2" t="str">
        <f>TEXT(Tabla1[[#This Row],[date]],"dddd")</f>
        <v>viernes</v>
      </c>
      <c r="E2691" s="2" t="str">
        <f>TEXT(Tabla1[[#This Row],[datetime]],"hh:mm")</f>
        <v>22:21</v>
      </c>
      <c r="F2691" t="s">
        <v>3</v>
      </c>
      <c r="G2691" t="s">
        <v>704</v>
      </c>
      <c r="H2691" t="str">
        <f>IF(ISBLANK(G2691),"cash",IF(COUNTIF($D$2:D2691,D2691)=1,"Nuevo","frecuente"))</f>
        <v>frecuente</v>
      </c>
      <c r="I2691" s="8">
        <v>35.76</v>
      </c>
      <c r="J2691" t="s">
        <v>7</v>
      </c>
      <c r="K2691" t="str">
        <f>Tabla1[[#This Row],[day_of_the_week]]&amp;"-"&amp;Tabla1[[#This Row],[hour]]&amp;"-"&amp;Tabla1[[#This Row],[cash_type]]&amp;"-"&amp;Tabla1[[#This Row],[card]]&amp;"-"&amp;Tabla1[[#This Row],[coffee_name]]</f>
        <v>viernes-22:21-card-ANON-0000-0000-0690-Latte</v>
      </c>
      <c r="L2691" t="str">
        <f>IF(COUNTIF($K$2:K2691,K2691)=1,"único","repetido")</f>
        <v>único</v>
      </c>
    </row>
    <row r="2692" spans="1:12" x14ac:dyDescent="0.3">
      <c r="A2692" s="1">
        <v>45661</v>
      </c>
      <c r="B2692" s="2">
        <v>45661.373917847224</v>
      </c>
      <c r="C2692" s="2" t="str">
        <f>TEXT(Tabla1[[#This Row],[date]],"mmm")</f>
        <v>ene</v>
      </c>
      <c r="D2692" s="2" t="str">
        <f>TEXT(Tabla1[[#This Row],[date]],"dddd")</f>
        <v>sábado</v>
      </c>
      <c r="E2692" s="2" t="str">
        <f>TEXT(Tabla1[[#This Row],[datetime]],"hh:mm")</f>
        <v>08:58</v>
      </c>
      <c r="F2692" t="s">
        <v>3</v>
      </c>
      <c r="G2692" t="s">
        <v>1043</v>
      </c>
      <c r="H2692" t="str">
        <f>IF(ISBLANK(G2692),"cash",IF(COUNTIF($D$2:D2692,D2692)=1,"Nuevo","frecuente"))</f>
        <v>frecuente</v>
      </c>
      <c r="I2692" s="8">
        <v>25.96</v>
      </c>
      <c r="J2692" t="s">
        <v>28</v>
      </c>
      <c r="K2692" t="str">
        <f>Tabla1[[#This Row],[day_of_the_week]]&amp;"-"&amp;Tabla1[[#This Row],[hour]]&amp;"-"&amp;Tabla1[[#This Row],[cash_type]]&amp;"-"&amp;Tabla1[[#This Row],[card]]&amp;"-"&amp;Tabla1[[#This Row],[coffee_name]]</f>
        <v>sábado-08:58-card-ANON-0000-0000-1029-Cortado</v>
      </c>
      <c r="L2692" t="str">
        <f>IF(COUNTIF($K$2:K2692,K2692)=1,"único","repetido")</f>
        <v>único</v>
      </c>
    </row>
    <row r="2693" spans="1:12" x14ac:dyDescent="0.3">
      <c r="A2693" s="1">
        <v>45661</v>
      </c>
      <c r="B2693" s="2">
        <v>45661.416293796297</v>
      </c>
      <c r="C2693" s="2" t="str">
        <f>TEXT(Tabla1[[#This Row],[date]],"mmm")</f>
        <v>ene</v>
      </c>
      <c r="D2693" s="2" t="str">
        <f>TEXT(Tabla1[[#This Row],[date]],"dddd")</f>
        <v>sábado</v>
      </c>
      <c r="E2693" s="2" t="str">
        <f>TEXT(Tabla1[[#This Row],[datetime]],"hh:mm")</f>
        <v>09:59</v>
      </c>
      <c r="F2693" t="s">
        <v>3</v>
      </c>
      <c r="G2693" t="s">
        <v>1087</v>
      </c>
      <c r="H2693" t="str">
        <f>IF(ISBLANK(G2693),"cash",IF(COUNTIF($D$2:D2693,D2693)=1,"Nuevo","frecuente"))</f>
        <v>frecuente</v>
      </c>
      <c r="I2693" s="8">
        <v>25.96</v>
      </c>
      <c r="J2693" t="s">
        <v>11</v>
      </c>
      <c r="K2693" t="str">
        <f>Tabla1[[#This Row],[day_of_the_week]]&amp;"-"&amp;Tabla1[[#This Row],[hour]]&amp;"-"&amp;Tabla1[[#This Row],[cash_type]]&amp;"-"&amp;Tabla1[[#This Row],[card]]&amp;"-"&amp;Tabla1[[#This Row],[coffee_name]]</f>
        <v>sábado-09:59-card-ANON-0000-0000-1073-Americano</v>
      </c>
      <c r="L2693" t="str">
        <f>IF(COUNTIF($K$2:K2693,K2693)=1,"único","repetido")</f>
        <v>único</v>
      </c>
    </row>
    <row r="2694" spans="1:12" x14ac:dyDescent="0.3">
      <c r="A2694" s="1">
        <v>45661</v>
      </c>
      <c r="B2694" s="2">
        <v>45661.569447754628</v>
      </c>
      <c r="C2694" s="2" t="str">
        <f>TEXT(Tabla1[[#This Row],[date]],"mmm")</f>
        <v>ene</v>
      </c>
      <c r="D2694" s="2" t="str">
        <f>TEXT(Tabla1[[#This Row],[date]],"dddd")</f>
        <v>sábado</v>
      </c>
      <c r="E2694" s="2" t="str">
        <f>TEXT(Tabla1[[#This Row],[datetime]],"hh:mm")</f>
        <v>13:40</v>
      </c>
      <c r="F2694" t="s">
        <v>3</v>
      </c>
      <c r="G2694" t="s">
        <v>1088</v>
      </c>
      <c r="H2694" t="str">
        <f>IF(ISBLANK(G2694),"cash",IF(COUNTIF($D$2:D2694,D2694)=1,"Nuevo","frecuente"))</f>
        <v>frecuente</v>
      </c>
      <c r="I2694" s="8">
        <v>35.76</v>
      </c>
      <c r="J2694" t="s">
        <v>43</v>
      </c>
      <c r="K2694" t="str">
        <f>Tabla1[[#This Row],[day_of_the_week]]&amp;"-"&amp;Tabla1[[#This Row],[hour]]&amp;"-"&amp;Tabla1[[#This Row],[cash_type]]&amp;"-"&amp;Tabla1[[#This Row],[card]]&amp;"-"&amp;Tabla1[[#This Row],[coffee_name]]</f>
        <v>sábado-13:40-card-ANON-0000-0000-1074-Cappuccino</v>
      </c>
      <c r="L2694" t="str">
        <f>IF(COUNTIF($K$2:K2694,K2694)=1,"único","repetido")</f>
        <v>único</v>
      </c>
    </row>
    <row r="2695" spans="1:12" x14ac:dyDescent="0.3">
      <c r="A2695" s="1">
        <v>45661</v>
      </c>
      <c r="B2695" s="2">
        <v>45661.666356793983</v>
      </c>
      <c r="C2695" s="2" t="str">
        <f>TEXT(Tabla1[[#This Row],[date]],"mmm")</f>
        <v>ene</v>
      </c>
      <c r="D2695" s="2" t="str">
        <f>TEXT(Tabla1[[#This Row],[date]],"dddd")</f>
        <v>sábado</v>
      </c>
      <c r="E2695" s="2" t="str">
        <f>TEXT(Tabla1[[#This Row],[datetime]],"hh:mm")</f>
        <v>15:59</v>
      </c>
      <c r="F2695" t="s">
        <v>3</v>
      </c>
      <c r="G2695" t="s">
        <v>891</v>
      </c>
      <c r="H2695" t="str">
        <f>IF(ISBLANK(G2695),"cash",IF(COUNTIF($D$2:D2695,D2695)=1,"Nuevo","frecuente"))</f>
        <v>frecuente</v>
      </c>
      <c r="I2695" s="8">
        <v>35.76</v>
      </c>
      <c r="J2695" t="s">
        <v>18</v>
      </c>
      <c r="K2695" t="str">
        <f>Tabla1[[#This Row],[day_of_the_week]]&amp;"-"&amp;Tabla1[[#This Row],[hour]]&amp;"-"&amp;Tabla1[[#This Row],[cash_type]]&amp;"-"&amp;Tabla1[[#This Row],[card]]&amp;"-"&amp;Tabla1[[#This Row],[coffee_name]]</f>
        <v>sábado-15:59-card-ANON-0000-0000-0877-Cocoa</v>
      </c>
      <c r="L2695" t="str">
        <f>IF(COUNTIF($K$2:K2695,K2695)=1,"único","repetido")</f>
        <v>único</v>
      </c>
    </row>
    <row r="2696" spans="1:12" x14ac:dyDescent="0.3">
      <c r="A2696" s="1">
        <v>45661</v>
      </c>
      <c r="B2696" s="2">
        <v>45661.67563888889</v>
      </c>
      <c r="C2696" s="2" t="str">
        <f>TEXT(Tabla1[[#This Row],[date]],"mmm")</f>
        <v>ene</v>
      </c>
      <c r="D2696" s="2" t="str">
        <f>TEXT(Tabla1[[#This Row],[date]],"dddd")</f>
        <v>sábado</v>
      </c>
      <c r="E2696" s="2" t="str">
        <f>TEXT(Tabla1[[#This Row],[datetime]],"hh:mm")</f>
        <v>16:12</v>
      </c>
      <c r="F2696" t="s">
        <v>3</v>
      </c>
      <c r="G2696" t="s">
        <v>1048</v>
      </c>
      <c r="H2696" t="str">
        <f>IF(ISBLANK(G2696),"cash",IF(COUNTIF($D$2:D2696,D2696)=1,"Nuevo","frecuente"))</f>
        <v>frecuente</v>
      </c>
      <c r="I2696" s="8">
        <v>30.86</v>
      </c>
      <c r="J2696" t="s">
        <v>14</v>
      </c>
      <c r="K2696" t="str">
        <f>Tabla1[[#This Row],[day_of_the_week]]&amp;"-"&amp;Tabla1[[#This Row],[hour]]&amp;"-"&amp;Tabla1[[#This Row],[cash_type]]&amp;"-"&amp;Tabla1[[#This Row],[card]]&amp;"-"&amp;Tabla1[[#This Row],[coffee_name]]</f>
        <v>sábado-16:12-card-ANON-0000-0000-1034-Americano with Milk</v>
      </c>
      <c r="L2696" t="str">
        <f>IF(COUNTIF($K$2:K2696,K2696)=1,"único","repetido")</f>
        <v>único</v>
      </c>
    </row>
    <row r="2697" spans="1:12" x14ac:dyDescent="0.3">
      <c r="A2697" s="1">
        <v>45661</v>
      </c>
      <c r="B2697" s="2">
        <v>45661.6765069213</v>
      </c>
      <c r="C2697" s="2" t="str">
        <f>TEXT(Tabla1[[#This Row],[date]],"mmm")</f>
        <v>ene</v>
      </c>
      <c r="D2697" s="2" t="str">
        <f>TEXT(Tabla1[[#This Row],[date]],"dddd")</f>
        <v>sábado</v>
      </c>
      <c r="E2697" s="2" t="str">
        <f>TEXT(Tabla1[[#This Row],[datetime]],"hh:mm")</f>
        <v>16:14</v>
      </c>
      <c r="F2697" t="s">
        <v>3</v>
      </c>
      <c r="G2697" t="s">
        <v>1048</v>
      </c>
      <c r="H2697" t="str">
        <f>IF(ISBLANK(G2697),"cash",IF(COUNTIF($D$2:D2697,D2697)=1,"Nuevo","frecuente"))</f>
        <v>frecuente</v>
      </c>
      <c r="I2697" s="8">
        <v>35.76</v>
      </c>
      <c r="J2697" t="s">
        <v>43</v>
      </c>
      <c r="K2697" t="str">
        <f>Tabla1[[#This Row],[day_of_the_week]]&amp;"-"&amp;Tabla1[[#This Row],[hour]]&amp;"-"&amp;Tabla1[[#This Row],[cash_type]]&amp;"-"&amp;Tabla1[[#This Row],[card]]&amp;"-"&amp;Tabla1[[#This Row],[coffee_name]]</f>
        <v>sábado-16:14-card-ANON-0000-0000-1034-Cappuccino</v>
      </c>
      <c r="L2697" t="str">
        <f>IF(COUNTIF($K$2:K2697,K2697)=1,"único","repetido")</f>
        <v>único</v>
      </c>
    </row>
    <row r="2698" spans="1:12" x14ac:dyDescent="0.3">
      <c r="A2698" s="1">
        <v>45661</v>
      </c>
      <c r="B2698" s="2">
        <v>45661.677907696758</v>
      </c>
      <c r="C2698" s="2" t="str">
        <f>TEXT(Tabla1[[#This Row],[date]],"mmm")</f>
        <v>ene</v>
      </c>
      <c r="D2698" s="2" t="str">
        <f>TEXT(Tabla1[[#This Row],[date]],"dddd")</f>
        <v>sábado</v>
      </c>
      <c r="E2698" s="2" t="str">
        <f>TEXT(Tabla1[[#This Row],[datetime]],"hh:mm")</f>
        <v>16:16</v>
      </c>
      <c r="F2698" t="s">
        <v>3</v>
      </c>
      <c r="G2698" t="s">
        <v>1048</v>
      </c>
      <c r="H2698" t="str">
        <f>IF(ISBLANK(G2698),"cash",IF(COUNTIF($D$2:D2698,D2698)=1,"Nuevo","frecuente"))</f>
        <v>frecuente</v>
      </c>
      <c r="I2698" s="8">
        <v>35.76</v>
      </c>
      <c r="J2698" t="s">
        <v>43</v>
      </c>
      <c r="K2698" t="str">
        <f>Tabla1[[#This Row],[day_of_the_week]]&amp;"-"&amp;Tabla1[[#This Row],[hour]]&amp;"-"&amp;Tabla1[[#This Row],[cash_type]]&amp;"-"&amp;Tabla1[[#This Row],[card]]&amp;"-"&amp;Tabla1[[#This Row],[coffee_name]]</f>
        <v>sábado-16:16-card-ANON-0000-0000-1034-Cappuccino</v>
      </c>
      <c r="L2698" t="str">
        <f>IF(COUNTIF($K$2:K2698,K2698)=1,"único","repetido")</f>
        <v>único</v>
      </c>
    </row>
    <row r="2699" spans="1:12" x14ac:dyDescent="0.3">
      <c r="A2699" s="1">
        <v>45661</v>
      </c>
      <c r="B2699" s="2">
        <v>45661.679213877316</v>
      </c>
      <c r="C2699" s="2" t="str">
        <f>TEXT(Tabla1[[#This Row],[date]],"mmm")</f>
        <v>ene</v>
      </c>
      <c r="D2699" s="2" t="str">
        <f>TEXT(Tabla1[[#This Row],[date]],"dddd")</f>
        <v>sábado</v>
      </c>
      <c r="E2699" s="2" t="str">
        <f>TEXT(Tabla1[[#This Row],[datetime]],"hh:mm")</f>
        <v>16:18</v>
      </c>
      <c r="F2699" t="s">
        <v>3</v>
      </c>
      <c r="G2699" t="s">
        <v>1048</v>
      </c>
      <c r="H2699" t="str">
        <f>IF(ISBLANK(G2699),"cash",IF(COUNTIF($D$2:D2699,D2699)=1,"Nuevo","frecuente"))</f>
        <v>frecuente</v>
      </c>
      <c r="I2699" s="8">
        <v>25.96</v>
      </c>
      <c r="J2699" t="s">
        <v>28</v>
      </c>
      <c r="K2699" t="str">
        <f>Tabla1[[#This Row],[day_of_the_week]]&amp;"-"&amp;Tabla1[[#This Row],[hour]]&amp;"-"&amp;Tabla1[[#This Row],[cash_type]]&amp;"-"&amp;Tabla1[[#This Row],[card]]&amp;"-"&amp;Tabla1[[#This Row],[coffee_name]]</f>
        <v>sábado-16:18-card-ANON-0000-0000-1034-Cortado</v>
      </c>
      <c r="L2699" t="str">
        <f>IF(COUNTIF($K$2:K2699,K2699)=1,"único","repetido")</f>
        <v>único</v>
      </c>
    </row>
    <row r="2700" spans="1:12" x14ac:dyDescent="0.3">
      <c r="A2700" s="1">
        <v>45661</v>
      </c>
      <c r="B2700" s="2">
        <v>45661.758093263888</v>
      </c>
      <c r="C2700" s="2" t="str">
        <f>TEXT(Tabla1[[#This Row],[date]],"mmm")</f>
        <v>ene</v>
      </c>
      <c r="D2700" s="2" t="str">
        <f>TEXT(Tabla1[[#This Row],[date]],"dddd")</f>
        <v>sábado</v>
      </c>
      <c r="E2700" s="2" t="str">
        <f>TEXT(Tabla1[[#This Row],[datetime]],"hh:mm")</f>
        <v>18:11</v>
      </c>
      <c r="F2700" t="s">
        <v>3</v>
      </c>
      <c r="G2700" t="s">
        <v>1089</v>
      </c>
      <c r="H2700" t="str">
        <f>IF(ISBLANK(G2700),"cash",IF(COUNTIF($D$2:D2700,D2700)=1,"Nuevo","frecuente"))</f>
        <v>frecuente</v>
      </c>
      <c r="I2700" s="8">
        <v>25.96</v>
      </c>
      <c r="J2700" t="s">
        <v>11</v>
      </c>
      <c r="K2700" t="str">
        <f>Tabla1[[#This Row],[day_of_the_week]]&amp;"-"&amp;Tabla1[[#This Row],[hour]]&amp;"-"&amp;Tabla1[[#This Row],[cash_type]]&amp;"-"&amp;Tabla1[[#This Row],[card]]&amp;"-"&amp;Tabla1[[#This Row],[coffee_name]]</f>
        <v>sábado-18:11-card-ANON-0000-0000-1075-Americano</v>
      </c>
      <c r="L2700" t="str">
        <f>IF(COUNTIF($K$2:K2700,K2700)=1,"único","repetido")</f>
        <v>único</v>
      </c>
    </row>
    <row r="2701" spans="1:12" x14ac:dyDescent="0.3">
      <c r="A2701" s="1">
        <v>45661</v>
      </c>
      <c r="B2701" s="2">
        <v>45661.932994444447</v>
      </c>
      <c r="C2701" s="2" t="str">
        <f>TEXT(Tabla1[[#This Row],[date]],"mmm")</f>
        <v>ene</v>
      </c>
      <c r="D2701" s="2" t="str">
        <f>TEXT(Tabla1[[#This Row],[date]],"dddd")</f>
        <v>sábado</v>
      </c>
      <c r="E2701" s="2" t="str">
        <f>TEXT(Tabla1[[#This Row],[datetime]],"hh:mm")</f>
        <v>22:23</v>
      </c>
      <c r="F2701" t="s">
        <v>3</v>
      </c>
      <c r="G2701" t="s">
        <v>1014</v>
      </c>
      <c r="H2701" t="str">
        <f>IF(ISBLANK(G2701),"cash",IF(COUNTIF($D$2:D2701,D2701)=1,"Nuevo","frecuente"))</f>
        <v>frecuente</v>
      </c>
      <c r="I2701" s="8">
        <v>35.76</v>
      </c>
      <c r="J2701" t="s">
        <v>7</v>
      </c>
      <c r="K2701" t="str">
        <f>Tabla1[[#This Row],[day_of_the_week]]&amp;"-"&amp;Tabla1[[#This Row],[hour]]&amp;"-"&amp;Tabla1[[#This Row],[cash_type]]&amp;"-"&amp;Tabla1[[#This Row],[card]]&amp;"-"&amp;Tabla1[[#This Row],[coffee_name]]</f>
        <v>sábado-22:23-card-ANON-0000-0000-1000-Latte</v>
      </c>
      <c r="L2701" t="str">
        <f>IF(COUNTIF($K$2:K2701,K2701)=1,"único","repetido")</f>
        <v>único</v>
      </c>
    </row>
    <row r="2702" spans="1:12" x14ac:dyDescent="0.3">
      <c r="A2702" s="1">
        <v>45662</v>
      </c>
      <c r="B2702" s="2">
        <v>45662.406918726854</v>
      </c>
      <c r="C2702" s="2" t="str">
        <f>TEXT(Tabla1[[#This Row],[date]],"mmm")</f>
        <v>ene</v>
      </c>
      <c r="D2702" s="2" t="str">
        <f>TEXT(Tabla1[[#This Row],[date]],"dddd")</f>
        <v>domingo</v>
      </c>
      <c r="E2702" s="2" t="str">
        <f>TEXT(Tabla1[[#This Row],[datetime]],"hh:mm")</f>
        <v>09:45</v>
      </c>
      <c r="F2702" t="s">
        <v>3</v>
      </c>
      <c r="G2702" t="s">
        <v>1090</v>
      </c>
      <c r="H2702" t="str">
        <f>IF(ISBLANK(G2702),"cash",IF(COUNTIF($D$2:D2702,D2702)=1,"Nuevo","frecuente"))</f>
        <v>frecuente</v>
      </c>
      <c r="I2702" s="8">
        <v>30.86</v>
      </c>
      <c r="J2702" t="s">
        <v>14</v>
      </c>
      <c r="K2702" t="str">
        <f>Tabla1[[#This Row],[day_of_the_week]]&amp;"-"&amp;Tabla1[[#This Row],[hour]]&amp;"-"&amp;Tabla1[[#This Row],[cash_type]]&amp;"-"&amp;Tabla1[[#This Row],[card]]&amp;"-"&amp;Tabla1[[#This Row],[coffee_name]]</f>
        <v>domingo-09:45-card-ANON-0000-0000-1076-Americano with Milk</v>
      </c>
      <c r="L2702" t="str">
        <f>IF(COUNTIF($K$2:K2702,K2702)=1,"único","repetido")</f>
        <v>único</v>
      </c>
    </row>
    <row r="2703" spans="1:12" x14ac:dyDescent="0.3">
      <c r="A2703" s="1">
        <v>45662</v>
      </c>
      <c r="B2703" s="2">
        <v>45662.45348196759</v>
      </c>
      <c r="C2703" s="2" t="str">
        <f>TEXT(Tabla1[[#This Row],[date]],"mmm")</f>
        <v>ene</v>
      </c>
      <c r="D2703" s="2" t="str">
        <f>TEXT(Tabla1[[#This Row],[date]],"dddd")</f>
        <v>domingo</v>
      </c>
      <c r="E2703" s="2" t="str">
        <f>TEXT(Tabla1[[#This Row],[datetime]],"hh:mm")</f>
        <v>10:53</v>
      </c>
      <c r="F2703" t="s">
        <v>3</v>
      </c>
      <c r="G2703" t="s">
        <v>1091</v>
      </c>
      <c r="H2703" t="str">
        <f>IF(ISBLANK(G2703),"cash",IF(COUNTIF($D$2:D2703,D2703)=1,"Nuevo","frecuente"))</f>
        <v>frecuente</v>
      </c>
      <c r="I2703" s="8">
        <v>35.76</v>
      </c>
      <c r="J2703" t="s">
        <v>7</v>
      </c>
      <c r="K2703" t="str">
        <f>Tabla1[[#This Row],[day_of_the_week]]&amp;"-"&amp;Tabla1[[#This Row],[hour]]&amp;"-"&amp;Tabla1[[#This Row],[cash_type]]&amp;"-"&amp;Tabla1[[#This Row],[card]]&amp;"-"&amp;Tabla1[[#This Row],[coffee_name]]</f>
        <v>domingo-10:53-card-ANON-0000-0000-1077-Latte</v>
      </c>
      <c r="L2703" t="str">
        <f>IF(COUNTIF($K$2:K2703,K2703)=1,"único","repetido")</f>
        <v>único</v>
      </c>
    </row>
    <row r="2704" spans="1:12" x14ac:dyDescent="0.3">
      <c r="A2704" s="1">
        <v>45662</v>
      </c>
      <c r="B2704" s="2">
        <v>45662.921718460646</v>
      </c>
      <c r="C2704" s="2" t="str">
        <f>TEXT(Tabla1[[#This Row],[date]],"mmm")</f>
        <v>ene</v>
      </c>
      <c r="D2704" s="2" t="str">
        <f>TEXT(Tabla1[[#This Row],[date]],"dddd")</f>
        <v>domingo</v>
      </c>
      <c r="E2704" s="2" t="str">
        <f>TEXT(Tabla1[[#This Row],[datetime]],"hh:mm")</f>
        <v>22:07</v>
      </c>
      <c r="F2704" t="s">
        <v>3</v>
      </c>
      <c r="G2704" t="s">
        <v>1092</v>
      </c>
      <c r="H2704" t="str">
        <f>IF(ISBLANK(G2704),"cash",IF(COUNTIF($D$2:D2704,D2704)=1,"Nuevo","frecuente"))</f>
        <v>frecuente</v>
      </c>
      <c r="I2704" s="8">
        <v>30.86</v>
      </c>
      <c r="J2704" t="s">
        <v>14</v>
      </c>
      <c r="K2704" t="str">
        <f>Tabla1[[#This Row],[day_of_the_week]]&amp;"-"&amp;Tabla1[[#This Row],[hour]]&amp;"-"&amp;Tabla1[[#This Row],[cash_type]]&amp;"-"&amp;Tabla1[[#This Row],[card]]&amp;"-"&amp;Tabla1[[#This Row],[coffee_name]]</f>
        <v>domingo-22:07-card-ANON-0000-0000-1078-Americano with Milk</v>
      </c>
      <c r="L2704" t="str">
        <f>IF(COUNTIF($K$2:K2704,K2704)=1,"único","repetido")</f>
        <v>único</v>
      </c>
    </row>
    <row r="2705" spans="1:12" x14ac:dyDescent="0.3">
      <c r="A2705" s="1">
        <v>45663</v>
      </c>
      <c r="B2705" s="2">
        <v>45663.832531111111</v>
      </c>
      <c r="C2705" s="2" t="str">
        <f>TEXT(Tabla1[[#This Row],[date]],"mmm")</f>
        <v>ene</v>
      </c>
      <c r="D2705" s="2" t="str">
        <f>TEXT(Tabla1[[#This Row],[date]],"dddd")</f>
        <v>lunes</v>
      </c>
      <c r="E2705" s="2" t="str">
        <f>TEXT(Tabla1[[#This Row],[datetime]],"hh:mm")</f>
        <v>19:58</v>
      </c>
      <c r="F2705" t="s">
        <v>3</v>
      </c>
      <c r="G2705" t="s">
        <v>1093</v>
      </c>
      <c r="H2705" t="str">
        <f>IF(ISBLANK(G2705),"cash",IF(COUNTIF($D$2:D2705,D2705)=1,"Nuevo","frecuente"))</f>
        <v>frecuente</v>
      </c>
      <c r="I2705" s="8">
        <v>25.96</v>
      </c>
      <c r="J2705" t="s">
        <v>11</v>
      </c>
      <c r="K2705" t="str">
        <f>Tabla1[[#This Row],[day_of_the_week]]&amp;"-"&amp;Tabla1[[#This Row],[hour]]&amp;"-"&amp;Tabla1[[#This Row],[cash_type]]&amp;"-"&amp;Tabla1[[#This Row],[card]]&amp;"-"&amp;Tabla1[[#This Row],[coffee_name]]</f>
        <v>lunes-19:58-card-ANON-0000-0000-1079-Americano</v>
      </c>
      <c r="L2705" t="str">
        <f>IF(COUNTIF($K$2:K2705,K2705)=1,"único","repetido")</f>
        <v>único</v>
      </c>
    </row>
    <row r="2706" spans="1:12" x14ac:dyDescent="0.3">
      <c r="A2706" s="1">
        <v>45664</v>
      </c>
      <c r="B2706" s="2">
        <v>45664.561837835645</v>
      </c>
      <c r="C2706" s="2" t="str">
        <f>TEXT(Tabla1[[#This Row],[date]],"mmm")</f>
        <v>ene</v>
      </c>
      <c r="D2706" s="2" t="str">
        <f>TEXT(Tabla1[[#This Row],[date]],"dddd")</f>
        <v>martes</v>
      </c>
      <c r="E2706" s="2" t="str">
        <f>TEXT(Tabla1[[#This Row],[datetime]],"hh:mm")</f>
        <v>13:29</v>
      </c>
      <c r="F2706" t="s">
        <v>3</v>
      </c>
      <c r="G2706" t="s">
        <v>1094</v>
      </c>
      <c r="H2706" t="str">
        <f>IF(ISBLANK(G2706),"cash",IF(COUNTIF($D$2:D2706,D2706)=1,"Nuevo","frecuente"))</f>
        <v>frecuente</v>
      </c>
      <c r="I2706" s="8">
        <v>35.76</v>
      </c>
      <c r="J2706" t="s">
        <v>43</v>
      </c>
      <c r="K2706" t="str">
        <f>Tabla1[[#This Row],[day_of_the_week]]&amp;"-"&amp;Tabla1[[#This Row],[hour]]&amp;"-"&amp;Tabla1[[#This Row],[cash_type]]&amp;"-"&amp;Tabla1[[#This Row],[card]]&amp;"-"&amp;Tabla1[[#This Row],[coffee_name]]</f>
        <v>martes-13:29-card-ANON-0000-0000-1080-Cappuccino</v>
      </c>
      <c r="L2706" t="str">
        <f>IF(COUNTIF($K$2:K2706,K2706)=1,"único","repetido")</f>
        <v>único</v>
      </c>
    </row>
    <row r="2707" spans="1:12" x14ac:dyDescent="0.3">
      <c r="A2707" s="1">
        <v>45664</v>
      </c>
      <c r="B2707" s="2">
        <v>45664.939410706022</v>
      </c>
      <c r="C2707" s="2" t="str">
        <f>TEXT(Tabla1[[#This Row],[date]],"mmm")</f>
        <v>ene</v>
      </c>
      <c r="D2707" s="2" t="str">
        <f>TEXT(Tabla1[[#This Row],[date]],"dddd")</f>
        <v>martes</v>
      </c>
      <c r="E2707" s="2" t="str">
        <f>TEXT(Tabla1[[#This Row],[datetime]],"hh:mm")</f>
        <v>22:32</v>
      </c>
      <c r="F2707" t="s">
        <v>3</v>
      </c>
      <c r="G2707" t="s">
        <v>1095</v>
      </c>
      <c r="H2707" t="str">
        <f>IF(ISBLANK(G2707),"cash",IF(COUNTIF($D$2:D2707,D2707)=1,"Nuevo","frecuente"))</f>
        <v>frecuente</v>
      </c>
      <c r="I2707" s="8">
        <v>35.76</v>
      </c>
      <c r="J2707" t="s">
        <v>18</v>
      </c>
      <c r="K2707" t="str">
        <f>Tabla1[[#This Row],[day_of_the_week]]&amp;"-"&amp;Tabla1[[#This Row],[hour]]&amp;"-"&amp;Tabla1[[#This Row],[cash_type]]&amp;"-"&amp;Tabla1[[#This Row],[card]]&amp;"-"&amp;Tabla1[[#This Row],[coffee_name]]</f>
        <v>martes-22:32-card-ANON-0000-0000-1081-Cocoa</v>
      </c>
      <c r="L2707" t="str">
        <f>IF(COUNTIF($K$2:K2707,K2707)=1,"único","repetido")</f>
        <v>único</v>
      </c>
    </row>
    <row r="2708" spans="1:12" x14ac:dyDescent="0.3">
      <c r="A2708" s="1">
        <v>45664</v>
      </c>
      <c r="B2708" s="2">
        <v>45664.940264884259</v>
      </c>
      <c r="C2708" s="2" t="str">
        <f>TEXT(Tabla1[[#This Row],[date]],"mmm")</f>
        <v>ene</v>
      </c>
      <c r="D2708" s="2" t="str">
        <f>TEXT(Tabla1[[#This Row],[date]],"dddd")</f>
        <v>martes</v>
      </c>
      <c r="E2708" s="2" t="str">
        <f>TEXT(Tabla1[[#This Row],[datetime]],"hh:mm")</f>
        <v>22:33</v>
      </c>
      <c r="F2708" t="s">
        <v>3</v>
      </c>
      <c r="G2708" t="s">
        <v>1095</v>
      </c>
      <c r="H2708" t="str">
        <f>IF(ISBLANK(G2708),"cash",IF(COUNTIF($D$2:D2708,D2708)=1,"Nuevo","frecuente"))</f>
        <v>frecuente</v>
      </c>
      <c r="I2708" s="8">
        <v>35.76</v>
      </c>
      <c r="J2708" t="s">
        <v>18</v>
      </c>
      <c r="K2708" t="str">
        <f>Tabla1[[#This Row],[day_of_the_week]]&amp;"-"&amp;Tabla1[[#This Row],[hour]]&amp;"-"&amp;Tabla1[[#This Row],[cash_type]]&amp;"-"&amp;Tabla1[[#This Row],[card]]&amp;"-"&amp;Tabla1[[#This Row],[coffee_name]]</f>
        <v>martes-22:33-card-ANON-0000-0000-1081-Cocoa</v>
      </c>
      <c r="L2708" t="str">
        <f>IF(COUNTIF($K$2:K2708,K2708)=1,"único","repetido")</f>
        <v>único</v>
      </c>
    </row>
    <row r="2709" spans="1:12" x14ac:dyDescent="0.3">
      <c r="A2709" s="1">
        <v>45665</v>
      </c>
      <c r="B2709" s="2">
        <v>45665.312523368055</v>
      </c>
      <c r="C2709" s="2" t="str">
        <f>TEXT(Tabla1[[#This Row],[date]],"mmm")</f>
        <v>ene</v>
      </c>
      <c r="D2709" s="2" t="str">
        <f>TEXT(Tabla1[[#This Row],[date]],"dddd")</f>
        <v>miércoles</v>
      </c>
      <c r="E2709" s="2" t="str">
        <f>TEXT(Tabla1[[#This Row],[datetime]],"hh:mm")</f>
        <v>07:30</v>
      </c>
      <c r="F2709" t="s">
        <v>3</v>
      </c>
      <c r="G2709" t="s">
        <v>1096</v>
      </c>
      <c r="H2709" t="str">
        <f>IF(ISBLANK(G2709),"cash",IF(COUNTIF($D$2:D2709,D2709)=1,"Nuevo","frecuente"))</f>
        <v>frecuente</v>
      </c>
      <c r="I2709" s="8">
        <v>30.86</v>
      </c>
      <c r="J2709" t="s">
        <v>14</v>
      </c>
      <c r="K2709" t="str">
        <f>Tabla1[[#This Row],[day_of_the_week]]&amp;"-"&amp;Tabla1[[#This Row],[hour]]&amp;"-"&amp;Tabla1[[#This Row],[cash_type]]&amp;"-"&amp;Tabla1[[#This Row],[card]]&amp;"-"&amp;Tabla1[[#This Row],[coffee_name]]</f>
        <v>miércoles-07:30-card-ANON-0000-0000-1082-Americano with Milk</v>
      </c>
      <c r="L2709" t="str">
        <f>IF(COUNTIF($K$2:K2709,K2709)=1,"único","repetido")</f>
        <v>único</v>
      </c>
    </row>
    <row r="2710" spans="1:12" x14ac:dyDescent="0.3">
      <c r="A2710" s="1">
        <v>45665</v>
      </c>
      <c r="B2710" s="2">
        <v>45665.382814143515</v>
      </c>
      <c r="C2710" s="2" t="str">
        <f>TEXT(Tabla1[[#This Row],[date]],"mmm")</f>
        <v>ene</v>
      </c>
      <c r="D2710" s="2" t="str">
        <f>TEXT(Tabla1[[#This Row],[date]],"dddd")</f>
        <v>miércoles</v>
      </c>
      <c r="E2710" s="2" t="str">
        <f>TEXT(Tabla1[[#This Row],[datetime]],"hh:mm")</f>
        <v>09:11</v>
      </c>
      <c r="F2710" t="s">
        <v>3</v>
      </c>
      <c r="G2710" t="s">
        <v>1097</v>
      </c>
      <c r="H2710" t="str">
        <f>IF(ISBLANK(G2710),"cash",IF(COUNTIF($D$2:D2710,D2710)=1,"Nuevo","frecuente"))</f>
        <v>frecuente</v>
      </c>
      <c r="I2710" s="8">
        <v>35.76</v>
      </c>
      <c r="J2710" t="s">
        <v>7</v>
      </c>
      <c r="K2710" t="str">
        <f>Tabla1[[#This Row],[day_of_the_week]]&amp;"-"&amp;Tabla1[[#This Row],[hour]]&amp;"-"&amp;Tabla1[[#This Row],[cash_type]]&amp;"-"&amp;Tabla1[[#This Row],[card]]&amp;"-"&amp;Tabla1[[#This Row],[coffee_name]]</f>
        <v>miércoles-09:11-card-ANON-0000-0000-1083-Latte</v>
      </c>
      <c r="L2710" t="str">
        <f>IF(COUNTIF($K$2:K2710,K2710)=1,"único","repetido")</f>
        <v>único</v>
      </c>
    </row>
    <row r="2711" spans="1:12" x14ac:dyDescent="0.3">
      <c r="A2711" s="1">
        <v>45665</v>
      </c>
      <c r="B2711" s="2">
        <v>45665.437832557873</v>
      </c>
      <c r="C2711" s="2" t="str">
        <f>TEXT(Tabla1[[#This Row],[date]],"mmm")</f>
        <v>ene</v>
      </c>
      <c r="D2711" s="2" t="str">
        <f>TEXT(Tabla1[[#This Row],[date]],"dddd")</f>
        <v>miércoles</v>
      </c>
      <c r="E2711" s="2" t="str">
        <f>TEXT(Tabla1[[#This Row],[datetime]],"hh:mm")</f>
        <v>10:30</v>
      </c>
      <c r="F2711" t="s">
        <v>3</v>
      </c>
      <c r="G2711" t="s">
        <v>1048</v>
      </c>
      <c r="H2711" t="str">
        <f>IF(ISBLANK(G2711),"cash",IF(COUNTIF($D$2:D2711,D2711)=1,"Nuevo","frecuente"))</f>
        <v>frecuente</v>
      </c>
      <c r="I2711" s="8">
        <v>25.96</v>
      </c>
      <c r="J2711" t="s">
        <v>28</v>
      </c>
      <c r="K2711" t="str">
        <f>Tabla1[[#This Row],[day_of_the_week]]&amp;"-"&amp;Tabla1[[#This Row],[hour]]&amp;"-"&amp;Tabla1[[#This Row],[cash_type]]&amp;"-"&amp;Tabla1[[#This Row],[card]]&amp;"-"&amp;Tabla1[[#This Row],[coffee_name]]</f>
        <v>miércoles-10:30-card-ANON-0000-0000-1034-Cortado</v>
      </c>
      <c r="L2711" t="str">
        <f>IF(COUNTIF($K$2:K2711,K2711)=1,"único","repetido")</f>
        <v>único</v>
      </c>
    </row>
    <row r="2712" spans="1:12" x14ac:dyDescent="0.3">
      <c r="A2712" s="1">
        <v>45665</v>
      </c>
      <c r="B2712" s="2">
        <v>45665.724208391206</v>
      </c>
      <c r="C2712" s="2" t="str">
        <f>TEXT(Tabla1[[#This Row],[date]],"mmm")</f>
        <v>ene</v>
      </c>
      <c r="D2712" s="2" t="str">
        <f>TEXT(Tabla1[[#This Row],[date]],"dddd")</f>
        <v>miércoles</v>
      </c>
      <c r="E2712" s="2" t="str">
        <f>TEXT(Tabla1[[#This Row],[datetime]],"hh:mm")</f>
        <v>17:22</v>
      </c>
      <c r="F2712" t="s">
        <v>3</v>
      </c>
      <c r="G2712" t="s">
        <v>220</v>
      </c>
      <c r="H2712" t="str">
        <f>IF(ISBLANK(G2712),"cash",IF(COUNTIF($D$2:D2712,D2712)=1,"Nuevo","frecuente"))</f>
        <v>frecuente</v>
      </c>
      <c r="I2712" s="8">
        <v>35.76</v>
      </c>
      <c r="J2712" t="s">
        <v>43</v>
      </c>
      <c r="K2712" t="str">
        <f>Tabla1[[#This Row],[day_of_the_week]]&amp;"-"&amp;Tabla1[[#This Row],[hour]]&amp;"-"&amp;Tabla1[[#This Row],[cash_type]]&amp;"-"&amp;Tabla1[[#This Row],[card]]&amp;"-"&amp;Tabla1[[#This Row],[coffee_name]]</f>
        <v>miércoles-17:22-card-ANON-0000-0000-0206-Cappuccino</v>
      </c>
      <c r="L2712" t="str">
        <f>IF(COUNTIF($K$2:K2712,K2712)=1,"único","repetido")</f>
        <v>único</v>
      </c>
    </row>
    <row r="2713" spans="1:12" x14ac:dyDescent="0.3">
      <c r="A2713" s="1">
        <v>45666</v>
      </c>
      <c r="B2713" s="2">
        <v>45666.338282222219</v>
      </c>
      <c r="C2713" s="2" t="str">
        <f>TEXT(Tabla1[[#This Row],[date]],"mmm")</f>
        <v>ene</v>
      </c>
      <c r="D2713" s="2" t="str">
        <f>TEXT(Tabla1[[#This Row],[date]],"dddd")</f>
        <v>jueves</v>
      </c>
      <c r="E2713" s="2" t="str">
        <f>TEXT(Tabla1[[#This Row],[datetime]],"hh:mm")</f>
        <v>08:07</v>
      </c>
      <c r="F2713" t="s">
        <v>3</v>
      </c>
      <c r="G2713" t="s">
        <v>1098</v>
      </c>
      <c r="H2713" t="str">
        <f>IF(ISBLANK(G2713),"cash",IF(COUNTIF($D$2:D2713,D2713)=1,"Nuevo","frecuente"))</f>
        <v>frecuente</v>
      </c>
      <c r="I2713" s="8">
        <v>25.96</v>
      </c>
      <c r="J2713" t="s">
        <v>11</v>
      </c>
      <c r="K2713" t="str">
        <f>Tabla1[[#This Row],[day_of_the_week]]&amp;"-"&amp;Tabla1[[#This Row],[hour]]&amp;"-"&amp;Tabla1[[#This Row],[cash_type]]&amp;"-"&amp;Tabla1[[#This Row],[card]]&amp;"-"&amp;Tabla1[[#This Row],[coffee_name]]</f>
        <v>jueves-08:07-card-ANON-0000-0000-1084-Americano</v>
      </c>
      <c r="L2713" t="str">
        <f>IF(COUNTIF($K$2:K2713,K2713)=1,"único","repetido")</f>
        <v>único</v>
      </c>
    </row>
    <row r="2714" spans="1:12" x14ac:dyDescent="0.3">
      <c r="A2714" s="1">
        <v>45666</v>
      </c>
      <c r="B2714" s="2">
        <v>45666.372624247684</v>
      </c>
      <c r="C2714" s="2" t="str">
        <f>TEXT(Tabla1[[#This Row],[date]],"mmm")</f>
        <v>ene</v>
      </c>
      <c r="D2714" s="2" t="str">
        <f>TEXT(Tabla1[[#This Row],[date]],"dddd")</f>
        <v>jueves</v>
      </c>
      <c r="E2714" s="2" t="str">
        <f>TEXT(Tabla1[[#This Row],[datetime]],"hh:mm")</f>
        <v>08:56</v>
      </c>
      <c r="F2714" t="s">
        <v>3</v>
      </c>
      <c r="G2714" t="s">
        <v>584</v>
      </c>
      <c r="H2714" t="str">
        <f>IF(ISBLANK(G2714),"cash",IF(COUNTIF($D$2:D2714,D2714)=1,"Nuevo","frecuente"))</f>
        <v>frecuente</v>
      </c>
      <c r="I2714" s="8">
        <v>35.76</v>
      </c>
      <c r="J2714" t="s">
        <v>7</v>
      </c>
      <c r="K2714" t="str">
        <f>Tabla1[[#This Row],[day_of_the_week]]&amp;"-"&amp;Tabla1[[#This Row],[hour]]&amp;"-"&amp;Tabla1[[#This Row],[cash_type]]&amp;"-"&amp;Tabla1[[#This Row],[card]]&amp;"-"&amp;Tabla1[[#This Row],[coffee_name]]</f>
        <v>jueves-08:56-card-ANON-0000-0000-0570-Latte</v>
      </c>
      <c r="L2714" t="str">
        <f>IF(COUNTIF($K$2:K2714,K2714)=1,"único","repetido")</f>
        <v>único</v>
      </c>
    </row>
    <row r="2715" spans="1:12" x14ac:dyDescent="0.3">
      <c r="A2715" s="1">
        <v>45666</v>
      </c>
      <c r="B2715" s="2">
        <v>45666.376756747683</v>
      </c>
      <c r="C2715" s="2" t="str">
        <f>TEXT(Tabla1[[#This Row],[date]],"mmm")</f>
        <v>ene</v>
      </c>
      <c r="D2715" s="2" t="str">
        <f>TEXT(Tabla1[[#This Row],[date]],"dddd")</f>
        <v>jueves</v>
      </c>
      <c r="E2715" s="2" t="str">
        <f>TEXT(Tabla1[[#This Row],[datetime]],"hh:mm")</f>
        <v>09:02</v>
      </c>
      <c r="F2715" t="s">
        <v>3</v>
      </c>
      <c r="G2715" t="s">
        <v>399</v>
      </c>
      <c r="H2715" t="str">
        <f>IF(ISBLANK(G2715),"cash",IF(COUNTIF($D$2:D2715,D2715)=1,"Nuevo","frecuente"))</f>
        <v>frecuente</v>
      </c>
      <c r="I2715" s="8">
        <v>30.86</v>
      </c>
      <c r="J2715" t="s">
        <v>14</v>
      </c>
      <c r="K2715" t="str">
        <f>Tabla1[[#This Row],[day_of_the_week]]&amp;"-"&amp;Tabla1[[#This Row],[hour]]&amp;"-"&amp;Tabla1[[#This Row],[cash_type]]&amp;"-"&amp;Tabla1[[#This Row],[card]]&amp;"-"&amp;Tabla1[[#This Row],[coffee_name]]</f>
        <v>jueves-09:02-card-ANON-0000-0000-0385-Americano with Milk</v>
      </c>
      <c r="L2715" t="str">
        <f>IF(COUNTIF($K$2:K2715,K2715)=1,"único","repetido")</f>
        <v>único</v>
      </c>
    </row>
    <row r="2716" spans="1:12" x14ac:dyDescent="0.3">
      <c r="A2716" s="1">
        <v>45666</v>
      </c>
      <c r="B2716" s="2">
        <v>45666.602357430558</v>
      </c>
      <c r="C2716" s="2" t="str">
        <f>TEXT(Tabla1[[#This Row],[date]],"mmm")</f>
        <v>ene</v>
      </c>
      <c r="D2716" s="2" t="str">
        <f>TEXT(Tabla1[[#This Row],[date]],"dddd")</f>
        <v>jueves</v>
      </c>
      <c r="E2716" s="2" t="str">
        <f>TEXT(Tabla1[[#This Row],[datetime]],"hh:mm")</f>
        <v>14:27</v>
      </c>
      <c r="F2716" t="s">
        <v>3</v>
      </c>
      <c r="G2716" t="s">
        <v>362</v>
      </c>
      <c r="H2716" t="str">
        <f>IF(ISBLANK(G2716),"cash",IF(COUNTIF($D$2:D2716,D2716)=1,"Nuevo","frecuente"))</f>
        <v>frecuente</v>
      </c>
      <c r="I2716" s="8">
        <v>21.06</v>
      </c>
      <c r="J2716" t="s">
        <v>35</v>
      </c>
      <c r="K2716" t="str">
        <f>Tabla1[[#This Row],[day_of_the_week]]&amp;"-"&amp;Tabla1[[#This Row],[hour]]&amp;"-"&amp;Tabla1[[#This Row],[cash_type]]&amp;"-"&amp;Tabla1[[#This Row],[card]]&amp;"-"&amp;Tabla1[[#This Row],[coffee_name]]</f>
        <v>jueves-14:27-card-ANON-0000-0000-0348-Espresso</v>
      </c>
      <c r="L2716" t="str">
        <f>IF(COUNTIF($K$2:K2716,K2716)=1,"único","repetido")</f>
        <v>único</v>
      </c>
    </row>
    <row r="2717" spans="1:12" x14ac:dyDescent="0.3">
      <c r="A2717" s="1">
        <v>45666</v>
      </c>
      <c r="B2717" s="2">
        <v>45666.650679155093</v>
      </c>
      <c r="C2717" s="2" t="str">
        <f>TEXT(Tabla1[[#This Row],[date]],"mmm")</f>
        <v>ene</v>
      </c>
      <c r="D2717" s="2" t="str">
        <f>TEXT(Tabla1[[#This Row],[date]],"dddd")</f>
        <v>jueves</v>
      </c>
      <c r="E2717" s="2" t="str">
        <f>TEXT(Tabla1[[#This Row],[datetime]],"hh:mm")</f>
        <v>15:36</v>
      </c>
      <c r="F2717" t="s">
        <v>3</v>
      </c>
      <c r="G2717" t="s">
        <v>1099</v>
      </c>
      <c r="H2717" t="str">
        <f>IF(ISBLANK(G2717),"cash",IF(COUNTIF($D$2:D2717,D2717)=1,"Nuevo","frecuente"))</f>
        <v>frecuente</v>
      </c>
      <c r="I2717" s="8">
        <v>35.76</v>
      </c>
      <c r="J2717" t="s">
        <v>7</v>
      </c>
      <c r="K2717" t="str">
        <f>Tabla1[[#This Row],[day_of_the_week]]&amp;"-"&amp;Tabla1[[#This Row],[hour]]&amp;"-"&amp;Tabla1[[#This Row],[cash_type]]&amp;"-"&amp;Tabla1[[#This Row],[card]]&amp;"-"&amp;Tabla1[[#This Row],[coffee_name]]</f>
        <v>jueves-15:36-card-ANON-0000-0000-1085-Latte</v>
      </c>
      <c r="L2717" t="str">
        <f>IF(COUNTIF($K$2:K2717,K2717)=1,"único","repetido")</f>
        <v>único</v>
      </c>
    </row>
    <row r="2718" spans="1:12" x14ac:dyDescent="0.3">
      <c r="A2718" s="1">
        <v>45666</v>
      </c>
      <c r="B2718" s="2">
        <v>45666.658449212962</v>
      </c>
      <c r="C2718" s="2" t="str">
        <f>TEXT(Tabla1[[#This Row],[date]],"mmm")</f>
        <v>ene</v>
      </c>
      <c r="D2718" s="2" t="str">
        <f>TEXT(Tabla1[[#This Row],[date]],"dddd")</f>
        <v>jueves</v>
      </c>
      <c r="E2718" s="2" t="str">
        <f>TEXT(Tabla1[[#This Row],[datetime]],"hh:mm")</f>
        <v>15:48</v>
      </c>
      <c r="F2718" t="s">
        <v>3</v>
      </c>
      <c r="G2718" t="s">
        <v>155</v>
      </c>
      <c r="H2718" t="str">
        <f>IF(ISBLANK(G2718),"cash",IF(COUNTIF($D$2:D2718,D2718)=1,"Nuevo","frecuente"))</f>
        <v>frecuente</v>
      </c>
      <c r="I2718" s="8">
        <v>30.86</v>
      </c>
      <c r="J2718" t="s">
        <v>14</v>
      </c>
      <c r="K2718" t="str">
        <f>Tabla1[[#This Row],[day_of_the_week]]&amp;"-"&amp;Tabla1[[#This Row],[hour]]&amp;"-"&amp;Tabla1[[#This Row],[cash_type]]&amp;"-"&amp;Tabla1[[#This Row],[card]]&amp;"-"&amp;Tabla1[[#This Row],[coffee_name]]</f>
        <v>jueves-15:48-card-ANON-0000-0000-0141-Americano with Milk</v>
      </c>
      <c r="L2718" t="str">
        <f>IF(COUNTIF($K$2:K2718,K2718)=1,"único","repetido")</f>
        <v>único</v>
      </c>
    </row>
    <row r="2719" spans="1:12" x14ac:dyDescent="0.3">
      <c r="A2719" s="1">
        <v>45666</v>
      </c>
      <c r="B2719" s="2">
        <v>45666.659164305558</v>
      </c>
      <c r="C2719" s="2" t="str">
        <f>TEXT(Tabla1[[#This Row],[date]],"mmm")</f>
        <v>ene</v>
      </c>
      <c r="D2719" s="2" t="str">
        <f>TEXT(Tabla1[[#This Row],[date]],"dddd")</f>
        <v>jueves</v>
      </c>
      <c r="E2719" s="2" t="str">
        <f>TEXT(Tabla1[[#This Row],[datetime]],"hh:mm")</f>
        <v>15:49</v>
      </c>
      <c r="F2719" t="s">
        <v>3</v>
      </c>
      <c r="G2719" t="s">
        <v>155</v>
      </c>
      <c r="H2719" t="str">
        <f>IF(ISBLANK(G2719),"cash",IF(COUNTIF($D$2:D2719,D2719)=1,"Nuevo","frecuente"))</f>
        <v>frecuente</v>
      </c>
      <c r="I2719" s="8">
        <v>25.96</v>
      </c>
      <c r="J2719" t="s">
        <v>28</v>
      </c>
      <c r="K2719" t="str">
        <f>Tabla1[[#This Row],[day_of_the_week]]&amp;"-"&amp;Tabla1[[#This Row],[hour]]&amp;"-"&amp;Tabla1[[#This Row],[cash_type]]&amp;"-"&amp;Tabla1[[#This Row],[card]]&amp;"-"&amp;Tabla1[[#This Row],[coffee_name]]</f>
        <v>jueves-15:49-card-ANON-0000-0000-0141-Cortado</v>
      </c>
      <c r="L2719" t="str">
        <f>IF(COUNTIF($K$2:K2719,K2719)=1,"único","repetido")</f>
        <v>único</v>
      </c>
    </row>
    <row r="2720" spans="1:12" x14ac:dyDescent="0.3">
      <c r="A2720" s="1">
        <v>45666</v>
      </c>
      <c r="B2720" s="2">
        <v>45666.854503148148</v>
      </c>
      <c r="C2720" s="2" t="str">
        <f>TEXT(Tabla1[[#This Row],[date]],"mmm")</f>
        <v>ene</v>
      </c>
      <c r="D2720" s="2" t="str">
        <f>TEXT(Tabla1[[#This Row],[date]],"dddd")</f>
        <v>jueves</v>
      </c>
      <c r="E2720" s="2" t="str">
        <f>TEXT(Tabla1[[#This Row],[datetime]],"hh:mm")</f>
        <v>20:30</v>
      </c>
      <c r="F2720" t="s">
        <v>3</v>
      </c>
      <c r="G2720" t="s">
        <v>23</v>
      </c>
      <c r="H2720" t="str">
        <f>IF(ISBLANK(G2720),"cash",IF(COUNTIF($D$2:D2720,D2720)=1,"Nuevo","frecuente"))</f>
        <v>frecuente</v>
      </c>
      <c r="I2720" s="8">
        <v>30.86</v>
      </c>
      <c r="J2720" t="s">
        <v>14</v>
      </c>
      <c r="K2720" t="str">
        <f>Tabla1[[#This Row],[day_of_the_week]]&amp;"-"&amp;Tabla1[[#This Row],[hour]]&amp;"-"&amp;Tabla1[[#This Row],[cash_type]]&amp;"-"&amp;Tabla1[[#This Row],[card]]&amp;"-"&amp;Tabla1[[#This Row],[coffee_name]]</f>
        <v>jueves-20:30-card-ANON-0000-0000-0012-Americano with Milk</v>
      </c>
      <c r="L2720" t="str">
        <f>IF(COUNTIF($K$2:K2720,K2720)=1,"único","repetido")</f>
        <v>único</v>
      </c>
    </row>
    <row r="2721" spans="1:12" x14ac:dyDescent="0.3">
      <c r="A2721" s="1">
        <v>45666</v>
      </c>
      <c r="B2721" s="2">
        <v>45666.923850659725</v>
      </c>
      <c r="C2721" s="2" t="str">
        <f>TEXT(Tabla1[[#This Row],[date]],"mmm")</f>
        <v>ene</v>
      </c>
      <c r="D2721" s="2" t="str">
        <f>TEXT(Tabla1[[#This Row],[date]],"dddd")</f>
        <v>jueves</v>
      </c>
      <c r="E2721" s="2" t="str">
        <f>TEXT(Tabla1[[#This Row],[datetime]],"hh:mm")</f>
        <v>22:10</v>
      </c>
      <c r="F2721" t="s">
        <v>3</v>
      </c>
      <c r="G2721" t="s">
        <v>343</v>
      </c>
      <c r="H2721" t="str">
        <f>IF(ISBLANK(G2721),"cash",IF(COUNTIF($D$2:D2721,D2721)=1,"Nuevo","frecuente"))</f>
        <v>frecuente</v>
      </c>
      <c r="I2721" s="8">
        <v>35.76</v>
      </c>
      <c r="J2721" t="s">
        <v>7</v>
      </c>
      <c r="K2721" t="str">
        <f>Tabla1[[#This Row],[day_of_the_week]]&amp;"-"&amp;Tabla1[[#This Row],[hour]]&amp;"-"&amp;Tabla1[[#This Row],[cash_type]]&amp;"-"&amp;Tabla1[[#This Row],[card]]&amp;"-"&amp;Tabla1[[#This Row],[coffee_name]]</f>
        <v>jueves-22:10-card-ANON-0000-0000-0329-Latte</v>
      </c>
      <c r="L2721" t="str">
        <f>IF(COUNTIF($K$2:K2721,K2721)=1,"único","repetido")</f>
        <v>único</v>
      </c>
    </row>
    <row r="2722" spans="1:12" x14ac:dyDescent="0.3">
      <c r="A2722" s="1">
        <v>45667</v>
      </c>
      <c r="B2722" s="2">
        <v>45667.367602025464</v>
      </c>
      <c r="C2722" s="2" t="str">
        <f>TEXT(Tabla1[[#This Row],[date]],"mmm")</f>
        <v>ene</v>
      </c>
      <c r="D2722" s="2" t="str">
        <f>TEXT(Tabla1[[#This Row],[date]],"dddd")</f>
        <v>viernes</v>
      </c>
      <c r="E2722" s="2" t="str">
        <f>TEXT(Tabla1[[#This Row],[datetime]],"hh:mm")</f>
        <v>08:49</v>
      </c>
      <c r="F2722" t="s">
        <v>3</v>
      </c>
      <c r="G2722" t="s">
        <v>238</v>
      </c>
      <c r="H2722" t="str">
        <f>IF(ISBLANK(G2722),"cash",IF(COUNTIF($D$2:D2722,D2722)=1,"Nuevo","frecuente"))</f>
        <v>frecuente</v>
      </c>
      <c r="I2722" s="8">
        <v>30.86</v>
      </c>
      <c r="J2722" t="s">
        <v>14</v>
      </c>
      <c r="K2722" t="str">
        <f>Tabla1[[#This Row],[day_of_the_week]]&amp;"-"&amp;Tabla1[[#This Row],[hour]]&amp;"-"&amp;Tabla1[[#This Row],[cash_type]]&amp;"-"&amp;Tabla1[[#This Row],[card]]&amp;"-"&amp;Tabla1[[#This Row],[coffee_name]]</f>
        <v>viernes-08:49-card-ANON-0000-0000-0224-Americano with Milk</v>
      </c>
      <c r="L2722" t="str">
        <f>IF(COUNTIF($K$2:K2722,K2722)=1,"único","repetido")</f>
        <v>único</v>
      </c>
    </row>
    <row r="2723" spans="1:12" x14ac:dyDescent="0.3">
      <c r="A2723" s="1">
        <v>45667</v>
      </c>
      <c r="B2723" s="2">
        <v>45667.386533541663</v>
      </c>
      <c r="C2723" s="2" t="str">
        <f>TEXT(Tabla1[[#This Row],[date]],"mmm")</f>
        <v>ene</v>
      </c>
      <c r="D2723" s="2" t="str">
        <f>TEXT(Tabla1[[#This Row],[date]],"dddd")</f>
        <v>viernes</v>
      </c>
      <c r="E2723" s="2" t="str">
        <f>TEXT(Tabla1[[#This Row],[datetime]],"hh:mm")</f>
        <v>09:16</v>
      </c>
      <c r="F2723" t="s">
        <v>3</v>
      </c>
      <c r="G2723" t="s">
        <v>399</v>
      </c>
      <c r="H2723" t="str">
        <f>IF(ISBLANK(G2723),"cash",IF(COUNTIF($D$2:D2723,D2723)=1,"Nuevo","frecuente"))</f>
        <v>frecuente</v>
      </c>
      <c r="I2723" s="8">
        <v>30.86</v>
      </c>
      <c r="J2723" t="s">
        <v>14</v>
      </c>
      <c r="K2723" t="str">
        <f>Tabla1[[#This Row],[day_of_the_week]]&amp;"-"&amp;Tabla1[[#This Row],[hour]]&amp;"-"&amp;Tabla1[[#This Row],[cash_type]]&amp;"-"&amp;Tabla1[[#This Row],[card]]&amp;"-"&amp;Tabla1[[#This Row],[coffee_name]]</f>
        <v>viernes-09:16-card-ANON-0000-0000-0385-Americano with Milk</v>
      </c>
      <c r="L2723" t="str">
        <f>IF(COUNTIF($K$2:K2723,K2723)=1,"único","repetido")</f>
        <v>único</v>
      </c>
    </row>
    <row r="2724" spans="1:12" x14ac:dyDescent="0.3">
      <c r="A2724" s="1">
        <v>45667</v>
      </c>
      <c r="B2724" s="2">
        <v>45667.743967256945</v>
      </c>
      <c r="C2724" s="2" t="str">
        <f>TEXT(Tabla1[[#This Row],[date]],"mmm")</f>
        <v>ene</v>
      </c>
      <c r="D2724" s="2" t="str">
        <f>TEXT(Tabla1[[#This Row],[date]],"dddd")</f>
        <v>viernes</v>
      </c>
      <c r="E2724" s="2" t="str">
        <f>TEXT(Tabla1[[#This Row],[datetime]],"hh:mm")</f>
        <v>17:51</v>
      </c>
      <c r="F2724" t="s">
        <v>3</v>
      </c>
      <c r="G2724" t="s">
        <v>1100</v>
      </c>
      <c r="H2724" t="str">
        <f>IF(ISBLANK(G2724),"cash",IF(COUNTIF($D$2:D2724,D2724)=1,"Nuevo","frecuente"))</f>
        <v>frecuente</v>
      </c>
      <c r="I2724" s="8">
        <v>35.76</v>
      </c>
      <c r="J2724" t="s">
        <v>43</v>
      </c>
      <c r="K2724" t="str">
        <f>Tabla1[[#This Row],[day_of_the_week]]&amp;"-"&amp;Tabla1[[#This Row],[hour]]&amp;"-"&amp;Tabla1[[#This Row],[cash_type]]&amp;"-"&amp;Tabla1[[#This Row],[card]]&amp;"-"&amp;Tabla1[[#This Row],[coffee_name]]</f>
        <v>viernes-17:51-card-ANON-0000-0000-1086-Cappuccino</v>
      </c>
      <c r="L2724" t="str">
        <f>IF(COUNTIF($K$2:K2724,K2724)=1,"único","repetido")</f>
        <v>único</v>
      </c>
    </row>
    <row r="2725" spans="1:12" x14ac:dyDescent="0.3">
      <c r="A2725" s="1">
        <v>45667</v>
      </c>
      <c r="B2725" s="2">
        <v>45667.747145335648</v>
      </c>
      <c r="C2725" s="2" t="str">
        <f>TEXT(Tabla1[[#This Row],[date]],"mmm")</f>
        <v>ene</v>
      </c>
      <c r="D2725" s="2" t="str">
        <f>TEXT(Tabla1[[#This Row],[date]],"dddd")</f>
        <v>viernes</v>
      </c>
      <c r="E2725" s="2" t="str">
        <f>TEXT(Tabla1[[#This Row],[datetime]],"hh:mm")</f>
        <v>17:55</v>
      </c>
      <c r="F2725" t="s">
        <v>3</v>
      </c>
      <c r="G2725" t="s">
        <v>1059</v>
      </c>
      <c r="H2725" t="str">
        <f>IF(ISBLANK(G2725),"cash",IF(COUNTIF($D$2:D2725,D2725)=1,"Nuevo","frecuente"))</f>
        <v>frecuente</v>
      </c>
      <c r="I2725" s="8">
        <v>35.76</v>
      </c>
      <c r="J2725" t="s">
        <v>9</v>
      </c>
      <c r="K2725" t="str">
        <f>Tabla1[[#This Row],[day_of_the_week]]&amp;"-"&amp;Tabla1[[#This Row],[hour]]&amp;"-"&amp;Tabla1[[#This Row],[cash_type]]&amp;"-"&amp;Tabla1[[#This Row],[card]]&amp;"-"&amp;Tabla1[[#This Row],[coffee_name]]</f>
        <v>viernes-17:55-card-ANON-0000-0000-1045-Hot Chocolate</v>
      </c>
      <c r="L2725" t="str">
        <f>IF(COUNTIF($K$2:K2725,K2725)=1,"único","repetido")</f>
        <v>único</v>
      </c>
    </row>
    <row r="2726" spans="1:12" x14ac:dyDescent="0.3">
      <c r="A2726" s="1">
        <v>45667</v>
      </c>
      <c r="B2726" s="2">
        <v>45667.749759074075</v>
      </c>
      <c r="C2726" s="2" t="str">
        <f>TEXT(Tabla1[[#This Row],[date]],"mmm")</f>
        <v>ene</v>
      </c>
      <c r="D2726" s="2" t="str">
        <f>TEXT(Tabla1[[#This Row],[date]],"dddd")</f>
        <v>viernes</v>
      </c>
      <c r="E2726" s="2" t="str">
        <f>TEXT(Tabla1[[#This Row],[datetime]],"hh:mm")</f>
        <v>17:59</v>
      </c>
      <c r="F2726" t="s">
        <v>3</v>
      </c>
      <c r="G2726" t="s">
        <v>238</v>
      </c>
      <c r="H2726" t="str">
        <f>IF(ISBLANK(G2726),"cash",IF(COUNTIF($D$2:D2726,D2726)=1,"Nuevo","frecuente"))</f>
        <v>frecuente</v>
      </c>
      <c r="I2726" s="8">
        <v>30.86</v>
      </c>
      <c r="J2726" t="s">
        <v>14</v>
      </c>
      <c r="K2726" t="str">
        <f>Tabla1[[#This Row],[day_of_the_week]]&amp;"-"&amp;Tabla1[[#This Row],[hour]]&amp;"-"&amp;Tabla1[[#This Row],[cash_type]]&amp;"-"&amp;Tabla1[[#This Row],[card]]&amp;"-"&amp;Tabla1[[#This Row],[coffee_name]]</f>
        <v>viernes-17:59-card-ANON-0000-0000-0224-Americano with Milk</v>
      </c>
      <c r="L2726" t="str">
        <f>IF(COUNTIF($K$2:K2726,K2726)=1,"único","repetido")</f>
        <v>único</v>
      </c>
    </row>
    <row r="2727" spans="1:12" x14ac:dyDescent="0.3">
      <c r="A2727" s="1">
        <v>45668</v>
      </c>
      <c r="B2727" s="2">
        <v>45668.322574652775</v>
      </c>
      <c r="C2727" s="2" t="str">
        <f>TEXT(Tabla1[[#This Row],[date]],"mmm")</f>
        <v>ene</v>
      </c>
      <c r="D2727" s="2" t="str">
        <f>TEXT(Tabla1[[#This Row],[date]],"dddd")</f>
        <v>sábado</v>
      </c>
      <c r="E2727" s="2" t="str">
        <f>TEXT(Tabla1[[#This Row],[datetime]],"hh:mm")</f>
        <v>07:44</v>
      </c>
      <c r="F2727" t="s">
        <v>3</v>
      </c>
      <c r="G2727" t="s">
        <v>856</v>
      </c>
      <c r="H2727" t="str">
        <f>IF(ISBLANK(G2727),"cash",IF(COUNTIF($D$2:D2727,D2727)=1,"Nuevo","frecuente"))</f>
        <v>frecuente</v>
      </c>
      <c r="I2727" s="8">
        <v>30.86</v>
      </c>
      <c r="J2727" t="s">
        <v>14</v>
      </c>
      <c r="K2727" t="str">
        <f>Tabla1[[#This Row],[day_of_the_week]]&amp;"-"&amp;Tabla1[[#This Row],[hour]]&amp;"-"&amp;Tabla1[[#This Row],[cash_type]]&amp;"-"&amp;Tabla1[[#This Row],[card]]&amp;"-"&amp;Tabla1[[#This Row],[coffee_name]]</f>
        <v>sábado-07:44-card-ANON-0000-0000-0842-Americano with Milk</v>
      </c>
      <c r="L2727" t="str">
        <f>IF(COUNTIF($K$2:K2727,K2727)=1,"único","repetido")</f>
        <v>único</v>
      </c>
    </row>
    <row r="2728" spans="1:12" x14ac:dyDescent="0.3">
      <c r="A2728" s="1">
        <v>45668</v>
      </c>
      <c r="B2728" s="2">
        <v>45668.451172349538</v>
      </c>
      <c r="C2728" s="2" t="str">
        <f>TEXT(Tabla1[[#This Row],[date]],"mmm")</f>
        <v>ene</v>
      </c>
      <c r="D2728" s="2" t="str">
        <f>TEXT(Tabla1[[#This Row],[date]],"dddd")</f>
        <v>sábado</v>
      </c>
      <c r="E2728" s="2" t="str">
        <f>TEXT(Tabla1[[#This Row],[datetime]],"hh:mm")</f>
        <v>10:49</v>
      </c>
      <c r="F2728" t="s">
        <v>3</v>
      </c>
      <c r="G2728" t="s">
        <v>1101</v>
      </c>
      <c r="H2728" t="str">
        <f>IF(ISBLANK(G2728),"cash",IF(COUNTIF($D$2:D2728,D2728)=1,"Nuevo","frecuente"))</f>
        <v>frecuente</v>
      </c>
      <c r="I2728" s="8">
        <v>35.76</v>
      </c>
      <c r="J2728" t="s">
        <v>9</v>
      </c>
      <c r="K2728" t="str">
        <f>Tabla1[[#This Row],[day_of_the_week]]&amp;"-"&amp;Tabla1[[#This Row],[hour]]&amp;"-"&amp;Tabla1[[#This Row],[cash_type]]&amp;"-"&amp;Tabla1[[#This Row],[card]]&amp;"-"&amp;Tabla1[[#This Row],[coffee_name]]</f>
        <v>sábado-10:49-card-ANON-0000-0000-1087-Hot Chocolate</v>
      </c>
      <c r="L2728" t="str">
        <f>IF(COUNTIF($K$2:K2728,K2728)=1,"único","repetido")</f>
        <v>único</v>
      </c>
    </row>
    <row r="2729" spans="1:12" x14ac:dyDescent="0.3">
      <c r="A2729" s="1">
        <v>45668</v>
      </c>
      <c r="B2729" s="2">
        <v>45668.467984560186</v>
      </c>
      <c r="C2729" s="2" t="str">
        <f>TEXT(Tabla1[[#This Row],[date]],"mmm")</f>
        <v>ene</v>
      </c>
      <c r="D2729" s="2" t="str">
        <f>TEXT(Tabla1[[#This Row],[date]],"dddd")</f>
        <v>sábado</v>
      </c>
      <c r="E2729" s="2" t="str">
        <f>TEXT(Tabla1[[#This Row],[datetime]],"hh:mm")</f>
        <v>11:13</v>
      </c>
      <c r="F2729" t="s">
        <v>3</v>
      </c>
      <c r="G2729" t="s">
        <v>1102</v>
      </c>
      <c r="H2729" t="str">
        <f>IF(ISBLANK(G2729),"cash",IF(COUNTIF($D$2:D2729,D2729)=1,"Nuevo","frecuente"))</f>
        <v>frecuente</v>
      </c>
      <c r="I2729" s="8">
        <v>25.96</v>
      </c>
      <c r="J2729" t="s">
        <v>11</v>
      </c>
      <c r="K2729" t="str">
        <f>Tabla1[[#This Row],[day_of_the_week]]&amp;"-"&amp;Tabla1[[#This Row],[hour]]&amp;"-"&amp;Tabla1[[#This Row],[cash_type]]&amp;"-"&amp;Tabla1[[#This Row],[card]]&amp;"-"&amp;Tabla1[[#This Row],[coffee_name]]</f>
        <v>sábado-11:13-card-ANON-0000-0000-1088-Americano</v>
      </c>
      <c r="L2729" t="str">
        <f>IF(COUNTIF($K$2:K2729,K2729)=1,"único","repetido")</f>
        <v>único</v>
      </c>
    </row>
    <row r="2730" spans="1:12" x14ac:dyDescent="0.3">
      <c r="A2730" s="1">
        <v>45668</v>
      </c>
      <c r="B2730" s="2">
        <v>45668.472426064814</v>
      </c>
      <c r="C2730" s="2" t="str">
        <f>TEXT(Tabla1[[#This Row],[date]],"mmm")</f>
        <v>ene</v>
      </c>
      <c r="D2730" s="2" t="str">
        <f>TEXT(Tabla1[[#This Row],[date]],"dddd")</f>
        <v>sábado</v>
      </c>
      <c r="E2730" s="2" t="str">
        <f>TEXT(Tabla1[[#This Row],[datetime]],"hh:mm")</f>
        <v>11:20</v>
      </c>
      <c r="F2730" t="s">
        <v>3</v>
      </c>
      <c r="G2730" t="s">
        <v>1103</v>
      </c>
      <c r="H2730" t="str">
        <f>IF(ISBLANK(G2730),"cash",IF(COUNTIF($D$2:D2730,D2730)=1,"Nuevo","frecuente"))</f>
        <v>frecuente</v>
      </c>
      <c r="I2730" s="8">
        <v>35.76</v>
      </c>
      <c r="J2730" t="s">
        <v>7</v>
      </c>
      <c r="K2730" t="str">
        <f>Tabla1[[#This Row],[day_of_the_week]]&amp;"-"&amp;Tabla1[[#This Row],[hour]]&amp;"-"&amp;Tabla1[[#This Row],[cash_type]]&amp;"-"&amp;Tabla1[[#This Row],[card]]&amp;"-"&amp;Tabla1[[#This Row],[coffee_name]]</f>
        <v>sábado-11:20-card-ANON-0000-0000-1089-Latte</v>
      </c>
      <c r="L2730" t="str">
        <f>IF(COUNTIF($K$2:K2730,K2730)=1,"único","repetido")</f>
        <v>único</v>
      </c>
    </row>
    <row r="2731" spans="1:12" x14ac:dyDescent="0.3">
      <c r="A2731" s="1">
        <v>45668</v>
      </c>
      <c r="B2731" s="2">
        <v>45668.473212569443</v>
      </c>
      <c r="C2731" s="2" t="str">
        <f>TEXT(Tabla1[[#This Row],[date]],"mmm")</f>
        <v>ene</v>
      </c>
      <c r="D2731" s="2" t="str">
        <f>TEXT(Tabla1[[#This Row],[date]],"dddd")</f>
        <v>sábado</v>
      </c>
      <c r="E2731" s="2" t="str">
        <f>TEXT(Tabla1[[#This Row],[datetime]],"hh:mm")</f>
        <v>11:21</v>
      </c>
      <c r="F2731" t="s">
        <v>3</v>
      </c>
      <c r="G2731" t="s">
        <v>1103</v>
      </c>
      <c r="H2731" t="str">
        <f>IF(ISBLANK(G2731),"cash",IF(COUNTIF($D$2:D2731,D2731)=1,"Nuevo","frecuente"))</f>
        <v>frecuente</v>
      </c>
      <c r="I2731" s="8">
        <v>35.76</v>
      </c>
      <c r="J2731" t="s">
        <v>7</v>
      </c>
      <c r="K2731" t="str">
        <f>Tabla1[[#This Row],[day_of_the_week]]&amp;"-"&amp;Tabla1[[#This Row],[hour]]&amp;"-"&amp;Tabla1[[#This Row],[cash_type]]&amp;"-"&amp;Tabla1[[#This Row],[card]]&amp;"-"&amp;Tabla1[[#This Row],[coffee_name]]</f>
        <v>sábado-11:21-card-ANON-0000-0000-1089-Latte</v>
      </c>
      <c r="L2731" t="str">
        <f>IF(COUNTIF($K$2:K2731,K2731)=1,"único","repetido")</f>
        <v>único</v>
      </c>
    </row>
    <row r="2732" spans="1:12" x14ac:dyDescent="0.3">
      <c r="A2732" s="1">
        <v>45668</v>
      </c>
      <c r="B2732" s="2">
        <v>45668.507624293983</v>
      </c>
      <c r="C2732" s="2" t="str">
        <f>TEXT(Tabla1[[#This Row],[date]],"mmm")</f>
        <v>ene</v>
      </c>
      <c r="D2732" s="2" t="str">
        <f>TEXT(Tabla1[[#This Row],[date]],"dddd")</f>
        <v>sábado</v>
      </c>
      <c r="E2732" s="2" t="str">
        <f>TEXT(Tabla1[[#This Row],[datetime]],"hh:mm")</f>
        <v>12:10</v>
      </c>
      <c r="F2732" t="s">
        <v>3</v>
      </c>
      <c r="G2732" t="s">
        <v>1103</v>
      </c>
      <c r="H2732" t="str">
        <f>IF(ISBLANK(G2732),"cash",IF(COUNTIF($D$2:D2732,D2732)=1,"Nuevo","frecuente"))</f>
        <v>frecuente</v>
      </c>
      <c r="I2732" s="8">
        <v>35.76</v>
      </c>
      <c r="J2732" t="s">
        <v>7</v>
      </c>
      <c r="K2732" t="str">
        <f>Tabla1[[#This Row],[day_of_the_week]]&amp;"-"&amp;Tabla1[[#This Row],[hour]]&amp;"-"&amp;Tabla1[[#This Row],[cash_type]]&amp;"-"&amp;Tabla1[[#This Row],[card]]&amp;"-"&amp;Tabla1[[#This Row],[coffee_name]]</f>
        <v>sábado-12:10-card-ANON-0000-0000-1089-Latte</v>
      </c>
      <c r="L2732" t="str">
        <f>IF(COUNTIF($K$2:K2732,K2732)=1,"único","repetido")</f>
        <v>único</v>
      </c>
    </row>
    <row r="2733" spans="1:12" x14ac:dyDescent="0.3">
      <c r="A2733" s="1">
        <v>45668</v>
      </c>
      <c r="B2733" s="2">
        <v>45668.509314629628</v>
      </c>
      <c r="C2733" s="2" t="str">
        <f>TEXT(Tabla1[[#This Row],[date]],"mmm")</f>
        <v>ene</v>
      </c>
      <c r="D2733" s="2" t="str">
        <f>TEXT(Tabla1[[#This Row],[date]],"dddd")</f>
        <v>sábado</v>
      </c>
      <c r="E2733" s="2" t="str">
        <f>TEXT(Tabla1[[#This Row],[datetime]],"hh:mm")</f>
        <v>12:13</v>
      </c>
      <c r="F2733" t="s">
        <v>3</v>
      </c>
      <c r="G2733" t="s">
        <v>1103</v>
      </c>
      <c r="H2733" t="str">
        <f>IF(ISBLANK(G2733),"cash",IF(COUNTIF($D$2:D2733,D2733)=1,"Nuevo","frecuente"))</f>
        <v>frecuente</v>
      </c>
      <c r="I2733" s="8">
        <v>35.76</v>
      </c>
      <c r="J2733" t="s">
        <v>7</v>
      </c>
      <c r="K2733" t="str">
        <f>Tabla1[[#This Row],[day_of_the_week]]&amp;"-"&amp;Tabla1[[#This Row],[hour]]&amp;"-"&amp;Tabla1[[#This Row],[cash_type]]&amp;"-"&amp;Tabla1[[#This Row],[card]]&amp;"-"&amp;Tabla1[[#This Row],[coffee_name]]</f>
        <v>sábado-12:13-card-ANON-0000-0000-1089-Latte</v>
      </c>
      <c r="L2733" t="str">
        <f>IF(COUNTIF($K$2:K2733,K2733)=1,"único","repetido")</f>
        <v>único</v>
      </c>
    </row>
    <row r="2734" spans="1:12" x14ac:dyDescent="0.3">
      <c r="A2734" s="1">
        <v>45668</v>
      </c>
      <c r="B2734" s="2">
        <v>45668.592301435187</v>
      </c>
      <c r="C2734" s="2" t="str">
        <f>TEXT(Tabla1[[#This Row],[date]],"mmm")</f>
        <v>ene</v>
      </c>
      <c r="D2734" s="2" t="str">
        <f>TEXT(Tabla1[[#This Row],[date]],"dddd")</f>
        <v>sábado</v>
      </c>
      <c r="E2734" s="2" t="str">
        <f>TEXT(Tabla1[[#This Row],[datetime]],"hh:mm")</f>
        <v>14:12</v>
      </c>
      <c r="F2734" t="s">
        <v>3</v>
      </c>
      <c r="G2734" t="s">
        <v>1104</v>
      </c>
      <c r="H2734" t="str">
        <f>IF(ISBLANK(G2734),"cash",IF(COUNTIF($D$2:D2734,D2734)=1,"Nuevo","frecuente"))</f>
        <v>frecuente</v>
      </c>
      <c r="I2734" s="8">
        <v>30.86</v>
      </c>
      <c r="J2734" t="s">
        <v>14</v>
      </c>
      <c r="K2734" t="str">
        <f>Tabla1[[#This Row],[day_of_the_week]]&amp;"-"&amp;Tabla1[[#This Row],[hour]]&amp;"-"&amp;Tabla1[[#This Row],[cash_type]]&amp;"-"&amp;Tabla1[[#This Row],[card]]&amp;"-"&amp;Tabla1[[#This Row],[coffee_name]]</f>
        <v>sábado-14:12-card-ANON-0000-0000-1090-Americano with Milk</v>
      </c>
      <c r="L2734" t="str">
        <f>IF(COUNTIF($K$2:K2734,K2734)=1,"único","repetido")</f>
        <v>único</v>
      </c>
    </row>
    <row r="2735" spans="1:12" x14ac:dyDescent="0.3">
      <c r="A2735" s="1">
        <v>45668</v>
      </c>
      <c r="B2735" s="2">
        <v>45668.59419142361</v>
      </c>
      <c r="C2735" s="2" t="str">
        <f>TEXT(Tabla1[[#This Row],[date]],"mmm")</f>
        <v>ene</v>
      </c>
      <c r="D2735" s="2" t="str">
        <f>TEXT(Tabla1[[#This Row],[date]],"dddd")</f>
        <v>sábado</v>
      </c>
      <c r="E2735" s="2" t="str">
        <f>TEXT(Tabla1[[#This Row],[datetime]],"hh:mm")</f>
        <v>14:15</v>
      </c>
      <c r="F2735" t="s">
        <v>3</v>
      </c>
      <c r="G2735" t="s">
        <v>1105</v>
      </c>
      <c r="H2735" t="str">
        <f>IF(ISBLANK(G2735),"cash",IF(COUNTIF($D$2:D2735,D2735)=1,"Nuevo","frecuente"))</f>
        <v>frecuente</v>
      </c>
      <c r="I2735" s="8">
        <v>30.86</v>
      </c>
      <c r="J2735" t="s">
        <v>14</v>
      </c>
      <c r="K2735" t="str">
        <f>Tabla1[[#This Row],[day_of_the_week]]&amp;"-"&amp;Tabla1[[#This Row],[hour]]&amp;"-"&amp;Tabla1[[#This Row],[cash_type]]&amp;"-"&amp;Tabla1[[#This Row],[card]]&amp;"-"&amp;Tabla1[[#This Row],[coffee_name]]</f>
        <v>sábado-14:15-card-ANON-0000-0000-1091-Americano with Milk</v>
      </c>
      <c r="L2735" t="str">
        <f>IF(COUNTIF($K$2:K2735,K2735)=1,"único","repetido")</f>
        <v>único</v>
      </c>
    </row>
    <row r="2736" spans="1:12" x14ac:dyDescent="0.3">
      <c r="A2736" s="1">
        <v>45668</v>
      </c>
      <c r="B2736" s="2">
        <v>45668.594953020831</v>
      </c>
      <c r="C2736" s="2" t="str">
        <f>TEXT(Tabla1[[#This Row],[date]],"mmm")</f>
        <v>ene</v>
      </c>
      <c r="D2736" s="2" t="str">
        <f>TEXT(Tabla1[[#This Row],[date]],"dddd")</f>
        <v>sábado</v>
      </c>
      <c r="E2736" s="2" t="str">
        <f>TEXT(Tabla1[[#This Row],[datetime]],"hh:mm")</f>
        <v>14:16</v>
      </c>
      <c r="F2736" t="s">
        <v>3</v>
      </c>
      <c r="G2736" t="s">
        <v>1105</v>
      </c>
      <c r="H2736" t="str">
        <f>IF(ISBLANK(G2736),"cash",IF(COUNTIF($D$2:D2736,D2736)=1,"Nuevo","frecuente"))</f>
        <v>frecuente</v>
      </c>
      <c r="I2736" s="8">
        <v>35.76</v>
      </c>
      <c r="J2736" t="s">
        <v>43</v>
      </c>
      <c r="K2736" t="str">
        <f>Tabla1[[#This Row],[day_of_the_week]]&amp;"-"&amp;Tabla1[[#This Row],[hour]]&amp;"-"&amp;Tabla1[[#This Row],[cash_type]]&amp;"-"&amp;Tabla1[[#This Row],[card]]&amp;"-"&amp;Tabla1[[#This Row],[coffee_name]]</f>
        <v>sábado-14:16-card-ANON-0000-0000-1091-Cappuccino</v>
      </c>
      <c r="L2736" t="str">
        <f>IF(COUNTIF($K$2:K2736,K2736)=1,"único","repetido")</f>
        <v>único</v>
      </c>
    </row>
    <row r="2737" spans="1:12" x14ac:dyDescent="0.3">
      <c r="A2737" s="1">
        <v>45668</v>
      </c>
      <c r="B2737" s="2">
        <v>45668.616006620374</v>
      </c>
      <c r="C2737" s="2" t="str">
        <f>TEXT(Tabla1[[#This Row],[date]],"mmm")</f>
        <v>ene</v>
      </c>
      <c r="D2737" s="2" t="str">
        <f>TEXT(Tabla1[[#This Row],[date]],"dddd")</f>
        <v>sábado</v>
      </c>
      <c r="E2737" s="2" t="str">
        <f>TEXT(Tabla1[[#This Row],[datetime]],"hh:mm")</f>
        <v>14:47</v>
      </c>
      <c r="F2737" t="s">
        <v>3</v>
      </c>
      <c r="G2737" t="s">
        <v>1106</v>
      </c>
      <c r="H2737" t="str">
        <f>IF(ISBLANK(G2737),"cash",IF(COUNTIF($D$2:D2737,D2737)=1,"Nuevo","frecuente"))</f>
        <v>frecuente</v>
      </c>
      <c r="I2737" s="8">
        <v>35.76</v>
      </c>
      <c r="J2737" t="s">
        <v>7</v>
      </c>
      <c r="K2737" t="str">
        <f>Tabla1[[#This Row],[day_of_the_week]]&amp;"-"&amp;Tabla1[[#This Row],[hour]]&amp;"-"&amp;Tabla1[[#This Row],[cash_type]]&amp;"-"&amp;Tabla1[[#This Row],[card]]&amp;"-"&amp;Tabla1[[#This Row],[coffee_name]]</f>
        <v>sábado-14:47-card-ANON-0000-0000-1092-Latte</v>
      </c>
      <c r="L2737" t="str">
        <f>IF(COUNTIF($K$2:K2737,K2737)=1,"único","repetido")</f>
        <v>único</v>
      </c>
    </row>
    <row r="2738" spans="1:12" x14ac:dyDescent="0.3">
      <c r="A2738" s="1">
        <v>45668</v>
      </c>
      <c r="B2738" s="2">
        <v>45668.721920925927</v>
      </c>
      <c r="C2738" s="2" t="str">
        <f>TEXT(Tabla1[[#This Row],[date]],"mmm")</f>
        <v>ene</v>
      </c>
      <c r="D2738" s="2" t="str">
        <f>TEXT(Tabla1[[#This Row],[date]],"dddd")</f>
        <v>sábado</v>
      </c>
      <c r="E2738" s="2" t="str">
        <f>TEXT(Tabla1[[#This Row],[datetime]],"hh:mm")</f>
        <v>17:19</v>
      </c>
      <c r="F2738" t="s">
        <v>3</v>
      </c>
      <c r="G2738" t="s">
        <v>1107</v>
      </c>
      <c r="H2738" t="str">
        <f>IF(ISBLANK(G2738),"cash",IF(COUNTIF($D$2:D2738,D2738)=1,"Nuevo","frecuente"))</f>
        <v>frecuente</v>
      </c>
      <c r="I2738" s="8">
        <v>25.96</v>
      </c>
      <c r="J2738" t="s">
        <v>28</v>
      </c>
      <c r="K2738" t="str">
        <f>Tabla1[[#This Row],[day_of_the_week]]&amp;"-"&amp;Tabla1[[#This Row],[hour]]&amp;"-"&amp;Tabla1[[#This Row],[cash_type]]&amp;"-"&amp;Tabla1[[#This Row],[card]]&amp;"-"&amp;Tabla1[[#This Row],[coffee_name]]</f>
        <v>sábado-17:19-card-ANON-0000-0000-1093-Cortado</v>
      </c>
      <c r="L2738" t="str">
        <f>IF(COUNTIF($K$2:K2738,K2738)=1,"único","repetido")</f>
        <v>único</v>
      </c>
    </row>
    <row r="2739" spans="1:12" x14ac:dyDescent="0.3">
      <c r="A2739" s="1">
        <v>45668</v>
      </c>
      <c r="B2739" s="2">
        <v>45668.722879398149</v>
      </c>
      <c r="C2739" s="2" t="str">
        <f>TEXT(Tabla1[[#This Row],[date]],"mmm")</f>
        <v>ene</v>
      </c>
      <c r="D2739" s="2" t="str">
        <f>TEXT(Tabla1[[#This Row],[date]],"dddd")</f>
        <v>sábado</v>
      </c>
      <c r="E2739" s="2" t="str">
        <f>TEXT(Tabla1[[#This Row],[datetime]],"hh:mm")</f>
        <v>17:20</v>
      </c>
      <c r="F2739" t="s">
        <v>3</v>
      </c>
      <c r="G2739" t="s">
        <v>1108</v>
      </c>
      <c r="H2739" t="str">
        <f>IF(ISBLANK(G2739),"cash",IF(COUNTIF($D$2:D2739,D2739)=1,"Nuevo","frecuente"))</f>
        <v>frecuente</v>
      </c>
      <c r="I2739" s="8">
        <v>35.76</v>
      </c>
      <c r="J2739" t="s">
        <v>7</v>
      </c>
      <c r="K2739" t="str">
        <f>Tabla1[[#This Row],[day_of_the_week]]&amp;"-"&amp;Tabla1[[#This Row],[hour]]&amp;"-"&amp;Tabla1[[#This Row],[cash_type]]&amp;"-"&amp;Tabla1[[#This Row],[card]]&amp;"-"&amp;Tabla1[[#This Row],[coffee_name]]</f>
        <v>sábado-17:20-card-ANON-0000-0000-1094-Latte</v>
      </c>
      <c r="L2739" t="str">
        <f>IF(COUNTIF($K$2:K2739,K2739)=1,"único","repetido")</f>
        <v>único</v>
      </c>
    </row>
    <row r="2740" spans="1:12" x14ac:dyDescent="0.3">
      <c r="A2740" s="1">
        <v>45668</v>
      </c>
      <c r="B2740" s="2">
        <v>45668.723670196756</v>
      </c>
      <c r="C2740" s="2" t="str">
        <f>TEXT(Tabla1[[#This Row],[date]],"mmm")</f>
        <v>ene</v>
      </c>
      <c r="D2740" s="2" t="str">
        <f>TEXT(Tabla1[[#This Row],[date]],"dddd")</f>
        <v>sábado</v>
      </c>
      <c r="E2740" s="2" t="str">
        <f>TEXT(Tabla1[[#This Row],[datetime]],"hh:mm")</f>
        <v>17:22</v>
      </c>
      <c r="F2740" t="s">
        <v>3</v>
      </c>
      <c r="G2740" t="s">
        <v>1107</v>
      </c>
      <c r="H2740" t="str">
        <f>IF(ISBLANK(G2740),"cash",IF(COUNTIF($D$2:D2740,D2740)=1,"Nuevo","frecuente"))</f>
        <v>frecuente</v>
      </c>
      <c r="I2740" s="8">
        <v>25.96</v>
      </c>
      <c r="J2740" t="s">
        <v>28</v>
      </c>
      <c r="K2740" t="str">
        <f>Tabla1[[#This Row],[day_of_the_week]]&amp;"-"&amp;Tabla1[[#This Row],[hour]]&amp;"-"&amp;Tabla1[[#This Row],[cash_type]]&amp;"-"&amp;Tabla1[[#This Row],[card]]&amp;"-"&amp;Tabla1[[#This Row],[coffee_name]]</f>
        <v>sábado-17:22-card-ANON-0000-0000-1093-Cortado</v>
      </c>
      <c r="L2740" t="str">
        <f>IF(COUNTIF($K$2:K2740,K2740)=1,"único","repetido")</f>
        <v>único</v>
      </c>
    </row>
    <row r="2741" spans="1:12" x14ac:dyDescent="0.3">
      <c r="A2741" s="1">
        <v>45668</v>
      </c>
      <c r="B2741" s="2">
        <v>45668.751024062498</v>
      </c>
      <c r="C2741" s="2" t="str">
        <f>TEXT(Tabla1[[#This Row],[date]],"mmm")</f>
        <v>ene</v>
      </c>
      <c r="D2741" s="2" t="str">
        <f>TEXT(Tabla1[[#This Row],[date]],"dddd")</f>
        <v>sábado</v>
      </c>
      <c r="E2741" s="2" t="str">
        <f>TEXT(Tabla1[[#This Row],[datetime]],"hh:mm")</f>
        <v>18:01</v>
      </c>
      <c r="F2741" t="s">
        <v>3</v>
      </c>
      <c r="G2741" t="s">
        <v>1109</v>
      </c>
      <c r="H2741" t="str">
        <f>IF(ISBLANK(G2741),"cash",IF(COUNTIF($D$2:D2741,D2741)=1,"Nuevo","frecuente"))</f>
        <v>frecuente</v>
      </c>
      <c r="I2741" s="8">
        <v>30.86</v>
      </c>
      <c r="J2741" t="s">
        <v>14</v>
      </c>
      <c r="K2741" t="str">
        <f>Tabla1[[#This Row],[day_of_the_week]]&amp;"-"&amp;Tabla1[[#This Row],[hour]]&amp;"-"&amp;Tabla1[[#This Row],[cash_type]]&amp;"-"&amp;Tabla1[[#This Row],[card]]&amp;"-"&amp;Tabla1[[#This Row],[coffee_name]]</f>
        <v>sábado-18:01-card-ANON-0000-0000-1095-Americano with Milk</v>
      </c>
      <c r="L2741" t="str">
        <f>IF(COUNTIF($K$2:K2741,K2741)=1,"único","repetido")</f>
        <v>único</v>
      </c>
    </row>
    <row r="2742" spans="1:12" x14ac:dyDescent="0.3">
      <c r="A2742" s="1">
        <v>45669</v>
      </c>
      <c r="B2742" s="2">
        <v>45669.489958715276</v>
      </c>
      <c r="C2742" s="2" t="str">
        <f>TEXT(Tabla1[[#This Row],[date]],"mmm")</f>
        <v>ene</v>
      </c>
      <c r="D2742" s="2" t="str">
        <f>TEXT(Tabla1[[#This Row],[date]],"dddd")</f>
        <v>domingo</v>
      </c>
      <c r="E2742" s="2" t="str">
        <f>TEXT(Tabla1[[#This Row],[datetime]],"hh:mm")</f>
        <v>11:45</v>
      </c>
      <c r="F2742" t="s">
        <v>3</v>
      </c>
      <c r="G2742" t="s">
        <v>856</v>
      </c>
      <c r="H2742" t="str">
        <f>IF(ISBLANK(G2742),"cash",IF(COUNTIF($D$2:D2742,D2742)=1,"Nuevo","frecuente"))</f>
        <v>frecuente</v>
      </c>
      <c r="I2742" s="8">
        <v>30.86</v>
      </c>
      <c r="J2742" t="s">
        <v>14</v>
      </c>
      <c r="K2742" t="str">
        <f>Tabla1[[#This Row],[day_of_the_week]]&amp;"-"&amp;Tabla1[[#This Row],[hour]]&amp;"-"&amp;Tabla1[[#This Row],[cash_type]]&amp;"-"&amp;Tabla1[[#This Row],[card]]&amp;"-"&amp;Tabla1[[#This Row],[coffee_name]]</f>
        <v>domingo-11:45-card-ANON-0000-0000-0842-Americano with Milk</v>
      </c>
      <c r="L2742" t="str">
        <f>IF(COUNTIF($K$2:K2742,K2742)=1,"único","repetido")</f>
        <v>único</v>
      </c>
    </row>
    <row r="2743" spans="1:12" x14ac:dyDescent="0.3">
      <c r="A2743" s="1">
        <v>45669</v>
      </c>
      <c r="B2743" s="2">
        <v>45669.491883437498</v>
      </c>
      <c r="C2743" s="2" t="str">
        <f>TEXT(Tabla1[[#This Row],[date]],"mmm")</f>
        <v>ene</v>
      </c>
      <c r="D2743" s="2" t="str">
        <f>TEXT(Tabla1[[#This Row],[date]],"dddd")</f>
        <v>domingo</v>
      </c>
      <c r="E2743" s="2" t="str">
        <f>TEXT(Tabla1[[#This Row],[datetime]],"hh:mm")</f>
        <v>11:48</v>
      </c>
      <c r="F2743" t="s">
        <v>3</v>
      </c>
      <c r="G2743" t="s">
        <v>856</v>
      </c>
      <c r="H2743" t="str">
        <f>IF(ISBLANK(G2743),"cash",IF(COUNTIF($D$2:D2743,D2743)=1,"Nuevo","frecuente"))</f>
        <v>frecuente</v>
      </c>
      <c r="I2743" s="8">
        <v>25.96</v>
      </c>
      <c r="J2743" t="s">
        <v>11</v>
      </c>
      <c r="K2743" t="str">
        <f>Tabla1[[#This Row],[day_of_the_week]]&amp;"-"&amp;Tabla1[[#This Row],[hour]]&amp;"-"&amp;Tabla1[[#This Row],[cash_type]]&amp;"-"&amp;Tabla1[[#This Row],[card]]&amp;"-"&amp;Tabla1[[#This Row],[coffee_name]]</f>
        <v>domingo-11:48-card-ANON-0000-0000-0842-Americano</v>
      </c>
      <c r="L2743" t="str">
        <f>IF(COUNTIF($K$2:K2743,K2743)=1,"único","repetido")</f>
        <v>único</v>
      </c>
    </row>
    <row r="2744" spans="1:12" x14ac:dyDescent="0.3">
      <c r="A2744" s="1">
        <v>45669</v>
      </c>
      <c r="B2744" s="2">
        <v>45669.492943344907</v>
      </c>
      <c r="C2744" s="2" t="str">
        <f>TEXT(Tabla1[[#This Row],[date]],"mmm")</f>
        <v>ene</v>
      </c>
      <c r="D2744" s="2" t="str">
        <f>TEXT(Tabla1[[#This Row],[date]],"dddd")</f>
        <v>domingo</v>
      </c>
      <c r="E2744" s="2" t="str">
        <f>TEXT(Tabla1[[#This Row],[datetime]],"hh:mm")</f>
        <v>11:49</v>
      </c>
      <c r="F2744" t="s">
        <v>3</v>
      </c>
      <c r="G2744" t="s">
        <v>23</v>
      </c>
      <c r="H2744" t="str">
        <f>IF(ISBLANK(G2744),"cash",IF(COUNTIF($D$2:D2744,D2744)=1,"Nuevo","frecuente"))</f>
        <v>frecuente</v>
      </c>
      <c r="I2744" s="8">
        <v>30.86</v>
      </c>
      <c r="J2744" t="s">
        <v>14</v>
      </c>
      <c r="K2744" t="str">
        <f>Tabla1[[#This Row],[day_of_the_week]]&amp;"-"&amp;Tabla1[[#This Row],[hour]]&amp;"-"&amp;Tabla1[[#This Row],[cash_type]]&amp;"-"&amp;Tabla1[[#This Row],[card]]&amp;"-"&amp;Tabla1[[#This Row],[coffee_name]]</f>
        <v>domingo-11:49-card-ANON-0000-0000-0012-Americano with Milk</v>
      </c>
      <c r="L2744" t="str">
        <f>IF(COUNTIF($K$2:K2744,K2744)=1,"único","repetido")</f>
        <v>único</v>
      </c>
    </row>
    <row r="2745" spans="1:12" x14ac:dyDescent="0.3">
      <c r="A2745" s="1">
        <v>45669</v>
      </c>
      <c r="B2745" s="2">
        <v>45669.677764386572</v>
      </c>
      <c r="C2745" s="2" t="str">
        <f>TEXT(Tabla1[[#This Row],[date]],"mmm")</f>
        <v>ene</v>
      </c>
      <c r="D2745" s="2" t="str">
        <f>TEXT(Tabla1[[#This Row],[date]],"dddd")</f>
        <v>domingo</v>
      </c>
      <c r="E2745" s="2" t="str">
        <f>TEXT(Tabla1[[#This Row],[datetime]],"hh:mm")</f>
        <v>16:15</v>
      </c>
      <c r="F2745" t="s">
        <v>3</v>
      </c>
      <c r="G2745" t="s">
        <v>1110</v>
      </c>
      <c r="H2745" t="str">
        <f>IF(ISBLANK(G2745),"cash",IF(COUNTIF($D$2:D2745,D2745)=1,"Nuevo","frecuente"))</f>
        <v>frecuente</v>
      </c>
      <c r="I2745" s="8">
        <v>35.76</v>
      </c>
      <c r="J2745" t="s">
        <v>9</v>
      </c>
      <c r="K2745" t="str">
        <f>Tabla1[[#This Row],[day_of_the_week]]&amp;"-"&amp;Tabla1[[#This Row],[hour]]&amp;"-"&amp;Tabla1[[#This Row],[cash_type]]&amp;"-"&amp;Tabla1[[#This Row],[card]]&amp;"-"&amp;Tabla1[[#This Row],[coffee_name]]</f>
        <v>domingo-16:15-card-ANON-0000-0000-1096-Hot Chocolate</v>
      </c>
      <c r="L2745" t="str">
        <f>IF(COUNTIF($K$2:K2745,K2745)=1,"único","repetido")</f>
        <v>único</v>
      </c>
    </row>
    <row r="2746" spans="1:12" x14ac:dyDescent="0.3">
      <c r="A2746" s="1">
        <v>45669</v>
      </c>
      <c r="B2746" s="2">
        <v>45669.87227226852</v>
      </c>
      <c r="C2746" s="2" t="str">
        <f>TEXT(Tabla1[[#This Row],[date]],"mmm")</f>
        <v>ene</v>
      </c>
      <c r="D2746" s="2" t="str">
        <f>TEXT(Tabla1[[#This Row],[date]],"dddd")</f>
        <v>domingo</v>
      </c>
      <c r="E2746" s="2" t="str">
        <f>TEXT(Tabla1[[#This Row],[datetime]],"hh:mm")</f>
        <v>20:56</v>
      </c>
      <c r="F2746" t="s">
        <v>3</v>
      </c>
      <c r="G2746" t="s">
        <v>1111</v>
      </c>
      <c r="H2746" t="str">
        <f>IF(ISBLANK(G2746),"cash",IF(COUNTIF($D$2:D2746,D2746)=1,"Nuevo","frecuente"))</f>
        <v>frecuente</v>
      </c>
      <c r="I2746" s="8">
        <v>30.86</v>
      </c>
      <c r="J2746" t="s">
        <v>14</v>
      </c>
      <c r="K2746" t="str">
        <f>Tabla1[[#This Row],[day_of_the_week]]&amp;"-"&amp;Tabla1[[#This Row],[hour]]&amp;"-"&amp;Tabla1[[#This Row],[cash_type]]&amp;"-"&amp;Tabla1[[#This Row],[card]]&amp;"-"&amp;Tabla1[[#This Row],[coffee_name]]</f>
        <v>domingo-20:56-card-ANON-0000-0000-1097-Americano with Milk</v>
      </c>
      <c r="L2746" t="str">
        <f>IF(COUNTIF($K$2:K2746,K2746)=1,"único","repetido")</f>
        <v>único</v>
      </c>
    </row>
    <row r="2747" spans="1:12" x14ac:dyDescent="0.3">
      <c r="A2747" s="1">
        <v>45670</v>
      </c>
      <c r="B2747" s="2">
        <v>45670.339123530095</v>
      </c>
      <c r="C2747" s="2" t="str">
        <f>TEXT(Tabla1[[#This Row],[date]],"mmm")</f>
        <v>ene</v>
      </c>
      <c r="D2747" s="2" t="str">
        <f>TEXT(Tabla1[[#This Row],[date]],"dddd")</f>
        <v>lunes</v>
      </c>
      <c r="E2747" s="2" t="str">
        <f>TEXT(Tabla1[[#This Row],[datetime]],"hh:mm")</f>
        <v>08:08</v>
      </c>
      <c r="F2747" t="s">
        <v>3</v>
      </c>
      <c r="G2747" t="s">
        <v>547</v>
      </c>
      <c r="H2747" t="str">
        <f>IF(ISBLANK(G2747),"cash",IF(COUNTIF($D$2:D2747,D2747)=1,"Nuevo","frecuente"))</f>
        <v>frecuente</v>
      </c>
      <c r="I2747" s="8">
        <v>30.86</v>
      </c>
      <c r="J2747" t="s">
        <v>14</v>
      </c>
      <c r="K2747" t="str">
        <f>Tabla1[[#This Row],[day_of_the_week]]&amp;"-"&amp;Tabla1[[#This Row],[hour]]&amp;"-"&amp;Tabla1[[#This Row],[cash_type]]&amp;"-"&amp;Tabla1[[#This Row],[card]]&amp;"-"&amp;Tabla1[[#This Row],[coffee_name]]</f>
        <v>lunes-08:08-card-ANON-0000-0000-0533-Americano with Milk</v>
      </c>
      <c r="L2747" t="str">
        <f>IF(COUNTIF($K$2:K2747,K2747)=1,"único","repetido")</f>
        <v>único</v>
      </c>
    </row>
    <row r="2748" spans="1:12" x14ac:dyDescent="0.3">
      <c r="A2748" s="1">
        <v>45670</v>
      </c>
      <c r="B2748" s="2">
        <v>45670.387032673614</v>
      </c>
      <c r="C2748" s="2" t="str">
        <f>TEXT(Tabla1[[#This Row],[date]],"mmm")</f>
        <v>ene</v>
      </c>
      <c r="D2748" s="2" t="str">
        <f>TEXT(Tabla1[[#This Row],[date]],"dddd")</f>
        <v>lunes</v>
      </c>
      <c r="E2748" s="2" t="str">
        <f>TEXT(Tabla1[[#This Row],[datetime]],"hh:mm")</f>
        <v>09:17</v>
      </c>
      <c r="F2748" t="s">
        <v>3</v>
      </c>
      <c r="G2748" t="s">
        <v>290</v>
      </c>
      <c r="H2748" t="str">
        <f>IF(ISBLANK(G2748),"cash",IF(COUNTIF($D$2:D2748,D2748)=1,"Nuevo","frecuente"))</f>
        <v>frecuente</v>
      </c>
      <c r="I2748" s="8">
        <v>30.86</v>
      </c>
      <c r="J2748" t="s">
        <v>14</v>
      </c>
      <c r="K2748" t="str">
        <f>Tabla1[[#This Row],[day_of_the_week]]&amp;"-"&amp;Tabla1[[#This Row],[hour]]&amp;"-"&amp;Tabla1[[#This Row],[cash_type]]&amp;"-"&amp;Tabla1[[#This Row],[card]]&amp;"-"&amp;Tabla1[[#This Row],[coffee_name]]</f>
        <v>lunes-09:17-card-ANON-0000-0000-0276-Americano with Milk</v>
      </c>
      <c r="L2748" t="str">
        <f>IF(COUNTIF($K$2:K2748,K2748)=1,"único","repetido")</f>
        <v>único</v>
      </c>
    </row>
    <row r="2749" spans="1:12" x14ac:dyDescent="0.3">
      <c r="A2749" s="1">
        <v>45670</v>
      </c>
      <c r="B2749" s="2">
        <v>45670.543711168983</v>
      </c>
      <c r="C2749" s="2" t="str">
        <f>TEXT(Tabla1[[#This Row],[date]],"mmm")</f>
        <v>ene</v>
      </c>
      <c r="D2749" s="2" t="str">
        <f>TEXT(Tabla1[[#This Row],[date]],"dddd")</f>
        <v>lunes</v>
      </c>
      <c r="E2749" s="2" t="str">
        <f>TEXT(Tabla1[[#This Row],[datetime]],"hh:mm")</f>
        <v>13:02</v>
      </c>
      <c r="F2749" t="s">
        <v>3</v>
      </c>
      <c r="G2749" t="s">
        <v>1048</v>
      </c>
      <c r="H2749" t="str">
        <f>IF(ISBLANK(G2749),"cash",IF(COUNTIF($D$2:D2749,D2749)=1,"Nuevo","frecuente"))</f>
        <v>frecuente</v>
      </c>
      <c r="I2749" s="8">
        <v>25.96</v>
      </c>
      <c r="J2749" t="s">
        <v>28</v>
      </c>
      <c r="K2749" t="str">
        <f>Tabla1[[#This Row],[day_of_the_week]]&amp;"-"&amp;Tabla1[[#This Row],[hour]]&amp;"-"&amp;Tabla1[[#This Row],[cash_type]]&amp;"-"&amp;Tabla1[[#This Row],[card]]&amp;"-"&amp;Tabla1[[#This Row],[coffee_name]]</f>
        <v>lunes-13:02-card-ANON-0000-0000-1034-Cortado</v>
      </c>
      <c r="L2749" t="str">
        <f>IF(COUNTIF($K$2:K2749,K2749)=1,"único","repetido")</f>
        <v>único</v>
      </c>
    </row>
    <row r="2750" spans="1:12" x14ac:dyDescent="0.3">
      <c r="A2750" s="1">
        <v>45670</v>
      </c>
      <c r="B2750" s="2">
        <v>45670.576928796298</v>
      </c>
      <c r="C2750" s="2" t="str">
        <f>TEXT(Tabla1[[#This Row],[date]],"mmm")</f>
        <v>ene</v>
      </c>
      <c r="D2750" s="2" t="str">
        <f>TEXT(Tabla1[[#This Row],[date]],"dddd")</f>
        <v>lunes</v>
      </c>
      <c r="E2750" s="2" t="str">
        <f>TEXT(Tabla1[[#This Row],[datetime]],"hh:mm")</f>
        <v>13:50</v>
      </c>
      <c r="F2750" t="s">
        <v>3</v>
      </c>
      <c r="G2750" t="s">
        <v>920</v>
      </c>
      <c r="H2750" t="str">
        <f>IF(ISBLANK(G2750),"cash",IF(COUNTIF($D$2:D2750,D2750)=1,"Nuevo","frecuente"))</f>
        <v>frecuente</v>
      </c>
      <c r="I2750" s="8">
        <v>35.76</v>
      </c>
      <c r="J2750" t="s">
        <v>7</v>
      </c>
      <c r="K2750" t="str">
        <f>Tabla1[[#This Row],[day_of_the_week]]&amp;"-"&amp;Tabla1[[#This Row],[hour]]&amp;"-"&amp;Tabla1[[#This Row],[cash_type]]&amp;"-"&amp;Tabla1[[#This Row],[card]]&amp;"-"&amp;Tabla1[[#This Row],[coffee_name]]</f>
        <v>lunes-13:50-card-ANON-0000-0000-0906-Latte</v>
      </c>
      <c r="L2750" t="str">
        <f>IF(COUNTIF($K$2:K2750,K2750)=1,"único","repetido")</f>
        <v>único</v>
      </c>
    </row>
    <row r="2751" spans="1:12" x14ac:dyDescent="0.3">
      <c r="A2751" s="1">
        <v>45670</v>
      </c>
      <c r="B2751" s="2">
        <v>45670.59128857639</v>
      </c>
      <c r="C2751" s="2" t="str">
        <f>TEXT(Tabla1[[#This Row],[date]],"mmm")</f>
        <v>ene</v>
      </c>
      <c r="D2751" s="2" t="str">
        <f>TEXT(Tabla1[[#This Row],[date]],"dddd")</f>
        <v>lunes</v>
      </c>
      <c r="E2751" s="2" t="str">
        <f>TEXT(Tabla1[[#This Row],[datetime]],"hh:mm")</f>
        <v>14:11</v>
      </c>
      <c r="F2751" t="s">
        <v>3</v>
      </c>
      <c r="G2751" t="s">
        <v>1112</v>
      </c>
      <c r="H2751" t="str">
        <f>IF(ISBLANK(G2751),"cash",IF(COUNTIF($D$2:D2751,D2751)=1,"Nuevo","frecuente"))</f>
        <v>frecuente</v>
      </c>
      <c r="I2751" s="8">
        <v>35.76</v>
      </c>
      <c r="J2751" t="s">
        <v>7</v>
      </c>
      <c r="K2751" t="str">
        <f>Tabla1[[#This Row],[day_of_the_week]]&amp;"-"&amp;Tabla1[[#This Row],[hour]]&amp;"-"&amp;Tabla1[[#This Row],[cash_type]]&amp;"-"&amp;Tabla1[[#This Row],[card]]&amp;"-"&amp;Tabla1[[#This Row],[coffee_name]]</f>
        <v>lunes-14:11-card-ANON-0000-0000-1098-Latte</v>
      </c>
      <c r="L2751" t="str">
        <f>IF(COUNTIF($K$2:K2751,K2751)=1,"único","repetido")</f>
        <v>único</v>
      </c>
    </row>
    <row r="2752" spans="1:12" x14ac:dyDescent="0.3">
      <c r="A2752" s="1">
        <v>45670</v>
      </c>
      <c r="B2752" s="2">
        <v>45670.591994675924</v>
      </c>
      <c r="C2752" s="2" t="str">
        <f>TEXT(Tabla1[[#This Row],[date]],"mmm")</f>
        <v>ene</v>
      </c>
      <c r="D2752" s="2" t="str">
        <f>TEXT(Tabla1[[#This Row],[date]],"dddd")</f>
        <v>lunes</v>
      </c>
      <c r="E2752" s="2" t="str">
        <f>TEXT(Tabla1[[#This Row],[datetime]],"hh:mm")</f>
        <v>14:12</v>
      </c>
      <c r="F2752" t="s">
        <v>3</v>
      </c>
      <c r="G2752" t="s">
        <v>1112</v>
      </c>
      <c r="H2752" t="str">
        <f>IF(ISBLANK(G2752),"cash",IF(COUNTIF($D$2:D2752,D2752)=1,"Nuevo","frecuente"))</f>
        <v>frecuente</v>
      </c>
      <c r="I2752" s="8">
        <v>35.76</v>
      </c>
      <c r="J2752" t="s">
        <v>43</v>
      </c>
      <c r="K2752" t="str">
        <f>Tabla1[[#This Row],[day_of_the_week]]&amp;"-"&amp;Tabla1[[#This Row],[hour]]&amp;"-"&amp;Tabla1[[#This Row],[cash_type]]&amp;"-"&amp;Tabla1[[#This Row],[card]]&amp;"-"&amp;Tabla1[[#This Row],[coffee_name]]</f>
        <v>lunes-14:12-card-ANON-0000-0000-1098-Cappuccino</v>
      </c>
      <c r="L2752" t="str">
        <f>IF(COUNTIF($K$2:K2752,K2752)=1,"único","repetido")</f>
        <v>único</v>
      </c>
    </row>
    <row r="2753" spans="1:12" x14ac:dyDescent="0.3">
      <c r="A2753" s="1">
        <v>45670</v>
      </c>
      <c r="B2753" s="2">
        <v>45670.684448414351</v>
      </c>
      <c r="C2753" s="2" t="str">
        <f>TEXT(Tabla1[[#This Row],[date]],"mmm")</f>
        <v>ene</v>
      </c>
      <c r="D2753" s="2" t="str">
        <f>TEXT(Tabla1[[#This Row],[date]],"dddd")</f>
        <v>lunes</v>
      </c>
      <c r="E2753" s="2" t="str">
        <f>TEXT(Tabla1[[#This Row],[datetime]],"hh:mm")</f>
        <v>16:25</v>
      </c>
      <c r="F2753" t="s">
        <v>3</v>
      </c>
      <c r="G2753" t="s">
        <v>1113</v>
      </c>
      <c r="H2753" t="str">
        <f>IF(ISBLANK(G2753),"cash",IF(COUNTIF($D$2:D2753,D2753)=1,"Nuevo","frecuente"))</f>
        <v>frecuente</v>
      </c>
      <c r="I2753" s="8">
        <v>35.76</v>
      </c>
      <c r="J2753" t="s">
        <v>7</v>
      </c>
      <c r="K2753" t="str">
        <f>Tabla1[[#This Row],[day_of_the_week]]&amp;"-"&amp;Tabla1[[#This Row],[hour]]&amp;"-"&amp;Tabla1[[#This Row],[cash_type]]&amp;"-"&amp;Tabla1[[#This Row],[card]]&amp;"-"&amp;Tabla1[[#This Row],[coffee_name]]</f>
        <v>lunes-16:25-card-ANON-0000-0000-1099-Latte</v>
      </c>
      <c r="L2753" t="str">
        <f>IF(COUNTIF($K$2:K2753,K2753)=1,"único","repetido")</f>
        <v>único</v>
      </c>
    </row>
    <row r="2754" spans="1:12" x14ac:dyDescent="0.3">
      <c r="A2754" s="1">
        <v>45670</v>
      </c>
      <c r="B2754" s="2">
        <v>45670.8689615162</v>
      </c>
      <c r="C2754" s="2" t="str">
        <f>TEXT(Tabla1[[#This Row],[date]],"mmm")</f>
        <v>ene</v>
      </c>
      <c r="D2754" s="2" t="str">
        <f>TEXT(Tabla1[[#This Row],[date]],"dddd")</f>
        <v>lunes</v>
      </c>
      <c r="E2754" s="2" t="str">
        <f>TEXT(Tabla1[[#This Row],[datetime]],"hh:mm")</f>
        <v>20:51</v>
      </c>
      <c r="F2754" t="s">
        <v>3</v>
      </c>
      <c r="G2754" t="s">
        <v>64</v>
      </c>
      <c r="H2754" t="str">
        <f>IF(ISBLANK(G2754),"cash",IF(COUNTIF($D$2:D2754,D2754)=1,"Nuevo","frecuente"))</f>
        <v>frecuente</v>
      </c>
      <c r="I2754" s="8">
        <v>21.06</v>
      </c>
      <c r="J2754" t="s">
        <v>35</v>
      </c>
      <c r="K2754" t="str">
        <f>Tabla1[[#This Row],[day_of_the_week]]&amp;"-"&amp;Tabla1[[#This Row],[hour]]&amp;"-"&amp;Tabla1[[#This Row],[cash_type]]&amp;"-"&amp;Tabla1[[#This Row],[card]]&amp;"-"&amp;Tabla1[[#This Row],[coffee_name]]</f>
        <v>lunes-20:51-card-ANON-0000-0000-0050-Espresso</v>
      </c>
      <c r="L2754" t="str">
        <f>IF(COUNTIF($K$2:K2754,K2754)=1,"único","repetido")</f>
        <v>único</v>
      </c>
    </row>
    <row r="2755" spans="1:12" x14ac:dyDescent="0.3">
      <c r="A2755" s="1">
        <v>45671</v>
      </c>
      <c r="B2755" s="2">
        <v>45671.31785255787</v>
      </c>
      <c r="C2755" s="2" t="str">
        <f>TEXT(Tabla1[[#This Row],[date]],"mmm")</f>
        <v>ene</v>
      </c>
      <c r="D2755" s="2" t="str">
        <f>TEXT(Tabla1[[#This Row],[date]],"dddd")</f>
        <v>martes</v>
      </c>
      <c r="E2755" s="2" t="str">
        <f>TEXT(Tabla1[[#This Row],[datetime]],"hh:mm")</f>
        <v>07:37</v>
      </c>
      <c r="F2755" t="s">
        <v>3</v>
      </c>
      <c r="G2755" t="s">
        <v>696</v>
      </c>
      <c r="H2755" t="str">
        <f>IF(ISBLANK(G2755),"cash",IF(COUNTIF($D$2:D2755,D2755)=1,"Nuevo","frecuente"))</f>
        <v>frecuente</v>
      </c>
      <c r="I2755" s="8">
        <v>35.76</v>
      </c>
      <c r="J2755" t="s">
        <v>7</v>
      </c>
      <c r="K2755" t="str">
        <f>Tabla1[[#This Row],[day_of_the_week]]&amp;"-"&amp;Tabla1[[#This Row],[hour]]&amp;"-"&amp;Tabla1[[#This Row],[cash_type]]&amp;"-"&amp;Tabla1[[#This Row],[card]]&amp;"-"&amp;Tabla1[[#This Row],[coffee_name]]</f>
        <v>martes-07:37-card-ANON-0000-0000-0682-Latte</v>
      </c>
      <c r="L2755" t="str">
        <f>IF(COUNTIF($K$2:K2755,K2755)=1,"único","repetido")</f>
        <v>único</v>
      </c>
    </row>
    <row r="2756" spans="1:12" x14ac:dyDescent="0.3">
      <c r="A2756" s="1">
        <v>45671</v>
      </c>
      <c r="B2756" s="2">
        <v>45671.412301064818</v>
      </c>
      <c r="C2756" s="2" t="str">
        <f>TEXT(Tabla1[[#This Row],[date]],"mmm")</f>
        <v>ene</v>
      </c>
      <c r="D2756" s="2" t="str">
        <f>TEXT(Tabla1[[#This Row],[date]],"dddd")</f>
        <v>martes</v>
      </c>
      <c r="E2756" s="2" t="str">
        <f>TEXT(Tabla1[[#This Row],[datetime]],"hh:mm")</f>
        <v>09:53</v>
      </c>
      <c r="F2756" t="s">
        <v>3</v>
      </c>
      <c r="G2756" t="s">
        <v>1043</v>
      </c>
      <c r="H2756" t="str">
        <f>IF(ISBLANK(G2756),"cash",IF(COUNTIF($D$2:D2756,D2756)=1,"Nuevo","frecuente"))</f>
        <v>frecuente</v>
      </c>
      <c r="I2756" s="8">
        <v>25.96</v>
      </c>
      <c r="J2756" t="s">
        <v>28</v>
      </c>
      <c r="K2756" t="str">
        <f>Tabla1[[#This Row],[day_of_the_week]]&amp;"-"&amp;Tabla1[[#This Row],[hour]]&amp;"-"&amp;Tabla1[[#This Row],[cash_type]]&amp;"-"&amp;Tabla1[[#This Row],[card]]&amp;"-"&amp;Tabla1[[#This Row],[coffee_name]]</f>
        <v>martes-09:53-card-ANON-0000-0000-1029-Cortado</v>
      </c>
      <c r="L2756" t="str">
        <f>IF(COUNTIF($K$2:K2756,K2756)=1,"único","repetido")</f>
        <v>único</v>
      </c>
    </row>
    <row r="2757" spans="1:12" x14ac:dyDescent="0.3">
      <c r="A2757" s="1">
        <v>45671</v>
      </c>
      <c r="B2757" s="2">
        <v>45671.431777812497</v>
      </c>
      <c r="C2757" s="2" t="str">
        <f>TEXT(Tabla1[[#This Row],[date]],"mmm")</f>
        <v>ene</v>
      </c>
      <c r="D2757" s="2" t="str">
        <f>TEXT(Tabla1[[#This Row],[date]],"dddd")</f>
        <v>martes</v>
      </c>
      <c r="E2757" s="2" t="str">
        <f>TEXT(Tabla1[[#This Row],[datetime]],"hh:mm")</f>
        <v>10:21</v>
      </c>
      <c r="F2757" t="s">
        <v>3</v>
      </c>
      <c r="G2757" t="s">
        <v>290</v>
      </c>
      <c r="H2757" t="str">
        <f>IF(ISBLANK(G2757),"cash",IF(COUNTIF($D$2:D2757,D2757)=1,"Nuevo","frecuente"))</f>
        <v>frecuente</v>
      </c>
      <c r="I2757" s="8">
        <v>30.86</v>
      </c>
      <c r="J2757" t="s">
        <v>14</v>
      </c>
      <c r="K2757" t="str">
        <f>Tabla1[[#This Row],[day_of_the_week]]&amp;"-"&amp;Tabla1[[#This Row],[hour]]&amp;"-"&amp;Tabla1[[#This Row],[cash_type]]&amp;"-"&amp;Tabla1[[#This Row],[card]]&amp;"-"&amp;Tabla1[[#This Row],[coffee_name]]</f>
        <v>martes-10:21-card-ANON-0000-0000-0276-Americano with Milk</v>
      </c>
      <c r="L2757" t="str">
        <f>IF(COUNTIF($K$2:K2757,K2757)=1,"único","repetido")</f>
        <v>único</v>
      </c>
    </row>
    <row r="2758" spans="1:12" x14ac:dyDescent="0.3">
      <c r="A2758" s="1">
        <v>45671</v>
      </c>
      <c r="B2758" s="2">
        <v>45671.534193877313</v>
      </c>
      <c r="C2758" s="2" t="str">
        <f>TEXT(Tabla1[[#This Row],[date]],"mmm")</f>
        <v>ene</v>
      </c>
      <c r="D2758" s="2" t="str">
        <f>TEXT(Tabla1[[#This Row],[date]],"dddd")</f>
        <v>martes</v>
      </c>
      <c r="E2758" s="2" t="str">
        <f>TEXT(Tabla1[[#This Row],[datetime]],"hh:mm")</f>
        <v>12:49</v>
      </c>
      <c r="F2758" t="s">
        <v>3</v>
      </c>
      <c r="G2758" t="s">
        <v>1114</v>
      </c>
      <c r="H2758" t="str">
        <f>IF(ISBLANK(G2758),"cash",IF(COUNTIF($D$2:D2758,D2758)=1,"Nuevo","frecuente"))</f>
        <v>frecuente</v>
      </c>
      <c r="I2758" s="8">
        <v>35.76</v>
      </c>
      <c r="J2758" t="s">
        <v>7</v>
      </c>
      <c r="K2758" t="str">
        <f>Tabla1[[#This Row],[day_of_the_week]]&amp;"-"&amp;Tabla1[[#This Row],[hour]]&amp;"-"&amp;Tabla1[[#This Row],[cash_type]]&amp;"-"&amp;Tabla1[[#This Row],[card]]&amp;"-"&amp;Tabla1[[#This Row],[coffee_name]]</f>
        <v>martes-12:49-card-ANON-0000-0000-1100-Latte</v>
      </c>
      <c r="L2758" t="str">
        <f>IF(COUNTIF($K$2:K2758,K2758)=1,"único","repetido")</f>
        <v>único</v>
      </c>
    </row>
    <row r="2759" spans="1:12" x14ac:dyDescent="0.3">
      <c r="A2759" s="1">
        <v>45671</v>
      </c>
      <c r="B2759" s="2">
        <v>45671.679389907411</v>
      </c>
      <c r="C2759" s="2" t="str">
        <f>TEXT(Tabla1[[#This Row],[date]],"mmm")</f>
        <v>ene</v>
      </c>
      <c r="D2759" s="2" t="str">
        <f>TEXT(Tabla1[[#This Row],[date]],"dddd")</f>
        <v>martes</v>
      </c>
      <c r="E2759" s="2" t="str">
        <f>TEXT(Tabla1[[#This Row],[datetime]],"hh:mm")</f>
        <v>16:18</v>
      </c>
      <c r="F2759" t="s">
        <v>3</v>
      </c>
      <c r="G2759" t="s">
        <v>1115</v>
      </c>
      <c r="H2759" t="str">
        <f>IF(ISBLANK(G2759),"cash",IF(COUNTIF($D$2:D2759,D2759)=1,"Nuevo","frecuente"))</f>
        <v>frecuente</v>
      </c>
      <c r="I2759" s="8">
        <v>30.86</v>
      </c>
      <c r="J2759" t="s">
        <v>14</v>
      </c>
      <c r="K2759" t="str">
        <f>Tabla1[[#This Row],[day_of_the_week]]&amp;"-"&amp;Tabla1[[#This Row],[hour]]&amp;"-"&amp;Tabla1[[#This Row],[cash_type]]&amp;"-"&amp;Tabla1[[#This Row],[card]]&amp;"-"&amp;Tabla1[[#This Row],[coffee_name]]</f>
        <v>martes-16:18-card-ANON-0000-0000-1101-Americano with Milk</v>
      </c>
      <c r="L2759" t="str">
        <f>IF(COUNTIF($K$2:K2759,K2759)=1,"único","repetido")</f>
        <v>único</v>
      </c>
    </row>
    <row r="2760" spans="1:12" x14ac:dyDescent="0.3">
      <c r="A2760" s="1">
        <v>45671</v>
      </c>
      <c r="B2760" s="2">
        <v>45671.680168182873</v>
      </c>
      <c r="C2760" s="2" t="str">
        <f>TEXT(Tabla1[[#This Row],[date]],"mmm")</f>
        <v>ene</v>
      </c>
      <c r="D2760" s="2" t="str">
        <f>TEXT(Tabla1[[#This Row],[date]],"dddd")</f>
        <v>martes</v>
      </c>
      <c r="E2760" s="2" t="str">
        <f>TEXT(Tabla1[[#This Row],[datetime]],"hh:mm")</f>
        <v>16:19</v>
      </c>
      <c r="F2760" t="s">
        <v>3</v>
      </c>
      <c r="G2760" t="s">
        <v>1115</v>
      </c>
      <c r="H2760" t="str">
        <f>IF(ISBLANK(G2760),"cash",IF(COUNTIF($D$2:D2760,D2760)=1,"Nuevo","frecuente"))</f>
        <v>frecuente</v>
      </c>
      <c r="I2760" s="8">
        <v>30.86</v>
      </c>
      <c r="J2760" t="s">
        <v>14</v>
      </c>
      <c r="K2760" t="str">
        <f>Tabla1[[#This Row],[day_of_the_week]]&amp;"-"&amp;Tabla1[[#This Row],[hour]]&amp;"-"&amp;Tabla1[[#This Row],[cash_type]]&amp;"-"&amp;Tabla1[[#This Row],[card]]&amp;"-"&amp;Tabla1[[#This Row],[coffee_name]]</f>
        <v>martes-16:19-card-ANON-0000-0000-1101-Americano with Milk</v>
      </c>
      <c r="L2760" t="str">
        <f>IF(COUNTIF($K$2:K2760,K2760)=1,"único","repetido")</f>
        <v>único</v>
      </c>
    </row>
    <row r="2761" spans="1:12" x14ac:dyDescent="0.3">
      <c r="A2761" s="1">
        <v>45671</v>
      </c>
      <c r="B2761" s="2">
        <v>45671.820785833334</v>
      </c>
      <c r="C2761" s="2" t="str">
        <f>TEXT(Tabla1[[#This Row],[date]],"mmm")</f>
        <v>ene</v>
      </c>
      <c r="D2761" s="2" t="str">
        <f>TEXT(Tabla1[[#This Row],[date]],"dddd")</f>
        <v>martes</v>
      </c>
      <c r="E2761" s="2" t="str">
        <f>TEXT(Tabla1[[#This Row],[datetime]],"hh:mm")</f>
        <v>19:41</v>
      </c>
      <c r="F2761" t="s">
        <v>3</v>
      </c>
      <c r="G2761" t="s">
        <v>220</v>
      </c>
      <c r="H2761" t="str">
        <f>IF(ISBLANK(G2761),"cash",IF(COUNTIF($D$2:D2761,D2761)=1,"Nuevo","frecuente"))</f>
        <v>frecuente</v>
      </c>
      <c r="I2761" s="8">
        <v>35.76</v>
      </c>
      <c r="J2761" t="s">
        <v>43</v>
      </c>
      <c r="K2761" t="str">
        <f>Tabla1[[#This Row],[day_of_the_week]]&amp;"-"&amp;Tabla1[[#This Row],[hour]]&amp;"-"&amp;Tabla1[[#This Row],[cash_type]]&amp;"-"&amp;Tabla1[[#This Row],[card]]&amp;"-"&amp;Tabla1[[#This Row],[coffee_name]]</f>
        <v>martes-19:41-card-ANON-0000-0000-0206-Cappuccino</v>
      </c>
      <c r="L2761" t="str">
        <f>IF(COUNTIF($K$2:K2761,K2761)=1,"único","repetido")</f>
        <v>único</v>
      </c>
    </row>
    <row r="2762" spans="1:12" x14ac:dyDescent="0.3">
      <c r="A2762" s="1">
        <v>45671</v>
      </c>
      <c r="B2762" s="2">
        <v>45671.876800358797</v>
      </c>
      <c r="C2762" s="2" t="str">
        <f>TEXT(Tabla1[[#This Row],[date]],"mmm")</f>
        <v>ene</v>
      </c>
      <c r="D2762" s="2" t="str">
        <f>TEXT(Tabla1[[#This Row],[date]],"dddd")</f>
        <v>martes</v>
      </c>
      <c r="E2762" s="2" t="str">
        <f>TEXT(Tabla1[[#This Row],[datetime]],"hh:mm")</f>
        <v>21:02</v>
      </c>
      <c r="F2762" t="s">
        <v>3</v>
      </c>
      <c r="G2762" t="s">
        <v>1111</v>
      </c>
      <c r="H2762" t="str">
        <f>IF(ISBLANK(G2762),"cash",IF(COUNTIF($D$2:D2762,D2762)=1,"Nuevo","frecuente"))</f>
        <v>frecuente</v>
      </c>
      <c r="I2762" s="8">
        <v>35.76</v>
      </c>
      <c r="J2762" t="s">
        <v>7</v>
      </c>
      <c r="K2762" t="str">
        <f>Tabla1[[#This Row],[day_of_the_week]]&amp;"-"&amp;Tabla1[[#This Row],[hour]]&amp;"-"&amp;Tabla1[[#This Row],[cash_type]]&amp;"-"&amp;Tabla1[[#This Row],[card]]&amp;"-"&amp;Tabla1[[#This Row],[coffee_name]]</f>
        <v>martes-21:02-card-ANON-0000-0000-1097-Latte</v>
      </c>
      <c r="L2762" t="str">
        <f>IF(COUNTIF($K$2:K2762,K2762)=1,"único","repetido")</f>
        <v>único</v>
      </c>
    </row>
    <row r="2763" spans="1:12" x14ac:dyDescent="0.3">
      <c r="A2763" s="1">
        <v>45672</v>
      </c>
      <c r="B2763" s="2">
        <v>45672.383382418979</v>
      </c>
      <c r="C2763" s="2" t="str">
        <f>TEXT(Tabla1[[#This Row],[date]],"mmm")</f>
        <v>ene</v>
      </c>
      <c r="D2763" s="2" t="str">
        <f>TEXT(Tabla1[[#This Row],[date]],"dddd")</f>
        <v>miércoles</v>
      </c>
      <c r="E2763" s="2" t="str">
        <f>TEXT(Tabla1[[#This Row],[datetime]],"hh:mm")</f>
        <v>09:12</v>
      </c>
      <c r="F2763" t="s">
        <v>3</v>
      </c>
      <c r="G2763" t="s">
        <v>433</v>
      </c>
      <c r="H2763" t="str">
        <f>IF(ISBLANK(G2763),"cash",IF(COUNTIF($D$2:D2763,D2763)=1,"Nuevo","frecuente"))</f>
        <v>frecuente</v>
      </c>
      <c r="I2763" s="8">
        <v>30.86</v>
      </c>
      <c r="J2763" t="s">
        <v>14</v>
      </c>
      <c r="K2763" t="str">
        <f>Tabla1[[#This Row],[day_of_the_week]]&amp;"-"&amp;Tabla1[[#This Row],[hour]]&amp;"-"&amp;Tabla1[[#This Row],[cash_type]]&amp;"-"&amp;Tabla1[[#This Row],[card]]&amp;"-"&amp;Tabla1[[#This Row],[coffee_name]]</f>
        <v>miércoles-09:12-card-ANON-0000-0000-0419-Americano with Milk</v>
      </c>
      <c r="L2763" t="str">
        <f>IF(COUNTIF($K$2:K2763,K2763)=1,"único","repetido")</f>
        <v>único</v>
      </c>
    </row>
    <row r="2764" spans="1:12" x14ac:dyDescent="0.3">
      <c r="A2764" s="1">
        <v>45672</v>
      </c>
      <c r="B2764" s="2">
        <v>45672.465552141206</v>
      </c>
      <c r="C2764" s="2" t="str">
        <f>TEXT(Tabla1[[#This Row],[date]],"mmm")</f>
        <v>ene</v>
      </c>
      <c r="D2764" s="2" t="str">
        <f>TEXT(Tabla1[[#This Row],[date]],"dddd")</f>
        <v>miércoles</v>
      </c>
      <c r="E2764" s="2" t="str">
        <f>TEXT(Tabla1[[#This Row],[datetime]],"hh:mm")</f>
        <v>11:10</v>
      </c>
      <c r="F2764" t="s">
        <v>3</v>
      </c>
      <c r="G2764" t="s">
        <v>1116</v>
      </c>
      <c r="H2764" t="str">
        <f>IF(ISBLANK(G2764),"cash",IF(COUNTIF($D$2:D2764,D2764)=1,"Nuevo","frecuente"))</f>
        <v>frecuente</v>
      </c>
      <c r="I2764" s="8">
        <v>25.96</v>
      </c>
      <c r="J2764" t="s">
        <v>11</v>
      </c>
      <c r="K2764" t="str">
        <f>Tabla1[[#This Row],[day_of_the_week]]&amp;"-"&amp;Tabla1[[#This Row],[hour]]&amp;"-"&amp;Tabla1[[#This Row],[cash_type]]&amp;"-"&amp;Tabla1[[#This Row],[card]]&amp;"-"&amp;Tabla1[[#This Row],[coffee_name]]</f>
        <v>miércoles-11:10-card-ANON-0000-0000-1102-Americano</v>
      </c>
      <c r="L2764" t="str">
        <f>IF(COUNTIF($K$2:K2764,K2764)=1,"único","repetido")</f>
        <v>único</v>
      </c>
    </row>
    <row r="2765" spans="1:12" x14ac:dyDescent="0.3">
      <c r="A2765" s="1">
        <v>45672</v>
      </c>
      <c r="B2765" s="2">
        <v>45672.551557569444</v>
      </c>
      <c r="C2765" s="2" t="str">
        <f>TEXT(Tabla1[[#This Row],[date]],"mmm")</f>
        <v>ene</v>
      </c>
      <c r="D2765" s="2" t="str">
        <f>TEXT(Tabla1[[#This Row],[date]],"dddd")</f>
        <v>miércoles</v>
      </c>
      <c r="E2765" s="2" t="str">
        <f>TEXT(Tabla1[[#This Row],[datetime]],"hh:mm")</f>
        <v>13:14</v>
      </c>
      <c r="F2765" t="s">
        <v>3</v>
      </c>
      <c r="G2765" t="s">
        <v>900</v>
      </c>
      <c r="H2765" t="str">
        <f>IF(ISBLANK(G2765),"cash",IF(COUNTIF($D$2:D2765,D2765)=1,"Nuevo","frecuente"))</f>
        <v>frecuente</v>
      </c>
      <c r="I2765" s="8">
        <v>35.76</v>
      </c>
      <c r="J2765" t="s">
        <v>43</v>
      </c>
      <c r="K2765" t="str">
        <f>Tabla1[[#This Row],[day_of_the_week]]&amp;"-"&amp;Tabla1[[#This Row],[hour]]&amp;"-"&amp;Tabla1[[#This Row],[cash_type]]&amp;"-"&amp;Tabla1[[#This Row],[card]]&amp;"-"&amp;Tabla1[[#This Row],[coffee_name]]</f>
        <v>miércoles-13:14-card-ANON-0000-0000-0886-Cappuccino</v>
      </c>
      <c r="L2765" t="str">
        <f>IF(COUNTIF($K$2:K2765,K2765)=1,"único","repetido")</f>
        <v>único</v>
      </c>
    </row>
    <row r="2766" spans="1:12" x14ac:dyDescent="0.3">
      <c r="A2766" s="1">
        <v>45672</v>
      </c>
      <c r="B2766" s="2">
        <v>45672.649559293983</v>
      </c>
      <c r="C2766" s="2" t="str">
        <f>TEXT(Tabla1[[#This Row],[date]],"mmm")</f>
        <v>ene</v>
      </c>
      <c r="D2766" s="2" t="str">
        <f>TEXT(Tabla1[[#This Row],[date]],"dddd")</f>
        <v>miércoles</v>
      </c>
      <c r="E2766" s="2" t="str">
        <f>TEXT(Tabla1[[#This Row],[datetime]],"hh:mm")</f>
        <v>15:35</v>
      </c>
      <c r="F2766" t="s">
        <v>3</v>
      </c>
      <c r="G2766" t="s">
        <v>648</v>
      </c>
      <c r="H2766" t="str">
        <f>IF(ISBLANK(G2766),"cash",IF(COUNTIF($D$2:D2766,D2766)=1,"Nuevo","frecuente"))</f>
        <v>frecuente</v>
      </c>
      <c r="I2766" s="8">
        <v>35.76</v>
      </c>
      <c r="J2766" t="s">
        <v>7</v>
      </c>
      <c r="K2766" t="str">
        <f>Tabla1[[#This Row],[day_of_the_week]]&amp;"-"&amp;Tabla1[[#This Row],[hour]]&amp;"-"&amp;Tabla1[[#This Row],[cash_type]]&amp;"-"&amp;Tabla1[[#This Row],[card]]&amp;"-"&amp;Tabla1[[#This Row],[coffee_name]]</f>
        <v>miércoles-15:35-card-ANON-0000-0000-0634-Latte</v>
      </c>
      <c r="L2766" t="str">
        <f>IF(COUNTIF($K$2:K2766,K2766)=1,"único","repetido")</f>
        <v>único</v>
      </c>
    </row>
    <row r="2767" spans="1:12" x14ac:dyDescent="0.3">
      <c r="A2767" s="1">
        <v>45672</v>
      </c>
      <c r="B2767" s="2">
        <v>45672.65055489583</v>
      </c>
      <c r="C2767" s="2" t="str">
        <f>TEXT(Tabla1[[#This Row],[date]],"mmm")</f>
        <v>ene</v>
      </c>
      <c r="D2767" s="2" t="str">
        <f>TEXT(Tabla1[[#This Row],[date]],"dddd")</f>
        <v>miércoles</v>
      </c>
      <c r="E2767" s="2" t="str">
        <f>TEXT(Tabla1[[#This Row],[datetime]],"hh:mm")</f>
        <v>15:36</v>
      </c>
      <c r="F2767" t="s">
        <v>3</v>
      </c>
      <c r="G2767" t="s">
        <v>1117</v>
      </c>
      <c r="H2767" t="str">
        <f>IF(ISBLANK(G2767),"cash",IF(COUNTIF($D$2:D2767,D2767)=1,"Nuevo","frecuente"))</f>
        <v>frecuente</v>
      </c>
      <c r="I2767" s="8">
        <v>35.76</v>
      </c>
      <c r="J2767" t="s">
        <v>43</v>
      </c>
      <c r="K2767" t="str">
        <f>Tabla1[[#This Row],[day_of_the_week]]&amp;"-"&amp;Tabla1[[#This Row],[hour]]&amp;"-"&amp;Tabla1[[#This Row],[cash_type]]&amp;"-"&amp;Tabla1[[#This Row],[card]]&amp;"-"&amp;Tabla1[[#This Row],[coffee_name]]</f>
        <v>miércoles-15:36-card-ANON-0000-0000-1103-Cappuccino</v>
      </c>
      <c r="L2767" t="str">
        <f>IF(COUNTIF($K$2:K2767,K2767)=1,"único","repetido")</f>
        <v>único</v>
      </c>
    </row>
    <row r="2768" spans="1:12" x14ac:dyDescent="0.3">
      <c r="A2768" s="1">
        <v>45672</v>
      </c>
      <c r="B2768" s="2">
        <v>45672.651339432872</v>
      </c>
      <c r="C2768" s="2" t="str">
        <f>TEXT(Tabla1[[#This Row],[date]],"mmm")</f>
        <v>ene</v>
      </c>
      <c r="D2768" s="2" t="str">
        <f>TEXT(Tabla1[[#This Row],[date]],"dddd")</f>
        <v>miércoles</v>
      </c>
      <c r="E2768" s="2" t="str">
        <f>TEXT(Tabla1[[#This Row],[datetime]],"hh:mm")</f>
        <v>15:37</v>
      </c>
      <c r="F2768" t="s">
        <v>3</v>
      </c>
      <c r="G2768" t="s">
        <v>648</v>
      </c>
      <c r="H2768" t="str">
        <f>IF(ISBLANK(G2768),"cash",IF(COUNTIF($D$2:D2768,D2768)=1,"Nuevo","frecuente"))</f>
        <v>frecuente</v>
      </c>
      <c r="I2768" s="8">
        <v>35.76</v>
      </c>
      <c r="J2768" t="s">
        <v>7</v>
      </c>
      <c r="K2768" t="str">
        <f>Tabla1[[#This Row],[day_of_the_week]]&amp;"-"&amp;Tabla1[[#This Row],[hour]]&amp;"-"&amp;Tabla1[[#This Row],[cash_type]]&amp;"-"&amp;Tabla1[[#This Row],[card]]&amp;"-"&amp;Tabla1[[#This Row],[coffee_name]]</f>
        <v>miércoles-15:37-card-ANON-0000-0000-0634-Latte</v>
      </c>
      <c r="L2768" t="str">
        <f>IF(COUNTIF($K$2:K2768,K2768)=1,"único","repetido")</f>
        <v>único</v>
      </c>
    </row>
    <row r="2769" spans="1:12" x14ac:dyDescent="0.3">
      <c r="A2769" s="1">
        <v>45672</v>
      </c>
      <c r="B2769" s="2">
        <v>45672.705162326391</v>
      </c>
      <c r="C2769" s="2" t="str">
        <f>TEXT(Tabla1[[#This Row],[date]],"mmm")</f>
        <v>ene</v>
      </c>
      <c r="D2769" s="2" t="str">
        <f>TEXT(Tabla1[[#This Row],[date]],"dddd")</f>
        <v>miércoles</v>
      </c>
      <c r="E2769" s="2" t="str">
        <f>TEXT(Tabla1[[#This Row],[datetime]],"hh:mm")</f>
        <v>16:55</v>
      </c>
      <c r="F2769" t="s">
        <v>3</v>
      </c>
      <c r="G2769" t="s">
        <v>1118</v>
      </c>
      <c r="H2769" t="str">
        <f>IF(ISBLANK(G2769),"cash",IF(COUNTIF($D$2:D2769,D2769)=1,"Nuevo","frecuente"))</f>
        <v>frecuente</v>
      </c>
      <c r="I2769" s="8">
        <v>35.76</v>
      </c>
      <c r="J2769" t="s">
        <v>7</v>
      </c>
      <c r="K2769" t="str">
        <f>Tabla1[[#This Row],[day_of_the_week]]&amp;"-"&amp;Tabla1[[#This Row],[hour]]&amp;"-"&amp;Tabla1[[#This Row],[cash_type]]&amp;"-"&amp;Tabla1[[#This Row],[card]]&amp;"-"&amp;Tabla1[[#This Row],[coffee_name]]</f>
        <v>miércoles-16:55-card-ANON-0000-0000-1104-Latte</v>
      </c>
      <c r="L2769" t="str">
        <f>IF(COUNTIF($K$2:K2769,K2769)=1,"único","repetido")</f>
        <v>único</v>
      </c>
    </row>
    <row r="2770" spans="1:12" x14ac:dyDescent="0.3">
      <c r="A2770" s="1">
        <v>45672</v>
      </c>
      <c r="B2770" s="2">
        <v>45672.754310405093</v>
      </c>
      <c r="C2770" s="2" t="str">
        <f>TEXT(Tabla1[[#This Row],[date]],"mmm")</f>
        <v>ene</v>
      </c>
      <c r="D2770" s="2" t="str">
        <f>TEXT(Tabla1[[#This Row],[date]],"dddd")</f>
        <v>miércoles</v>
      </c>
      <c r="E2770" s="2" t="str">
        <f>TEXT(Tabla1[[#This Row],[datetime]],"hh:mm")</f>
        <v>18:06</v>
      </c>
      <c r="F2770" t="s">
        <v>3</v>
      </c>
      <c r="G2770" t="s">
        <v>1119</v>
      </c>
      <c r="H2770" t="str">
        <f>IF(ISBLANK(G2770),"cash",IF(COUNTIF($D$2:D2770,D2770)=1,"Nuevo","frecuente"))</f>
        <v>frecuente</v>
      </c>
      <c r="I2770" s="8">
        <v>35.76</v>
      </c>
      <c r="J2770" t="s">
        <v>7</v>
      </c>
      <c r="K2770" t="str">
        <f>Tabla1[[#This Row],[day_of_the_week]]&amp;"-"&amp;Tabla1[[#This Row],[hour]]&amp;"-"&amp;Tabla1[[#This Row],[cash_type]]&amp;"-"&amp;Tabla1[[#This Row],[card]]&amp;"-"&amp;Tabla1[[#This Row],[coffee_name]]</f>
        <v>miércoles-18:06-card-ANON-0000-0000-1105-Latte</v>
      </c>
      <c r="L2770" t="str">
        <f>IF(COUNTIF($K$2:K2770,K2770)=1,"único","repetido")</f>
        <v>único</v>
      </c>
    </row>
    <row r="2771" spans="1:12" x14ac:dyDescent="0.3">
      <c r="A2771" s="1">
        <v>45672</v>
      </c>
      <c r="B2771" s="2">
        <v>45672.82724658565</v>
      </c>
      <c r="C2771" s="2" t="str">
        <f>TEXT(Tabla1[[#This Row],[date]],"mmm")</f>
        <v>ene</v>
      </c>
      <c r="D2771" s="2" t="str">
        <f>TEXT(Tabla1[[#This Row],[date]],"dddd")</f>
        <v>miércoles</v>
      </c>
      <c r="E2771" s="2" t="str">
        <f>TEXT(Tabla1[[#This Row],[datetime]],"hh:mm")</f>
        <v>19:51</v>
      </c>
      <c r="F2771" t="s">
        <v>3</v>
      </c>
      <c r="G2771" t="s">
        <v>1111</v>
      </c>
      <c r="H2771" t="str">
        <f>IF(ISBLANK(G2771),"cash",IF(COUNTIF($D$2:D2771,D2771)=1,"Nuevo","frecuente"))</f>
        <v>frecuente</v>
      </c>
      <c r="I2771" s="8">
        <v>35.76</v>
      </c>
      <c r="J2771" t="s">
        <v>7</v>
      </c>
      <c r="K2771" t="str">
        <f>Tabla1[[#This Row],[day_of_the_week]]&amp;"-"&amp;Tabla1[[#This Row],[hour]]&amp;"-"&amp;Tabla1[[#This Row],[cash_type]]&amp;"-"&amp;Tabla1[[#This Row],[card]]&amp;"-"&amp;Tabla1[[#This Row],[coffee_name]]</f>
        <v>miércoles-19:51-card-ANON-0000-0000-1097-Latte</v>
      </c>
      <c r="L2771" t="str">
        <f>IF(COUNTIF($K$2:K2771,K2771)=1,"único","repetido")</f>
        <v>único</v>
      </c>
    </row>
    <row r="2772" spans="1:12" x14ac:dyDescent="0.3">
      <c r="A2772" s="1">
        <v>45672</v>
      </c>
      <c r="B2772" s="2">
        <v>45672.903637314812</v>
      </c>
      <c r="C2772" s="2" t="str">
        <f>TEXT(Tabla1[[#This Row],[date]],"mmm")</f>
        <v>ene</v>
      </c>
      <c r="D2772" s="2" t="str">
        <f>TEXT(Tabla1[[#This Row],[date]],"dddd")</f>
        <v>miércoles</v>
      </c>
      <c r="E2772" s="2" t="str">
        <f>TEXT(Tabla1[[#This Row],[datetime]],"hh:mm")</f>
        <v>21:41</v>
      </c>
      <c r="F2772" t="s">
        <v>3</v>
      </c>
      <c r="G2772" t="s">
        <v>745</v>
      </c>
      <c r="H2772" t="str">
        <f>IF(ISBLANK(G2772),"cash",IF(COUNTIF($D$2:D2772,D2772)=1,"Nuevo","frecuente"))</f>
        <v>frecuente</v>
      </c>
      <c r="I2772" s="8">
        <v>35.76</v>
      </c>
      <c r="J2772" t="s">
        <v>43</v>
      </c>
      <c r="K2772" t="str">
        <f>Tabla1[[#This Row],[day_of_the_week]]&amp;"-"&amp;Tabla1[[#This Row],[hour]]&amp;"-"&amp;Tabla1[[#This Row],[cash_type]]&amp;"-"&amp;Tabla1[[#This Row],[card]]&amp;"-"&amp;Tabla1[[#This Row],[coffee_name]]</f>
        <v>miércoles-21:41-card-ANON-0000-0000-0731-Cappuccino</v>
      </c>
      <c r="L2772" t="str">
        <f>IF(COUNTIF($K$2:K2772,K2772)=1,"único","repetido")</f>
        <v>único</v>
      </c>
    </row>
    <row r="2773" spans="1:12" x14ac:dyDescent="0.3">
      <c r="A2773" s="1">
        <v>45673</v>
      </c>
      <c r="B2773" s="2">
        <v>45673.397889861109</v>
      </c>
      <c r="C2773" s="2" t="str">
        <f>TEXT(Tabla1[[#This Row],[date]],"mmm")</f>
        <v>ene</v>
      </c>
      <c r="D2773" s="2" t="str">
        <f>TEXT(Tabla1[[#This Row],[date]],"dddd")</f>
        <v>jueves</v>
      </c>
      <c r="E2773" s="2" t="str">
        <f>TEXT(Tabla1[[#This Row],[datetime]],"hh:mm")</f>
        <v>09:32</v>
      </c>
      <c r="F2773" t="s">
        <v>3</v>
      </c>
      <c r="G2773" t="s">
        <v>900</v>
      </c>
      <c r="H2773" t="str">
        <f>IF(ISBLANK(G2773),"cash",IF(COUNTIF($D$2:D2773,D2773)=1,"Nuevo","frecuente"))</f>
        <v>frecuente</v>
      </c>
      <c r="I2773" s="8">
        <v>35.76</v>
      </c>
      <c r="J2773" t="s">
        <v>7</v>
      </c>
      <c r="K2773" t="str">
        <f>Tabla1[[#This Row],[day_of_the_week]]&amp;"-"&amp;Tabla1[[#This Row],[hour]]&amp;"-"&amp;Tabla1[[#This Row],[cash_type]]&amp;"-"&amp;Tabla1[[#This Row],[card]]&amp;"-"&amp;Tabla1[[#This Row],[coffee_name]]</f>
        <v>jueves-09:32-card-ANON-0000-0000-0886-Latte</v>
      </c>
      <c r="L2773" t="str">
        <f>IF(COUNTIF($K$2:K2773,K2773)=1,"único","repetido")</f>
        <v>único</v>
      </c>
    </row>
    <row r="2774" spans="1:12" x14ac:dyDescent="0.3">
      <c r="A2774" s="1">
        <v>45673</v>
      </c>
      <c r="B2774" s="2">
        <v>45673.401497210645</v>
      </c>
      <c r="C2774" s="2" t="str">
        <f>TEXT(Tabla1[[#This Row],[date]],"mmm")</f>
        <v>ene</v>
      </c>
      <c r="D2774" s="2" t="str">
        <f>TEXT(Tabla1[[#This Row],[date]],"dddd")</f>
        <v>jueves</v>
      </c>
      <c r="E2774" s="2" t="str">
        <f>TEXT(Tabla1[[#This Row],[datetime]],"hh:mm")</f>
        <v>09:38</v>
      </c>
      <c r="F2774" t="s">
        <v>3</v>
      </c>
      <c r="G2774" t="s">
        <v>433</v>
      </c>
      <c r="H2774" t="str">
        <f>IF(ISBLANK(G2774),"cash",IF(COUNTIF($D$2:D2774,D2774)=1,"Nuevo","frecuente"))</f>
        <v>frecuente</v>
      </c>
      <c r="I2774" s="8">
        <v>30.86</v>
      </c>
      <c r="J2774" t="s">
        <v>14</v>
      </c>
      <c r="K2774" t="str">
        <f>Tabla1[[#This Row],[day_of_the_week]]&amp;"-"&amp;Tabla1[[#This Row],[hour]]&amp;"-"&amp;Tabla1[[#This Row],[cash_type]]&amp;"-"&amp;Tabla1[[#This Row],[card]]&amp;"-"&amp;Tabla1[[#This Row],[coffee_name]]</f>
        <v>jueves-09:38-card-ANON-0000-0000-0419-Americano with Milk</v>
      </c>
      <c r="L2774" t="str">
        <f>IF(COUNTIF($K$2:K2774,K2774)=1,"único","repetido")</f>
        <v>único</v>
      </c>
    </row>
    <row r="2775" spans="1:12" x14ac:dyDescent="0.3">
      <c r="A2775" s="1">
        <v>45673</v>
      </c>
      <c r="B2775" s="2">
        <v>45673.445612048614</v>
      </c>
      <c r="C2775" s="2" t="str">
        <f>TEXT(Tabla1[[#This Row],[date]],"mmm")</f>
        <v>ene</v>
      </c>
      <c r="D2775" s="2" t="str">
        <f>TEXT(Tabla1[[#This Row],[date]],"dddd")</f>
        <v>jueves</v>
      </c>
      <c r="E2775" s="2" t="str">
        <f>TEXT(Tabla1[[#This Row],[datetime]],"hh:mm")</f>
        <v>10:41</v>
      </c>
      <c r="F2775" t="s">
        <v>3</v>
      </c>
      <c r="G2775" t="s">
        <v>23</v>
      </c>
      <c r="H2775" t="str">
        <f>IF(ISBLANK(G2775),"cash",IF(COUNTIF($D$2:D2775,D2775)=1,"Nuevo","frecuente"))</f>
        <v>frecuente</v>
      </c>
      <c r="I2775" s="8">
        <v>30.86</v>
      </c>
      <c r="J2775" t="s">
        <v>14</v>
      </c>
      <c r="K2775" t="str">
        <f>Tabla1[[#This Row],[day_of_the_week]]&amp;"-"&amp;Tabla1[[#This Row],[hour]]&amp;"-"&amp;Tabla1[[#This Row],[cash_type]]&amp;"-"&amp;Tabla1[[#This Row],[card]]&amp;"-"&amp;Tabla1[[#This Row],[coffee_name]]</f>
        <v>jueves-10:41-card-ANON-0000-0000-0012-Americano with Milk</v>
      </c>
      <c r="L2775" t="str">
        <f>IF(COUNTIF($K$2:K2775,K2775)=1,"único","repetido")</f>
        <v>único</v>
      </c>
    </row>
    <row r="2776" spans="1:12" x14ac:dyDescent="0.3">
      <c r="A2776" s="1">
        <v>45673</v>
      </c>
      <c r="B2776" s="2">
        <v>45673.508522511576</v>
      </c>
      <c r="C2776" s="2" t="str">
        <f>TEXT(Tabla1[[#This Row],[date]],"mmm")</f>
        <v>ene</v>
      </c>
      <c r="D2776" s="2" t="str">
        <f>TEXT(Tabla1[[#This Row],[date]],"dddd")</f>
        <v>jueves</v>
      </c>
      <c r="E2776" s="2" t="str">
        <f>TEXT(Tabla1[[#This Row],[datetime]],"hh:mm")</f>
        <v>12:12</v>
      </c>
      <c r="F2776" t="s">
        <v>3</v>
      </c>
      <c r="G2776" t="s">
        <v>155</v>
      </c>
      <c r="H2776" t="str">
        <f>IF(ISBLANK(G2776),"cash",IF(COUNTIF($D$2:D2776,D2776)=1,"Nuevo","frecuente"))</f>
        <v>frecuente</v>
      </c>
      <c r="I2776" s="8">
        <v>25.96</v>
      </c>
      <c r="J2776" t="s">
        <v>28</v>
      </c>
      <c r="K2776" t="str">
        <f>Tabla1[[#This Row],[day_of_the_week]]&amp;"-"&amp;Tabla1[[#This Row],[hour]]&amp;"-"&amp;Tabla1[[#This Row],[cash_type]]&amp;"-"&amp;Tabla1[[#This Row],[card]]&amp;"-"&amp;Tabla1[[#This Row],[coffee_name]]</f>
        <v>jueves-12:12-card-ANON-0000-0000-0141-Cortado</v>
      </c>
      <c r="L2776" t="str">
        <f>IF(COUNTIF($K$2:K2776,K2776)=1,"único","repetido")</f>
        <v>único</v>
      </c>
    </row>
    <row r="2777" spans="1:12" x14ac:dyDescent="0.3">
      <c r="A2777" s="1">
        <v>45673</v>
      </c>
      <c r="B2777" s="2">
        <v>45673.63633321759</v>
      </c>
      <c r="C2777" s="2" t="str">
        <f>TEXT(Tabla1[[#This Row],[date]],"mmm")</f>
        <v>ene</v>
      </c>
      <c r="D2777" s="2" t="str">
        <f>TEXT(Tabla1[[#This Row],[date]],"dddd")</f>
        <v>jueves</v>
      </c>
      <c r="E2777" s="2" t="str">
        <f>TEXT(Tabla1[[#This Row],[datetime]],"hh:mm")</f>
        <v>15:16</v>
      </c>
      <c r="F2777" t="s">
        <v>3</v>
      </c>
      <c r="G2777" t="s">
        <v>1120</v>
      </c>
      <c r="H2777" t="str">
        <f>IF(ISBLANK(G2777),"cash",IF(COUNTIF($D$2:D2777,D2777)=1,"Nuevo","frecuente"))</f>
        <v>frecuente</v>
      </c>
      <c r="I2777" s="8">
        <v>35.76</v>
      </c>
      <c r="J2777" t="s">
        <v>7</v>
      </c>
      <c r="K2777" t="str">
        <f>Tabla1[[#This Row],[day_of_the_week]]&amp;"-"&amp;Tabla1[[#This Row],[hour]]&amp;"-"&amp;Tabla1[[#This Row],[cash_type]]&amp;"-"&amp;Tabla1[[#This Row],[card]]&amp;"-"&amp;Tabla1[[#This Row],[coffee_name]]</f>
        <v>jueves-15:16-card-ANON-0000-0000-1106-Latte</v>
      </c>
      <c r="L2777" t="str">
        <f>IF(COUNTIF($K$2:K2777,K2777)=1,"único","repetido")</f>
        <v>único</v>
      </c>
    </row>
    <row r="2778" spans="1:12" x14ac:dyDescent="0.3">
      <c r="A2778" s="1">
        <v>45673</v>
      </c>
      <c r="B2778" s="2">
        <v>45673.691099606483</v>
      </c>
      <c r="C2778" s="2" t="str">
        <f>TEXT(Tabla1[[#This Row],[date]],"mmm")</f>
        <v>ene</v>
      </c>
      <c r="D2778" s="2" t="str">
        <f>TEXT(Tabla1[[#This Row],[date]],"dddd")</f>
        <v>jueves</v>
      </c>
      <c r="E2778" s="2" t="str">
        <f>TEXT(Tabla1[[#This Row],[datetime]],"hh:mm")</f>
        <v>16:35</v>
      </c>
      <c r="F2778" t="s">
        <v>3</v>
      </c>
      <c r="G2778" t="s">
        <v>420</v>
      </c>
      <c r="H2778" t="str">
        <f>IF(ISBLANK(G2778),"cash",IF(COUNTIF($D$2:D2778,D2778)=1,"Nuevo","frecuente"))</f>
        <v>frecuente</v>
      </c>
      <c r="I2778" s="8">
        <v>35.76</v>
      </c>
      <c r="J2778" t="s">
        <v>7</v>
      </c>
      <c r="K2778" t="str">
        <f>Tabla1[[#This Row],[day_of_the_week]]&amp;"-"&amp;Tabla1[[#This Row],[hour]]&amp;"-"&amp;Tabla1[[#This Row],[cash_type]]&amp;"-"&amp;Tabla1[[#This Row],[card]]&amp;"-"&amp;Tabla1[[#This Row],[coffee_name]]</f>
        <v>jueves-16:35-card-ANON-0000-0000-0406-Latte</v>
      </c>
      <c r="L2778" t="str">
        <f>IF(COUNTIF($K$2:K2778,K2778)=1,"único","repetido")</f>
        <v>único</v>
      </c>
    </row>
    <row r="2779" spans="1:12" x14ac:dyDescent="0.3">
      <c r="A2779" s="1">
        <v>45673</v>
      </c>
      <c r="B2779" s="2">
        <v>45673.761081585646</v>
      </c>
      <c r="C2779" s="2" t="str">
        <f>TEXT(Tabla1[[#This Row],[date]],"mmm")</f>
        <v>ene</v>
      </c>
      <c r="D2779" s="2" t="str">
        <f>TEXT(Tabla1[[#This Row],[date]],"dddd")</f>
        <v>jueves</v>
      </c>
      <c r="E2779" s="2" t="str">
        <f>TEXT(Tabla1[[#This Row],[datetime]],"hh:mm")</f>
        <v>18:15</v>
      </c>
      <c r="F2779" t="s">
        <v>3</v>
      </c>
      <c r="G2779" t="s">
        <v>1111</v>
      </c>
      <c r="H2779" t="str">
        <f>IF(ISBLANK(G2779),"cash",IF(COUNTIF($D$2:D2779,D2779)=1,"Nuevo","frecuente"))</f>
        <v>frecuente</v>
      </c>
      <c r="I2779" s="8">
        <v>35.76</v>
      </c>
      <c r="J2779" t="s">
        <v>43</v>
      </c>
      <c r="K2779" t="str">
        <f>Tabla1[[#This Row],[day_of_the_week]]&amp;"-"&amp;Tabla1[[#This Row],[hour]]&amp;"-"&amp;Tabla1[[#This Row],[cash_type]]&amp;"-"&amp;Tabla1[[#This Row],[card]]&amp;"-"&amp;Tabla1[[#This Row],[coffee_name]]</f>
        <v>jueves-18:15-card-ANON-0000-0000-1097-Cappuccino</v>
      </c>
      <c r="L2779" t="str">
        <f>IF(COUNTIF($K$2:K2779,K2779)=1,"único","repetido")</f>
        <v>único</v>
      </c>
    </row>
    <row r="2780" spans="1:12" x14ac:dyDescent="0.3">
      <c r="A2780" s="1">
        <v>45673</v>
      </c>
      <c r="B2780" s="2">
        <v>45673.88610787037</v>
      </c>
      <c r="C2780" s="2" t="str">
        <f>TEXT(Tabla1[[#This Row],[date]],"mmm")</f>
        <v>ene</v>
      </c>
      <c r="D2780" s="2" t="str">
        <f>TEXT(Tabla1[[#This Row],[date]],"dddd")</f>
        <v>jueves</v>
      </c>
      <c r="E2780" s="2" t="str">
        <f>TEXT(Tabla1[[#This Row],[datetime]],"hh:mm")</f>
        <v>21:16</v>
      </c>
      <c r="F2780" t="s">
        <v>3</v>
      </c>
      <c r="G2780" t="s">
        <v>1059</v>
      </c>
      <c r="H2780" t="str">
        <f>IF(ISBLANK(G2780),"cash",IF(COUNTIF($D$2:D2780,D2780)=1,"Nuevo","frecuente"))</f>
        <v>frecuente</v>
      </c>
      <c r="I2780" s="8">
        <v>35.76</v>
      </c>
      <c r="J2780" t="s">
        <v>9</v>
      </c>
      <c r="K2780" t="str">
        <f>Tabla1[[#This Row],[day_of_the_week]]&amp;"-"&amp;Tabla1[[#This Row],[hour]]&amp;"-"&amp;Tabla1[[#This Row],[cash_type]]&amp;"-"&amp;Tabla1[[#This Row],[card]]&amp;"-"&amp;Tabla1[[#This Row],[coffee_name]]</f>
        <v>jueves-21:16-card-ANON-0000-0000-1045-Hot Chocolate</v>
      </c>
      <c r="L2780" t="str">
        <f>IF(COUNTIF($K$2:K2780,K2780)=1,"único","repetido")</f>
        <v>único</v>
      </c>
    </row>
    <row r="2781" spans="1:12" x14ac:dyDescent="0.3">
      <c r="A2781" s="1">
        <v>45673</v>
      </c>
      <c r="B2781" s="2">
        <v>45673.902922847221</v>
      </c>
      <c r="C2781" s="2" t="str">
        <f>TEXT(Tabla1[[#This Row],[date]],"mmm")</f>
        <v>ene</v>
      </c>
      <c r="D2781" s="2" t="str">
        <f>TEXT(Tabla1[[#This Row],[date]],"dddd")</f>
        <v>jueves</v>
      </c>
      <c r="E2781" s="2" t="str">
        <f>TEXT(Tabla1[[#This Row],[datetime]],"hh:mm")</f>
        <v>21:40</v>
      </c>
      <c r="F2781" t="s">
        <v>3</v>
      </c>
      <c r="G2781" t="s">
        <v>1121</v>
      </c>
      <c r="H2781" t="str">
        <f>IF(ISBLANK(G2781),"cash",IF(COUNTIF($D$2:D2781,D2781)=1,"Nuevo","frecuente"))</f>
        <v>frecuente</v>
      </c>
      <c r="I2781" s="8">
        <v>25.96</v>
      </c>
      <c r="J2781" t="s">
        <v>28</v>
      </c>
      <c r="K2781" t="str">
        <f>Tabla1[[#This Row],[day_of_the_week]]&amp;"-"&amp;Tabla1[[#This Row],[hour]]&amp;"-"&amp;Tabla1[[#This Row],[cash_type]]&amp;"-"&amp;Tabla1[[#This Row],[card]]&amp;"-"&amp;Tabla1[[#This Row],[coffee_name]]</f>
        <v>jueves-21:40-card-ANON-0000-0000-1107-Cortado</v>
      </c>
      <c r="L2781" t="str">
        <f>IF(COUNTIF($K$2:K2781,K2781)=1,"único","repetido")</f>
        <v>único</v>
      </c>
    </row>
    <row r="2782" spans="1:12" x14ac:dyDescent="0.3">
      <c r="A2782" s="1">
        <v>45674</v>
      </c>
      <c r="B2782" s="2">
        <v>45674.318284328707</v>
      </c>
      <c r="C2782" s="2" t="str">
        <f>TEXT(Tabla1[[#This Row],[date]],"mmm")</f>
        <v>ene</v>
      </c>
      <c r="D2782" s="2" t="str">
        <f>TEXT(Tabla1[[#This Row],[date]],"dddd")</f>
        <v>viernes</v>
      </c>
      <c r="E2782" s="2" t="str">
        <f>TEXT(Tabla1[[#This Row],[datetime]],"hh:mm")</f>
        <v>07:38</v>
      </c>
      <c r="F2782" t="s">
        <v>3</v>
      </c>
      <c r="G2782" t="s">
        <v>1122</v>
      </c>
      <c r="H2782" t="str">
        <f>IF(ISBLANK(G2782),"cash",IF(COUNTIF($D$2:D2782,D2782)=1,"Nuevo","frecuente"))</f>
        <v>frecuente</v>
      </c>
      <c r="I2782" s="8">
        <v>35.76</v>
      </c>
      <c r="J2782" t="s">
        <v>18</v>
      </c>
      <c r="K2782" t="str">
        <f>Tabla1[[#This Row],[day_of_the_week]]&amp;"-"&amp;Tabla1[[#This Row],[hour]]&amp;"-"&amp;Tabla1[[#This Row],[cash_type]]&amp;"-"&amp;Tabla1[[#This Row],[card]]&amp;"-"&amp;Tabla1[[#This Row],[coffee_name]]</f>
        <v>viernes-07:38-card-ANON-0000-0000-1108-Cocoa</v>
      </c>
      <c r="L2782" t="str">
        <f>IF(COUNTIF($K$2:K2782,K2782)=1,"único","repetido")</f>
        <v>único</v>
      </c>
    </row>
    <row r="2783" spans="1:12" x14ac:dyDescent="0.3">
      <c r="A2783" s="1">
        <v>45674</v>
      </c>
      <c r="B2783" s="2">
        <v>45674.351629745368</v>
      </c>
      <c r="C2783" s="2" t="str">
        <f>TEXT(Tabla1[[#This Row],[date]],"mmm")</f>
        <v>ene</v>
      </c>
      <c r="D2783" s="2" t="str">
        <f>TEXT(Tabla1[[#This Row],[date]],"dddd")</f>
        <v>viernes</v>
      </c>
      <c r="E2783" s="2" t="str">
        <f>TEXT(Tabla1[[#This Row],[datetime]],"hh:mm")</f>
        <v>08:26</v>
      </c>
      <c r="F2783" t="s">
        <v>3</v>
      </c>
      <c r="G2783" t="s">
        <v>1123</v>
      </c>
      <c r="H2783" t="str">
        <f>IF(ISBLANK(G2783),"cash",IF(COUNTIF($D$2:D2783,D2783)=1,"Nuevo","frecuente"))</f>
        <v>frecuente</v>
      </c>
      <c r="I2783" s="8">
        <v>35.76</v>
      </c>
      <c r="J2783" t="s">
        <v>7</v>
      </c>
      <c r="K2783" t="str">
        <f>Tabla1[[#This Row],[day_of_the_week]]&amp;"-"&amp;Tabla1[[#This Row],[hour]]&amp;"-"&amp;Tabla1[[#This Row],[cash_type]]&amp;"-"&amp;Tabla1[[#This Row],[card]]&amp;"-"&amp;Tabla1[[#This Row],[coffee_name]]</f>
        <v>viernes-08:26-card-ANON-0000-0000-1109-Latte</v>
      </c>
      <c r="L2783" t="str">
        <f>IF(COUNTIF($K$2:K2783,K2783)=1,"único","repetido")</f>
        <v>único</v>
      </c>
    </row>
    <row r="2784" spans="1:12" x14ac:dyDescent="0.3">
      <c r="A2784" s="1">
        <v>45674</v>
      </c>
      <c r="B2784" s="2">
        <v>45674.352643194441</v>
      </c>
      <c r="C2784" s="2" t="str">
        <f>TEXT(Tabla1[[#This Row],[date]],"mmm")</f>
        <v>ene</v>
      </c>
      <c r="D2784" s="2" t="str">
        <f>TEXT(Tabla1[[#This Row],[date]],"dddd")</f>
        <v>viernes</v>
      </c>
      <c r="E2784" s="2" t="str">
        <f>TEXT(Tabla1[[#This Row],[datetime]],"hh:mm")</f>
        <v>08:27</v>
      </c>
      <c r="F2784" t="s">
        <v>3</v>
      </c>
      <c r="G2784" t="s">
        <v>1123</v>
      </c>
      <c r="H2784" t="str">
        <f>IF(ISBLANK(G2784),"cash",IF(COUNTIF($D$2:D2784,D2784)=1,"Nuevo","frecuente"))</f>
        <v>frecuente</v>
      </c>
      <c r="I2784" s="8">
        <v>35.76</v>
      </c>
      <c r="J2784" t="s">
        <v>43</v>
      </c>
      <c r="K2784" t="str">
        <f>Tabla1[[#This Row],[day_of_the_week]]&amp;"-"&amp;Tabla1[[#This Row],[hour]]&amp;"-"&amp;Tabla1[[#This Row],[cash_type]]&amp;"-"&amp;Tabla1[[#This Row],[card]]&amp;"-"&amp;Tabla1[[#This Row],[coffee_name]]</f>
        <v>viernes-08:27-card-ANON-0000-0000-1109-Cappuccino</v>
      </c>
      <c r="L2784" t="str">
        <f>IF(COUNTIF($K$2:K2784,K2784)=1,"único","repetido")</f>
        <v>único</v>
      </c>
    </row>
    <row r="2785" spans="1:12" x14ac:dyDescent="0.3">
      <c r="A2785" s="1">
        <v>45674</v>
      </c>
      <c r="B2785" s="2">
        <v>45674.366621238427</v>
      </c>
      <c r="C2785" s="2" t="str">
        <f>TEXT(Tabla1[[#This Row],[date]],"mmm")</f>
        <v>ene</v>
      </c>
      <c r="D2785" s="2" t="str">
        <f>TEXT(Tabla1[[#This Row],[date]],"dddd")</f>
        <v>viernes</v>
      </c>
      <c r="E2785" s="2" t="str">
        <f>TEXT(Tabla1[[#This Row],[datetime]],"hh:mm")</f>
        <v>08:47</v>
      </c>
      <c r="F2785" t="s">
        <v>3</v>
      </c>
      <c r="G2785" t="s">
        <v>290</v>
      </c>
      <c r="H2785" t="str">
        <f>IF(ISBLANK(G2785),"cash",IF(COUNTIF($D$2:D2785,D2785)=1,"Nuevo","frecuente"))</f>
        <v>frecuente</v>
      </c>
      <c r="I2785" s="8">
        <v>30.86</v>
      </c>
      <c r="J2785" t="s">
        <v>14</v>
      </c>
      <c r="K2785" t="str">
        <f>Tabla1[[#This Row],[day_of_the_week]]&amp;"-"&amp;Tabla1[[#This Row],[hour]]&amp;"-"&amp;Tabla1[[#This Row],[cash_type]]&amp;"-"&amp;Tabla1[[#This Row],[card]]&amp;"-"&amp;Tabla1[[#This Row],[coffee_name]]</f>
        <v>viernes-08:47-card-ANON-0000-0000-0276-Americano with Milk</v>
      </c>
      <c r="L2785" t="str">
        <f>IF(COUNTIF($K$2:K2785,K2785)=1,"único","repetido")</f>
        <v>único</v>
      </c>
    </row>
    <row r="2786" spans="1:12" x14ac:dyDescent="0.3">
      <c r="A2786" s="1">
        <v>45674</v>
      </c>
      <c r="B2786" s="2">
        <v>45674.394194652778</v>
      </c>
      <c r="C2786" s="2" t="str">
        <f>TEXT(Tabla1[[#This Row],[date]],"mmm")</f>
        <v>ene</v>
      </c>
      <c r="D2786" s="2" t="str">
        <f>TEXT(Tabla1[[#This Row],[date]],"dddd")</f>
        <v>viernes</v>
      </c>
      <c r="E2786" s="2" t="str">
        <f>TEXT(Tabla1[[#This Row],[datetime]],"hh:mm")</f>
        <v>09:27</v>
      </c>
      <c r="F2786" t="s">
        <v>3</v>
      </c>
      <c r="G2786" t="s">
        <v>23</v>
      </c>
      <c r="H2786" t="str">
        <f>IF(ISBLANK(G2786),"cash",IF(COUNTIF($D$2:D2786,D2786)=1,"Nuevo","frecuente"))</f>
        <v>frecuente</v>
      </c>
      <c r="I2786" s="8">
        <v>30.86</v>
      </c>
      <c r="J2786" t="s">
        <v>14</v>
      </c>
      <c r="K2786" t="str">
        <f>Tabla1[[#This Row],[day_of_the_week]]&amp;"-"&amp;Tabla1[[#This Row],[hour]]&amp;"-"&amp;Tabla1[[#This Row],[cash_type]]&amp;"-"&amp;Tabla1[[#This Row],[card]]&amp;"-"&amp;Tabla1[[#This Row],[coffee_name]]</f>
        <v>viernes-09:27-card-ANON-0000-0000-0012-Americano with Milk</v>
      </c>
      <c r="L2786" t="str">
        <f>IF(COUNTIF($K$2:K2786,K2786)=1,"único","repetido")</f>
        <v>único</v>
      </c>
    </row>
    <row r="2787" spans="1:12" x14ac:dyDescent="0.3">
      <c r="A2787" s="1">
        <v>45674</v>
      </c>
      <c r="B2787" s="2">
        <v>45674.597846898148</v>
      </c>
      <c r="C2787" s="2" t="str">
        <f>TEXT(Tabla1[[#This Row],[date]],"mmm")</f>
        <v>ene</v>
      </c>
      <c r="D2787" s="2" t="str">
        <f>TEXT(Tabla1[[#This Row],[date]],"dddd")</f>
        <v>viernes</v>
      </c>
      <c r="E2787" s="2" t="str">
        <f>TEXT(Tabla1[[#This Row],[datetime]],"hh:mm")</f>
        <v>14:20</v>
      </c>
      <c r="F2787" t="s">
        <v>3</v>
      </c>
      <c r="G2787" t="s">
        <v>1124</v>
      </c>
      <c r="H2787" t="str">
        <f>IF(ISBLANK(G2787),"cash",IF(COUNTIF($D$2:D2787,D2787)=1,"Nuevo","frecuente"))</f>
        <v>frecuente</v>
      </c>
      <c r="I2787" s="8">
        <v>35.76</v>
      </c>
      <c r="J2787" t="s">
        <v>18</v>
      </c>
      <c r="K2787" t="str">
        <f>Tabla1[[#This Row],[day_of_the_week]]&amp;"-"&amp;Tabla1[[#This Row],[hour]]&amp;"-"&amp;Tabla1[[#This Row],[cash_type]]&amp;"-"&amp;Tabla1[[#This Row],[card]]&amp;"-"&amp;Tabla1[[#This Row],[coffee_name]]</f>
        <v>viernes-14:20-card-ANON-0000-0000-1110-Cocoa</v>
      </c>
      <c r="L2787" t="str">
        <f>IF(COUNTIF($K$2:K2787,K2787)=1,"único","repetido")</f>
        <v>único</v>
      </c>
    </row>
    <row r="2788" spans="1:12" x14ac:dyDescent="0.3">
      <c r="A2788" s="1">
        <v>45674</v>
      </c>
      <c r="B2788" s="2">
        <v>45674.598642013887</v>
      </c>
      <c r="C2788" s="2" t="str">
        <f>TEXT(Tabla1[[#This Row],[date]],"mmm")</f>
        <v>ene</v>
      </c>
      <c r="D2788" s="2" t="str">
        <f>TEXT(Tabla1[[#This Row],[date]],"dddd")</f>
        <v>viernes</v>
      </c>
      <c r="E2788" s="2" t="str">
        <f>TEXT(Tabla1[[#This Row],[datetime]],"hh:mm")</f>
        <v>14:22</v>
      </c>
      <c r="F2788" t="s">
        <v>3</v>
      </c>
      <c r="G2788" t="s">
        <v>1124</v>
      </c>
      <c r="H2788" t="str">
        <f>IF(ISBLANK(G2788),"cash",IF(COUNTIF($D$2:D2788,D2788)=1,"Nuevo","frecuente"))</f>
        <v>frecuente</v>
      </c>
      <c r="I2788" s="8">
        <v>35.76</v>
      </c>
      <c r="J2788" t="s">
        <v>18</v>
      </c>
      <c r="K2788" t="str">
        <f>Tabla1[[#This Row],[day_of_the_week]]&amp;"-"&amp;Tabla1[[#This Row],[hour]]&amp;"-"&amp;Tabla1[[#This Row],[cash_type]]&amp;"-"&amp;Tabla1[[#This Row],[card]]&amp;"-"&amp;Tabla1[[#This Row],[coffee_name]]</f>
        <v>viernes-14:22-card-ANON-0000-0000-1110-Cocoa</v>
      </c>
      <c r="L2788" t="str">
        <f>IF(COUNTIF($K$2:K2788,K2788)=1,"único","repetido")</f>
        <v>único</v>
      </c>
    </row>
    <row r="2789" spans="1:12" x14ac:dyDescent="0.3">
      <c r="A2789" s="1">
        <v>45674</v>
      </c>
      <c r="B2789" s="2">
        <v>45674.735539467591</v>
      </c>
      <c r="C2789" s="2" t="str">
        <f>TEXT(Tabla1[[#This Row],[date]],"mmm")</f>
        <v>ene</v>
      </c>
      <c r="D2789" s="2" t="str">
        <f>TEXT(Tabla1[[#This Row],[date]],"dddd")</f>
        <v>viernes</v>
      </c>
      <c r="E2789" s="2" t="str">
        <f>TEXT(Tabla1[[#This Row],[datetime]],"hh:mm")</f>
        <v>17:39</v>
      </c>
      <c r="F2789" t="s">
        <v>3</v>
      </c>
      <c r="G2789" t="s">
        <v>920</v>
      </c>
      <c r="H2789" t="str">
        <f>IF(ISBLANK(G2789),"cash",IF(COUNTIF($D$2:D2789,D2789)=1,"Nuevo","frecuente"))</f>
        <v>frecuente</v>
      </c>
      <c r="I2789" s="8">
        <v>35.76</v>
      </c>
      <c r="J2789" t="s">
        <v>9</v>
      </c>
      <c r="K2789" t="str">
        <f>Tabla1[[#This Row],[day_of_the_week]]&amp;"-"&amp;Tabla1[[#This Row],[hour]]&amp;"-"&amp;Tabla1[[#This Row],[cash_type]]&amp;"-"&amp;Tabla1[[#This Row],[card]]&amp;"-"&amp;Tabla1[[#This Row],[coffee_name]]</f>
        <v>viernes-17:39-card-ANON-0000-0000-0906-Hot Chocolate</v>
      </c>
      <c r="L2789" t="str">
        <f>IF(COUNTIF($K$2:K2789,K2789)=1,"único","repetido")</f>
        <v>único</v>
      </c>
    </row>
    <row r="2790" spans="1:12" x14ac:dyDescent="0.3">
      <c r="A2790" s="1">
        <v>45674</v>
      </c>
      <c r="B2790" s="2">
        <v>45674.890497210647</v>
      </c>
      <c r="C2790" s="2" t="str">
        <f>TEXT(Tabla1[[#This Row],[date]],"mmm")</f>
        <v>ene</v>
      </c>
      <c r="D2790" s="2" t="str">
        <f>TEXT(Tabla1[[#This Row],[date]],"dddd")</f>
        <v>viernes</v>
      </c>
      <c r="E2790" s="2" t="str">
        <f>TEXT(Tabla1[[#This Row],[datetime]],"hh:mm")</f>
        <v>21:22</v>
      </c>
      <c r="F2790" t="s">
        <v>3</v>
      </c>
      <c r="G2790" t="s">
        <v>891</v>
      </c>
      <c r="H2790" t="str">
        <f>IF(ISBLANK(G2790),"cash",IF(COUNTIF($D$2:D2790,D2790)=1,"Nuevo","frecuente"))</f>
        <v>frecuente</v>
      </c>
      <c r="I2790" s="8">
        <v>35.76</v>
      </c>
      <c r="J2790" t="s">
        <v>9</v>
      </c>
      <c r="K2790" t="str">
        <f>Tabla1[[#This Row],[day_of_the_week]]&amp;"-"&amp;Tabla1[[#This Row],[hour]]&amp;"-"&amp;Tabla1[[#This Row],[cash_type]]&amp;"-"&amp;Tabla1[[#This Row],[card]]&amp;"-"&amp;Tabla1[[#This Row],[coffee_name]]</f>
        <v>viernes-21:22-card-ANON-0000-0000-0877-Hot Chocolate</v>
      </c>
      <c r="L2790" t="str">
        <f>IF(COUNTIF($K$2:K2790,K2790)=1,"único","repetido")</f>
        <v>único</v>
      </c>
    </row>
    <row r="2791" spans="1:12" x14ac:dyDescent="0.3">
      <c r="A2791" s="1">
        <v>45675</v>
      </c>
      <c r="B2791" s="2">
        <v>45675.425442395834</v>
      </c>
      <c r="C2791" s="2" t="str">
        <f>TEXT(Tabla1[[#This Row],[date]],"mmm")</f>
        <v>ene</v>
      </c>
      <c r="D2791" s="2" t="str">
        <f>TEXT(Tabla1[[#This Row],[date]],"dddd")</f>
        <v>sábado</v>
      </c>
      <c r="E2791" s="2" t="str">
        <f>TEXT(Tabla1[[#This Row],[datetime]],"hh:mm")</f>
        <v>10:12</v>
      </c>
      <c r="F2791" t="s">
        <v>3</v>
      </c>
      <c r="G2791" t="s">
        <v>1096</v>
      </c>
      <c r="H2791" t="str">
        <f>IF(ISBLANK(G2791),"cash",IF(COUNTIF($D$2:D2791,D2791)=1,"Nuevo","frecuente"))</f>
        <v>frecuente</v>
      </c>
      <c r="I2791" s="8">
        <v>30.86</v>
      </c>
      <c r="J2791" t="s">
        <v>14</v>
      </c>
      <c r="K2791" t="str">
        <f>Tabla1[[#This Row],[day_of_the_week]]&amp;"-"&amp;Tabla1[[#This Row],[hour]]&amp;"-"&amp;Tabla1[[#This Row],[cash_type]]&amp;"-"&amp;Tabla1[[#This Row],[card]]&amp;"-"&amp;Tabla1[[#This Row],[coffee_name]]</f>
        <v>sábado-10:12-card-ANON-0000-0000-1082-Americano with Milk</v>
      </c>
      <c r="L2791" t="str">
        <f>IF(COUNTIF($K$2:K2791,K2791)=1,"único","repetido")</f>
        <v>único</v>
      </c>
    </row>
    <row r="2792" spans="1:12" x14ac:dyDescent="0.3">
      <c r="A2792" s="1">
        <v>45675</v>
      </c>
      <c r="B2792" s="2">
        <v>45675.690047442127</v>
      </c>
      <c r="C2792" s="2" t="str">
        <f>TEXT(Tabla1[[#This Row],[date]],"mmm")</f>
        <v>ene</v>
      </c>
      <c r="D2792" s="2" t="str">
        <f>TEXT(Tabla1[[#This Row],[date]],"dddd")</f>
        <v>sábado</v>
      </c>
      <c r="E2792" s="2" t="str">
        <f>TEXT(Tabla1[[#This Row],[datetime]],"hh:mm")</f>
        <v>16:33</v>
      </c>
      <c r="F2792" t="s">
        <v>3</v>
      </c>
      <c r="G2792" t="s">
        <v>521</v>
      </c>
      <c r="H2792" t="str">
        <f>IF(ISBLANK(G2792),"cash",IF(COUNTIF($D$2:D2792,D2792)=1,"Nuevo","frecuente"))</f>
        <v>frecuente</v>
      </c>
      <c r="I2792" s="8">
        <v>35.76</v>
      </c>
      <c r="J2792" t="s">
        <v>9</v>
      </c>
      <c r="K2792" t="str">
        <f>Tabla1[[#This Row],[day_of_the_week]]&amp;"-"&amp;Tabla1[[#This Row],[hour]]&amp;"-"&amp;Tabla1[[#This Row],[cash_type]]&amp;"-"&amp;Tabla1[[#This Row],[card]]&amp;"-"&amp;Tabla1[[#This Row],[coffee_name]]</f>
        <v>sábado-16:33-card-ANON-0000-0000-0507-Hot Chocolate</v>
      </c>
      <c r="L2792" t="str">
        <f>IF(COUNTIF($K$2:K2792,K2792)=1,"único","repetido")</f>
        <v>único</v>
      </c>
    </row>
    <row r="2793" spans="1:12" x14ac:dyDescent="0.3">
      <c r="A2793" s="1">
        <v>45675</v>
      </c>
      <c r="B2793" s="2">
        <v>45675.691136886577</v>
      </c>
      <c r="C2793" s="2" t="str">
        <f>TEXT(Tabla1[[#This Row],[date]],"mmm")</f>
        <v>ene</v>
      </c>
      <c r="D2793" s="2" t="str">
        <f>TEXT(Tabla1[[#This Row],[date]],"dddd")</f>
        <v>sábado</v>
      </c>
      <c r="E2793" s="2" t="str">
        <f>TEXT(Tabla1[[#This Row],[datetime]],"hh:mm")</f>
        <v>16:35</v>
      </c>
      <c r="F2793" t="s">
        <v>3</v>
      </c>
      <c r="G2793" t="s">
        <v>521</v>
      </c>
      <c r="H2793" t="str">
        <f>IF(ISBLANK(G2793),"cash",IF(COUNTIF($D$2:D2793,D2793)=1,"Nuevo","frecuente"))</f>
        <v>frecuente</v>
      </c>
      <c r="I2793" s="8">
        <v>35.76</v>
      </c>
      <c r="J2793" t="s">
        <v>7</v>
      </c>
      <c r="K2793" t="str">
        <f>Tabla1[[#This Row],[day_of_the_week]]&amp;"-"&amp;Tabla1[[#This Row],[hour]]&amp;"-"&amp;Tabla1[[#This Row],[cash_type]]&amp;"-"&amp;Tabla1[[#This Row],[card]]&amp;"-"&amp;Tabla1[[#This Row],[coffee_name]]</f>
        <v>sábado-16:35-card-ANON-0000-0000-0507-Latte</v>
      </c>
      <c r="L2793" t="str">
        <f>IF(COUNTIF($K$2:K2793,K2793)=1,"único","repetido")</f>
        <v>único</v>
      </c>
    </row>
    <row r="2794" spans="1:12" x14ac:dyDescent="0.3">
      <c r="A2794" s="1">
        <v>45675</v>
      </c>
      <c r="B2794" s="2">
        <v>45675.692001967589</v>
      </c>
      <c r="C2794" s="2" t="str">
        <f>TEXT(Tabla1[[#This Row],[date]],"mmm")</f>
        <v>ene</v>
      </c>
      <c r="D2794" s="2" t="str">
        <f>TEXT(Tabla1[[#This Row],[date]],"dddd")</f>
        <v>sábado</v>
      </c>
      <c r="E2794" s="2" t="str">
        <f>TEXT(Tabla1[[#This Row],[datetime]],"hh:mm")</f>
        <v>16:36</v>
      </c>
      <c r="F2794" t="s">
        <v>3</v>
      </c>
      <c r="G2794" t="s">
        <v>521</v>
      </c>
      <c r="H2794" t="str">
        <f>IF(ISBLANK(G2794),"cash",IF(COUNTIF($D$2:D2794,D2794)=1,"Nuevo","frecuente"))</f>
        <v>frecuente</v>
      </c>
      <c r="I2794" s="8">
        <v>35.76</v>
      </c>
      <c r="J2794" t="s">
        <v>9</v>
      </c>
      <c r="K2794" t="str">
        <f>Tabla1[[#This Row],[day_of_the_week]]&amp;"-"&amp;Tabla1[[#This Row],[hour]]&amp;"-"&amp;Tabla1[[#This Row],[cash_type]]&amp;"-"&amp;Tabla1[[#This Row],[card]]&amp;"-"&amp;Tabla1[[#This Row],[coffee_name]]</f>
        <v>sábado-16:36-card-ANON-0000-0000-0507-Hot Chocolate</v>
      </c>
      <c r="L2794" t="str">
        <f>IF(COUNTIF($K$2:K2794,K2794)=1,"único","repetido")</f>
        <v>único</v>
      </c>
    </row>
    <row r="2795" spans="1:12" x14ac:dyDescent="0.3">
      <c r="A2795" s="1">
        <v>45677</v>
      </c>
      <c r="B2795" s="2">
        <v>45677.354027303241</v>
      </c>
      <c r="C2795" s="2" t="str">
        <f>TEXT(Tabla1[[#This Row],[date]],"mmm")</f>
        <v>ene</v>
      </c>
      <c r="D2795" s="2" t="str">
        <f>TEXT(Tabla1[[#This Row],[date]],"dddd")</f>
        <v>lunes</v>
      </c>
      <c r="E2795" s="2" t="str">
        <f>TEXT(Tabla1[[#This Row],[datetime]],"hh:mm")</f>
        <v>08:29</v>
      </c>
      <c r="F2795" t="s">
        <v>3</v>
      </c>
      <c r="G2795" t="s">
        <v>23</v>
      </c>
      <c r="H2795" t="str">
        <f>IF(ISBLANK(G2795),"cash",IF(COUNTIF($D$2:D2795,D2795)=1,"Nuevo","frecuente"))</f>
        <v>frecuente</v>
      </c>
      <c r="I2795" s="8">
        <v>30.86</v>
      </c>
      <c r="J2795" t="s">
        <v>14</v>
      </c>
      <c r="K2795" t="str">
        <f>Tabla1[[#This Row],[day_of_the_week]]&amp;"-"&amp;Tabla1[[#This Row],[hour]]&amp;"-"&amp;Tabla1[[#This Row],[cash_type]]&amp;"-"&amp;Tabla1[[#This Row],[card]]&amp;"-"&amp;Tabla1[[#This Row],[coffee_name]]</f>
        <v>lunes-08:29-card-ANON-0000-0000-0012-Americano with Milk</v>
      </c>
      <c r="L2795" t="str">
        <f>IF(COUNTIF($K$2:K2795,K2795)=1,"único","repetido")</f>
        <v>único</v>
      </c>
    </row>
    <row r="2796" spans="1:12" x14ac:dyDescent="0.3">
      <c r="A2796" s="1">
        <v>45677</v>
      </c>
      <c r="B2796" s="2">
        <v>45677.456542025466</v>
      </c>
      <c r="C2796" s="2" t="str">
        <f>TEXT(Tabla1[[#This Row],[date]],"mmm")</f>
        <v>ene</v>
      </c>
      <c r="D2796" s="2" t="str">
        <f>TEXT(Tabla1[[#This Row],[date]],"dddd")</f>
        <v>lunes</v>
      </c>
      <c r="E2796" s="2" t="str">
        <f>TEXT(Tabla1[[#This Row],[datetime]],"hh:mm")</f>
        <v>10:57</v>
      </c>
      <c r="F2796" t="s">
        <v>3</v>
      </c>
      <c r="G2796" t="s">
        <v>290</v>
      </c>
      <c r="H2796" t="str">
        <f>IF(ISBLANK(G2796),"cash",IF(COUNTIF($D$2:D2796,D2796)=1,"Nuevo","frecuente"))</f>
        <v>frecuente</v>
      </c>
      <c r="I2796" s="8">
        <v>30.86</v>
      </c>
      <c r="J2796" t="s">
        <v>14</v>
      </c>
      <c r="K2796" t="str">
        <f>Tabla1[[#This Row],[day_of_the_week]]&amp;"-"&amp;Tabla1[[#This Row],[hour]]&amp;"-"&amp;Tabla1[[#This Row],[cash_type]]&amp;"-"&amp;Tabla1[[#This Row],[card]]&amp;"-"&amp;Tabla1[[#This Row],[coffee_name]]</f>
        <v>lunes-10:57-card-ANON-0000-0000-0276-Americano with Milk</v>
      </c>
      <c r="L2796" t="str">
        <f>IF(COUNTIF($K$2:K2796,K2796)=1,"único","repetido")</f>
        <v>único</v>
      </c>
    </row>
    <row r="2797" spans="1:12" x14ac:dyDescent="0.3">
      <c r="A2797" s="1">
        <v>45677</v>
      </c>
      <c r="B2797" s="2">
        <v>45677.486389247686</v>
      </c>
      <c r="C2797" s="2" t="str">
        <f>TEXT(Tabla1[[#This Row],[date]],"mmm")</f>
        <v>ene</v>
      </c>
      <c r="D2797" s="2" t="str">
        <f>TEXT(Tabla1[[#This Row],[date]],"dddd")</f>
        <v>lunes</v>
      </c>
      <c r="E2797" s="2" t="str">
        <f>TEXT(Tabla1[[#This Row],[datetime]],"hh:mm")</f>
        <v>11:40</v>
      </c>
      <c r="F2797" t="s">
        <v>3</v>
      </c>
      <c r="G2797" t="s">
        <v>155</v>
      </c>
      <c r="H2797" t="str">
        <f>IF(ISBLANK(G2797),"cash",IF(COUNTIF($D$2:D2797,D2797)=1,"Nuevo","frecuente"))</f>
        <v>frecuente</v>
      </c>
      <c r="I2797" s="8">
        <v>25.96</v>
      </c>
      <c r="J2797" t="s">
        <v>28</v>
      </c>
      <c r="K2797" t="str">
        <f>Tabla1[[#This Row],[day_of_the_week]]&amp;"-"&amp;Tabla1[[#This Row],[hour]]&amp;"-"&amp;Tabla1[[#This Row],[cash_type]]&amp;"-"&amp;Tabla1[[#This Row],[card]]&amp;"-"&amp;Tabla1[[#This Row],[coffee_name]]</f>
        <v>lunes-11:40-card-ANON-0000-0000-0141-Cortado</v>
      </c>
      <c r="L2797" t="str">
        <f>IF(COUNTIF($K$2:K2797,K2797)=1,"único","repetido")</f>
        <v>único</v>
      </c>
    </row>
    <row r="2798" spans="1:12" x14ac:dyDescent="0.3">
      <c r="A2798" s="1">
        <v>45677</v>
      </c>
      <c r="B2798" s="2">
        <v>45677.503355092595</v>
      </c>
      <c r="C2798" s="2" t="str">
        <f>TEXT(Tabla1[[#This Row],[date]],"mmm")</f>
        <v>ene</v>
      </c>
      <c r="D2798" s="2" t="str">
        <f>TEXT(Tabla1[[#This Row],[date]],"dddd")</f>
        <v>lunes</v>
      </c>
      <c r="E2798" s="2" t="str">
        <f>TEXT(Tabla1[[#This Row],[datetime]],"hh:mm")</f>
        <v>12:04</v>
      </c>
      <c r="F2798" t="s">
        <v>3</v>
      </c>
      <c r="G2798" t="s">
        <v>1125</v>
      </c>
      <c r="H2798" t="str">
        <f>IF(ISBLANK(G2798),"cash",IF(COUNTIF($D$2:D2798,D2798)=1,"Nuevo","frecuente"))</f>
        <v>frecuente</v>
      </c>
      <c r="I2798" s="8">
        <v>25.96</v>
      </c>
      <c r="J2798" t="s">
        <v>11</v>
      </c>
      <c r="K2798" t="str">
        <f>Tabla1[[#This Row],[day_of_the_week]]&amp;"-"&amp;Tabla1[[#This Row],[hour]]&amp;"-"&amp;Tabla1[[#This Row],[cash_type]]&amp;"-"&amp;Tabla1[[#This Row],[card]]&amp;"-"&amp;Tabla1[[#This Row],[coffee_name]]</f>
        <v>lunes-12:04-card-ANON-0000-0000-1111-Americano</v>
      </c>
      <c r="L2798" t="str">
        <f>IF(COUNTIF($K$2:K2798,K2798)=1,"único","repetido")</f>
        <v>único</v>
      </c>
    </row>
    <row r="2799" spans="1:12" x14ac:dyDescent="0.3">
      <c r="A2799" s="1">
        <v>45677</v>
      </c>
      <c r="B2799" s="2">
        <v>45677.504174733796</v>
      </c>
      <c r="C2799" s="2" t="str">
        <f>TEXT(Tabla1[[#This Row],[date]],"mmm")</f>
        <v>ene</v>
      </c>
      <c r="D2799" s="2" t="str">
        <f>TEXT(Tabla1[[#This Row],[date]],"dddd")</f>
        <v>lunes</v>
      </c>
      <c r="E2799" s="2" t="str">
        <f>TEXT(Tabla1[[#This Row],[datetime]],"hh:mm")</f>
        <v>12:06</v>
      </c>
      <c r="F2799" t="s">
        <v>3</v>
      </c>
      <c r="G2799" t="s">
        <v>1125</v>
      </c>
      <c r="H2799" t="str">
        <f>IF(ISBLANK(G2799),"cash",IF(COUNTIF($D$2:D2799,D2799)=1,"Nuevo","frecuente"))</f>
        <v>frecuente</v>
      </c>
      <c r="I2799" s="8">
        <v>25.96</v>
      </c>
      <c r="J2799" t="s">
        <v>28</v>
      </c>
      <c r="K2799" t="str">
        <f>Tabla1[[#This Row],[day_of_the_week]]&amp;"-"&amp;Tabla1[[#This Row],[hour]]&amp;"-"&amp;Tabla1[[#This Row],[cash_type]]&amp;"-"&amp;Tabla1[[#This Row],[card]]&amp;"-"&amp;Tabla1[[#This Row],[coffee_name]]</f>
        <v>lunes-12:06-card-ANON-0000-0000-1111-Cortado</v>
      </c>
      <c r="L2799" t="str">
        <f>IF(COUNTIF($K$2:K2799,K2799)=1,"único","repetido")</f>
        <v>único</v>
      </c>
    </row>
    <row r="2800" spans="1:12" x14ac:dyDescent="0.3">
      <c r="A2800" s="1">
        <v>45677</v>
      </c>
      <c r="B2800" s="2">
        <v>45677.573080023147</v>
      </c>
      <c r="C2800" s="2" t="str">
        <f>TEXT(Tabla1[[#This Row],[date]],"mmm")</f>
        <v>ene</v>
      </c>
      <c r="D2800" s="2" t="str">
        <f>TEXT(Tabla1[[#This Row],[date]],"dddd")</f>
        <v>lunes</v>
      </c>
      <c r="E2800" s="2" t="str">
        <f>TEXT(Tabla1[[#This Row],[datetime]],"hh:mm")</f>
        <v>13:45</v>
      </c>
      <c r="F2800" t="s">
        <v>3</v>
      </c>
      <c r="G2800" t="s">
        <v>1126</v>
      </c>
      <c r="H2800" t="str">
        <f>IF(ISBLANK(G2800),"cash",IF(COUNTIF($D$2:D2800,D2800)=1,"Nuevo","frecuente"))</f>
        <v>frecuente</v>
      </c>
      <c r="I2800" s="8">
        <v>30.86</v>
      </c>
      <c r="J2800" t="s">
        <v>14</v>
      </c>
      <c r="K2800" t="str">
        <f>Tabla1[[#This Row],[day_of_the_week]]&amp;"-"&amp;Tabla1[[#This Row],[hour]]&amp;"-"&amp;Tabla1[[#This Row],[cash_type]]&amp;"-"&amp;Tabla1[[#This Row],[card]]&amp;"-"&amp;Tabla1[[#This Row],[coffee_name]]</f>
        <v>lunes-13:45-card-ANON-0000-0000-1112-Americano with Milk</v>
      </c>
      <c r="L2800" t="str">
        <f>IF(COUNTIF($K$2:K2800,K2800)=1,"único","repetido")</f>
        <v>único</v>
      </c>
    </row>
    <row r="2801" spans="1:12" x14ac:dyDescent="0.3">
      <c r="A2801" s="1">
        <v>45677</v>
      </c>
      <c r="B2801" s="2">
        <v>45677.839021203705</v>
      </c>
      <c r="C2801" s="2" t="str">
        <f>TEXT(Tabla1[[#This Row],[date]],"mmm")</f>
        <v>ene</v>
      </c>
      <c r="D2801" s="2" t="str">
        <f>TEXT(Tabla1[[#This Row],[date]],"dddd")</f>
        <v>lunes</v>
      </c>
      <c r="E2801" s="2" t="str">
        <f>TEXT(Tabla1[[#This Row],[datetime]],"hh:mm")</f>
        <v>20:08</v>
      </c>
      <c r="F2801" t="s">
        <v>3</v>
      </c>
      <c r="G2801" t="s">
        <v>1127</v>
      </c>
      <c r="H2801" t="str">
        <f>IF(ISBLANK(G2801),"cash",IF(COUNTIF($D$2:D2801,D2801)=1,"Nuevo","frecuente"))</f>
        <v>frecuente</v>
      </c>
      <c r="I2801" s="8">
        <v>35.76</v>
      </c>
      <c r="J2801" t="s">
        <v>9</v>
      </c>
      <c r="K2801" t="str">
        <f>Tabla1[[#This Row],[day_of_the_week]]&amp;"-"&amp;Tabla1[[#This Row],[hour]]&amp;"-"&amp;Tabla1[[#This Row],[cash_type]]&amp;"-"&amp;Tabla1[[#This Row],[card]]&amp;"-"&amp;Tabla1[[#This Row],[coffee_name]]</f>
        <v>lunes-20:08-card-ANON-0000-0000-1113-Hot Chocolate</v>
      </c>
      <c r="L2801" t="str">
        <f>IF(COUNTIF($K$2:K2801,K2801)=1,"único","repetido")</f>
        <v>único</v>
      </c>
    </row>
    <row r="2802" spans="1:12" x14ac:dyDescent="0.3">
      <c r="A2802" s="1">
        <v>45677</v>
      </c>
      <c r="B2802" s="2">
        <v>45677.851676863429</v>
      </c>
      <c r="C2802" s="2" t="str">
        <f>TEXT(Tabla1[[#This Row],[date]],"mmm")</f>
        <v>ene</v>
      </c>
      <c r="D2802" s="2" t="str">
        <f>TEXT(Tabla1[[#This Row],[date]],"dddd")</f>
        <v>lunes</v>
      </c>
      <c r="E2802" s="2" t="str">
        <f>TEXT(Tabla1[[#This Row],[datetime]],"hh:mm")</f>
        <v>20:26</v>
      </c>
      <c r="F2802" t="s">
        <v>3</v>
      </c>
      <c r="G2802" t="s">
        <v>1128</v>
      </c>
      <c r="H2802" t="str">
        <f>IF(ISBLANK(G2802),"cash",IF(COUNTIF($D$2:D2802,D2802)=1,"Nuevo","frecuente"))</f>
        <v>frecuente</v>
      </c>
      <c r="I2802" s="8">
        <v>35.76</v>
      </c>
      <c r="J2802" t="s">
        <v>43</v>
      </c>
      <c r="K2802" t="str">
        <f>Tabla1[[#This Row],[day_of_the_week]]&amp;"-"&amp;Tabla1[[#This Row],[hour]]&amp;"-"&amp;Tabla1[[#This Row],[cash_type]]&amp;"-"&amp;Tabla1[[#This Row],[card]]&amp;"-"&amp;Tabla1[[#This Row],[coffee_name]]</f>
        <v>lunes-20:26-card-ANON-0000-0000-1114-Cappuccino</v>
      </c>
      <c r="L2802" t="str">
        <f>IF(COUNTIF($K$2:K2802,K2802)=1,"único","repetido")</f>
        <v>único</v>
      </c>
    </row>
    <row r="2803" spans="1:12" x14ac:dyDescent="0.3">
      <c r="A2803" s="1">
        <v>45677</v>
      </c>
      <c r="B2803" s="2">
        <v>45677.852418518516</v>
      </c>
      <c r="C2803" s="2" t="str">
        <f>TEXT(Tabla1[[#This Row],[date]],"mmm")</f>
        <v>ene</v>
      </c>
      <c r="D2803" s="2" t="str">
        <f>TEXT(Tabla1[[#This Row],[date]],"dddd")</f>
        <v>lunes</v>
      </c>
      <c r="E2803" s="2" t="str">
        <f>TEXT(Tabla1[[#This Row],[datetime]],"hh:mm")</f>
        <v>20:27</v>
      </c>
      <c r="F2803" t="s">
        <v>3</v>
      </c>
      <c r="G2803" t="s">
        <v>1128</v>
      </c>
      <c r="H2803" t="str">
        <f>IF(ISBLANK(G2803),"cash",IF(COUNTIF($D$2:D2803,D2803)=1,"Nuevo","frecuente"))</f>
        <v>frecuente</v>
      </c>
      <c r="I2803" s="8">
        <v>35.76</v>
      </c>
      <c r="J2803" t="s">
        <v>43</v>
      </c>
      <c r="K2803" t="str">
        <f>Tabla1[[#This Row],[day_of_the_week]]&amp;"-"&amp;Tabla1[[#This Row],[hour]]&amp;"-"&amp;Tabla1[[#This Row],[cash_type]]&amp;"-"&amp;Tabla1[[#This Row],[card]]&amp;"-"&amp;Tabla1[[#This Row],[coffee_name]]</f>
        <v>lunes-20:27-card-ANON-0000-0000-1114-Cappuccino</v>
      </c>
      <c r="L2803" t="str">
        <f>IF(COUNTIF($K$2:K2803,K2803)=1,"único","repetido")</f>
        <v>único</v>
      </c>
    </row>
    <row r="2804" spans="1:12" x14ac:dyDescent="0.3">
      <c r="A2804" s="1">
        <v>45677</v>
      </c>
      <c r="B2804" s="2">
        <v>45677.884553703705</v>
      </c>
      <c r="C2804" s="2" t="str">
        <f>TEXT(Tabla1[[#This Row],[date]],"mmm")</f>
        <v>ene</v>
      </c>
      <c r="D2804" s="2" t="str">
        <f>TEXT(Tabla1[[#This Row],[date]],"dddd")</f>
        <v>lunes</v>
      </c>
      <c r="E2804" s="2" t="str">
        <f>TEXT(Tabla1[[#This Row],[datetime]],"hh:mm")</f>
        <v>21:13</v>
      </c>
      <c r="F2804" t="s">
        <v>3</v>
      </c>
      <c r="G2804" t="s">
        <v>1129</v>
      </c>
      <c r="H2804" t="str">
        <f>IF(ISBLANK(G2804),"cash",IF(COUNTIF($D$2:D2804,D2804)=1,"Nuevo","frecuente"))</f>
        <v>frecuente</v>
      </c>
      <c r="I2804" s="8">
        <v>35.76</v>
      </c>
      <c r="J2804" t="s">
        <v>7</v>
      </c>
      <c r="K2804" t="str">
        <f>Tabla1[[#This Row],[day_of_the_week]]&amp;"-"&amp;Tabla1[[#This Row],[hour]]&amp;"-"&amp;Tabla1[[#This Row],[cash_type]]&amp;"-"&amp;Tabla1[[#This Row],[card]]&amp;"-"&amp;Tabla1[[#This Row],[coffee_name]]</f>
        <v>lunes-21:13-card-ANON-0000-0000-1115-Latte</v>
      </c>
      <c r="L2804" t="str">
        <f>IF(COUNTIF($K$2:K2804,K2804)=1,"único","repetido")</f>
        <v>único</v>
      </c>
    </row>
    <row r="2805" spans="1:12" x14ac:dyDescent="0.3">
      <c r="A2805" s="1">
        <v>45678</v>
      </c>
      <c r="B2805" s="2">
        <v>45678.336854965281</v>
      </c>
      <c r="C2805" s="2" t="str">
        <f>TEXT(Tabla1[[#This Row],[date]],"mmm")</f>
        <v>ene</v>
      </c>
      <c r="D2805" s="2" t="str">
        <f>TEXT(Tabla1[[#This Row],[date]],"dddd")</f>
        <v>martes</v>
      </c>
      <c r="E2805" s="2" t="str">
        <f>TEXT(Tabla1[[#This Row],[datetime]],"hh:mm")</f>
        <v>08:05</v>
      </c>
      <c r="F2805" t="s">
        <v>3</v>
      </c>
      <c r="G2805" t="s">
        <v>1024</v>
      </c>
      <c r="H2805" t="str">
        <f>IF(ISBLANK(G2805),"cash",IF(COUNTIF($D$2:D2805,D2805)=1,"Nuevo","frecuente"))</f>
        <v>frecuente</v>
      </c>
      <c r="I2805" s="8">
        <v>35.76</v>
      </c>
      <c r="J2805" t="s">
        <v>18</v>
      </c>
      <c r="K2805" t="str">
        <f>Tabla1[[#This Row],[day_of_the_week]]&amp;"-"&amp;Tabla1[[#This Row],[hour]]&amp;"-"&amp;Tabla1[[#This Row],[cash_type]]&amp;"-"&amp;Tabla1[[#This Row],[card]]&amp;"-"&amp;Tabla1[[#This Row],[coffee_name]]</f>
        <v>martes-08:05-card-ANON-0000-0000-1010-Cocoa</v>
      </c>
      <c r="L2805" t="str">
        <f>IF(COUNTIF($K$2:K2805,K2805)=1,"único","repetido")</f>
        <v>único</v>
      </c>
    </row>
    <row r="2806" spans="1:12" x14ac:dyDescent="0.3">
      <c r="A2806" s="1">
        <v>45678</v>
      </c>
      <c r="B2806" s="2">
        <v>45678.346056608796</v>
      </c>
      <c r="C2806" s="2" t="str">
        <f>TEXT(Tabla1[[#This Row],[date]],"mmm")</f>
        <v>ene</v>
      </c>
      <c r="D2806" s="2" t="str">
        <f>TEXT(Tabla1[[#This Row],[date]],"dddd")</f>
        <v>martes</v>
      </c>
      <c r="E2806" s="2" t="str">
        <f>TEXT(Tabla1[[#This Row],[datetime]],"hh:mm")</f>
        <v>08:18</v>
      </c>
      <c r="F2806" t="s">
        <v>3</v>
      </c>
      <c r="G2806" t="s">
        <v>155</v>
      </c>
      <c r="H2806" t="str">
        <f>IF(ISBLANK(G2806),"cash",IF(COUNTIF($D$2:D2806,D2806)=1,"Nuevo","frecuente"))</f>
        <v>frecuente</v>
      </c>
      <c r="I2806" s="8">
        <v>25.96</v>
      </c>
      <c r="J2806" t="s">
        <v>28</v>
      </c>
      <c r="K2806" t="str">
        <f>Tabla1[[#This Row],[day_of_the_week]]&amp;"-"&amp;Tabla1[[#This Row],[hour]]&amp;"-"&amp;Tabla1[[#This Row],[cash_type]]&amp;"-"&amp;Tabla1[[#This Row],[card]]&amp;"-"&amp;Tabla1[[#This Row],[coffee_name]]</f>
        <v>martes-08:18-card-ANON-0000-0000-0141-Cortado</v>
      </c>
      <c r="L2806" t="str">
        <f>IF(COUNTIF($K$2:K2806,K2806)=1,"único","repetido")</f>
        <v>único</v>
      </c>
    </row>
    <row r="2807" spans="1:12" x14ac:dyDescent="0.3">
      <c r="A2807" s="1">
        <v>45678</v>
      </c>
      <c r="B2807" s="2">
        <v>45678.346855046293</v>
      </c>
      <c r="C2807" s="2" t="str">
        <f>TEXT(Tabla1[[#This Row],[date]],"mmm")</f>
        <v>ene</v>
      </c>
      <c r="D2807" s="2" t="str">
        <f>TEXT(Tabla1[[#This Row],[date]],"dddd")</f>
        <v>martes</v>
      </c>
      <c r="E2807" s="2" t="str">
        <f>TEXT(Tabla1[[#This Row],[datetime]],"hh:mm")</f>
        <v>08:19</v>
      </c>
      <c r="F2807" t="s">
        <v>3</v>
      </c>
      <c r="G2807" t="s">
        <v>1096</v>
      </c>
      <c r="H2807" t="str">
        <f>IF(ISBLANK(G2807),"cash",IF(COUNTIF($D$2:D2807,D2807)=1,"Nuevo","frecuente"))</f>
        <v>frecuente</v>
      </c>
      <c r="I2807" s="8">
        <v>30.86</v>
      </c>
      <c r="J2807" t="s">
        <v>14</v>
      </c>
      <c r="K2807" t="str">
        <f>Tabla1[[#This Row],[day_of_the_week]]&amp;"-"&amp;Tabla1[[#This Row],[hour]]&amp;"-"&amp;Tabla1[[#This Row],[cash_type]]&amp;"-"&amp;Tabla1[[#This Row],[card]]&amp;"-"&amp;Tabla1[[#This Row],[coffee_name]]</f>
        <v>martes-08:19-card-ANON-0000-0000-1082-Americano with Milk</v>
      </c>
      <c r="L2807" t="str">
        <f>IF(COUNTIF($K$2:K2807,K2807)=1,"único","repetido")</f>
        <v>único</v>
      </c>
    </row>
    <row r="2808" spans="1:12" x14ac:dyDescent="0.3">
      <c r="A2808" s="1">
        <v>45678</v>
      </c>
      <c r="B2808" s="2">
        <v>45678.649496736114</v>
      </c>
      <c r="C2808" s="2" t="str">
        <f>TEXT(Tabla1[[#This Row],[date]],"mmm")</f>
        <v>ene</v>
      </c>
      <c r="D2808" s="2" t="str">
        <f>TEXT(Tabla1[[#This Row],[date]],"dddd")</f>
        <v>martes</v>
      </c>
      <c r="E2808" s="2" t="str">
        <f>TEXT(Tabla1[[#This Row],[datetime]],"hh:mm")</f>
        <v>15:35</v>
      </c>
      <c r="F2808" t="s">
        <v>3</v>
      </c>
      <c r="G2808" t="s">
        <v>1130</v>
      </c>
      <c r="H2808" t="str">
        <f>IF(ISBLANK(G2808),"cash",IF(COUNTIF($D$2:D2808,D2808)=1,"Nuevo","frecuente"))</f>
        <v>frecuente</v>
      </c>
      <c r="I2808" s="8">
        <v>25.96</v>
      </c>
      <c r="J2808" t="s">
        <v>11</v>
      </c>
      <c r="K2808" t="str">
        <f>Tabla1[[#This Row],[day_of_the_week]]&amp;"-"&amp;Tabla1[[#This Row],[hour]]&amp;"-"&amp;Tabla1[[#This Row],[cash_type]]&amp;"-"&amp;Tabla1[[#This Row],[card]]&amp;"-"&amp;Tabla1[[#This Row],[coffee_name]]</f>
        <v>martes-15:35-card-ANON-0000-0000-1116-Americano</v>
      </c>
      <c r="L2808" t="str">
        <f>IF(COUNTIF($K$2:K2808,K2808)=1,"único","repetido")</f>
        <v>único</v>
      </c>
    </row>
    <row r="2809" spans="1:12" x14ac:dyDescent="0.3">
      <c r="A2809" s="1">
        <v>45678</v>
      </c>
      <c r="B2809" s="2">
        <v>45678.772600682867</v>
      </c>
      <c r="C2809" s="2" t="str">
        <f>TEXT(Tabla1[[#This Row],[date]],"mmm")</f>
        <v>ene</v>
      </c>
      <c r="D2809" s="2" t="str">
        <f>TEXT(Tabla1[[#This Row],[date]],"dddd")</f>
        <v>martes</v>
      </c>
      <c r="E2809" s="2" t="str">
        <f>TEXT(Tabla1[[#This Row],[datetime]],"hh:mm")</f>
        <v>18:32</v>
      </c>
      <c r="F2809" t="s">
        <v>3</v>
      </c>
      <c r="G2809" t="s">
        <v>1131</v>
      </c>
      <c r="H2809" t="str">
        <f>IF(ISBLANK(G2809),"cash",IF(COUNTIF($D$2:D2809,D2809)=1,"Nuevo","frecuente"))</f>
        <v>frecuente</v>
      </c>
      <c r="I2809" s="8">
        <v>35.76</v>
      </c>
      <c r="J2809" t="s">
        <v>9</v>
      </c>
      <c r="K2809" t="str">
        <f>Tabla1[[#This Row],[day_of_the_week]]&amp;"-"&amp;Tabla1[[#This Row],[hour]]&amp;"-"&amp;Tabla1[[#This Row],[cash_type]]&amp;"-"&amp;Tabla1[[#This Row],[card]]&amp;"-"&amp;Tabla1[[#This Row],[coffee_name]]</f>
        <v>martes-18:32-card-ANON-0000-0000-1117-Hot Chocolate</v>
      </c>
      <c r="L2809" t="str">
        <f>IF(COUNTIF($K$2:K2809,K2809)=1,"único","repetido")</f>
        <v>único</v>
      </c>
    </row>
    <row r="2810" spans="1:12" x14ac:dyDescent="0.3">
      <c r="A2810" s="1">
        <v>45678</v>
      </c>
      <c r="B2810" s="2">
        <v>45678.787655023145</v>
      </c>
      <c r="C2810" s="2" t="str">
        <f>TEXT(Tabla1[[#This Row],[date]],"mmm")</f>
        <v>ene</v>
      </c>
      <c r="D2810" s="2" t="str">
        <f>TEXT(Tabla1[[#This Row],[date]],"dddd")</f>
        <v>martes</v>
      </c>
      <c r="E2810" s="2" t="str">
        <f>TEXT(Tabla1[[#This Row],[datetime]],"hh:mm")</f>
        <v>18:54</v>
      </c>
      <c r="F2810" t="s">
        <v>3</v>
      </c>
      <c r="G2810" t="s">
        <v>347</v>
      </c>
      <c r="H2810" t="str">
        <f>IF(ISBLANK(G2810),"cash",IF(COUNTIF($D$2:D2810,D2810)=1,"Nuevo","frecuente"))</f>
        <v>frecuente</v>
      </c>
      <c r="I2810" s="8">
        <v>35.76</v>
      </c>
      <c r="J2810" t="s">
        <v>7</v>
      </c>
      <c r="K2810" t="str">
        <f>Tabla1[[#This Row],[day_of_the_week]]&amp;"-"&amp;Tabla1[[#This Row],[hour]]&amp;"-"&amp;Tabla1[[#This Row],[cash_type]]&amp;"-"&amp;Tabla1[[#This Row],[card]]&amp;"-"&amp;Tabla1[[#This Row],[coffee_name]]</f>
        <v>martes-18:54-card-ANON-0000-0000-0333-Latte</v>
      </c>
      <c r="L2810" t="str">
        <f>IF(COUNTIF($K$2:K2810,K2810)=1,"único","repetido")</f>
        <v>único</v>
      </c>
    </row>
    <row r="2811" spans="1:12" x14ac:dyDescent="0.3">
      <c r="A2811" s="1">
        <v>45678</v>
      </c>
      <c r="B2811" s="2">
        <v>45678.789066469908</v>
      </c>
      <c r="C2811" s="2" t="str">
        <f>TEXT(Tabla1[[#This Row],[date]],"mmm")</f>
        <v>ene</v>
      </c>
      <c r="D2811" s="2" t="str">
        <f>TEXT(Tabla1[[#This Row],[date]],"dddd")</f>
        <v>martes</v>
      </c>
      <c r="E2811" s="2" t="str">
        <f>TEXT(Tabla1[[#This Row],[datetime]],"hh:mm")</f>
        <v>18:56</v>
      </c>
      <c r="F2811" t="s">
        <v>3</v>
      </c>
      <c r="G2811" t="s">
        <v>347</v>
      </c>
      <c r="H2811" t="str">
        <f>IF(ISBLANK(G2811),"cash",IF(COUNTIF($D$2:D2811,D2811)=1,"Nuevo","frecuente"))</f>
        <v>frecuente</v>
      </c>
      <c r="I2811" s="8">
        <v>35.76</v>
      </c>
      <c r="J2811" t="s">
        <v>7</v>
      </c>
      <c r="K2811" t="str">
        <f>Tabla1[[#This Row],[day_of_the_week]]&amp;"-"&amp;Tabla1[[#This Row],[hour]]&amp;"-"&amp;Tabla1[[#This Row],[cash_type]]&amp;"-"&amp;Tabla1[[#This Row],[card]]&amp;"-"&amp;Tabla1[[#This Row],[coffee_name]]</f>
        <v>martes-18:56-card-ANON-0000-0000-0333-Latte</v>
      </c>
      <c r="L2811" t="str">
        <f>IF(COUNTIF($K$2:K2811,K2811)=1,"único","repetido")</f>
        <v>único</v>
      </c>
    </row>
    <row r="2812" spans="1:12" x14ac:dyDescent="0.3">
      <c r="A2812" s="1">
        <v>45678</v>
      </c>
      <c r="B2812" s="2">
        <v>45678.802327812497</v>
      </c>
      <c r="C2812" s="2" t="str">
        <f>TEXT(Tabla1[[#This Row],[date]],"mmm")</f>
        <v>ene</v>
      </c>
      <c r="D2812" s="2" t="str">
        <f>TEXT(Tabla1[[#This Row],[date]],"dddd")</f>
        <v>martes</v>
      </c>
      <c r="E2812" s="2" t="str">
        <f>TEXT(Tabla1[[#This Row],[datetime]],"hh:mm")</f>
        <v>19:15</v>
      </c>
      <c r="F2812" t="s">
        <v>3</v>
      </c>
      <c r="G2812" t="s">
        <v>1124</v>
      </c>
      <c r="H2812" t="str">
        <f>IF(ISBLANK(G2812),"cash",IF(COUNTIF($D$2:D2812,D2812)=1,"Nuevo","frecuente"))</f>
        <v>frecuente</v>
      </c>
      <c r="I2812" s="8">
        <v>25.96</v>
      </c>
      <c r="J2812" t="s">
        <v>11</v>
      </c>
      <c r="K2812" t="str">
        <f>Tabla1[[#This Row],[day_of_the_week]]&amp;"-"&amp;Tabla1[[#This Row],[hour]]&amp;"-"&amp;Tabla1[[#This Row],[cash_type]]&amp;"-"&amp;Tabla1[[#This Row],[card]]&amp;"-"&amp;Tabla1[[#This Row],[coffee_name]]</f>
        <v>martes-19:15-card-ANON-0000-0000-1110-Americano</v>
      </c>
      <c r="L2812" t="str">
        <f>IF(COUNTIF($K$2:K2812,K2812)=1,"único","repetido")</f>
        <v>único</v>
      </c>
    </row>
    <row r="2813" spans="1:12" x14ac:dyDescent="0.3">
      <c r="A2813" s="1">
        <v>45679</v>
      </c>
      <c r="B2813" s="2">
        <v>45679.475530740739</v>
      </c>
      <c r="C2813" s="2" t="str">
        <f>TEXT(Tabla1[[#This Row],[date]],"mmm")</f>
        <v>ene</v>
      </c>
      <c r="D2813" s="2" t="str">
        <f>TEXT(Tabla1[[#This Row],[date]],"dddd")</f>
        <v>miércoles</v>
      </c>
      <c r="E2813" s="2" t="str">
        <f>TEXT(Tabla1[[#This Row],[datetime]],"hh:mm")</f>
        <v>11:24</v>
      </c>
      <c r="F2813" t="s">
        <v>3</v>
      </c>
      <c r="G2813" t="s">
        <v>1132</v>
      </c>
      <c r="H2813" t="str">
        <f>IF(ISBLANK(G2813),"cash",IF(COUNTIF($D$2:D2813,D2813)=1,"Nuevo","frecuente"))</f>
        <v>frecuente</v>
      </c>
      <c r="I2813" s="8">
        <v>21.06</v>
      </c>
      <c r="J2813" t="s">
        <v>35</v>
      </c>
      <c r="K2813" t="str">
        <f>Tabla1[[#This Row],[day_of_the_week]]&amp;"-"&amp;Tabla1[[#This Row],[hour]]&amp;"-"&amp;Tabla1[[#This Row],[cash_type]]&amp;"-"&amp;Tabla1[[#This Row],[card]]&amp;"-"&amp;Tabla1[[#This Row],[coffee_name]]</f>
        <v>miércoles-11:24-card-ANON-0000-0000-1118-Espresso</v>
      </c>
      <c r="L2813" t="str">
        <f>IF(COUNTIF($K$2:K2813,K2813)=1,"único","repetido")</f>
        <v>único</v>
      </c>
    </row>
    <row r="2814" spans="1:12" x14ac:dyDescent="0.3">
      <c r="A2814" s="1">
        <v>45679</v>
      </c>
      <c r="B2814" s="2">
        <v>45679.730631331018</v>
      </c>
      <c r="C2814" s="2" t="str">
        <f>TEXT(Tabla1[[#This Row],[date]],"mmm")</f>
        <v>ene</v>
      </c>
      <c r="D2814" s="2" t="str">
        <f>TEXT(Tabla1[[#This Row],[date]],"dddd")</f>
        <v>miércoles</v>
      </c>
      <c r="E2814" s="2" t="str">
        <f>TEXT(Tabla1[[#This Row],[datetime]],"hh:mm")</f>
        <v>17:32</v>
      </c>
      <c r="F2814" t="s">
        <v>3</v>
      </c>
      <c r="G2814" t="s">
        <v>477</v>
      </c>
      <c r="H2814" t="str">
        <f>IF(ISBLANK(G2814),"cash",IF(COUNTIF($D$2:D2814,D2814)=1,"Nuevo","frecuente"))</f>
        <v>frecuente</v>
      </c>
      <c r="I2814" s="8">
        <v>30.86</v>
      </c>
      <c r="J2814" t="s">
        <v>14</v>
      </c>
      <c r="K2814" t="str">
        <f>Tabla1[[#This Row],[day_of_the_week]]&amp;"-"&amp;Tabla1[[#This Row],[hour]]&amp;"-"&amp;Tabla1[[#This Row],[cash_type]]&amp;"-"&amp;Tabla1[[#This Row],[card]]&amp;"-"&amp;Tabla1[[#This Row],[coffee_name]]</f>
        <v>miércoles-17:32-card-ANON-0000-0000-0463-Americano with Milk</v>
      </c>
      <c r="L2814" t="str">
        <f>IF(COUNTIF($K$2:K2814,K2814)=1,"único","repetido")</f>
        <v>único</v>
      </c>
    </row>
    <row r="2815" spans="1:12" x14ac:dyDescent="0.3">
      <c r="A2815" s="1">
        <v>45679</v>
      </c>
      <c r="B2815" s="2">
        <v>45679.78471497685</v>
      </c>
      <c r="C2815" s="2" t="str">
        <f>TEXT(Tabla1[[#This Row],[date]],"mmm")</f>
        <v>ene</v>
      </c>
      <c r="D2815" s="2" t="str">
        <f>TEXT(Tabla1[[#This Row],[date]],"dddd")</f>
        <v>miércoles</v>
      </c>
      <c r="E2815" s="2" t="str">
        <f>TEXT(Tabla1[[#This Row],[datetime]],"hh:mm")</f>
        <v>18:49</v>
      </c>
      <c r="F2815" t="s">
        <v>3</v>
      </c>
      <c r="G2815" t="s">
        <v>1133</v>
      </c>
      <c r="H2815" t="str">
        <f>IF(ISBLANK(G2815),"cash",IF(COUNTIF($D$2:D2815,D2815)=1,"Nuevo","frecuente"))</f>
        <v>frecuente</v>
      </c>
      <c r="I2815" s="8">
        <v>35.76</v>
      </c>
      <c r="J2815" t="s">
        <v>18</v>
      </c>
      <c r="K2815" t="str">
        <f>Tabla1[[#This Row],[day_of_the_week]]&amp;"-"&amp;Tabla1[[#This Row],[hour]]&amp;"-"&amp;Tabla1[[#This Row],[cash_type]]&amp;"-"&amp;Tabla1[[#This Row],[card]]&amp;"-"&amp;Tabla1[[#This Row],[coffee_name]]</f>
        <v>miércoles-18:49-card-ANON-0000-0000-1119-Cocoa</v>
      </c>
      <c r="L2815" t="str">
        <f>IF(COUNTIF($K$2:K2815,K2815)=1,"único","repetido")</f>
        <v>único</v>
      </c>
    </row>
    <row r="2816" spans="1:12" x14ac:dyDescent="0.3">
      <c r="A2816" s="1">
        <v>45679</v>
      </c>
      <c r="B2816" s="2">
        <v>45679.798912488426</v>
      </c>
      <c r="C2816" s="2" t="str">
        <f>TEXT(Tabla1[[#This Row],[date]],"mmm")</f>
        <v>ene</v>
      </c>
      <c r="D2816" s="2" t="str">
        <f>TEXT(Tabla1[[#This Row],[date]],"dddd")</f>
        <v>miércoles</v>
      </c>
      <c r="E2816" s="2" t="str">
        <f>TEXT(Tabla1[[#This Row],[datetime]],"hh:mm")</f>
        <v>19:10</v>
      </c>
      <c r="F2816" t="s">
        <v>3</v>
      </c>
      <c r="G2816" t="s">
        <v>1065</v>
      </c>
      <c r="H2816" t="str">
        <f>IF(ISBLANK(G2816),"cash",IF(COUNTIF($D$2:D2816,D2816)=1,"Nuevo","frecuente"))</f>
        <v>frecuente</v>
      </c>
      <c r="I2816" s="8">
        <v>30.86</v>
      </c>
      <c r="J2816" t="s">
        <v>14</v>
      </c>
      <c r="K2816" t="str">
        <f>Tabla1[[#This Row],[day_of_the_week]]&amp;"-"&amp;Tabla1[[#This Row],[hour]]&amp;"-"&amp;Tabla1[[#This Row],[cash_type]]&amp;"-"&amp;Tabla1[[#This Row],[card]]&amp;"-"&amp;Tabla1[[#This Row],[coffee_name]]</f>
        <v>miércoles-19:10-card-ANON-0000-0000-1051-Americano with Milk</v>
      </c>
      <c r="L2816" t="str">
        <f>IF(COUNTIF($K$2:K2816,K2816)=1,"único","repetido")</f>
        <v>único</v>
      </c>
    </row>
    <row r="2817" spans="1:12" x14ac:dyDescent="0.3">
      <c r="A2817" s="1">
        <v>45679</v>
      </c>
      <c r="B2817" s="2">
        <v>45679.799573194447</v>
      </c>
      <c r="C2817" s="2" t="str">
        <f>TEXT(Tabla1[[#This Row],[date]],"mmm")</f>
        <v>ene</v>
      </c>
      <c r="D2817" s="2" t="str">
        <f>TEXT(Tabla1[[#This Row],[date]],"dddd")</f>
        <v>miércoles</v>
      </c>
      <c r="E2817" s="2" t="str">
        <f>TEXT(Tabla1[[#This Row],[datetime]],"hh:mm")</f>
        <v>19:11</v>
      </c>
      <c r="F2817" t="s">
        <v>3</v>
      </c>
      <c r="G2817" t="s">
        <v>1065</v>
      </c>
      <c r="H2817" t="str">
        <f>IF(ISBLANK(G2817),"cash",IF(COUNTIF($D$2:D2817,D2817)=1,"Nuevo","frecuente"))</f>
        <v>frecuente</v>
      </c>
      <c r="I2817" s="8">
        <v>35.76</v>
      </c>
      <c r="J2817" t="s">
        <v>43</v>
      </c>
      <c r="K2817" t="str">
        <f>Tabla1[[#This Row],[day_of_the_week]]&amp;"-"&amp;Tabla1[[#This Row],[hour]]&amp;"-"&amp;Tabla1[[#This Row],[cash_type]]&amp;"-"&amp;Tabla1[[#This Row],[card]]&amp;"-"&amp;Tabla1[[#This Row],[coffee_name]]</f>
        <v>miércoles-19:11-card-ANON-0000-0000-1051-Cappuccino</v>
      </c>
      <c r="L2817" t="str">
        <f>IF(COUNTIF($K$2:K2817,K2817)=1,"único","repetido")</f>
        <v>único</v>
      </c>
    </row>
    <row r="2818" spans="1:12" x14ac:dyDescent="0.3">
      <c r="A2818" s="1">
        <v>45679</v>
      </c>
      <c r="B2818" s="2">
        <v>45679.811987303241</v>
      </c>
      <c r="C2818" s="2" t="str">
        <f>TEXT(Tabla1[[#This Row],[date]],"mmm")</f>
        <v>ene</v>
      </c>
      <c r="D2818" s="2" t="str">
        <f>TEXT(Tabla1[[#This Row],[date]],"dddd")</f>
        <v>miércoles</v>
      </c>
      <c r="E2818" s="2" t="str">
        <f>TEXT(Tabla1[[#This Row],[datetime]],"hh:mm")</f>
        <v>19:29</v>
      </c>
      <c r="F2818" t="s">
        <v>3</v>
      </c>
      <c r="G2818" t="s">
        <v>1134</v>
      </c>
      <c r="H2818" t="str">
        <f>IF(ISBLANK(G2818),"cash",IF(COUNTIF($D$2:D2818,D2818)=1,"Nuevo","frecuente"))</f>
        <v>frecuente</v>
      </c>
      <c r="I2818" s="8">
        <v>35.76</v>
      </c>
      <c r="J2818" t="s">
        <v>7</v>
      </c>
      <c r="K2818" t="str">
        <f>Tabla1[[#This Row],[day_of_the_week]]&amp;"-"&amp;Tabla1[[#This Row],[hour]]&amp;"-"&amp;Tabla1[[#This Row],[cash_type]]&amp;"-"&amp;Tabla1[[#This Row],[card]]&amp;"-"&amp;Tabla1[[#This Row],[coffee_name]]</f>
        <v>miércoles-19:29-card-ANON-0000-0000-1120-Latte</v>
      </c>
      <c r="L2818" t="str">
        <f>IF(COUNTIF($K$2:K2818,K2818)=1,"único","repetido")</f>
        <v>único</v>
      </c>
    </row>
    <row r="2819" spans="1:12" x14ac:dyDescent="0.3">
      <c r="A2819" s="1">
        <v>45679</v>
      </c>
      <c r="B2819" s="2">
        <v>45679.843411203707</v>
      </c>
      <c r="C2819" s="2" t="str">
        <f>TEXT(Tabla1[[#This Row],[date]],"mmm")</f>
        <v>ene</v>
      </c>
      <c r="D2819" s="2" t="str">
        <f>TEXT(Tabla1[[#This Row],[date]],"dddd")</f>
        <v>miércoles</v>
      </c>
      <c r="E2819" s="2" t="str">
        <f>TEXT(Tabla1[[#This Row],[datetime]],"hh:mm")</f>
        <v>20:14</v>
      </c>
      <c r="F2819" t="s">
        <v>3</v>
      </c>
      <c r="G2819" t="s">
        <v>1135</v>
      </c>
      <c r="H2819" t="str">
        <f>IF(ISBLANK(G2819),"cash",IF(COUNTIF($D$2:D2819,D2819)=1,"Nuevo","frecuente"))</f>
        <v>frecuente</v>
      </c>
      <c r="I2819" s="8">
        <v>30.86</v>
      </c>
      <c r="J2819" t="s">
        <v>14</v>
      </c>
      <c r="K2819" t="str">
        <f>Tabla1[[#This Row],[day_of_the_week]]&amp;"-"&amp;Tabla1[[#This Row],[hour]]&amp;"-"&amp;Tabla1[[#This Row],[cash_type]]&amp;"-"&amp;Tabla1[[#This Row],[card]]&amp;"-"&amp;Tabla1[[#This Row],[coffee_name]]</f>
        <v>miércoles-20:14-card-ANON-0000-0000-1121-Americano with Milk</v>
      </c>
      <c r="L2819" t="str">
        <f>IF(COUNTIF($K$2:K2819,K2819)=1,"único","repetido")</f>
        <v>único</v>
      </c>
    </row>
    <row r="2820" spans="1:12" x14ac:dyDescent="0.3">
      <c r="A2820" s="1">
        <v>45681</v>
      </c>
      <c r="B2820" s="2">
        <v>45681.571030046296</v>
      </c>
      <c r="C2820" s="2" t="str">
        <f>TEXT(Tabla1[[#This Row],[date]],"mmm")</f>
        <v>ene</v>
      </c>
      <c r="D2820" s="2" t="str">
        <f>TEXT(Tabla1[[#This Row],[date]],"dddd")</f>
        <v>viernes</v>
      </c>
      <c r="E2820" s="2" t="str">
        <f>TEXT(Tabla1[[#This Row],[datetime]],"hh:mm")</f>
        <v>13:42</v>
      </c>
      <c r="F2820" t="s">
        <v>3</v>
      </c>
      <c r="G2820" t="s">
        <v>1048</v>
      </c>
      <c r="H2820" t="str">
        <f>IF(ISBLANK(G2820),"cash",IF(COUNTIF($D$2:D2820,D2820)=1,"Nuevo","frecuente"))</f>
        <v>frecuente</v>
      </c>
      <c r="I2820" s="8">
        <v>35.76</v>
      </c>
      <c r="J2820" t="s">
        <v>43</v>
      </c>
      <c r="K2820" t="str">
        <f>Tabla1[[#This Row],[day_of_the_week]]&amp;"-"&amp;Tabla1[[#This Row],[hour]]&amp;"-"&amp;Tabla1[[#This Row],[cash_type]]&amp;"-"&amp;Tabla1[[#This Row],[card]]&amp;"-"&amp;Tabla1[[#This Row],[coffee_name]]</f>
        <v>viernes-13:42-card-ANON-0000-0000-1034-Cappuccino</v>
      </c>
      <c r="L2820" t="str">
        <f>IF(COUNTIF($K$2:K2820,K2820)=1,"único","repetido")</f>
        <v>único</v>
      </c>
    </row>
    <row r="2821" spans="1:12" x14ac:dyDescent="0.3">
      <c r="A2821" s="1">
        <v>45681</v>
      </c>
      <c r="B2821" s="2">
        <v>45681.571962789349</v>
      </c>
      <c r="C2821" s="2" t="str">
        <f>TEXT(Tabla1[[#This Row],[date]],"mmm")</f>
        <v>ene</v>
      </c>
      <c r="D2821" s="2" t="str">
        <f>TEXT(Tabla1[[#This Row],[date]],"dddd")</f>
        <v>viernes</v>
      </c>
      <c r="E2821" s="2" t="str">
        <f>TEXT(Tabla1[[#This Row],[datetime]],"hh:mm")</f>
        <v>13:43</v>
      </c>
      <c r="F2821" t="s">
        <v>3</v>
      </c>
      <c r="G2821" t="s">
        <v>1048</v>
      </c>
      <c r="H2821" t="str">
        <f>IF(ISBLANK(G2821),"cash",IF(COUNTIF($D$2:D2821,D2821)=1,"Nuevo","frecuente"))</f>
        <v>frecuente</v>
      </c>
      <c r="I2821" s="8">
        <v>25.96</v>
      </c>
      <c r="J2821" t="s">
        <v>28</v>
      </c>
      <c r="K2821" t="str">
        <f>Tabla1[[#This Row],[day_of_the_week]]&amp;"-"&amp;Tabla1[[#This Row],[hour]]&amp;"-"&amp;Tabla1[[#This Row],[cash_type]]&amp;"-"&amp;Tabla1[[#This Row],[card]]&amp;"-"&amp;Tabla1[[#This Row],[coffee_name]]</f>
        <v>viernes-13:43-card-ANON-0000-0000-1034-Cortado</v>
      </c>
      <c r="L2821" t="str">
        <f>IF(COUNTIF($K$2:K2821,K2821)=1,"único","repetido")</f>
        <v>único</v>
      </c>
    </row>
    <row r="2822" spans="1:12" x14ac:dyDescent="0.3">
      <c r="A2822" s="1">
        <v>45681</v>
      </c>
      <c r="B2822" s="2">
        <v>45681.644893680554</v>
      </c>
      <c r="C2822" s="2" t="str">
        <f>TEXT(Tabla1[[#This Row],[date]],"mmm")</f>
        <v>ene</v>
      </c>
      <c r="D2822" s="2" t="str">
        <f>TEXT(Tabla1[[#This Row],[date]],"dddd")</f>
        <v>viernes</v>
      </c>
      <c r="E2822" s="2" t="str">
        <f>TEXT(Tabla1[[#This Row],[datetime]],"hh:mm")</f>
        <v>15:28</v>
      </c>
      <c r="F2822" t="s">
        <v>3</v>
      </c>
      <c r="G2822" t="s">
        <v>1136</v>
      </c>
      <c r="H2822" t="str">
        <f>IF(ISBLANK(G2822),"cash",IF(COUNTIF($D$2:D2822,D2822)=1,"Nuevo","frecuente"))</f>
        <v>frecuente</v>
      </c>
      <c r="I2822" s="8">
        <v>35.76</v>
      </c>
      <c r="J2822" t="s">
        <v>18</v>
      </c>
      <c r="K2822" t="str">
        <f>Tabla1[[#This Row],[day_of_the_week]]&amp;"-"&amp;Tabla1[[#This Row],[hour]]&amp;"-"&amp;Tabla1[[#This Row],[cash_type]]&amp;"-"&amp;Tabla1[[#This Row],[card]]&amp;"-"&amp;Tabla1[[#This Row],[coffee_name]]</f>
        <v>viernes-15:28-card-ANON-0000-0000-1122-Cocoa</v>
      </c>
      <c r="L2822" t="str">
        <f>IF(COUNTIF($K$2:K2822,K2822)=1,"único","repetido")</f>
        <v>único</v>
      </c>
    </row>
    <row r="2823" spans="1:12" x14ac:dyDescent="0.3">
      <c r="A2823" s="1">
        <v>45681</v>
      </c>
      <c r="B2823" s="2">
        <v>45681.737376226854</v>
      </c>
      <c r="C2823" s="2" t="str">
        <f>TEXT(Tabla1[[#This Row],[date]],"mmm")</f>
        <v>ene</v>
      </c>
      <c r="D2823" s="2" t="str">
        <f>TEXT(Tabla1[[#This Row],[date]],"dddd")</f>
        <v>viernes</v>
      </c>
      <c r="E2823" s="2" t="str">
        <f>TEXT(Tabla1[[#This Row],[datetime]],"hh:mm")</f>
        <v>17:41</v>
      </c>
      <c r="F2823" t="s">
        <v>3</v>
      </c>
      <c r="G2823" t="s">
        <v>1137</v>
      </c>
      <c r="H2823" t="str">
        <f>IF(ISBLANK(G2823),"cash",IF(COUNTIF($D$2:D2823,D2823)=1,"Nuevo","frecuente"))</f>
        <v>frecuente</v>
      </c>
      <c r="I2823" s="8">
        <v>25.96</v>
      </c>
      <c r="J2823" t="s">
        <v>11</v>
      </c>
      <c r="K2823" t="str">
        <f>Tabla1[[#This Row],[day_of_the_week]]&amp;"-"&amp;Tabla1[[#This Row],[hour]]&amp;"-"&amp;Tabla1[[#This Row],[cash_type]]&amp;"-"&amp;Tabla1[[#This Row],[card]]&amp;"-"&amp;Tabla1[[#This Row],[coffee_name]]</f>
        <v>viernes-17:41-card-ANON-0000-0000-1123-Americano</v>
      </c>
      <c r="L2823" t="str">
        <f>IF(COUNTIF($K$2:K2823,K2823)=1,"único","repetido")</f>
        <v>único</v>
      </c>
    </row>
    <row r="2824" spans="1:12" x14ac:dyDescent="0.3">
      <c r="A2824" s="1">
        <v>45681</v>
      </c>
      <c r="B2824" s="2">
        <v>45681.886417187503</v>
      </c>
      <c r="C2824" s="2" t="str">
        <f>TEXT(Tabla1[[#This Row],[date]],"mmm")</f>
        <v>ene</v>
      </c>
      <c r="D2824" s="2" t="str">
        <f>TEXT(Tabla1[[#This Row],[date]],"dddd")</f>
        <v>viernes</v>
      </c>
      <c r="E2824" s="2" t="str">
        <f>TEXT(Tabla1[[#This Row],[datetime]],"hh:mm")</f>
        <v>21:16</v>
      </c>
      <c r="F2824" t="s">
        <v>3</v>
      </c>
      <c r="G2824" t="s">
        <v>1059</v>
      </c>
      <c r="H2824" t="str">
        <f>IF(ISBLANK(G2824),"cash",IF(COUNTIF($D$2:D2824,D2824)=1,"Nuevo","frecuente"))</f>
        <v>frecuente</v>
      </c>
      <c r="I2824" s="8">
        <v>35.76</v>
      </c>
      <c r="J2824" t="s">
        <v>18</v>
      </c>
      <c r="K2824" t="str">
        <f>Tabla1[[#This Row],[day_of_the_week]]&amp;"-"&amp;Tabla1[[#This Row],[hour]]&amp;"-"&amp;Tabla1[[#This Row],[cash_type]]&amp;"-"&amp;Tabla1[[#This Row],[card]]&amp;"-"&amp;Tabla1[[#This Row],[coffee_name]]</f>
        <v>viernes-21:16-card-ANON-0000-0000-1045-Cocoa</v>
      </c>
      <c r="L2824" t="str">
        <f>IF(COUNTIF($K$2:K2824,K2824)=1,"único","repetido")</f>
        <v>único</v>
      </c>
    </row>
    <row r="2825" spans="1:12" x14ac:dyDescent="0.3">
      <c r="A2825" s="1">
        <v>45681</v>
      </c>
      <c r="B2825" s="2">
        <v>45681.93883767361</v>
      </c>
      <c r="C2825" s="2" t="str">
        <f>TEXT(Tabla1[[#This Row],[date]],"mmm")</f>
        <v>ene</v>
      </c>
      <c r="D2825" s="2" t="str">
        <f>TEXT(Tabla1[[#This Row],[date]],"dddd")</f>
        <v>viernes</v>
      </c>
      <c r="E2825" s="2" t="str">
        <f>TEXT(Tabla1[[#This Row],[datetime]],"hh:mm")</f>
        <v>22:31</v>
      </c>
      <c r="F2825" t="s">
        <v>3</v>
      </c>
      <c r="G2825" t="s">
        <v>1138</v>
      </c>
      <c r="H2825" t="str">
        <f>IF(ISBLANK(G2825),"cash",IF(COUNTIF($D$2:D2825,D2825)=1,"Nuevo","frecuente"))</f>
        <v>frecuente</v>
      </c>
      <c r="I2825" s="8">
        <v>35.76</v>
      </c>
      <c r="J2825" t="s">
        <v>9</v>
      </c>
      <c r="K2825" t="str">
        <f>Tabla1[[#This Row],[day_of_the_week]]&amp;"-"&amp;Tabla1[[#This Row],[hour]]&amp;"-"&amp;Tabla1[[#This Row],[cash_type]]&amp;"-"&amp;Tabla1[[#This Row],[card]]&amp;"-"&amp;Tabla1[[#This Row],[coffee_name]]</f>
        <v>viernes-22:31-card-ANON-0000-0000-1124-Hot Chocolate</v>
      </c>
      <c r="L2825" t="str">
        <f>IF(COUNTIF($K$2:K2825,K2825)=1,"único","repetido")</f>
        <v>único</v>
      </c>
    </row>
    <row r="2826" spans="1:12" x14ac:dyDescent="0.3">
      <c r="A2826" s="1">
        <v>45681</v>
      </c>
      <c r="B2826" s="2">
        <v>45681.939559155093</v>
      </c>
      <c r="C2826" s="2" t="str">
        <f>TEXT(Tabla1[[#This Row],[date]],"mmm")</f>
        <v>ene</v>
      </c>
      <c r="D2826" s="2" t="str">
        <f>TEXT(Tabla1[[#This Row],[date]],"dddd")</f>
        <v>viernes</v>
      </c>
      <c r="E2826" s="2" t="str">
        <f>TEXT(Tabla1[[#This Row],[datetime]],"hh:mm")</f>
        <v>22:32</v>
      </c>
      <c r="F2826" t="s">
        <v>3</v>
      </c>
      <c r="G2826" t="s">
        <v>1138</v>
      </c>
      <c r="H2826" t="str">
        <f>IF(ISBLANK(G2826),"cash",IF(COUNTIF($D$2:D2826,D2826)=1,"Nuevo","frecuente"))</f>
        <v>frecuente</v>
      </c>
      <c r="I2826" s="8">
        <v>35.76</v>
      </c>
      <c r="J2826" t="s">
        <v>7</v>
      </c>
      <c r="K2826" t="str">
        <f>Tabla1[[#This Row],[day_of_the_week]]&amp;"-"&amp;Tabla1[[#This Row],[hour]]&amp;"-"&amp;Tabla1[[#This Row],[cash_type]]&amp;"-"&amp;Tabla1[[#This Row],[card]]&amp;"-"&amp;Tabla1[[#This Row],[coffee_name]]</f>
        <v>viernes-22:32-card-ANON-0000-0000-1124-Latte</v>
      </c>
      <c r="L2826" t="str">
        <f>IF(COUNTIF($K$2:K2826,K2826)=1,"único","repetido")</f>
        <v>único</v>
      </c>
    </row>
    <row r="2827" spans="1:12" x14ac:dyDescent="0.3">
      <c r="A2827" s="1">
        <v>45682</v>
      </c>
      <c r="B2827" s="2">
        <v>45682.556298460651</v>
      </c>
      <c r="C2827" s="2" t="str">
        <f>TEXT(Tabla1[[#This Row],[date]],"mmm")</f>
        <v>ene</v>
      </c>
      <c r="D2827" s="2" t="str">
        <f>TEXT(Tabla1[[#This Row],[date]],"dddd")</f>
        <v>sábado</v>
      </c>
      <c r="E2827" s="2" t="str">
        <f>TEXT(Tabla1[[#This Row],[datetime]],"hh:mm")</f>
        <v>13:21</v>
      </c>
      <c r="F2827" t="s">
        <v>3</v>
      </c>
      <c r="G2827" t="s">
        <v>1128</v>
      </c>
      <c r="H2827" t="str">
        <f>IF(ISBLANK(G2827),"cash",IF(COUNTIF($D$2:D2827,D2827)=1,"Nuevo","frecuente"))</f>
        <v>frecuente</v>
      </c>
      <c r="I2827" s="8">
        <v>35.76</v>
      </c>
      <c r="J2827" t="s">
        <v>43</v>
      </c>
      <c r="K2827" t="str">
        <f>Tabla1[[#This Row],[day_of_the_week]]&amp;"-"&amp;Tabla1[[#This Row],[hour]]&amp;"-"&amp;Tabla1[[#This Row],[cash_type]]&amp;"-"&amp;Tabla1[[#This Row],[card]]&amp;"-"&amp;Tabla1[[#This Row],[coffee_name]]</f>
        <v>sábado-13:21-card-ANON-0000-0000-1114-Cappuccino</v>
      </c>
      <c r="L2827" t="str">
        <f>IF(COUNTIF($K$2:K2827,K2827)=1,"único","repetido")</f>
        <v>único</v>
      </c>
    </row>
    <row r="2828" spans="1:12" x14ac:dyDescent="0.3">
      <c r="A2828" s="1">
        <v>45682</v>
      </c>
      <c r="B2828" s="2">
        <v>45682.610006782408</v>
      </c>
      <c r="C2828" s="2" t="str">
        <f>TEXT(Tabla1[[#This Row],[date]],"mmm")</f>
        <v>ene</v>
      </c>
      <c r="D2828" s="2" t="str">
        <f>TEXT(Tabla1[[#This Row],[date]],"dddd")</f>
        <v>sábado</v>
      </c>
      <c r="E2828" s="2" t="str">
        <f>TEXT(Tabla1[[#This Row],[datetime]],"hh:mm")</f>
        <v>14:38</v>
      </c>
      <c r="F2828" t="s">
        <v>3</v>
      </c>
      <c r="G2828" t="s">
        <v>1139</v>
      </c>
      <c r="H2828" t="str">
        <f>IF(ISBLANK(G2828),"cash",IF(COUNTIF($D$2:D2828,D2828)=1,"Nuevo","frecuente"))</f>
        <v>frecuente</v>
      </c>
      <c r="I2828" s="8">
        <v>35.76</v>
      </c>
      <c r="J2828" t="s">
        <v>43</v>
      </c>
      <c r="K2828" t="str">
        <f>Tabla1[[#This Row],[day_of_the_week]]&amp;"-"&amp;Tabla1[[#This Row],[hour]]&amp;"-"&amp;Tabla1[[#This Row],[cash_type]]&amp;"-"&amp;Tabla1[[#This Row],[card]]&amp;"-"&amp;Tabla1[[#This Row],[coffee_name]]</f>
        <v>sábado-14:38-card-ANON-0000-0000-1125-Cappuccino</v>
      </c>
      <c r="L2828" t="str">
        <f>IF(COUNTIF($K$2:K2828,K2828)=1,"único","repetido")</f>
        <v>único</v>
      </c>
    </row>
    <row r="2829" spans="1:12" x14ac:dyDescent="0.3">
      <c r="A2829" s="1">
        <v>45682</v>
      </c>
      <c r="B2829" s="2">
        <v>45682.610822731483</v>
      </c>
      <c r="C2829" s="2" t="str">
        <f>TEXT(Tabla1[[#This Row],[date]],"mmm")</f>
        <v>ene</v>
      </c>
      <c r="D2829" s="2" t="str">
        <f>TEXT(Tabla1[[#This Row],[date]],"dddd")</f>
        <v>sábado</v>
      </c>
      <c r="E2829" s="2" t="str">
        <f>TEXT(Tabla1[[#This Row],[datetime]],"hh:mm")</f>
        <v>14:39</v>
      </c>
      <c r="F2829" t="s">
        <v>3</v>
      </c>
      <c r="G2829" t="s">
        <v>1140</v>
      </c>
      <c r="H2829" t="str">
        <f>IF(ISBLANK(G2829),"cash",IF(COUNTIF($D$2:D2829,D2829)=1,"Nuevo","frecuente"))</f>
        <v>frecuente</v>
      </c>
      <c r="I2829" s="8">
        <v>25.96</v>
      </c>
      <c r="J2829" t="s">
        <v>11</v>
      </c>
      <c r="K2829" t="str">
        <f>Tabla1[[#This Row],[day_of_the_week]]&amp;"-"&amp;Tabla1[[#This Row],[hour]]&amp;"-"&amp;Tabla1[[#This Row],[cash_type]]&amp;"-"&amp;Tabla1[[#This Row],[card]]&amp;"-"&amp;Tabla1[[#This Row],[coffee_name]]</f>
        <v>sábado-14:39-card-ANON-0000-0000-1126-Americano</v>
      </c>
      <c r="L2829" t="str">
        <f>IF(COUNTIF($K$2:K2829,K2829)=1,"único","repetido")</f>
        <v>único</v>
      </c>
    </row>
    <row r="2830" spans="1:12" x14ac:dyDescent="0.3">
      <c r="A2830" s="1">
        <v>45683</v>
      </c>
      <c r="B2830" s="2">
        <v>45683.524571689813</v>
      </c>
      <c r="C2830" s="2" t="str">
        <f>TEXT(Tabla1[[#This Row],[date]],"mmm")</f>
        <v>ene</v>
      </c>
      <c r="D2830" s="2" t="str">
        <f>TEXT(Tabla1[[#This Row],[date]],"dddd")</f>
        <v>domingo</v>
      </c>
      <c r="E2830" s="2" t="str">
        <f>TEXT(Tabla1[[#This Row],[datetime]],"hh:mm")</f>
        <v>12:35</v>
      </c>
      <c r="F2830" t="s">
        <v>3</v>
      </c>
      <c r="G2830" t="s">
        <v>1141</v>
      </c>
      <c r="H2830" t="str">
        <f>IF(ISBLANK(G2830),"cash",IF(COUNTIF($D$2:D2830,D2830)=1,"Nuevo","frecuente"))</f>
        <v>frecuente</v>
      </c>
      <c r="I2830" s="8">
        <v>25.96</v>
      </c>
      <c r="J2830" t="s">
        <v>11</v>
      </c>
      <c r="K2830" t="str">
        <f>Tabla1[[#This Row],[day_of_the_week]]&amp;"-"&amp;Tabla1[[#This Row],[hour]]&amp;"-"&amp;Tabla1[[#This Row],[cash_type]]&amp;"-"&amp;Tabla1[[#This Row],[card]]&amp;"-"&amp;Tabla1[[#This Row],[coffee_name]]</f>
        <v>domingo-12:35-card-ANON-0000-0000-1127-Americano</v>
      </c>
      <c r="L2830" t="str">
        <f>IF(COUNTIF($K$2:K2830,K2830)=1,"único","repetido")</f>
        <v>único</v>
      </c>
    </row>
    <row r="2831" spans="1:12" x14ac:dyDescent="0.3">
      <c r="A2831" s="1">
        <v>45683</v>
      </c>
      <c r="B2831" s="2">
        <v>45683.525393993055</v>
      </c>
      <c r="C2831" s="2" t="str">
        <f>TEXT(Tabla1[[#This Row],[date]],"mmm")</f>
        <v>ene</v>
      </c>
      <c r="D2831" s="2" t="str">
        <f>TEXT(Tabla1[[#This Row],[date]],"dddd")</f>
        <v>domingo</v>
      </c>
      <c r="E2831" s="2" t="str">
        <f>TEXT(Tabla1[[#This Row],[datetime]],"hh:mm")</f>
        <v>12:36</v>
      </c>
      <c r="F2831" t="s">
        <v>3</v>
      </c>
      <c r="G2831" t="s">
        <v>1141</v>
      </c>
      <c r="H2831" t="str">
        <f>IF(ISBLANK(G2831),"cash",IF(COUNTIF($D$2:D2831,D2831)=1,"Nuevo","frecuente"))</f>
        <v>frecuente</v>
      </c>
      <c r="I2831" s="8">
        <v>21.06</v>
      </c>
      <c r="J2831" t="s">
        <v>35</v>
      </c>
      <c r="K2831" t="str">
        <f>Tabla1[[#This Row],[day_of_the_week]]&amp;"-"&amp;Tabla1[[#This Row],[hour]]&amp;"-"&amp;Tabla1[[#This Row],[cash_type]]&amp;"-"&amp;Tabla1[[#This Row],[card]]&amp;"-"&amp;Tabla1[[#This Row],[coffee_name]]</f>
        <v>domingo-12:36-card-ANON-0000-0000-1127-Espresso</v>
      </c>
      <c r="L2831" t="str">
        <f>IF(COUNTIF($K$2:K2831,K2831)=1,"único","repetido")</f>
        <v>único</v>
      </c>
    </row>
    <row r="2832" spans="1:12" x14ac:dyDescent="0.3">
      <c r="A2832" s="1">
        <v>45684</v>
      </c>
      <c r="B2832" s="2">
        <v>45684.338685254632</v>
      </c>
      <c r="C2832" s="2" t="str">
        <f>TEXT(Tabla1[[#This Row],[date]],"mmm")</f>
        <v>ene</v>
      </c>
      <c r="D2832" s="2" t="str">
        <f>TEXT(Tabla1[[#This Row],[date]],"dddd")</f>
        <v>lunes</v>
      </c>
      <c r="E2832" s="2" t="str">
        <f>TEXT(Tabla1[[#This Row],[datetime]],"hh:mm")</f>
        <v>08:07</v>
      </c>
      <c r="F2832" t="s">
        <v>3</v>
      </c>
      <c r="G2832" t="s">
        <v>155</v>
      </c>
      <c r="H2832" t="str">
        <f>IF(ISBLANK(G2832),"cash",IF(COUNTIF($D$2:D2832,D2832)=1,"Nuevo","frecuente"))</f>
        <v>frecuente</v>
      </c>
      <c r="I2832" s="8">
        <v>25.96</v>
      </c>
      <c r="J2832" t="s">
        <v>28</v>
      </c>
      <c r="K2832" t="str">
        <f>Tabla1[[#This Row],[day_of_the_week]]&amp;"-"&amp;Tabla1[[#This Row],[hour]]&amp;"-"&amp;Tabla1[[#This Row],[cash_type]]&amp;"-"&amp;Tabla1[[#This Row],[card]]&amp;"-"&amp;Tabla1[[#This Row],[coffee_name]]</f>
        <v>lunes-08:07-card-ANON-0000-0000-0141-Cortado</v>
      </c>
      <c r="L2832" t="str">
        <f>IF(COUNTIF($K$2:K2832,K2832)=1,"único","repetido")</f>
        <v>único</v>
      </c>
    </row>
    <row r="2833" spans="1:12" x14ac:dyDescent="0.3">
      <c r="A2833" s="1">
        <v>45684</v>
      </c>
      <c r="B2833" s="2">
        <v>45684.356059606478</v>
      </c>
      <c r="C2833" s="2" t="str">
        <f>TEXT(Tabla1[[#This Row],[date]],"mmm")</f>
        <v>ene</v>
      </c>
      <c r="D2833" s="2" t="str">
        <f>TEXT(Tabla1[[#This Row],[date]],"dddd")</f>
        <v>lunes</v>
      </c>
      <c r="E2833" s="2" t="str">
        <f>TEXT(Tabla1[[#This Row],[datetime]],"hh:mm")</f>
        <v>08:32</v>
      </c>
      <c r="F2833" t="s">
        <v>3</v>
      </c>
      <c r="G2833" t="s">
        <v>155</v>
      </c>
      <c r="H2833" t="str">
        <f>IF(ISBLANK(G2833),"cash",IF(COUNTIF($D$2:D2833,D2833)=1,"Nuevo","frecuente"))</f>
        <v>frecuente</v>
      </c>
      <c r="I2833" s="8">
        <v>25.96</v>
      </c>
      <c r="J2833" t="s">
        <v>11</v>
      </c>
      <c r="K2833" t="str">
        <f>Tabla1[[#This Row],[day_of_the_week]]&amp;"-"&amp;Tabla1[[#This Row],[hour]]&amp;"-"&amp;Tabla1[[#This Row],[cash_type]]&amp;"-"&amp;Tabla1[[#This Row],[card]]&amp;"-"&amp;Tabla1[[#This Row],[coffee_name]]</f>
        <v>lunes-08:32-card-ANON-0000-0000-0141-Americano</v>
      </c>
      <c r="L2833" t="str">
        <f>IF(COUNTIF($K$2:K2833,K2833)=1,"único","repetido")</f>
        <v>único</v>
      </c>
    </row>
    <row r="2834" spans="1:12" x14ac:dyDescent="0.3">
      <c r="A2834" s="1">
        <v>45684</v>
      </c>
      <c r="B2834" s="2">
        <v>45684.503499606479</v>
      </c>
      <c r="C2834" s="2" t="str">
        <f>TEXT(Tabla1[[#This Row],[date]],"mmm")</f>
        <v>ene</v>
      </c>
      <c r="D2834" s="2" t="str">
        <f>TEXT(Tabla1[[#This Row],[date]],"dddd")</f>
        <v>lunes</v>
      </c>
      <c r="E2834" s="2" t="str">
        <f>TEXT(Tabla1[[#This Row],[datetime]],"hh:mm")</f>
        <v>12:05</v>
      </c>
      <c r="F2834" t="s">
        <v>3</v>
      </c>
      <c r="G2834" t="s">
        <v>1142</v>
      </c>
      <c r="H2834" t="str">
        <f>IF(ISBLANK(G2834),"cash",IF(COUNTIF($D$2:D2834,D2834)=1,"Nuevo","frecuente"))</f>
        <v>frecuente</v>
      </c>
      <c r="I2834" s="8">
        <v>35.76</v>
      </c>
      <c r="J2834" t="s">
        <v>43</v>
      </c>
      <c r="K2834" t="str">
        <f>Tabla1[[#This Row],[day_of_the_week]]&amp;"-"&amp;Tabla1[[#This Row],[hour]]&amp;"-"&amp;Tabla1[[#This Row],[cash_type]]&amp;"-"&amp;Tabla1[[#This Row],[card]]&amp;"-"&amp;Tabla1[[#This Row],[coffee_name]]</f>
        <v>lunes-12:05-card-ANON-0000-0000-1128-Cappuccino</v>
      </c>
      <c r="L2834" t="str">
        <f>IF(COUNTIF($K$2:K2834,K2834)=1,"único","repetido")</f>
        <v>único</v>
      </c>
    </row>
    <row r="2835" spans="1:12" x14ac:dyDescent="0.3">
      <c r="A2835" s="1">
        <v>45684</v>
      </c>
      <c r="B2835" s="2">
        <v>45684.573018101852</v>
      </c>
      <c r="C2835" s="2" t="str">
        <f>TEXT(Tabla1[[#This Row],[date]],"mmm")</f>
        <v>ene</v>
      </c>
      <c r="D2835" s="2" t="str">
        <f>TEXT(Tabla1[[#This Row],[date]],"dddd")</f>
        <v>lunes</v>
      </c>
      <c r="E2835" s="2" t="str">
        <f>TEXT(Tabla1[[#This Row],[datetime]],"hh:mm")</f>
        <v>13:45</v>
      </c>
      <c r="F2835" t="s">
        <v>3</v>
      </c>
      <c r="G2835" t="s">
        <v>290</v>
      </c>
      <c r="H2835" t="str">
        <f>IF(ISBLANK(G2835),"cash",IF(COUNTIF($D$2:D2835,D2835)=1,"Nuevo","frecuente"))</f>
        <v>frecuente</v>
      </c>
      <c r="I2835" s="8">
        <v>30.86</v>
      </c>
      <c r="J2835" t="s">
        <v>14</v>
      </c>
      <c r="K2835" t="str">
        <f>Tabla1[[#This Row],[day_of_the_week]]&amp;"-"&amp;Tabla1[[#This Row],[hour]]&amp;"-"&amp;Tabla1[[#This Row],[cash_type]]&amp;"-"&amp;Tabla1[[#This Row],[card]]&amp;"-"&amp;Tabla1[[#This Row],[coffee_name]]</f>
        <v>lunes-13:45-card-ANON-0000-0000-0276-Americano with Milk</v>
      </c>
      <c r="L2835" t="str">
        <f>IF(COUNTIF($K$2:K2835,K2835)=1,"único","repetido")</f>
        <v>único</v>
      </c>
    </row>
    <row r="2836" spans="1:12" x14ac:dyDescent="0.3">
      <c r="A2836" s="1">
        <v>45684</v>
      </c>
      <c r="B2836" s="2">
        <v>45684.644376284719</v>
      </c>
      <c r="C2836" s="2" t="str">
        <f>TEXT(Tabla1[[#This Row],[date]],"mmm")</f>
        <v>ene</v>
      </c>
      <c r="D2836" s="2" t="str">
        <f>TEXT(Tabla1[[#This Row],[date]],"dddd")</f>
        <v>lunes</v>
      </c>
      <c r="E2836" s="2" t="str">
        <f>TEXT(Tabla1[[#This Row],[datetime]],"hh:mm")</f>
        <v>15:27</v>
      </c>
      <c r="F2836" t="s">
        <v>3</v>
      </c>
      <c r="G2836" t="s">
        <v>155</v>
      </c>
      <c r="H2836" t="str">
        <f>IF(ISBLANK(G2836),"cash",IF(COUNTIF($D$2:D2836,D2836)=1,"Nuevo","frecuente"))</f>
        <v>frecuente</v>
      </c>
      <c r="I2836" s="8">
        <v>30.86</v>
      </c>
      <c r="J2836" t="s">
        <v>14</v>
      </c>
      <c r="K2836" t="str">
        <f>Tabla1[[#This Row],[day_of_the_week]]&amp;"-"&amp;Tabla1[[#This Row],[hour]]&amp;"-"&amp;Tabla1[[#This Row],[cash_type]]&amp;"-"&amp;Tabla1[[#This Row],[card]]&amp;"-"&amp;Tabla1[[#This Row],[coffee_name]]</f>
        <v>lunes-15:27-card-ANON-0000-0000-0141-Americano with Milk</v>
      </c>
      <c r="L2836" t="str">
        <f>IF(COUNTIF($K$2:K2836,K2836)=1,"único","repetido")</f>
        <v>único</v>
      </c>
    </row>
    <row r="2837" spans="1:12" x14ac:dyDescent="0.3">
      <c r="A2837" s="1">
        <v>45684</v>
      </c>
      <c r="B2837" s="2">
        <v>45684.645148877316</v>
      </c>
      <c r="C2837" s="2" t="str">
        <f>TEXT(Tabla1[[#This Row],[date]],"mmm")</f>
        <v>ene</v>
      </c>
      <c r="D2837" s="2" t="str">
        <f>TEXT(Tabla1[[#This Row],[date]],"dddd")</f>
        <v>lunes</v>
      </c>
      <c r="E2837" s="2" t="str">
        <f>TEXT(Tabla1[[#This Row],[datetime]],"hh:mm")</f>
        <v>15:29</v>
      </c>
      <c r="F2837" t="s">
        <v>3</v>
      </c>
      <c r="G2837" t="s">
        <v>155</v>
      </c>
      <c r="H2837" t="str">
        <f>IF(ISBLANK(G2837),"cash",IF(COUNTIF($D$2:D2837,D2837)=1,"Nuevo","frecuente"))</f>
        <v>frecuente</v>
      </c>
      <c r="I2837" s="8">
        <v>25.96</v>
      </c>
      <c r="J2837" t="s">
        <v>28</v>
      </c>
      <c r="K2837" t="str">
        <f>Tabla1[[#This Row],[day_of_the_week]]&amp;"-"&amp;Tabla1[[#This Row],[hour]]&amp;"-"&amp;Tabla1[[#This Row],[cash_type]]&amp;"-"&amp;Tabla1[[#This Row],[card]]&amp;"-"&amp;Tabla1[[#This Row],[coffee_name]]</f>
        <v>lunes-15:29-card-ANON-0000-0000-0141-Cortado</v>
      </c>
      <c r="L2837" t="str">
        <f>IF(COUNTIF($K$2:K2837,K2837)=1,"único","repetido")</f>
        <v>único</v>
      </c>
    </row>
    <row r="2838" spans="1:12" x14ac:dyDescent="0.3">
      <c r="A2838" s="1">
        <v>45684</v>
      </c>
      <c r="B2838" s="2">
        <v>45684.645979953704</v>
      </c>
      <c r="C2838" s="2" t="str">
        <f>TEXT(Tabla1[[#This Row],[date]],"mmm")</f>
        <v>ene</v>
      </c>
      <c r="D2838" s="2" t="str">
        <f>TEXT(Tabla1[[#This Row],[date]],"dddd")</f>
        <v>lunes</v>
      </c>
      <c r="E2838" s="2" t="str">
        <f>TEXT(Tabla1[[#This Row],[datetime]],"hh:mm")</f>
        <v>15:30</v>
      </c>
      <c r="F2838" t="s">
        <v>3</v>
      </c>
      <c r="G2838" t="s">
        <v>155</v>
      </c>
      <c r="H2838" t="str">
        <f>IF(ISBLANK(G2838),"cash",IF(COUNTIF($D$2:D2838,D2838)=1,"Nuevo","frecuente"))</f>
        <v>frecuente</v>
      </c>
      <c r="I2838" s="8">
        <v>30.86</v>
      </c>
      <c r="J2838" t="s">
        <v>14</v>
      </c>
      <c r="K2838" t="str">
        <f>Tabla1[[#This Row],[day_of_the_week]]&amp;"-"&amp;Tabla1[[#This Row],[hour]]&amp;"-"&amp;Tabla1[[#This Row],[cash_type]]&amp;"-"&amp;Tabla1[[#This Row],[card]]&amp;"-"&amp;Tabla1[[#This Row],[coffee_name]]</f>
        <v>lunes-15:30-card-ANON-0000-0000-0141-Americano with Milk</v>
      </c>
      <c r="L2838" t="str">
        <f>IF(COUNTIF($K$2:K2838,K2838)=1,"único","repetido")</f>
        <v>único</v>
      </c>
    </row>
    <row r="2839" spans="1:12" x14ac:dyDescent="0.3">
      <c r="A2839" s="1">
        <v>45684</v>
      </c>
      <c r="B2839" s="2">
        <v>45684.788418275464</v>
      </c>
      <c r="C2839" s="2" t="str">
        <f>TEXT(Tabla1[[#This Row],[date]],"mmm")</f>
        <v>ene</v>
      </c>
      <c r="D2839" s="2" t="str">
        <f>TEXT(Tabla1[[#This Row],[date]],"dddd")</f>
        <v>lunes</v>
      </c>
      <c r="E2839" s="2" t="str">
        <f>TEXT(Tabla1[[#This Row],[datetime]],"hh:mm")</f>
        <v>18:55</v>
      </c>
      <c r="F2839" t="s">
        <v>3</v>
      </c>
      <c r="G2839" t="s">
        <v>1143</v>
      </c>
      <c r="H2839" t="str">
        <f>IF(ISBLANK(G2839),"cash",IF(COUNTIF($D$2:D2839,D2839)=1,"Nuevo","frecuente"))</f>
        <v>frecuente</v>
      </c>
      <c r="I2839" s="8">
        <v>35.76</v>
      </c>
      <c r="J2839" t="s">
        <v>7</v>
      </c>
      <c r="K2839" t="str">
        <f>Tabla1[[#This Row],[day_of_the_week]]&amp;"-"&amp;Tabla1[[#This Row],[hour]]&amp;"-"&amp;Tabla1[[#This Row],[cash_type]]&amp;"-"&amp;Tabla1[[#This Row],[card]]&amp;"-"&amp;Tabla1[[#This Row],[coffee_name]]</f>
        <v>lunes-18:55-card-ANON-0000-0000-1129-Latte</v>
      </c>
      <c r="L2839" t="str">
        <f>IF(COUNTIF($K$2:K2839,K2839)=1,"único","repetido")</f>
        <v>único</v>
      </c>
    </row>
    <row r="2840" spans="1:12" x14ac:dyDescent="0.3">
      <c r="A2840" s="1">
        <v>45684</v>
      </c>
      <c r="B2840" s="2">
        <v>45684.793522280095</v>
      </c>
      <c r="C2840" s="2" t="str">
        <f>TEXT(Tabla1[[#This Row],[date]],"mmm")</f>
        <v>ene</v>
      </c>
      <c r="D2840" s="2" t="str">
        <f>TEXT(Tabla1[[#This Row],[date]],"dddd")</f>
        <v>lunes</v>
      </c>
      <c r="E2840" s="2" t="str">
        <f>TEXT(Tabla1[[#This Row],[datetime]],"hh:mm")</f>
        <v>19:02</v>
      </c>
      <c r="F2840" t="s">
        <v>3</v>
      </c>
      <c r="G2840" t="s">
        <v>1144</v>
      </c>
      <c r="H2840" t="str">
        <f>IF(ISBLANK(G2840),"cash",IF(COUNTIF($D$2:D2840,D2840)=1,"Nuevo","frecuente"))</f>
        <v>frecuente</v>
      </c>
      <c r="I2840" s="8">
        <v>35.76</v>
      </c>
      <c r="J2840" t="s">
        <v>7</v>
      </c>
      <c r="K2840" t="str">
        <f>Tabla1[[#This Row],[day_of_the_week]]&amp;"-"&amp;Tabla1[[#This Row],[hour]]&amp;"-"&amp;Tabla1[[#This Row],[cash_type]]&amp;"-"&amp;Tabla1[[#This Row],[card]]&amp;"-"&amp;Tabla1[[#This Row],[coffee_name]]</f>
        <v>lunes-19:02-card-ANON-0000-0000-1130-Latte</v>
      </c>
      <c r="L2840" t="str">
        <f>IF(COUNTIF($K$2:K2840,K2840)=1,"único","repetido")</f>
        <v>único</v>
      </c>
    </row>
    <row r="2841" spans="1:12" x14ac:dyDescent="0.3">
      <c r="A2841" s="1">
        <v>45684</v>
      </c>
      <c r="B2841" s="2">
        <v>45684.794276122688</v>
      </c>
      <c r="C2841" s="2" t="str">
        <f>TEXT(Tabla1[[#This Row],[date]],"mmm")</f>
        <v>ene</v>
      </c>
      <c r="D2841" s="2" t="str">
        <f>TEXT(Tabla1[[#This Row],[date]],"dddd")</f>
        <v>lunes</v>
      </c>
      <c r="E2841" s="2" t="str">
        <f>TEXT(Tabla1[[#This Row],[datetime]],"hh:mm")</f>
        <v>19:03</v>
      </c>
      <c r="F2841" t="s">
        <v>3</v>
      </c>
      <c r="G2841" t="s">
        <v>1145</v>
      </c>
      <c r="H2841" t="str">
        <f>IF(ISBLANK(G2841),"cash",IF(COUNTIF($D$2:D2841,D2841)=1,"Nuevo","frecuente"))</f>
        <v>frecuente</v>
      </c>
      <c r="I2841" s="8">
        <v>35.76</v>
      </c>
      <c r="J2841" t="s">
        <v>7</v>
      </c>
      <c r="K2841" t="str">
        <f>Tabla1[[#This Row],[day_of_the_week]]&amp;"-"&amp;Tabla1[[#This Row],[hour]]&amp;"-"&amp;Tabla1[[#This Row],[cash_type]]&amp;"-"&amp;Tabla1[[#This Row],[card]]&amp;"-"&amp;Tabla1[[#This Row],[coffee_name]]</f>
        <v>lunes-19:03-card-ANON-0000-0000-1131-Latte</v>
      </c>
      <c r="L2841" t="str">
        <f>IF(COUNTIF($K$2:K2841,K2841)=1,"único","repetido")</f>
        <v>único</v>
      </c>
    </row>
    <row r="2842" spans="1:12" x14ac:dyDescent="0.3">
      <c r="A2842" s="1">
        <v>45685</v>
      </c>
      <c r="B2842" s="2">
        <v>45685.351814756941</v>
      </c>
      <c r="C2842" s="2" t="str">
        <f>TEXT(Tabla1[[#This Row],[date]],"mmm")</f>
        <v>ene</v>
      </c>
      <c r="D2842" s="2" t="str">
        <f>TEXT(Tabla1[[#This Row],[date]],"dddd")</f>
        <v>martes</v>
      </c>
      <c r="E2842" s="2" t="str">
        <f>TEXT(Tabla1[[#This Row],[datetime]],"hh:mm")</f>
        <v>08:26</v>
      </c>
      <c r="F2842" t="s">
        <v>3</v>
      </c>
      <c r="G2842" t="s">
        <v>211</v>
      </c>
      <c r="H2842" t="str">
        <f>IF(ISBLANK(G2842),"cash",IF(COUNTIF($D$2:D2842,D2842)=1,"Nuevo","frecuente"))</f>
        <v>frecuente</v>
      </c>
      <c r="I2842" s="8">
        <v>35.76</v>
      </c>
      <c r="J2842" t="s">
        <v>7</v>
      </c>
      <c r="K2842" t="str">
        <f>Tabla1[[#This Row],[day_of_the_week]]&amp;"-"&amp;Tabla1[[#This Row],[hour]]&amp;"-"&amp;Tabla1[[#This Row],[cash_type]]&amp;"-"&amp;Tabla1[[#This Row],[card]]&amp;"-"&amp;Tabla1[[#This Row],[coffee_name]]</f>
        <v>martes-08:26-card-ANON-0000-0000-0197-Latte</v>
      </c>
      <c r="L2842" t="str">
        <f>IF(COUNTIF($K$2:K2842,K2842)=1,"único","repetido")</f>
        <v>único</v>
      </c>
    </row>
    <row r="2843" spans="1:12" x14ac:dyDescent="0.3">
      <c r="A2843" s="1">
        <v>45685</v>
      </c>
      <c r="B2843" s="2">
        <v>45685.39811465278</v>
      </c>
      <c r="C2843" s="2" t="str">
        <f>TEXT(Tabla1[[#This Row],[date]],"mmm")</f>
        <v>ene</v>
      </c>
      <c r="D2843" s="2" t="str">
        <f>TEXT(Tabla1[[#This Row],[date]],"dddd")</f>
        <v>martes</v>
      </c>
      <c r="E2843" s="2" t="str">
        <f>TEXT(Tabla1[[#This Row],[datetime]],"hh:mm")</f>
        <v>09:33</v>
      </c>
      <c r="F2843" t="s">
        <v>3</v>
      </c>
      <c r="G2843" t="s">
        <v>1146</v>
      </c>
      <c r="H2843" t="str">
        <f>IF(ISBLANK(G2843),"cash",IF(COUNTIF($D$2:D2843,D2843)=1,"Nuevo","frecuente"))</f>
        <v>frecuente</v>
      </c>
      <c r="I2843" s="8">
        <v>25.96</v>
      </c>
      <c r="J2843" t="s">
        <v>11</v>
      </c>
      <c r="K2843" t="str">
        <f>Tabla1[[#This Row],[day_of_the_week]]&amp;"-"&amp;Tabla1[[#This Row],[hour]]&amp;"-"&amp;Tabla1[[#This Row],[cash_type]]&amp;"-"&amp;Tabla1[[#This Row],[card]]&amp;"-"&amp;Tabla1[[#This Row],[coffee_name]]</f>
        <v>martes-09:33-card-ANON-0000-0000-1132-Americano</v>
      </c>
      <c r="L2843" t="str">
        <f>IF(COUNTIF($K$2:K2843,K2843)=1,"único","repetido")</f>
        <v>único</v>
      </c>
    </row>
    <row r="2844" spans="1:12" x14ac:dyDescent="0.3">
      <c r="A2844" s="1">
        <v>45685</v>
      </c>
      <c r="B2844" s="2">
        <v>45685.497532997688</v>
      </c>
      <c r="C2844" s="2" t="str">
        <f>TEXT(Tabla1[[#This Row],[date]],"mmm")</f>
        <v>ene</v>
      </c>
      <c r="D2844" s="2" t="str">
        <f>TEXT(Tabla1[[#This Row],[date]],"dddd")</f>
        <v>martes</v>
      </c>
      <c r="E2844" s="2" t="str">
        <f>TEXT(Tabla1[[#This Row],[datetime]],"hh:mm")</f>
        <v>11:56</v>
      </c>
      <c r="F2844" t="s">
        <v>3</v>
      </c>
      <c r="G2844" t="s">
        <v>238</v>
      </c>
      <c r="H2844" t="str">
        <f>IF(ISBLANK(G2844),"cash",IF(COUNTIF($D$2:D2844,D2844)=1,"Nuevo","frecuente"))</f>
        <v>frecuente</v>
      </c>
      <c r="I2844" s="8">
        <v>30.86</v>
      </c>
      <c r="J2844" t="s">
        <v>14</v>
      </c>
      <c r="K2844" t="str">
        <f>Tabla1[[#This Row],[day_of_the_week]]&amp;"-"&amp;Tabla1[[#This Row],[hour]]&amp;"-"&amp;Tabla1[[#This Row],[cash_type]]&amp;"-"&amp;Tabla1[[#This Row],[card]]&amp;"-"&amp;Tabla1[[#This Row],[coffee_name]]</f>
        <v>martes-11:56-card-ANON-0000-0000-0224-Americano with Milk</v>
      </c>
      <c r="L2844" t="str">
        <f>IF(COUNTIF($K$2:K2844,K2844)=1,"único","repetido")</f>
        <v>único</v>
      </c>
    </row>
    <row r="2845" spans="1:12" x14ac:dyDescent="0.3">
      <c r="A2845" s="1">
        <v>45685</v>
      </c>
      <c r="B2845" s="2">
        <v>45685.515292048614</v>
      </c>
      <c r="C2845" s="2" t="str">
        <f>TEXT(Tabla1[[#This Row],[date]],"mmm")</f>
        <v>ene</v>
      </c>
      <c r="D2845" s="2" t="str">
        <f>TEXT(Tabla1[[#This Row],[date]],"dddd")</f>
        <v>martes</v>
      </c>
      <c r="E2845" s="2" t="str">
        <f>TEXT(Tabla1[[#This Row],[datetime]],"hh:mm")</f>
        <v>12:22</v>
      </c>
      <c r="F2845" t="s">
        <v>3</v>
      </c>
      <c r="G2845" t="s">
        <v>1147</v>
      </c>
      <c r="H2845" t="str">
        <f>IF(ISBLANK(G2845),"cash",IF(COUNTIF($D$2:D2845,D2845)=1,"Nuevo","frecuente"))</f>
        <v>frecuente</v>
      </c>
      <c r="I2845" s="8">
        <v>25.96</v>
      </c>
      <c r="J2845" t="s">
        <v>11</v>
      </c>
      <c r="K2845" t="str">
        <f>Tabla1[[#This Row],[day_of_the_week]]&amp;"-"&amp;Tabla1[[#This Row],[hour]]&amp;"-"&amp;Tabla1[[#This Row],[cash_type]]&amp;"-"&amp;Tabla1[[#This Row],[card]]&amp;"-"&amp;Tabla1[[#This Row],[coffee_name]]</f>
        <v>martes-12:22-card-ANON-0000-0000-1133-Americano</v>
      </c>
      <c r="L2845" t="str">
        <f>IF(COUNTIF($K$2:K2845,K2845)=1,"único","repetido")</f>
        <v>único</v>
      </c>
    </row>
    <row r="2846" spans="1:12" x14ac:dyDescent="0.3">
      <c r="A2846" s="1">
        <v>45685</v>
      </c>
      <c r="B2846" s="2">
        <v>45685.679949131947</v>
      </c>
      <c r="C2846" s="2" t="str">
        <f>TEXT(Tabla1[[#This Row],[date]],"mmm")</f>
        <v>ene</v>
      </c>
      <c r="D2846" s="2" t="str">
        <f>TEXT(Tabla1[[#This Row],[date]],"dddd")</f>
        <v>martes</v>
      </c>
      <c r="E2846" s="2" t="str">
        <f>TEXT(Tabla1[[#This Row],[datetime]],"hh:mm")</f>
        <v>16:19</v>
      </c>
      <c r="F2846" t="s">
        <v>3</v>
      </c>
      <c r="G2846" t="s">
        <v>1148</v>
      </c>
      <c r="H2846" t="str">
        <f>IF(ISBLANK(G2846),"cash",IF(COUNTIF($D$2:D2846,D2846)=1,"Nuevo","frecuente"))</f>
        <v>frecuente</v>
      </c>
      <c r="I2846" s="8">
        <v>35.76</v>
      </c>
      <c r="J2846" t="s">
        <v>18</v>
      </c>
      <c r="K2846" t="str">
        <f>Tabla1[[#This Row],[day_of_the_week]]&amp;"-"&amp;Tabla1[[#This Row],[hour]]&amp;"-"&amp;Tabla1[[#This Row],[cash_type]]&amp;"-"&amp;Tabla1[[#This Row],[card]]&amp;"-"&amp;Tabla1[[#This Row],[coffee_name]]</f>
        <v>martes-16:19-card-ANON-0000-0000-1134-Cocoa</v>
      </c>
      <c r="L2846" t="str">
        <f>IF(COUNTIF($K$2:K2846,K2846)=1,"único","repetido")</f>
        <v>único</v>
      </c>
    </row>
    <row r="2847" spans="1:12" x14ac:dyDescent="0.3">
      <c r="A2847" s="1">
        <v>45685</v>
      </c>
      <c r="B2847" s="2">
        <v>45685.681072430554</v>
      </c>
      <c r="C2847" s="2" t="str">
        <f>TEXT(Tabla1[[#This Row],[date]],"mmm")</f>
        <v>ene</v>
      </c>
      <c r="D2847" s="2" t="str">
        <f>TEXT(Tabla1[[#This Row],[date]],"dddd")</f>
        <v>martes</v>
      </c>
      <c r="E2847" s="2" t="str">
        <f>TEXT(Tabla1[[#This Row],[datetime]],"hh:mm")</f>
        <v>16:20</v>
      </c>
      <c r="F2847" t="s">
        <v>3</v>
      </c>
      <c r="G2847" t="s">
        <v>1148</v>
      </c>
      <c r="H2847" t="str">
        <f>IF(ISBLANK(G2847),"cash",IF(COUNTIF($D$2:D2847,D2847)=1,"Nuevo","frecuente"))</f>
        <v>frecuente</v>
      </c>
      <c r="I2847" s="8">
        <v>25.96</v>
      </c>
      <c r="J2847" t="s">
        <v>28</v>
      </c>
      <c r="K2847" t="str">
        <f>Tabla1[[#This Row],[day_of_the_week]]&amp;"-"&amp;Tabla1[[#This Row],[hour]]&amp;"-"&amp;Tabla1[[#This Row],[cash_type]]&amp;"-"&amp;Tabla1[[#This Row],[card]]&amp;"-"&amp;Tabla1[[#This Row],[coffee_name]]</f>
        <v>martes-16:20-card-ANON-0000-0000-1134-Cortado</v>
      </c>
      <c r="L2847" t="str">
        <f>IF(COUNTIF($K$2:K2847,K2847)=1,"único","repetido")</f>
        <v>único</v>
      </c>
    </row>
    <row r="2848" spans="1:12" x14ac:dyDescent="0.3">
      <c r="A2848" s="1">
        <v>45685</v>
      </c>
      <c r="B2848" s="2">
        <v>45685.736121898146</v>
      </c>
      <c r="C2848" s="2" t="str">
        <f>TEXT(Tabla1[[#This Row],[date]],"mmm")</f>
        <v>ene</v>
      </c>
      <c r="D2848" s="2" t="str">
        <f>TEXT(Tabla1[[#This Row],[date]],"dddd")</f>
        <v>martes</v>
      </c>
      <c r="E2848" s="2" t="str">
        <f>TEXT(Tabla1[[#This Row],[datetime]],"hh:mm")</f>
        <v>17:40</v>
      </c>
      <c r="F2848" t="s">
        <v>3</v>
      </c>
      <c r="G2848" t="s">
        <v>1149</v>
      </c>
      <c r="H2848" t="str">
        <f>IF(ISBLANK(G2848),"cash",IF(COUNTIF($D$2:D2848,D2848)=1,"Nuevo","frecuente"))</f>
        <v>frecuente</v>
      </c>
      <c r="I2848" s="8">
        <v>25.96</v>
      </c>
      <c r="J2848" t="s">
        <v>11</v>
      </c>
      <c r="K2848" t="str">
        <f>Tabla1[[#This Row],[day_of_the_week]]&amp;"-"&amp;Tabla1[[#This Row],[hour]]&amp;"-"&amp;Tabla1[[#This Row],[cash_type]]&amp;"-"&amp;Tabla1[[#This Row],[card]]&amp;"-"&amp;Tabla1[[#This Row],[coffee_name]]</f>
        <v>martes-17:40-card-ANON-0000-0000-1135-Americano</v>
      </c>
      <c r="L2848" t="str">
        <f>IF(COUNTIF($K$2:K2848,K2848)=1,"único","repetido")</f>
        <v>único</v>
      </c>
    </row>
    <row r="2849" spans="1:12" x14ac:dyDescent="0.3">
      <c r="A2849" s="1">
        <v>45685</v>
      </c>
      <c r="B2849" s="2">
        <v>45685.841560810186</v>
      </c>
      <c r="C2849" s="2" t="str">
        <f>TEXT(Tabla1[[#This Row],[date]],"mmm")</f>
        <v>ene</v>
      </c>
      <c r="D2849" s="2" t="str">
        <f>TEXT(Tabla1[[#This Row],[date]],"dddd")</f>
        <v>martes</v>
      </c>
      <c r="E2849" s="2" t="str">
        <f>TEXT(Tabla1[[#This Row],[datetime]],"hh:mm")</f>
        <v>20:11</v>
      </c>
      <c r="F2849" t="s">
        <v>3</v>
      </c>
      <c r="G2849" t="s">
        <v>1150</v>
      </c>
      <c r="H2849" t="str">
        <f>IF(ISBLANK(G2849),"cash",IF(COUNTIF($D$2:D2849,D2849)=1,"Nuevo","frecuente"))</f>
        <v>frecuente</v>
      </c>
      <c r="I2849" s="8">
        <v>35.76</v>
      </c>
      <c r="J2849" t="s">
        <v>7</v>
      </c>
      <c r="K2849" t="str">
        <f>Tabla1[[#This Row],[day_of_the_week]]&amp;"-"&amp;Tabla1[[#This Row],[hour]]&amp;"-"&amp;Tabla1[[#This Row],[cash_type]]&amp;"-"&amp;Tabla1[[#This Row],[card]]&amp;"-"&amp;Tabla1[[#This Row],[coffee_name]]</f>
        <v>martes-20:11-card-ANON-0000-0000-1136-Latte</v>
      </c>
      <c r="L2849" t="str">
        <f>IF(COUNTIF($K$2:K2849,K2849)=1,"único","repetido")</f>
        <v>único</v>
      </c>
    </row>
    <row r="2850" spans="1:12" x14ac:dyDescent="0.3">
      <c r="A2850" s="1">
        <v>45685</v>
      </c>
      <c r="B2850" s="2">
        <v>45685.842883819445</v>
      </c>
      <c r="C2850" s="2" t="str">
        <f>TEXT(Tabla1[[#This Row],[date]],"mmm")</f>
        <v>ene</v>
      </c>
      <c r="D2850" s="2" t="str">
        <f>TEXT(Tabla1[[#This Row],[date]],"dddd")</f>
        <v>martes</v>
      </c>
      <c r="E2850" s="2" t="str">
        <f>TEXT(Tabla1[[#This Row],[datetime]],"hh:mm")</f>
        <v>20:13</v>
      </c>
      <c r="F2850" t="s">
        <v>3</v>
      </c>
      <c r="G2850" t="s">
        <v>1151</v>
      </c>
      <c r="H2850" t="str">
        <f>IF(ISBLANK(G2850),"cash",IF(COUNTIF($D$2:D2850,D2850)=1,"Nuevo","frecuente"))</f>
        <v>frecuente</v>
      </c>
      <c r="I2850" s="8">
        <v>35.76</v>
      </c>
      <c r="J2850" t="s">
        <v>43</v>
      </c>
      <c r="K2850" t="str">
        <f>Tabla1[[#This Row],[day_of_the_week]]&amp;"-"&amp;Tabla1[[#This Row],[hour]]&amp;"-"&amp;Tabla1[[#This Row],[cash_type]]&amp;"-"&amp;Tabla1[[#This Row],[card]]&amp;"-"&amp;Tabla1[[#This Row],[coffee_name]]</f>
        <v>martes-20:13-card-ANON-0000-0000-1137-Cappuccino</v>
      </c>
      <c r="L2850" t="str">
        <f>IF(COUNTIF($K$2:K2850,K2850)=1,"único","repetido")</f>
        <v>único</v>
      </c>
    </row>
    <row r="2851" spans="1:12" x14ac:dyDescent="0.3">
      <c r="A2851" s="1">
        <v>45686</v>
      </c>
      <c r="B2851" s="2">
        <v>45686.401934745372</v>
      </c>
      <c r="C2851" s="2" t="str">
        <f>TEXT(Tabla1[[#This Row],[date]],"mmm")</f>
        <v>ene</v>
      </c>
      <c r="D2851" s="2" t="str">
        <f>TEXT(Tabla1[[#This Row],[date]],"dddd")</f>
        <v>miércoles</v>
      </c>
      <c r="E2851" s="2" t="str">
        <f>TEXT(Tabla1[[#This Row],[datetime]],"hh:mm")</f>
        <v>09:38</v>
      </c>
      <c r="F2851" t="s">
        <v>3</v>
      </c>
      <c r="G2851" t="s">
        <v>1083</v>
      </c>
      <c r="H2851" t="str">
        <f>IF(ISBLANK(G2851),"cash",IF(COUNTIF($D$2:D2851,D2851)=1,"Nuevo","frecuente"))</f>
        <v>frecuente</v>
      </c>
      <c r="I2851" s="8">
        <v>25.96</v>
      </c>
      <c r="J2851" t="s">
        <v>11</v>
      </c>
      <c r="K2851" t="str">
        <f>Tabla1[[#This Row],[day_of_the_week]]&amp;"-"&amp;Tabla1[[#This Row],[hour]]&amp;"-"&amp;Tabla1[[#This Row],[cash_type]]&amp;"-"&amp;Tabla1[[#This Row],[card]]&amp;"-"&amp;Tabla1[[#This Row],[coffee_name]]</f>
        <v>miércoles-09:38-card-ANON-0000-0000-1069-Americano</v>
      </c>
      <c r="L2851" t="str">
        <f>IF(COUNTIF($K$2:K2851,K2851)=1,"único","repetido")</f>
        <v>único</v>
      </c>
    </row>
    <row r="2852" spans="1:12" x14ac:dyDescent="0.3">
      <c r="A2852" s="1">
        <v>45686</v>
      </c>
      <c r="B2852" s="2">
        <v>45686.684453240741</v>
      </c>
      <c r="C2852" s="2" t="str">
        <f>TEXT(Tabla1[[#This Row],[date]],"mmm")</f>
        <v>ene</v>
      </c>
      <c r="D2852" s="2" t="str">
        <f>TEXT(Tabla1[[#This Row],[date]],"dddd")</f>
        <v>miércoles</v>
      </c>
      <c r="E2852" s="2" t="str">
        <f>TEXT(Tabla1[[#This Row],[datetime]],"hh:mm")</f>
        <v>16:25</v>
      </c>
      <c r="F2852" t="s">
        <v>3</v>
      </c>
      <c r="G2852" t="s">
        <v>1152</v>
      </c>
      <c r="H2852" t="str">
        <f>IF(ISBLANK(G2852),"cash",IF(COUNTIF($D$2:D2852,D2852)=1,"Nuevo","frecuente"))</f>
        <v>frecuente</v>
      </c>
      <c r="I2852" s="8">
        <v>25.96</v>
      </c>
      <c r="J2852" t="s">
        <v>11</v>
      </c>
      <c r="K2852" t="str">
        <f>Tabla1[[#This Row],[day_of_the_week]]&amp;"-"&amp;Tabla1[[#This Row],[hour]]&amp;"-"&amp;Tabla1[[#This Row],[cash_type]]&amp;"-"&amp;Tabla1[[#This Row],[card]]&amp;"-"&amp;Tabla1[[#This Row],[coffee_name]]</f>
        <v>miércoles-16:25-card-ANON-0000-0000-1138-Americano</v>
      </c>
      <c r="L2852" t="str">
        <f>IF(COUNTIF($K$2:K2852,K2852)=1,"único","repetido")</f>
        <v>único</v>
      </c>
    </row>
    <row r="2853" spans="1:12" x14ac:dyDescent="0.3">
      <c r="A2853" s="1">
        <v>45686</v>
      </c>
      <c r="B2853" s="2">
        <v>45686.804956689812</v>
      </c>
      <c r="C2853" s="2" t="str">
        <f>TEXT(Tabla1[[#This Row],[date]],"mmm")</f>
        <v>ene</v>
      </c>
      <c r="D2853" s="2" t="str">
        <f>TEXT(Tabla1[[#This Row],[date]],"dddd")</f>
        <v>miércoles</v>
      </c>
      <c r="E2853" s="2" t="str">
        <f>TEXT(Tabla1[[#This Row],[datetime]],"hh:mm")</f>
        <v>19:19</v>
      </c>
      <c r="F2853" t="s">
        <v>3</v>
      </c>
      <c r="G2853" t="s">
        <v>1153</v>
      </c>
      <c r="H2853" t="str">
        <f>IF(ISBLANK(G2853),"cash",IF(COUNTIF($D$2:D2853,D2853)=1,"Nuevo","frecuente"))</f>
        <v>frecuente</v>
      </c>
      <c r="I2853" s="8">
        <v>30.86</v>
      </c>
      <c r="J2853" t="s">
        <v>14</v>
      </c>
      <c r="K2853" t="str">
        <f>Tabla1[[#This Row],[day_of_the_week]]&amp;"-"&amp;Tabla1[[#This Row],[hour]]&amp;"-"&amp;Tabla1[[#This Row],[cash_type]]&amp;"-"&amp;Tabla1[[#This Row],[card]]&amp;"-"&amp;Tabla1[[#This Row],[coffee_name]]</f>
        <v>miércoles-19:19-card-ANON-0000-0000-1139-Americano with Milk</v>
      </c>
      <c r="L2853" t="str">
        <f>IF(COUNTIF($K$2:K2853,K2853)=1,"único","repetido")</f>
        <v>único</v>
      </c>
    </row>
    <row r="2854" spans="1:12" x14ac:dyDescent="0.3">
      <c r="A2854" s="1">
        <v>45686</v>
      </c>
      <c r="B2854" s="2">
        <v>45686.805957118057</v>
      </c>
      <c r="C2854" s="2" t="str">
        <f>TEXT(Tabla1[[#This Row],[date]],"mmm")</f>
        <v>ene</v>
      </c>
      <c r="D2854" s="2" t="str">
        <f>TEXT(Tabla1[[#This Row],[date]],"dddd")</f>
        <v>miércoles</v>
      </c>
      <c r="E2854" s="2" t="str">
        <f>TEXT(Tabla1[[#This Row],[datetime]],"hh:mm")</f>
        <v>19:20</v>
      </c>
      <c r="F2854" t="s">
        <v>3</v>
      </c>
      <c r="G2854" t="s">
        <v>1153</v>
      </c>
      <c r="H2854" t="str">
        <f>IF(ISBLANK(G2854),"cash",IF(COUNTIF($D$2:D2854,D2854)=1,"Nuevo","frecuente"))</f>
        <v>frecuente</v>
      </c>
      <c r="I2854" s="8">
        <v>21.06</v>
      </c>
      <c r="J2854" t="s">
        <v>35</v>
      </c>
      <c r="K2854" t="str">
        <f>Tabla1[[#This Row],[day_of_the_week]]&amp;"-"&amp;Tabla1[[#This Row],[hour]]&amp;"-"&amp;Tabla1[[#This Row],[cash_type]]&amp;"-"&amp;Tabla1[[#This Row],[card]]&amp;"-"&amp;Tabla1[[#This Row],[coffee_name]]</f>
        <v>miércoles-19:20-card-ANON-0000-0000-1139-Espresso</v>
      </c>
      <c r="L2854" t="str">
        <f>IF(COUNTIF($K$2:K2854,K2854)=1,"único","repetido")</f>
        <v>único</v>
      </c>
    </row>
    <row r="2855" spans="1:12" x14ac:dyDescent="0.3">
      <c r="A2855" s="1">
        <v>45687</v>
      </c>
      <c r="B2855" s="2">
        <v>45687.387564097226</v>
      </c>
      <c r="C2855" s="2" t="str">
        <f>TEXT(Tabla1[[#This Row],[date]],"mmm")</f>
        <v>ene</v>
      </c>
      <c r="D2855" s="2" t="str">
        <f>TEXT(Tabla1[[#This Row],[date]],"dddd")</f>
        <v>jueves</v>
      </c>
      <c r="E2855" s="2" t="str">
        <f>TEXT(Tabla1[[#This Row],[datetime]],"hh:mm")</f>
        <v>09:18</v>
      </c>
      <c r="F2855" t="s">
        <v>3</v>
      </c>
      <c r="G2855" t="s">
        <v>238</v>
      </c>
      <c r="H2855" t="str">
        <f>IF(ISBLANK(G2855),"cash",IF(COUNTIF($D$2:D2855,D2855)=1,"Nuevo","frecuente"))</f>
        <v>frecuente</v>
      </c>
      <c r="I2855" s="8">
        <v>30.86</v>
      </c>
      <c r="J2855" t="s">
        <v>14</v>
      </c>
      <c r="K2855" t="str">
        <f>Tabla1[[#This Row],[day_of_the_week]]&amp;"-"&amp;Tabla1[[#This Row],[hour]]&amp;"-"&amp;Tabla1[[#This Row],[cash_type]]&amp;"-"&amp;Tabla1[[#This Row],[card]]&amp;"-"&amp;Tabla1[[#This Row],[coffee_name]]</f>
        <v>jueves-09:18-card-ANON-0000-0000-0224-Americano with Milk</v>
      </c>
      <c r="L2855" t="str">
        <f>IF(COUNTIF($K$2:K2855,K2855)=1,"único","repetido")</f>
        <v>único</v>
      </c>
    </row>
    <row r="2856" spans="1:12" x14ac:dyDescent="0.3">
      <c r="A2856" s="1">
        <v>45687</v>
      </c>
      <c r="B2856" s="2">
        <v>45687.425391990742</v>
      </c>
      <c r="C2856" s="2" t="str">
        <f>TEXT(Tabla1[[#This Row],[date]],"mmm")</f>
        <v>ene</v>
      </c>
      <c r="D2856" s="2" t="str">
        <f>TEXT(Tabla1[[#This Row],[date]],"dddd")</f>
        <v>jueves</v>
      </c>
      <c r="E2856" s="2" t="str">
        <f>TEXT(Tabla1[[#This Row],[datetime]],"hh:mm")</f>
        <v>10:12</v>
      </c>
      <c r="F2856" t="s">
        <v>3</v>
      </c>
      <c r="G2856" t="s">
        <v>290</v>
      </c>
      <c r="H2856" t="str">
        <f>IF(ISBLANK(G2856),"cash",IF(COUNTIF($D$2:D2856,D2856)=1,"Nuevo","frecuente"))</f>
        <v>frecuente</v>
      </c>
      <c r="I2856" s="8">
        <v>30.86</v>
      </c>
      <c r="J2856" t="s">
        <v>14</v>
      </c>
      <c r="K2856" t="str">
        <f>Tabla1[[#This Row],[day_of_the_week]]&amp;"-"&amp;Tabla1[[#This Row],[hour]]&amp;"-"&amp;Tabla1[[#This Row],[cash_type]]&amp;"-"&amp;Tabla1[[#This Row],[card]]&amp;"-"&amp;Tabla1[[#This Row],[coffee_name]]</f>
        <v>jueves-10:12-card-ANON-0000-0000-0276-Americano with Milk</v>
      </c>
      <c r="L2856" t="str">
        <f>IF(COUNTIF($K$2:K2856,K2856)=1,"único","repetido")</f>
        <v>único</v>
      </c>
    </row>
    <row r="2857" spans="1:12" x14ac:dyDescent="0.3">
      <c r="A2857" s="1">
        <v>45687</v>
      </c>
      <c r="B2857" s="2">
        <v>45687.476726562498</v>
      </c>
      <c r="C2857" s="2" t="str">
        <f>TEXT(Tabla1[[#This Row],[date]],"mmm")</f>
        <v>ene</v>
      </c>
      <c r="D2857" s="2" t="str">
        <f>TEXT(Tabla1[[#This Row],[date]],"dddd")</f>
        <v>jueves</v>
      </c>
      <c r="E2857" s="2" t="str">
        <f>TEXT(Tabla1[[#This Row],[datetime]],"hh:mm")</f>
        <v>11:26</v>
      </c>
      <c r="F2857" t="s">
        <v>3</v>
      </c>
      <c r="G2857" t="s">
        <v>876</v>
      </c>
      <c r="H2857" t="str">
        <f>IF(ISBLANK(G2857),"cash",IF(COUNTIF($D$2:D2857,D2857)=1,"Nuevo","frecuente"))</f>
        <v>frecuente</v>
      </c>
      <c r="I2857" s="8">
        <v>25.96</v>
      </c>
      <c r="J2857" t="s">
        <v>28</v>
      </c>
      <c r="K2857" t="str">
        <f>Tabla1[[#This Row],[day_of_the_week]]&amp;"-"&amp;Tabla1[[#This Row],[hour]]&amp;"-"&amp;Tabla1[[#This Row],[cash_type]]&amp;"-"&amp;Tabla1[[#This Row],[card]]&amp;"-"&amp;Tabla1[[#This Row],[coffee_name]]</f>
        <v>jueves-11:26-card-ANON-0000-0000-0862-Cortado</v>
      </c>
      <c r="L2857" t="str">
        <f>IF(COUNTIF($K$2:K2857,K2857)=1,"único","repetido")</f>
        <v>único</v>
      </c>
    </row>
    <row r="2858" spans="1:12" x14ac:dyDescent="0.3">
      <c r="A2858" s="1">
        <v>45687</v>
      </c>
      <c r="B2858" s="2">
        <v>45687.529348518518</v>
      </c>
      <c r="C2858" s="2" t="str">
        <f>TEXT(Tabla1[[#This Row],[date]],"mmm")</f>
        <v>ene</v>
      </c>
      <c r="D2858" s="2" t="str">
        <f>TEXT(Tabla1[[#This Row],[date]],"dddd")</f>
        <v>jueves</v>
      </c>
      <c r="E2858" s="2" t="str">
        <f>TEXT(Tabla1[[#This Row],[datetime]],"hh:mm")</f>
        <v>12:42</v>
      </c>
      <c r="F2858" t="s">
        <v>3</v>
      </c>
      <c r="G2858" t="s">
        <v>1154</v>
      </c>
      <c r="H2858" t="str">
        <f>IF(ISBLANK(G2858),"cash",IF(COUNTIF($D$2:D2858,D2858)=1,"Nuevo","frecuente"))</f>
        <v>frecuente</v>
      </c>
      <c r="I2858" s="8">
        <v>35.76</v>
      </c>
      <c r="J2858" t="s">
        <v>9</v>
      </c>
      <c r="K2858" t="str">
        <f>Tabla1[[#This Row],[day_of_the_week]]&amp;"-"&amp;Tabla1[[#This Row],[hour]]&amp;"-"&amp;Tabla1[[#This Row],[cash_type]]&amp;"-"&amp;Tabla1[[#This Row],[card]]&amp;"-"&amp;Tabla1[[#This Row],[coffee_name]]</f>
        <v>jueves-12:42-card-ANON-0000-0000-1140-Hot Chocolate</v>
      </c>
      <c r="L2858" t="str">
        <f>IF(COUNTIF($K$2:K2858,K2858)=1,"único","repetido")</f>
        <v>único</v>
      </c>
    </row>
    <row r="2859" spans="1:12" x14ac:dyDescent="0.3">
      <c r="A2859" s="1">
        <v>45687</v>
      </c>
      <c r="B2859" s="2">
        <v>45687.543064212965</v>
      </c>
      <c r="C2859" s="2" t="str">
        <f>TEXT(Tabla1[[#This Row],[date]],"mmm")</f>
        <v>ene</v>
      </c>
      <c r="D2859" s="2" t="str">
        <f>TEXT(Tabla1[[#This Row],[date]],"dddd")</f>
        <v>jueves</v>
      </c>
      <c r="E2859" s="2" t="str">
        <f>TEXT(Tabla1[[#This Row],[datetime]],"hh:mm")</f>
        <v>13:02</v>
      </c>
      <c r="F2859" t="s">
        <v>3</v>
      </c>
      <c r="G2859" t="s">
        <v>1155</v>
      </c>
      <c r="H2859" t="str">
        <f>IF(ISBLANK(G2859),"cash",IF(COUNTIF($D$2:D2859,D2859)=1,"Nuevo","frecuente"))</f>
        <v>frecuente</v>
      </c>
      <c r="I2859" s="8">
        <v>25.96</v>
      </c>
      <c r="J2859" t="s">
        <v>11</v>
      </c>
      <c r="K2859" t="str">
        <f>Tabla1[[#This Row],[day_of_the_week]]&amp;"-"&amp;Tabla1[[#This Row],[hour]]&amp;"-"&amp;Tabla1[[#This Row],[cash_type]]&amp;"-"&amp;Tabla1[[#This Row],[card]]&amp;"-"&amp;Tabla1[[#This Row],[coffee_name]]</f>
        <v>jueves-13:02-card-ANON-0000-0000-1141-Americano</v>
      </c>
      <c r="L2859" t="str">
        <f>IF(COUNTIF($K$2:K2859,K2859)=1,"único","repetido")</f>
        <v>único</v>
      </c>
    </row>
    <row r="2860" spans="1:12" x14ac:dyDescent="0.3">
      <c r="A2860" s="1">
        <v>45687</v>
      </c>
      <c r="B2860" s="2">
        <v>45687.612294872684</v>
      </c>
      <c r="C2860" s="2" t="str">
        <f>TEXT(Tabla1[[#This Row],[date]],"mmm")</f>
        <v>ene</v>
      </c>
      <c r="D2860" s="2" t="str">
        <f>TEXT(Tabla1[[#This Row],[date]],"dddd")</f>
        <v>jueves</v>
      </c>
      <c r="E2860" s="2" t="str">
        <f>TEXT(Tabla1[[#This Row],[datetime]],"hh:mm")</f>
        <v>14:41</v>
      </c>
      <c r="F2860" t="s">
        <v>3</v>
      </c>
      <c r="G2860" t="s">
        <v>1156</v>
      </c>
      <c r="H2860" t="str">
        <f>IF(ISBLANK(G2860),"cash",IF(COUNTIF($D$2:D2860,D2860)=1,"Nuevo","frecuente"))</f>
        <v>frecuente</v>
      </c>
      <c r="I2860" s="8">
        <v>30.86</v>
      </c>
      <c r="J2860" t="s">
        <v>14</v>
      </c>
      <c r="K2860" t="str">
        <f>Tabla1[[#This Row],[day_of_the_week]]&amp;"-"&amp;Tabla1[[#This Row],[hour]]&amp;"-"&amp;Tabla1[[#This Row],[cash_type]]&amp;"-"&amp;Tabla1[[#This Row],[card]]&amp;"-"&amp;Tabla1[[#This Row],[coffee_name]]</f>
        <v>jueves-14:41-card-ANON-0000-0000-1142-Americano with Milk</v>
      </c>
      <c r="L2860" t="str">
        <f>IF(COUNTIF($K$2:K2860,K2860)=1,"único","repetido")</f>
        <v>único</v>
      </c>
    </row>
    <row r="2861" spans="1:12" x14ac:dyDescent="0.3">
      <c r="A2861" s="1">
        <v>45687</v>
      </c>
      <c r="B2861" s="2">
        <v>45687.721393564818</v>
      </c>
      <c r="C2861" s="2" t="str">
        <f>TEXT(Tabla1[[#This Row],[date]],"mmm")</f>
        <v>ene</v>
      </c>
      <c r="D2861" s="2" t="str">
        <f>TEXT(Tabla1[[#This Row],[date]],"dddd")</f>
        <v>jueves</v>
      </c>
      <c r="E2861" s="2" t="str">
        <f>TEXT(Tabla1[[#This Row],[datetime]],"hh:mm")</f>
        <v>17:18</v>
      </c>
      <c r="F2861" t="s">
        <v>3</v>
      </c>
      <c r="G2861" t="s">
        <v>1157</v>
      </c>
      <c r="H2861" t="str">
        <f>IF(ISBLANK(G2861),"cash",IF(COUNTIF($D$2:D2861,D2861)=1,"Nuevo","frecuente"))</f>
        <v>frecuente</v>
      </c>
      <c r="I2861" s="8">
        <v>35.76</v>
      </c>
      <c r="J2861" t="s">
        <v>9</v>
      </c>
      <c r="K2861" t="str">
        <f>Tabla1[[#This Row],[day_of_the_week]]&amp;"-"&amp;Tabla1[[#This Row],[hour]]&amp;"-"&amp;Tabla1[[#This Row],[cash_type]]&amp;"-"&amp;Tabla1[[#This Row],[card]]&amp;"-"&amp;Tabla1[[#This Row],[coffee_name]]</f>
        <v>jueves-17:18-card-ANON-0000-0000-1143-Hot Chocolate</v>
      </c>
      <c r="L2861" t="str">
        <f>IF(COUNTIF($K$2:K2861,K2861)=1,"único","repetido")</f>
        <v>único</v>
      </c>
    </row>
    <row r="2862" spans="1:12" x14ac:dyDescent="0.3">
      <c r="A2862" s="1">
        <v>45687</v>
      </c>
      <c r="B2862" s="2">
        <v>45687.766743657405</v>
      </c>
      <c r="C2862" s="2" t="str">
        <f>TEXT(Tabla1[[#This Row],[date]],"mmm")</f>
        <v>ene</v>
      </c>
      <c r="D2862" s="2" t="str">
        <f>TEXT(Tabla1[[#This Row],[date]],"dddd")</f>
        <v>jueves</v>
      </c>
      <c r="E2862" s="2" t="str">
        <f>TEXT(Tabla1[[#This Row],[datetime]],"hh:mm")</f>
        <v>18:24</v>
      </c>
      <c r="F2862" t="s">
        <v>3</v>
      </c>
      <c r="G2862" t="s">
        <v>1083</v>
      </c>
      <c r="H2862" t="str">
        <f>IF(ISBLANK(G2862),"cash",IF(COUNTIF($D$2:D2862,D2862)=1,"Nuevo","frecuente"))</f>
        <v>frecuente</v>
      </c>
      <c r="I2862" s="8">
        <v>30.86</v>
      </c>
      <c r="J2862" t="s">
        <v>14</v>
      </c>
      <c r="K2862" t="str">
        <f>Tabla1[[#This Row],[day_of_the_week]]&amp;"-"&amp;Tabla1[[#This Row],[hour]]&amp;"-"&amp;Tabla1[[#This Row],[cash_type]]&amp;"-"&amp;Tabla1[[#This Row],[card]]&amp;"-"&amp;Tabla1[[#This Row],[coffee_name]]</f>
        <v>jueves-18:24-card-ANON-0000-0000-1069-Americano with Milk</v>
      </c>
      <c r="L2862" t="str">
        <f>IF(COUNTIF($K$2:K2862,K2862)=1,"único","repetido")</f>
        <v>único</v>
      </c>
    </row>
    <row r="2863" spans="1:12" x14ac:dyDescent="0.3">
      <c r="A2863" s="1">
        <v>45687</v>
      </c>
      <c r="B2863" s="2">
        <v>45687.779046967589</v>
      </c>
      <c r="C2863" s="2" t="str">
        <f>TEXT(Tabla1[[#This Row],[date]],"mmm")</f>
        <v>ene</v>
      </c>
      <c r="D2863" s="2" t="str">
        <f>TEXT(Tabla1[[#This Row],[date]],"dddd")</f>
        <v>jueves</v>
      </c>
      <c r="E2863" s="2" t="str">
        <f>TEXT(Tabla1[[#This Row],[datetime]],"hh:mm")</f>
        <v>18:41</v>
      </c>
      <c r="F2863" t="s">
        <v>3</v>
      </c>
      <c r="G2863" t="s">
        <v>1158</v>
      </c>
      <c r="H2863" t="str">
        <f>IF(ISBLANK(G2863),"cash",IF(COUNTIF($D$2:D2863,D2863)=1,"Nuevo","frecuente"))</f>
        <v>frecuente</v>
      </c>
      <c r="I2863" s="8">
        <v>25.96</v>
      </c>
      <c r="J2863" t="s">
        <v>28</v>
      </c>
      <c r="K2863" t="str">
        <f>Tabla1[[#This Row],[day_of_the_week]]&amp;"-"&amp;Tabla1[[#This Row],[hour]]&amp;"-"&amp;Tabla1[[#This Row],[cash_type]]&amp;"-"&amp;Tabla1[[#This Row],[card]]&amp;"-"&amp;Tabla1[[#This Row],[coffee_name]]</f>
        <v>jueves-18:41-card-ANON-0000-0000-1144-Cortado</v>
      </c>
      <c r="L2863" t="str">
        <f>IF(COUNTIF($K$2:K2863,K2863)=1,"único","repetido")</f>
        <v>único</v>
      </c>
    </row>
    <row r="2864" spans="1:12" x14ac:dyDescent="0.3">
      <c r="A2864" s="1">
        <v>45688</v>
      </c>
      <c r="B2864" s="2">
        <v>45688.361706585645</v>
      </c>
      <c r="C2864" s="2" t="str">
        <f>TEXT(Tabla1[[#This Row],[date]],"mmm")</f>
        <v>ene</v>
      </c>
      <c r="D2864" s="2" t="str">
        <f>TEXT(Tabla1[[#This Row],[date]],"dddd")</f>
        <v>viernes</v>
      </c>
      <c r="E2864" s="2" t="str">
        <f>TEXT(Tabla1[[#This Row],[datetime]],"hh:mm")</f>
        <v>08:40</v>
      </c>
      <c r="F2864" t="s">
        <v>3</v>
      </c>
      <c r="G2864" t="s">
        <v>155</v>
      </c>
      <c r="H2864" t="str">
        <f>IF(ISBLANK(G2864),"cash",IF(COUNTIF($D$2:D2864,D2864)=1,"Nuevo","frecuente"))</f>
        <v>frecuente</v>
      </c>
      <c r="I2864" s="8">
        <v>25.96</v>
      </c>
      <c r="J2864" t="s">
        <v>11</v>
      </c>
      <c r="K2864" t="str">
        <f>Tabla1[[#This Row],[day_of_the_week]]&amp;"-"&amp;Tabla1[[#This Row],[hour]]&amp;"-"&amp;Tabla1[[#This Row],[cash_type]]&amp;"-"&amp;Tabla1[[#This Row],[card]]&amp;"-"&amp;Tabla1[[#This Row],[coffee_name]]</f>
        <v>viernes-08:40-card-ANON-0000-0000-0141-Americano</v>
      </c>
      <c r="L2864" t="str">
        <f>IF(COUNTIF($K$2:K2864,K2864)=1,"único","repetido")</f>
        <v>único</v>
      </c>
    </row>
    <row r="2865" spans="1:12" x14ac:dyDescent="0.3">
      <c r="A2865" s="1">
        <v>45688</v>
      </c>
      <c r="B2865" s="2">
        <v>45688.362323263886</v>
      </c>
      <c r="C2865" s="2" t="str">
        <f>TEXT(Tabla1[[#This Row],[date]],"mmm")</f>
        <v>ene</v>
      </c>
      <c r="D2865" s="2" t="str">
        <f>TEXT(Tabla1[[#This Row],[date]],"dddd")</f>
        <v>viernes</v>
      </c>
      <c r="E2865" s="2" t="str">
        <f>TEXT(Tabla1[[#This Row],[datetime]],"hh:mm")</f>
        <v>08:41</v>
      </c>
      <c r="F2865" t="s">
        <v>3</v>
      </c>
      <c r="G2865" t="s">
        <v>155</v>
      </c>
      <c r="H2865" t="str">
        <f>IF(ISBLANK(G2865),"cash",IF(COUNTIF($D$2:D2865,D2865)=1,"Nuevo","frecuente"))</f>
        <v>frecuente</v>
      </c>
      <c r="I2865" s="8">
        <v>30.86</v>
      </c>
      <c r="J2865" t="s">
        <v>14</v>
      </c>
      <c r="K2865" t="str">
        <f>Tabla1[[#This Row],[day_of_the_week]]&amp;"-"&amp;Tabla1[[#This Row],[hour]]&amp;"-"&amp;Tabla1[[#This Row],[cash_type]]&amp;"-"&amp;Tabla1[[#This Row],[card]]&amp;"-"&amp;Tabla1[[#This Row],[coffee_name]]</f>
        <v>viernes-08:41-card-ANON-0000-0000-0141-Americano with Milk</v>
      </c>
      <c r="L2865" t="str">
        <f>IF(COUNTIF($K$2:K2865,K2865)=1,"único","repetido")</f>
        <v>único</v>
      </c>
    </row>
    <row r="2866" spans="1:12" x14ac:dyDescent="0.3">
      <c r="A2866" s="1">
        <v>45688</v>
      </c>
      <c r="B2866" s="2">
        <v>45688.386977106478</v>
      </c>
      <c r="C2866" s="2" t="str">
        <f>TEXT(Tabla1[[#This Row],[date]],"mmm")</f>
        <v>ene</v>
      </c>
      <c r="D2866" s="2" t="str">
        <f>TEXT(Tabla1[[#This Row],[date]],"dddd")</f>
        <v>viernes</v>
      </c>
      <c r="E2866" s="2" t="str">
        <f>TEXT(Tabla1[[#This Row],[datetime]],"hh:mm")</f>
        <v>09:17</v>
      </c>
      <c r="F2866" t="s">
        <v>3</v>
      </c>
      <c r="G2866" t="s">
        <v>318</v>
      </c>
      <c r="H2866" t="str">
        <f>IF(ISBLANK(G2866),"cash",IF(COUNTIF($D$2:D2866,D2866)=1,"Nuevo","frecuente"))</f>
        <v>frecuente</v>
      </c>
      <c r="I2866" s="8">
        <v>30.86</v>
      </c>
      <c r="J2866" t="s">
        <v>14</v>
      </c>
      <c r="K2866" t="str">
        <f>Tabla1[[#This Row],[day_of_the_week]]&amp;"-"&amp;Tabla1[[#This Row],[hour]]&amp;"-"&amp;Tabla1[[#This Row],[cash_type]]&amp;"-"&amp;Tabla1[[#This Row],[card]]&amp;"-"&amp;Tabla1[[#This Row],[coffee_name]]</f>
        <v>viernes-09:17-card-ANON-0000-0000-0304-Americano with Milk</v>
      </c>
      <c r="L2866" t="str">
        <f>IF(COUNTIF($K$2:K2866,K2866)=1,"único","repetido")</f>
        <v>único</v>
      </c>
    </row>
    <row r="2867" spans="1:12" x14ac:dyDescent="0.3">
      <c r="A2867" s="1">
        <v>45688</v>
      </c>
      <c r="B2867" s="2">
        <v>45688.389015983797</v>
      </c>
      <c r="C2867" s="2" t="str">
        <f>TEXT(Tabla1[[#This Row],[date]],"mmm")</f>
        <v>ene</v>
      </c>
      <c r="D2867" s="2" t="str">
        <f>TEXT(Tabla1[[#This Row],[date]],"dddd")</f>
        <v>viernes</v>
      </c>
      <c r="E2867" s="2" t="str">
        <f>TEXT(Tabla1[[#This Row],[datetime]],"hh:mm")</f>
        <v>09:20</v>
      </c>
      <c r="F2867" t="s">
        <v>3</v>
      </c>
      <c r="G2867" t="s">
        <v>1159</v>
      </c>
      <c r="H2867" t="str">
        <f>IF(ISBLANK(G2867),"cash",IF(COUNTIF($D$2:D2867,D2867)=1,"Nuevo","frecuente"))</f>
        <v>frecuente</v>
      </c>
      <c r="I2867" s="8">
        <v>35.76</v>
      </c>
      <c r="J2867" t="s">
        <v>18</v>
      </c>
      <c r="K2867" t="str">
        <f>Tabla1[[#This Row],[day_of_the_week]]&amp;"-"&amp;Tabla1[[#This Row],[hour]]&amp;"-"&amp;Tabla1[[#This Row],[cash_type]]&amp;"-"&amp;Tabla1[[#This Row],[card]]&amp;"-"&amp;Tabla1[[#This Row],[coffee_name]]</f>
        <v>viernes-09:20-card-ANON-0000-0000-1145-Cocoa</v>
      </c>
      <c r="L2867" t="str">
        <f>IF(COUNTIF($K$2:K2867,K2867)=1,"único","repetido")</f>
        <v>único</v>
      </c>
    </row>
    <row r="2868" spans="1:12" x14ac:dyDescent="0.3">
      <c r="A2868" s="1">
        <v>45688</v>
      </c>
      <c r="B2868" s="2">
        <v>45688.393596828704</v>
      </c>
      <c r="C2868" s="2" t="str">
        <f>TEXT(Tabla1[[#This Row],[date]],"mmm")</f>
        <v>ene</v>
      </c>
      <c r="D2868" s="2" t="str">
        <f>TEXT(Tabla1[[#This Row],[date]],"dddd")</f>
        <v>viernes</v>
      </c>
      <c r="E2868" s="2" t="str">
        <f>TEXT(Tabla1[[#This Row],[datetime]],"hh:mm")</f>
        <v>09:26</v>
      </c>
      <c r="F2868" t="s">
        <v>3</v>
      </c>
      <c r="G2868" t="s">
        <v>347</v>
      </c>
      <c r="H2868" t="str">
        <f>IF(ISBLANK(G2868),"cash",IF(COUNTIF($D$2:D2868,D2868)=1,"Nuevo","frecuente"))</f>
        <v>frecuente</v>
      </c>
      <c r="I2868" s="8">
        <v>35.76</v>
      </c>
      <c r="J2868" t="s">
        <v>43</v>
      </c>
      <c r="K2868" t="str">
        <f>Tabla1[[#This Row],[day_of_the_week]]&amp;"-"&amp;Tabla1[[#This Row],[hour]]&amp;"-"&amp;Tabla1[[#This Row],[cash_type]]&amp;"-"&amp;Tabla1[[#This Row],[card]]&amp;"-"&amp;Tabla1[[#This Row],[coffee_name]]</f>
        <v>viernes-09:26-card-ANON-0000-0000-0333-Cappuccino</v>
      </c>
      <c r="L2868" t="str">
        <f>IF(COUNTIF($K$2:K2868,K2868)=1,"único","repetido")</f>
        <v>único</v>
      </c>
    </row>
    <row r="2869" spans="1:12" x14ac:dyDescent="0.3">
      <c r="A2869" s="1">
        <v>45688</v>
      </c>
      <c r="B2869" s="2">
        <v>45688.394302523149</v>
      </c>
      <c r="C2869" s="2" t="str">
        <f>TEXT(Tabla1[[#This Row],[date]],"mmm")</f>
        <v>ene</v>
      </c>
      <c r="D2869" s="2" t="str">
        <f>TEXT(Tabla1[[#This Row],[date]],"dddd")</f>
        <v>viernes</v>
      </c>
      <c r="E2869" s="2" t="str">
        <f>TEXT(Tabla1[[#This Row],[datetime]],"hh:mm")</f>
        <v>09:27</v>
      </c>
      <c r="F2869" t="s">
        <v>3</v>
      </c>
      <c r="G2869" t="s">
        <v>347</v>
      </c>
      <c r="H2869" t="str">
        <f>IF(ISBLANK(G2869),"cash",IF(COUNTIF($D$2:D2869,D2869)=1,"Nuevo","frecuente"))</f>
        <v>frecuente</v>
      </c>
      <c r="I2869" s="8">
        <v>35.76</v>
      </c>
      <c r="J2869" t="s">
        <v>43</v>
      </c>
      <c r="K2869" t="str">
        <f>Tabla1[[#This Row],[day_of_the_week]]&amp;"-"&amp;Tabla1[[#This Row],[hour]]&amp;"-"&amp;Tabla1[[#This Row],[cash_type]]&amp;"-"&amp;Tabla1[[#This Row],[card]]&amp;"-"&amp;Tabla1[[#This Row],[coffee_name]]</f>
        <v>viernes-09:27-card-ANON-0000-0000-0333-Cappuccino</v>
      </c>
      <c r="L2869" t="str">
        <f>IF(COUNTIF($K$2:K2869,K2869)=1,"único","repetido")</f>
        <v>único</v>
      </c>
    </row>
    <row r="2870" spans="1:12" x14ac:dyDescent="0.3">
      <c r="A2870" s="1">
        <v>45688</v>
      </c>
      <c r="B2870" s="2">
        <v>45688.521542141207</v>
      </c>
      <c r="C2870" s="2" t="str">
        <f>TEXT(Tabla1[[#This Row],[date]],"mmm")</f>
        <v>ene</v>
      </c>
      <c r="D2870" s="2" t="str">
        <f>TEXT(Tabla1[[#This Row],[date]],"dddd")</f>
        <v>viernes</v>
      </c>
      <c r="E2870" s="2" t="str">
        <f>TEXT(Tabla1[[#This Row],[datetime]],"hh:mm")</f>
        <v>12:31</v>
      </c>
      <c r="F2870" t="s">
        <v>3</v>
      </c>
      <c r="G2870" t="s">
        <v>1147</v>
      </c>
      <c r="H2870" t="str">
        <f>IF(ISBLANK(G2870),"cash",IF(COUNTIF($D$2:D2870,D2870)=1,"Nuevo","frecuente"))</f>
        <v>frecuente</v>
      </c>
      <c r="I2870" s="8">
        <v>35.76</v>
      </c>
      <c r="J2870" t="s">
        <v>7</v>
      </c>
      <c r="K2870" t="str">
        <f>Tabla1[[#This Row],[day_of_the_week]]&amp;"-"&amp;Tabla1[[#This Row],[hour]]&amp;"-"&amp;Tabla1[[#This Row],[cash_type]]&amp;"-"&amp;Tabla1[[#This Row],[card]]&amp;"-"&amp;Tabla1[[#This Row],[coffee_name]]</f>
        <v>viernes-12:31-card-ANON-0000-0000-1133-Latte</v>
      </c>
      <c r="L2870" t="str">
        <f>IF(COUNTIF($K$2:K2870,K2870)=1,"único","repetido")</f>
        <v>único</v>
      </c>
    </row>
    <row r="2871" spans="1:12" x14ac:dyDescent="0.3">
      <c r="A2871" s="1">
        <v>45688</v>
      </c>
      <c r="B2871" s="2">
        <v>45688.537797638892</v>
      </c>
      <c r="C2871" s="2" t="str">
        <f>TEXT(Tabla1[[#This Row],[date]],"mmm")</f>
        <v>ene</v>
      </c>
      <c r="D2871" s="2" t="str">
        <f>TEXT(Tabla1[[#This Row],[date]],"dddd")</f>
        <v>viernes</v>
      </c>
      <c r="E2871" s="2" t="str">
        <f>TEXT(Tabla1[[#This Row],[datetime]],"hh:mm")</f>
        <v>12:54</v>
      </c>
      <c r="F2871" t="s">
        <v>3</v>
      </c>
      <c r="G2871" t="s">
        <v>521</v>
      </c>
      <c r="H2871" t="str">
        <f>IF(ISBLANK(G2871),"cash",IF(COUNTIF($D$2:D2871,D2871)=1,"Nuevo","frecuente"))</f>
        <v>frecuente</v>
      </c>
      <c r="I2871" s="8">
        <v>35.76</v>
      </c>
      <c r="J2871" t="s">
        <v>7</v>
      </c>
      <c r="K2871" t="str">
        <f>Tabla1[[#This Row],[day_of_the_week]]&amp;"-"&amp;Tabla1[[#This Row],[hour]]&amp;"-"&amp;Tabla1[[#This Row],[cash_type]]&amp;"-"&amp;Tabla1[[#This Row],[card]]&amp;"-"&amp;Tabla1[[#This Row],[coffee_name]]</f>
        <v>viernes-12:54-card-ANON-0000-0000-0507-Latte</v>
      </c>
      <c r="L2871" t="str">
        <f>IF(COUNTIF($K$2:K2871,K2871)=1,"único","repetido")</f>
        <v>único</v>
      </c>
    </row>
    <row r="2872" spans="1:12" x14ac:dyDescent="0.3">
      <c r="A2872" s="1">
        <v>45688</v>
      </c>
      <c r="B2872" s="2">
        <v>45688.585396655093</v>
      </c>
      <c r="C2872" s="2" t="str">
        <f>TEXT(Tabla1[[#This Row],[date]],"mmm")</f>
        <v>ene</v>
      </c>
      <c r="D2872" s="2" t="str">
        <f>TEXT(Tabla1[[#This Row],[date]],"dddd")</f>
        <v>viernes</v>
      </c>
      <c r="E2872" s="2" t="str">
        <f>TEXT(Tabla1[[#This Row],[datetime]],"hh:mm")</f>
        <v>14:02</v>
      </c>
      <c r="F2872" t="s">
        <v>3</v>
      </c>
      <c r="G2872" t="s">
        <v>1160</v>
      </c>
      <c r="H2872" t="str">
        <f>IF(ISBLANK(G2872),"cash",IF(COUNTIF($D$2:D2872,D2872)=1,"Nuevo","frecuente"))</f>
        <v>frecuente</v>
      </c>
      <c r="I2872" s="8">
        <v>35.76</v>
      </c>
      <c r="J2872" t="s">
        <v>43</v>
      </c>
      <c r="K2872" t="str">
        <f>Tabla1[[#This Row],[day_of_the_week]]&amp;"-"&amp;Tabla1[[#This Row],[hour]]&amp;"-"&amp;Tabla1[[#This Row],[cash_type]]&amp;"-"&amp;Tabla1[[#This Row],[card]]&amp;"-"&amp;Tabla1[[#This Row],[coffee_name]]</f>
        <v>viernes-14:02-card-ANON-0000-0000-1146-Cappuccino</v>
      </c>
      <c r="L2872" t="str">
        <f>IF(COUNTIF($K$2:K2872,K2872)=1,"único","repetido")</f>
        <v>único</v>
      </c>
    </row>
    <row r="2873" spans="1:12" x14ac:dyDescent="0.3">
      <c r="A2873" s="1">
        <v>45688</v>
      </c>
      <c r="B2873" s="2">
        <v>45688.700393460647</v>
      </c>
      <c r="C2873" s="2" t="str">
        <f>TEXT(Tabla1[[#This Row],[date]],"mmm")</f>
        <v>ene</v>
      </c>
      <c r="D2873" s="2" t="str">
        <f>TEXT(Tabla1[[#This Row],[date]],"dddd")</f>
        <v>viernes</v>
      </c>
      <c r="E2873" s="2" t="str">
        <f>TEXT(Tabla1[[#This Row],[datetime]],"hh:mm")</f>
        <v>16:48</v>
      </c>
      <c r="F2873" t="s">
        <v>3</v>
      </c>
      <c r="G2873" t="s">
        <v>318</v>
      </c>
      <c r="H2873" t="str">
        <f>IF(ISBLANK(G2873),"cash",IF(COUNTIF($D$2:D2873,D2873)=1,"Nuevo","frecuente"))</f>
        <v>frecuente</v>
      </c>
      <c r="I2873" s="8">
        <v>30.86</v>
      </c>
      <c r="J2873" t="s">
        <v>14</v>
      </c>
      <c r="K2873" t="str">
        <f>Tabla1[[#This Row],[day_of_the_week]]&amp;"-"&amp;Tabla1[[#This Row],[hour]]&amp;"-"&amp;Tabla1[[#This Row],[cash_type]]&amp;"-"&amp;Tabla1[[#This Row],[card]]&amp;"-"&amp;Tabla1[[#This Row],[coffee_name]]</f>
        <v>viernes-16:48-card-ANON-0000-0000-0304-Americano with Milk</v>
      </c>
      <c r="L2873" t="str">
        <f>IF(COUNTIF($K$2:K2873,K2873)=1,"único","repetido")</f>
        <v>único</v>
      </c>
    </row>
    <row r="2874" spans="1:12" x14ac:dyDescent="0.3">
      <c r="A2874" s="1">
        <v>45688</v>
      </c>
      <c r="B2874" s="2">
        <v>45688.941653275462</v>
      </c>
      <c r="C2874" s="2" t="str">
        <f>TEXT(Tabla1[[#This Row],[date]],"mmm")</f>
        <v>ene</v>
      </c>
      <c r="D2874" s="2" t="str">
        <f>TEXT(Tabla1[[#This Row],[date]],"dddd")</f>
        <v>viernes</v>
      </c>
      <c r="E2874" s="2" t="str">
        <f>TEXT(Tabla1[[#This Row],[datetime]],"hh:mm")</f>
        <v>22:35</v>
      </c>
      <c r="F2874" t="s">
        <v>3</v>
      </c>
      <c r="G2874" t="s">
        <v>1161</v>
      </c>
      <c r="H2874" t="str">
        <f>IF(ISBLANK(G2874),"cash",IF(COUNTIF($D$2:D2874,D2874)=1,"Nuevo","frecuente"))</f>
        <v>frecuente</v>
      </c>
      <c r="I2874" s="8">
        <v>30.86</v>
      </c>
      <c r="J2874" t="s">
        <v>14</v>
      </c>
      <c r="K2874" t="str">
        <f>Tabla1[[#This Row],[day_of_the_week]]&amp;"-"&amp;Tabla1[[#This Row],[hour]]&amp;"-"&amp;Tabla1[[#This Row],[cash_type]]&amp;"-"&amp;Tabla1[[#This Row],[card]]&amp;"-"&amp;Tabla1[[#This Row],[coffee_name]]</f>
        <v>viernes-22:35-card-ANON-0000-0000-1147-Americano with Milk</v>
      </c>
      <c r="L2874" t="str">
        <f>IF(COUNTIF($K$2:K2874,K2874)=1,"único","repetido")</f>
        <v>único</v>
      </c>
    </row>
    <row r="2875" spans="1:12" x14ac:dyDescent="0.3">
      <c r="A2875" s="1">
        <v>45688</v>
      </c>
      <c r="B2875" s="2">
        <v>45688.942384618058</v>
      </c>
      <c r="C2875" s="2" t="str">
        <f>TEXT(Tabla1[[#This Row],[date]],"mmm")</f>
        <v>ene</v>
      </c>
      <c r="D2875" s="2" t="str">
        <f>TEXT(Tabla1[[#This Row],[date]],"dddd")</f>
        <v>viernes</v>
      </c>
      <c r="E2875" s="2" t="str">
        <f>TEXT(Tabla1[[#This Row],[datetime]],"hh:mm")</f>
        <v>22:37</v>
      </c>
      <c r="F2875" t="s">
        <v>3</v>
      </c>
      <c r="G2875" t="s">
        <v>1162</v>
      </c>
      <c r="H2875" t="str">
        <f>IF(ISBLANK(G2875),"cash",IF(COUNTIF($D$2:D2875,D2875)=1,"Nuevo","frecuente"))</f>
        <v>frecuente</v>
      </c>
      <c r="I2875" s="8">
        <v>25.96</v>
      </c>
      <c r="J2875" t="s">
        <v>11</v>
      </c>
      <c r="K2875" t="str">
        <f>Tabla1[[#This Row],[day_of_the_week]]&amp;"-"&amp;Tabla1[[#This Row],[hour]]&amp;"-"&amp;Tabla1[[#This Row],[cash_type]]&amp;"-"&amp;Tabla1[[#This Row],[card]]&amp;"-"&amp;Tabla1[[#This Row],[coffee_name]]</f>
        <v>viernes-22:37-card-ANON-0000-0000-1148-Americano</v>
      </c>
      <c r="L2875" t="str">
        <f>IF(COUNTIF($K$2:K2875,K2875)=1,"único","repetido")</f>
        <v>único</v>
      </c>
    </row>
    <row r="2876" spans="1:12" x14ac:dyDescent="0.3">
      <c r="A2876" s="1">
        <v>45689</v>
      </c>
      <c r="B2876" s="2">
        <v>45689.368328819444</v>
      </c>
      <c r="C2876" s="2" t="str">
        <f>TEXT(Tabla1[[#This Row],[date]],"mmm")</f>
        <v>feb</v>
      </c>
      <c r="D2876" s="2" t="str">
        <f>TEXT(Tabla1[[#This Row],[date]],"dddd")</f>
        <v>sábado</v>
      </c>
      <c r="E2876" s="2" t="str">
        <f>TEXT(Tabla1[[#This Row],[datetime]],"hh:mm")</f>
        <v>08:50</v>
      </c>
      <c r="F2876" t="s">
        <v>3</v>
      </c>
      <c r="G2876" t="s">
        <v>318</v>
      </c>
      <c r="H2876" t="str">
        <f>IF(ISBLANK(G2876),"cash",IF(COUNTIF($D$2:D2876,D2876)=1,"Nuevo","frecuente"))</f>
        <v>frecuente</v>
      </c>
      <c r="I2876" s="8">
        <v>30.86</v>
      </c>
      <c r="J2876" t="s">
        <v>14</v>
      </c>
      <c r="K2876" t="str">
        <f>Tabla1[[#This Row],[day_of_the_week]]&amp;"-"&amp;Tabla1[[#This Row],[hour]]&amp;"-"&amp;Tabla1[[#This Row],[cash_type]]&amp;"-"&amp;Tabla1[[#This Row],[card]]&amp;"-"&amp;Tabla1[[#This Row],[coffee_name]]</f>
        <v>sábado-08:50-card-ANON-0000-0000-0304-Americano with Milk</v>
      </c>
      <c r="L2876" t="str">
        <f>IF(COUNTIF($K$2:K2876,K2876)=1,"único","repetido")</f>
        <v>único</v>
      </c>
    </row>
    <row r="2877" spans="1:12" x14ac:dyDescent="0.3">
      <c r="A2877" s="1">
        <v>45689</v>
      </c>
      <c r="B2877" s="2">
        <v>45689.421792233799</v>
      </c>
      <c r="C2877" s="2" t="str">
        <f>TEXT(Tabla1[[#This Row],[date]],"mmm")</f>
        <v>feb</v>
      </c>
      <c r="D2877" s="2" t="str">
        <f>TEXT(Tabla1[[#This Row],[date]],"dddd")</f>
        <v>sábado</v>
      </c>
      <c r="E2877" s="2" t="str">
        <f>TEXT(Tabla1[[#This Row],[datetime]],"hh:mm")</f>
        <v>10:07</v>
      </c>
      <c r="F2877" t="s">
        <v>3</v>
      </c>
      <c r="G2877" t="s">
        <v>238</v>
      </c>
      <c r="H2877" t="str">
        <f>IF(ISBLANK(G2877),"cash",IF(COUNTIF($D$2:D2877,D2877)=1,"Nuevo","frecuente"))</f>
        <v>frecuente</v>
      </c>
      <c r="I2877" s="8">
        <v>30.86</v>
      </c>
      <c r="J2877" t="s">
        <v>14</v>
      </c>
      <c r="K2877" t="str">
        <f>Tabla1[[#This Row],[day_of_the_week]]&amp;"-"&amp;Tabla1[[#This Row],[hour]]&amp;"-"&amp;Tabla1[[#This Row],[cash_type]]&amp;"-"&amp;Tabla1[[#This Row],[card]]&amp;"-"&amp;Tabla1[[#This Row],[coffee_name]]</f>
        <v>sábado-10:07-card-ANON-0000-0000-0224-Americano with Milk</v>
      </c>
      <c r="L2877" t="str">
        <f>IF(COUNTIF($K$2:K2877,K2877)=1,"único","repetido")</f>
        <v>único</v>
      </c>
    </row>
    <row r="2878" spans="1:12" x14ac:dyDescent="0.3">
      <c r="A2878" s="1">
        <v>45689</v>
      </c>
      <c r="B2878" s="2">
        <v>45689.551928692126</v>
      </c>
      <c r="C2878" s="2" t="str">
        <f>TEXT(Tabla1[[#This Row],[date]],"mmm")</f>
        <v>feb</v>
      </c>
      <c r="D2878" s="2" t="str">
        <f>TEXT(Tabla1[[#This Row],[date]],"dddd")</f>
        <v>sábado</v>
      </c>
      <c r="E2878" s="2" t="str">
        <f>TEXT(Tabla1[[#This Row],[datetime]],"hh:mm")</f>
        <v>13:14</v>
      </c>
      <c r="F2878" t="s">
        <v>3</v>
      </c>
      <c r="G2878" t="s">
        <v>155</v>
      </c>
      <c r="H2878" t="str">
        <f>IF(ISBLANK(G2878),"cash",IF(COUNTIF($D$2:D2878,D2878)=1,"Nuevo","frecuente"))</f>
        <v>frecuente</v>
      </c>
      <c r="I2878" s="8">
        <v>25.96</v>
      </c>
      <c r="J2878" t="s">
        <v>28</v>
      </c>
      <c r="K2878" t="str">
        <f>Tabla1[[#This Row],[day_of_the_week]]&amp;"-"&amp;Tabla1[[#This Row],[hour]]&amp;"-"&amp;Tabla1[[#This Row],[cash_type]]&amp;"-"&amp;Tabla1[[#This Row],[card]]&amp;"-"&amp;Tabla1[[#This Row],[coffee_name]]</f>
        <v>sábado-13:14-card-ANON-0000-0000-0141-Cortado</v>
      </c>
      <c r="L2878" t="str">
        <f>IF(COUNTIF($K$2:K2878,K2878)=1,"único","repetido")</f>
        <v>único</v>
      </c>
    </row>
    <row r="2879" spans="1:12" x14ac:dyDescent="0.3">
      <c r="A2879" s="1">
        <v>45689</v>
      </c>
      <c r="B2879" s="2">
        <v>45689.552421793982</v>
      </c>
      <c r="C2879" s="2" t="str">
        <f>TEXT(Tabla1[[#This Row],[date]],"mmm")</f>
        <v>feb</v>
      </c>
      <c r="D2879" s="2" t="str">
        <f>TEXT(Tabla1[[#This Row],[date]],"dddd")</f>
        <v>sábado</v>
      </c>
      <c r="E2879" s="2" t="str">
        <f>TEXT(Tabla1[[#This Row],[datetime]],"hh:mm")</f>
        <v>13:15</v>
      </c>
      <c r="F2879" t="s">
        <v>3</v>
      </c>
      <c r="G2879" t="s">
        <v>155</v>
      </c>
      <c r="H2879" t="str">
        <f>IF(ISBLANK(G2879),"cash",IF(COUNTIF($D$2:D2879,D2879)=1,"Nuevo","frecuente"))</f>
        <v>frecuente</v>
      </c>
      <c r="I2879" s="8">
        <v>25.96</v>
      </c>
      <c r="J2879" t="s">
        <v>28</v>
      </c>
      <c r="K2879" t="str">
        <f>Tabla1[[#This Row],[day_of_the_week]]&amp;"-"&amp;Tabla1[[#This Row],[hour]]&amp;"-"&amp;Tabla1[[#This Row],[cash_type]]&amp;"-"&amp;Tabla1[[#This Row],[card]]&amp;"-"&amp;Tabla1[[#This Row],[coffee_name]]</f>
        <v>sábado-13:15-card-ANON-0000-0000-0141-Cortado</v>
      </c>
      <c r="L2879" t="str">
        <f>IF(COUNTIF($K$2:K2879,K2879)=1,"único","repetido")</f>
        <v>único</v>
      </c>
    </row>
    <row r="2880" spans="1:12" x14ac:dyDescent="0.3">
      <c r="A2880" s="1">
        <v>45689</v>
      </c>
      <c r="B2880" s="2">
        <v>45689.607857303243</v>
      </c>
      <c r="C2880" s="2" t="str">
        <f>TEXT(Tabla1[[#This Row],[date]],"mmm")</f>
        <v>feb</v>
      </c>
      <c r="D2880" s="2" t="str">
        <f>TEXT(Tabla1[[#This Row],[date]],"dddd")</f>
        <v>sábado</v>
      </c>
      <c r="E2880" s="2" t="str">
        <f>TEXT(Tabla1[[#This Row],[datetime]],"hh:mm")</f>
        <v>14:35</v>
      </c>
      <c r="F2880" t="s">
        <v>3</v>
      </c>
      <c r="G2880" t="s">
        <v>1163</v>
      </c>
      <c r="H2880" t="str">
        <f>IF(ISBLANK(G2880),"cash",IF(COUNTIF($D$2:D2880,D2880)=1,"Nuevo","frecuente"))</f>
        <v>frecuente</v>
      </c>
      <c r="I2880" s="8">
        <v>35.76</v>
      </c>
      <c r="J2880" t="s">
        <v>43</v>
      </c>
      <c r="K2880" t="str">
        <f>Tabla1[[#This Row],[day_of_the_week]]&amp;"-"&amp;Tabla1[[#This Row],[hour]]&amp;"-"&amp;Tabla1[[#This Row],[cash_type]]&amp;"-"&amp;Tabla1[[#This Row],[card]]&amp;"-"&amp;Tabla1[[#This Row],[coffee_name]]</f>
        <v>sábado-14:35-card-ANON-0000-0000-1149-Cappuccino</v>
      </c>
      <c r="L2880" t="str">
        <f>IF(COUNTIF($K$2:K2880,K2880)=1,"único","repetido")</f>
        <v>único</v>
      </c>
    </row>
    <row r="2881" spans="1:12" x14ac:dyDescent="0.3">
      <c r="A2881" s="1">
        <v>45689</v>
      </c>
      <c r="B2881" s="2">
        <v>45689.608525578704</v>
      </c>
      <c r="C2881" s="2" t="str">
        <f>TEXT(Tabla1[[#This Row],[date]],"mmm")</f>
        <v>feb</v>
      </c>
      <c r="D2881" s="2" t="str">
        <f>TEXT(Tabla1[[#This Row],[date]],"dddd")</f>
        <v>sábado</v>
      </c>
      <c r="E2881" s="2" t="str">
        <f>TEXT(Tabla1[[#This Row],[datetime]],"hh:mm")</f>
        <v>14:36</v>
      </c>
      <c r="F2881" t="s">
        <v>3</v>
      </c>
      <c r="G2881" t="s">
        <v>1163</v>
      </c>
      <c r="H2881" t="str">
        <f>IF(ISBLANK(G2881),"cash",IF(COUNTIF($D$2:D2881,D2881)=1,"Nuevo","frecuente"))</f>
        <v>frecuente</v>
      </c>
      <c r="I2881" s="8">
        <v>35.76</v>
      </c>
      <c r="J2881" t="s">
        <v>43</v>
      </c>
      <c r="K2881" t="str">
        <f>Tabla1[[#This Row],[day_of_the_week]]&amp;"-"&amp;Tabla1[[#This Row],[hour]]&amp;"-"&amp;Tabla1[[#This Row],[cash_type]]&amp;"-"&amp;Tabla1[[#This Row],[card]]&amp;"-"&amp;Tabla1[[#This Row],[coffee_name]]</f>
        <v>sábado-14:36-card-ANON-0000-0000-1149-Cappuccino</v>
      </c>
      <c r="L2881" t="str">
        <f>IF(COUNTIF($K$2:K2881,K2881)=1,"único","repetido")</f>
        <v>único</v>
      </c>
    </row>
    <row r="2882" spans="1:12" x14ac:dyDescent="0.3">
      <c r="A2882" s="1">
        <v>45689</v>
      </c>
      <c r="B2882" s="2">
        <v>45689.659710081018</v>
      </c>
      <c r="C2882" s="2" t="str">
        <f>TEXT(Tabla1[[#This Row],[date]],"mmm")</f>
        <v>feb</v>
      </c>
      <c r="D2882" s="2" t="str">
        <f>TEXT(Tabla1[[#This Row],[date]],"dddd")</f>
        <v>sábado</v>
      </c>
      <c r="E2882" s="2" t="str">
        <f>TEXT(Tabla1[[#This Row],[datetime]],"hh:mm")</f>
        <v>15:49</v>
      </c>
      <c r="F2882" t="s">
        <v>3</v>
      </c>
      <c r="G2882" t="s">
        <v>1083</v>
      </c>
      <c r="H2882" t="str">
        <f>IF(ISBLANK(G2882),"cash",IF(COUNTIF($D$2:D2882,D2882)=1,"Nuevo","frecuente"))</f>
        <v>frecuente</v>
      </c>
      <c r="I2882" s="8">
        <v>35.76</v>
      </c>
      <c r="J2882" t="s">
        <v>7</v>
      </c>
      <c r="K2882" t="str">
        <f>Tabla1[[#This Row],[day_of_the_week]]&amp;"-"&amp;Tabla1[[#This Row],[hour]]&amp;"-"&amp;Tabla1[[#This Row],[cash_type]]&amp;"-"&amp;Tabla1[[#This Row],[card]]&amp;"-"&amp;Tabla1[[#This Row],[coffee_name]]</f>
        <v>sábado-15:49-card-ANON-0000-0000-1069-Latte</v>
      </c>
      <c r="L2882" t="str">
        <f>IF(COUNTIF($K$2:K2882,K2882)=1,"único","repetido")</f>
        <v>único</v>
      </c>
    </row>
    <row r="2883" spans="1:12" x14ac:dyDescent="0.3">
      <c r="A2883" s="1">
        <v>45689</v>
      </c>
      <c r="B2883" s="2">
        <v>45689.789749583331</v>
      </c>
      <c r="C2883" s="2" t="str">
        <f>TEXT(Tabla1[[#This Row],[date]],"mmm")</f>
        <v>feb</v>
      </c>
      <c r="D2883" s="2" t="str">
        <f>TEXT(Tabla1[[#This Row],[date]],"dddd")</f>
        <v>sábado</v>
      </c>
      <c r="E2883" s="2" t="str">
        <f>TEXT(Tabla1[[#This Row],[datetime]],"hh:mm")</f>
        <v>18:57</v>
      </c>
      <c r="F2883" t="s">
        <v>3</v>
      </c>
      <c r="G2883" t="s">
        <v>1128</v>
      </c>
      <c r="H2883" t="str">
        <f>IF(ISBLANK(G2883),"cash",IF(COUNTIF($D$2:D2883,D2883)=1,"Nuevo","frecuente"))</f>
        <v>frecuente</v>
      </c>
      <c r="I2883" s="8">
        <v>35.76</v>
      </c>
      <c r="J2883" t="s">
        <v>43</v>
      </c>
      <c r="K2883" t="str">
        <f>Tabla1[[#This Row],[day_of_the_week]]&amp;"-"&amp;Tabla1[[#This Row],[hour]]&amp;"-"&amp;Tabla1[[#This Row],[cash_type]]&amp;"-"&amp;Tabla1[[#This Row],[card]]&amp;"-"&amp;Tabla1[[#This Row],[coffee_name]]</f>
        <v>sábado-18:57-card-ANON-0000-0000-1114-Cappuccino</v>
      </c>
      <c r="L2883" t="str">
        <f>IF(COUNTIF($K$2:K2883,K2883)=1,"único","repetido")</f>
        <v>único</v>
      </c>
    </row>
    <row r="2884" spans="1:12" x14ac:dyDescent="0.3">
      <c r="A2884" s="1">
        <v>45689</v>
      </c>
      <c r="B2884" s="2">
        <v>45689.828651655094</v>
      </c>
      <c r="C2884" s="2" t="str">
        <f>TEXT(Tabla1[[#This Row],[date]],"mmm")</f>
        <v>feb</v>
      </c>
      <c r="D2884" s="2" t="str">
        <f>TEXT(Tabla1[[#This Row],[date]],"dddd")</f>
        <v>sábado</v>
      </c>
      <c r="E2884" s="2" t="str">
        <f>TEXT(Tabla1[[#This Row],[datetime]],"hh:mm")</f>
        <v>19:53</v>
      </c>
      <c r="F2884" t="s">
        <v>3</v>
      </c>
      <c r="G2884" t="s">
        <v>238</v>
      </c>
      <c r="H2884" t="str">
        <f>IF(ISBLANK(G2884),"cash",IF(COUNTIF($D$2:D2884,D2884)=1,"Nuevo","frecuente"))</f>
        <v>frecuente</v>
      </c>
      <c r="I2884" s="8">
        <v>30.86</v>
      </c>
      <c r="J2884" t="s">
        <v>14</v>
      </c>
      <c r="K2884" t="str">
        <f>Tabla1[[#This Row],[day_of_the_week]]&amp;"-"&amp;Tabla1[[#This Row],[hour]]&amp;"-"&amp;Tabla1[[#This Row],[cash_type]]&amp;"-"&amp;Tabla1[[#This Row],[card]]&amp;"-"&amp;Tabla1[[#This Row],[coffee_name]]</f>
        <v>sábado-19:53-card-ANON-0000-0000-0224-Americano with Milk</v>
      </c>
      <c r="L2884" t="str">
        <f>IF(COUNTIF($K$2:K2884,K2884)=1,"único","repetido")</f>
        <v>único</v>
      </c>
    </row>
    <row r="2885" spans="1:12" x14ac:dyDescent="0.3">
      <c r="A2885" s="1">
        <v>45689</v>
      </c>
      <c r="B2885" s="2">
        <v>45689.829445208336</v>
      </c>
      <c r="C2885" s="2" t="str">
        <f>TEXT(Tabla1[[#This Row],[date]],"mmm")</f>
        <v>feb</v>
      </c>
      <c r="D2885" s="2" t="str">
        <f>TEXT(Tabla1[[#This Row],[date]],"dddd")</f>
        <v>sábado</v>
      </c>
      <c r="E2885" s="2" t="str">
        <f>TEXT(Tabla1[[#This Row],[datetime]],"hh:mm")</f>
        <v>19:54</v>
      </c>
      <c r="F2885" t="s">
        <v>3</v>
      </c>
      <c r="G2885" t="s">
        <v>238</v>
      </c>
      <c r="H2885" t="str">
        <f>IF(ISBLANK(G2885),"cash",IF(COUNTIF($D$2:D2885,D2885)=1,"Nuevo","frecuente"))</f>
        <v>frecuente</v>
      </c>
      <c r="I2885" s="8">
        <v>30.86</v>
      </c>
      <c r="J2885" t="s">
        <v>14</v>
      </c>
      <c r="K2885" t="str">
        <f>Tabla1[[#This Row],[day_of_the_week]]&amp;"-"&amp;Tabla1[[#This Row],[hour]]&amp;"-"&amp;Tabla1[[#This Row],[cash_type]]&amp;"-"&amp;Tabla1[[#This Row],[card]]&amp;"-"&amp;Tabla1[[#This Row],[coffee_name]]</f>
        <v>sábado-19:54-card-ANON-0000-0000-0224-Americano with Milk</v>
      </c>
      <c r="L2885" t="str">
        <f>IF(COUNTIF($K$2:K2885,K2885)=1,"único","repetido")</f>
        <v>único</v>
      </c>
    </row>
    <row r="2886" spans="1:12" x14ac:dyDescent="0.3">
      <c r="A2886" s="1">
        <v>45689</v>
      </c>
      <c r="B2886" s="2">
        <v>45689.900715000003</v>
      </c>
      <c r="C2886" s="2" t="str">
        <f>TEXT(Tabla1[[#This Row],[date]],"mmm")</f>
        <v>feb</v>
      </c>
      <c r="D2886" s="2" t="str">
        <f>TEXT(Tabla1[[#This Row],[date]],"dddd")</f>
        <v>sábado</v>
      </c>
      <c r="E2886" s="2" t="str">
        <f>TEXT(Tabla1[[#This Row],[datetime]],"hh:mm")</f>
        <v>21:37</v>
      </c>
      <c r="F2886" t="s">
        <v>3</v>
      </c>
      <c r="G2886" t="s">
        <v>441</v>
      </c>
      <c r="H2886" t="str">
        <f>IF(ISBLANK(G2886),"cash",IF(COUNTIF($D$2:D2886,D2886)=1,"Nuevo","frecuente"))</f>
        <v>frecuente</v>
      </c>
      <c r="I2886" s="8">
        <v>30.86</v>
      </c>
      <c r="J2886" t="s">
        <v>14</v>
      </c>
      <c r="K2886" t="str">
        <f>Tabla1[[#This Row],[day_of_the_week]]&amp;"-"&amp;Tabla1[[#This Row],[hour]]&amp;"-"&amp;Tabla1[[#This Row],[cash_type]]&amp;"-"&amp;Tabla1[[#This Row],[card]]&amp;"-"&amp;Tabla1[[#This Row],[coffee_name]]</f>
        <v>sábado-21:37-card-ANON-0000-0000-0427-Americano with Milk</v>
      </c>
      <c r="L2886" t="str">
        <f>IF(COUNTIF($K$2:K2886,K2886)=1,"único","repetido")</f>
        <v>único</v>
      </c>
    </row>
    <row r="2887" spans="1:12" x14ac:dyDescent="0.3">
      <c r="A2887" s="1">
        <v>45690</v>
      </c>
      <c r="B2887" s="2">
        <v>45690.455809490741</v>
      </c>
      <c r="C2887" s="2" t="str">
        <f>TEXT(Tabla1[[#This Row],[date]],"mmm")</f>
        <v>feb</v>
      </c>
      <c r="D2887" s="2" t="str">
        <f>TEXT(Tabla1[[#This Row],[date]],"dddd")</f>
        <v>domingo</v>
      </c>
      <c r="E2887" s="2" t="str">
        <f>TEXT(Tabla1[[#This Row],[datetime]],"hh:mm")</f>
        <v>10:56</v>
      </c>
      <c r="F2887" t="s">
        <v>3</v>
      </c>
      <c r="G2887" t="s">
        <v>1146</v>
      </c>
      <c r="H2887" t="str">
        <f>IF(ISBLANK(G2887),"cash",IF(COUNTIF($D$2:D2887,D2887)=1,"Nuevo","frecuente"))</f>
        <v>frecuente</v>
      </c>
      <c r="I2887" s="8">
        <v>35.76</v>
      </c>
      <c r="J2887" t="s">
        <v>43</v>
      </c>
      <c r="K2887" t="str">
        <f>Tabla1[[#This Row],[day_of_the_week]]&amp;"-"&amp;Tabla1[[#This Row],[hour]]&amp;"-"&amp;Tabla1[[#This Row],[cash_type]]&amp;"-"&amp;Tabla1[[#This Row],[card]]&amp;"-"&amp;Tabla1[[#This Row],[coffee_name]]</f>
        <v>domingo-10:56-card-ANON-0000-0000-1132-Cappuccino</v>
      </c>
      <c r="L2887" t="str">
        <f>IF(COUNTIF($K$2:K2887,K2887)=1,"único","repetido")</f>
        <v>único</v>
      </c>
    </row>
    <row r="2888" spans="1:12" x14ac:dyDescent="0.3">
      <c r="A2888" s="1">
        <v>45690</v>
      </c>
      <c r="B2888" s="2">
        <v>45690.456687268517</v>
      </c>
      <c r="C2888" s="2" t="str">
        <f>TEXT(Tabla1[[#This Row],[date]],"mmm")</f>
        <v>feb</v>
      </c>
      <c r="D2888" s="2" t="str">
        <f>TEXT(Tabla1[[#This Row],[date]],"dddd")</f>
        <v>domingo</v>
      </c>
      <c r="E2888" s="2" t="str">
        <f>TEXT(Tabla1[[#This Row],[datetime]],"hh:mm")</f>
        <v>10:57</v>
      </c>
      <c r="F2888" t="s">
        <v>3</v>
      </c>
      <c r="G2888" t="s">
        <v>1146</v>
      </c>
      <c r="H2888" t="str">
        <f>IF(ISBLANK(G2888),"cash",IF(COUNTIF($D$2:D2888,D2888)=1,"Nuevo","frecuente"))</f>
        <v>frecuente</v>
      </c>
      <c r="I2888" s="8">
        <v>35.76</v>
      </c>
      <c r="J2888" t="s">
        <v>43</v>
      </c>
      <c r="K2888" t="str">
        <f>Tabla1[[#This Row],[day_of_the_week]]&amp;"-"&amp;Tabla1[[#This Row],[hour]]&amp;"-"&amp;Tabla1[[#This Row],[cash_type]]&amp;"-"&amp;Tabla1[[#This Row],[card]]&amp;"-"&amp;Tabla1[[#This Row],[coffee_name]]</f>
        <v>domingo-10:57-card-ANON-0000-0000-1132-Cappuccino</v>
      </c>
      <c r="L2888" t="str">
        <f>IF(COUNTIF($K$2:K2888,K2888)=1,"único","repetido")</f>
        <v>único</v>
      </c>
    </row>
    <row r="2889" spans="1:12" x14ac:dyDescent="0.3">
      <c r="A2889" s="1">
        <v>45690</v>
      </c>
      <c r="B2889" s="2">
        <v>45690.537872395835</v>
      </c>
      <c r="C2889" s="2" t="str">
        <f>TEXT(Tabla1[[#This Row],[date]],"mmm")</f>
        <v>feb</v>
      </c>
      <c r="D2889" s="2" t="str">
        <f>TEXT(Tabla1[[#This Row],[date]],"dddd")</f>
        <v>domingo</v>
      </c>
      <c r="E2889" s="2" t="str">
        <f>TEXT(Tabla1[[#This Row],[datetime]],"hh:mm")</f>
        <v>12:54</v>
      </c>
      <c r="F2889" t="s">
        <v>3</v>
      </c>
      <c r="G2889" t="s">
        <v>1164</v>
      </c>
      <c r="H2889" t="str">
        <f>IF(ISBLANK(G2889),"cash",IF(COUNTIF($D$2:D2889,D2889)=1,"Nuevo","frecuente"))</f>
        <v>frecuente</v>
      </c>
      <c r="I2889" s="8">
        <v>35.76</v>
      </c>
      <c r="J2889" t="s">
        <v>7</v>
      </c>
      <c r="K2889" t="str">
        <f>Tabla1[[#This Row],[day_of_the_week]]&amp;"-"&amp;Tabla1[[#This Row],[hour]]&amp;"-"&amp;Tabla1[[#This Row],[cash_type]]&amp;"-"&amp;Tabla1[[#This Row],[card]]&amp;"-"&amp;Tabla1[[#This Row],[coffee_name]]</f>
        <v>domingo-12:54-card-ANON-0000-0000-1150-Latte</v>
      </c>
      <c r="L2889" t="str">
        <f>IF(COUNTIF($K$2:K2889,K2889)=1,"único","repetido")</f>
        <v>único</v>
      </c>
    </row>
    <row r="2890" spans="1:12" x14ac:dyDescent="0.3">
      <c r="A2890" s="1">
        <v>45690</v>
      </c>
      <c r="B2890" s="2">
        <v>45690.538942743056</v>
      </c>
      <c r="C2890" s="2" t="str">
        <f>TEXT(Tabla1[[#This Row],[date]],"mmm")</f>
        <v>feb</v>
      </c>
      <c r="D2890" s="2" t="str">
        <f>TEXT(Tabla1[[#This Row],[date]],"dddd")</f>
        <v>domingo</v>
      </c>
      <c r="E2890" s="2" t="str">
        <f>TEXT(Tabla1[[#This Row],[datetime]],"hh:mm")</f>
        <v>12:56</v>
      </c>
      <c r="F2890" t="s">
        <v>3</v>
      </c>
      <c r="G2890" t="s">
        <v>1165</v>
      </c>
      <c r="H2890" t="str">
        <f>IF(ISBLANK(G2890),"cash",IF(COUNTIF($D$2:D2890,D2890)=1,"Nuevo","frecuente"))</f>
        <v>frecuente</v>
      </c>
      <c r="I2890" s="8">
        <v>35.76</v>
      </c>
      <c r="J2890" t="s">
        <v>7</v>
      </c>
      <c r="K2890" t="str">
        <f>Tabla1[[#This Row],[day_of_the_week]]&amp;"-"&amp;Tabla1[[#This Row],[hour]]&amp;"-"&amp;Tabla1[[#This Row],[cash_type]]&amp;"-"&amp;Tabla1[[#This Row],[card]]&amp;"-"&amp;Tabla1[[#This Row],[coffee_name]]</f>
        <v>domingo-12:56-card-ANON-0000-0000-1151-Latte</v>
      </c>
      <c r="L2890" t="str">
        <f>IF(COUNTIF($K$2:K2890,K2890)=1,"único","repetido")</f>
        <v>único</v>
      </c>
    </row>
    <row r="2891" spans="1:12" x14ac:dyDescent="0.3">
      <c r="A2891" s="1">
        <v>45690</v>
      </c>
      <c r="B2891" s="2">
        <v>45690.599274571759</v>
      </c>
      <c r="C2891" s="2" t="str">
        <f>TEXT(Tabla1[[#This Row],[date]],"mmm")</f>
        <v>feb</v>
      </c>
      <c r="D2891" s="2" t="str">
        <f>TEXT(Tabla1[[#This Row],[date]],"dddd")</f>
        <v>domingo</v>
      </c>
      <c r="E2891" s="2" t="str">
        <f>TEXT(Tabla1[[#This Row],[datetime]],"hh:mm")</f>
        <v>14:22</v>
      </c>
      <c r="F2891" t="s">
        <v>3</v>
      </c>
      <c r="G2891" t="s">
        <v>279</v>
      </c>
      <c r="H2891" t="str">
        <f>IF(ISBLANK(G2891),"cash",IF(COUNTIF($D$2:D2891,D2891)=1,"Nuevo","frecuente"))</f>
        <v>frecuente</v>
      </c>
      <c r="I2891" s="8">
        <v>30.86</v>
      </c>
      <c r="J2891" t="s">
        <v>14</v>
      </c>
      <c r="K2891" t="str">
        <f>Tabla1[[#This Row],[day_of_the_week]]&amp;"-"&amp;Tabla1[[#This Row],[hour]]&amp;"-"&amp;Tabla1[[#This Row],[cash_type]]&amp;"-"&amp;Tabla1[[#This Row],[card]]&amp;"-"&amp;Tabla1[[#This Row],[coffee_name]]</f>
        <v>domingo-14:22-card-ANON-0000-0000-0265-Americano with Milk</v>
      </c>
      <c r="L2891" t="str">
        <f>IF(COUNTIF($K$2:K2891,K2891)=1,"único","repetido")</f>
        <v>único</v>
      </c>
    </row>
    <row r="2892" spans="1:12" x14ac:dyDescent="0.3">
      <c r="A2892" s="1">
        <v>45690</v>
      </c>
      <c r="B2892" s="2">
        <v>45690.698008310188</v>
      </c>
      <c r="C2892" s="2" t="str">
        <f>TEXT(Tabla1[[#This Row],[date]],"mmm")</f>
        <v>feb</v>
      </c>
      <c r="D2892" s="2" t="str">
        <f>TEXT(Tabla1[[#This Row],[date]],"dddd")</f>
        <v>domingo</v>
      </c>
      <c r="E2892" s="2" t="str">
        <f>TEXT(Tabla1[[#This Row],[datetime]],"hh:mm")</f>
        <v>16:45</v>
      </c>
      <c r="F2892" t="s">
        <v>3</v>
      </c>
      <c r="G2892" t="s">
        <v>521</v>
      </c>
      <c r="H2892" t="str">
        <f>IF(ISBLANK(G2892),"cash",IF(COUNTIF($D$2:D2892,D2892)=1,"Nuevo","frecuente"))</f>
        <v>frecuente</v>
      </c>
      <c r="I2892" s="8">
        <v>35.76</v>
      </c>
      <c r="J2892" t="s">
        <v>7</v>
      </c>
      <c r="K2892" t="str">
        <f>Tabla1[[#This Row],[day_of_the_week]]&amp;"-"&amp;Tabla1[[#This Row],[hour]]&amp;"-"&amp;Tabla1[[#This Row],[cash_type]]&amp;"-"&amp;Tabla1[[#This Row],[card]]&amp;"-"&amp;Tabla1[[#This Row],[coffee_name]]</f>
        <v>domingo-16:45-card-ANON-0000-0000-0507-Latte</v>
      </c>
      <c r="L2892" t="str">
        <f>IF(COUNTIF($K$2:K2892,K2892)=1,"único","repetido")</f>
        <v>único</v>
      </c>
    </row>
    <row r="2893" spans="1:12" x14ac:dyDescent="0.3">
      <c r="A2893" s="1">
        <v>45690</v>
      </c>
      <c r="B2893" s="2">
        <v>45690.69927341435</v>
      </c>
      <c r="C2893" s="2" t="str">
        <f>TEXT(Tabla1[[#This Row],[date]],"mmm")</f>
        <v>feb</v>
      </c>
      <c r="D2893" s="2" t="str">
        <f>TEXT(Tabla1[[#This Row],[date]],"dddd")</f>
        <v>domingo</v>
      </c>
      <c r="E2893" s="2" t="str">
        <f>TEXT(Tabla1[[#This Row],[datetime]],"hh:mm")</f>
        <v>16:46</v>
      </c>
      <c r="F2893" t="s">
        <v>3</v>
      </c>
      <c r="G2893" t="s">
        <v>1166</v>
      </c>
      <c r="H2893" t="str">
        <f>IF(ISBLANK(G2893),"cash",IF(COUNTIF($D$2:D2893,D2893)=1,"Nuevo","frecuente"))</f>
        <v>frecuente</v>
      </c>
      <c r="I2893" s="8">
        <v>35.76</v>
      </c>
      <c r="J2893" t="s">
        <v>7</v>
      </c>
      <c r="K2893" t="str">
        <f>Tabla1[[#This Row],[day_of_the_week]]&amp;"-"&amp;Tabla1[[#This Row],[hour]]&amp;"-"&amp;Tabla1[[#This Row],[cash_type]]&amp;"-"&amp;Tabla1[[#This Row],[card]]&amp;"-"&amp;Tabla1[[#This Row],[coffee_name]]</f>
        <v>domingo-16:46-card-ANON-0000-0000-1152-Latte</v>
      </c>
      <c r="L2893" t="str">
        <f>IF(COUNTIF($K$2:K2893,K2893)=1,"único","repetido")</f>
        <v>único</v>
      </c>
    </row>
    <row r="2894" spans="1:12" x14ac:dyDescent="0.3">
      <c r="A2894" s="1">
        <v>45691</v>
      </c>
      <c r="B2894" s="2">
        <v>45691.294036921296</v>
      </c>
      <c r="C2894" s="2" t="str">
        <f>TEXT(Tabla1[[#This Row],[date]],"mmm")</f>
        <v>feb</v>
      </c>
      <c r="D2894" s="2" t="str">
        <f>TEXT(Tabla1[[#This Row],[date]],"dddd")</f>
        <v>lunes</v>
      </c>
      <c r="E2894" s="2" t="str">
        <f>TEXT(Tabla1[[#This Row],[datetime]],"hh:mm")</f>
        <v>07:03</v>
      </c>
      <c r="F2894" t="s">
        <v>3</v>
      </c>
      <c r="G2894" t="s">
        <v>1166</v>
      </c>
      <c r="H2894" t="str">
        <f>IF(ISBLANK(G2894),"cash",IF(COUNTIF($D$2:D2894,D2894)=1,"Nuevo","frecuente"))</f>
        <v>frecuente</v>
      </c>
      <c r="I2894" s="8">
        <v>35.76</v>
      </c>
      <c r="J2894" t="s">
        <v>43</v>
      </c>
      <c r="K2894" t="str">
        <f>Tabla1[[#This Row],[day_of_the_week]]&amp;"-"&amp;Tabla1[[#This Row],[hour]]&amp;"-"&amp;Tabla1[[#This Row],[cash_type]]&amp;"-"&amp;Tabla1[[#This Row],[card]]&amp;"-"&amp;Tabla1[[#This Row],[coffee_name]]</f>
        <v>lunes-07:03-card-ANON-0000-0000-1152-Cappuccino</v>
      </c>
      <c r="L2894" t="str">
        <f>IF(COUNTIF($K$2:K2894,K2894)=1,"único","repetido")</f>
        <v>único</v>
      </c>
    </row>
    <row r="2895" spans="1:12" x14ac:dyDescent="0.3">
      <c r="A2895" s="1">
        <v>45691</v>
      </c>
      <c r="B2895" s="2">
        <v>45691.295099178242</v>
      </c>
      <c r="C2895" s="2" t="str">
        <f>TEXT(Tabla1[[#This Row],[date]],"mmm")</f>
        <v>feb</v>
      </c>
      <c r="D2895" s="2" t="str">
        <f>TEXT(Tabla1[[#This Row],[date]],"dddd")</f>
        <v>lunes</v>
      </c>
      <c r="E2895" s="2" t="str">
        <f>TEXT(Tabla1[[#This Row],[datetime]],"hh:mm")</f>
        <v>07:04</v>
      </c>
      <c r="F2895" t="s">
        <v>3</v>
      </c>
      <c r="G2895" t="s">
        <v>1166</v>
      </c>
      <c r="H2895" t="str">
        <f>IF(ISBLANK(G2895),"cash",IF(COUNTIF($D$2:D2895,D2895)=1,"Nuevo","frecuente"))</f>
        <v>frecuente</v>
      </c>
      <c r="I2895" s="8">
        <v>30.86</v>
      </c>
      <c r="J2895" t="s">
        <v>14</v>
      </c>
      <c r="K2895" t="str">
        <f>Tabla1[[#This Row],[day_of_the_week]]&amp;"-"&amp;Tabla1[[#This Row],[hour]]&amp;"-"&amp;Tabla1[[#This Row],[cash_type]]&amp;"-"&amp;Tabla1[[#This Row],[card]]&amp;"-"&amp;Tabla1[[#This Row],[coffee_name]]</f>
        <v>lunes-07:04-card-ANON-0000-0000-1152-Americano with Milk</v>
      </c>
      <c r="L2895" t="str">
        <f>IF(COUNTIF($K$2:K2895,K2895)=1,"único","repetido")</f>
        <v>único</v>
      </c>
    </row>
    <row r="2896" spans="1:12" x14ac:dyDescent="0.3">
      <c r="A2896" s="1">
        <v>45691</v>
      </c>
      <c r="B2896" s="2">
        <v>45691.336153090277</v>
      </c>
      <c r="C2896" s="2" t="str">
        <f>TEXT(Tabla1[[#This Row],[date]],"mmm")</f>
        <v>feb</v>
      </c>
      <c r="D2896" s="2" t="str">
        <f>TEXT(Tabla1[[#This Row],[date]],"dddd")</f>
        <v>lunes</v>
      </c>
      <c r="E2896" s="2" t="str">
        <f>TEXT(Tabla1[[#This Row],[datetime]],"hh:mm")</f>
        <v>08:04</v>
      </c>
      <c r="F2896" t="s">
        <v>3</v>
      </c>
      <c r="G2896" t="s">
        <v>1166</v>
      </c>
      <c r="H2896" t="str">
        <f>IF(ISBLANK(G2896),"cash",IF(COUNTIF($D$2:D2896,D2896)=1,"Nuevo","frecuente"))</f>
        <v>frecuente</v>
      </c>
      <c r="I2896" s="8">
        <v>21.06</v>
      </c>
      <c r="J2896" t="s">
        <v>35</v>
      </c>
      <c r="K2896" t="str">
        <f>Tabla1[[#This Row],[day_of_the_week]]&amp;"-"&amp;Tabla1[[#This Row],[hour]]&amp;"-"&amp;Tabla1[[#This Row],[cash_type]]&amp;"-"&amp;Tabla1[[#This Row],[card]]&amp;"-"&amp;Tabla1[[#This Row],[coffee_name]]</f>
        <v>lunes-08:04-card-ANON-0000-0000-1152-Espresso</v>
      </c>
      <c r="L2896" t="str">
        <f>IF(COUNTIF($K$2:K2896,K2896)=1,"único","repetido")</f>
        <v>único</v>
      </c>
    </row>
    <row r="2897" spans="1:12" x14ac:dyDescent="0.3">
      <c r="A2897" s="1">
        <v>45691</v>
      </c>
      <c r="B2897" s="2">
        <v>45691.339687118052</v>
      </c>
      <c r="C2897" s="2" t="str">
        <f>TEXT(Tabla1[[#This Row],[date]],"mmm")</f>
        <v>feb</v>
      </c>
      <c r="D2897" s="2" t="str">
        <f>TEXT(Tabla1[[#This Row],[date]],"dddd")</f>
        <v>lunes</v>
      </c>
      <c r="E2897" s="2" t="str">
        <f>TEXT(Tabla1[[#This Row],[datetime]],"hh:mm")</f>
        <v>08:09</v>
      </c>
      <c r="F2897" t="s">
        <v>3</v>
      </c>
      <c r="G2897" t="s">
        <v>1167</v>
      </c>
      <c r="H2897" t="str">
        <f>IF(ISBLANK(G2897),"cash",IF(COUNTIF($D$2:D2897,D2897)=1,"Nuevo","frecuente"))</f>
        <v>frecuente</v>
      </c>
      <c r="I2897" s="8">
        <v>30.86</v>
      </c>
      <c r="J2897" t="s">
        <v>14</v>
      </c>
      <c r="K2897" t="str">
        <f>Tabla1[[#This Row],[day_of_the_week]]&amp;"-"&amp;Tabla1[[#This Row],[hour]]&amp;"-"&amp;Tabla1[[#This Row],[cash_type]]&amp;"-"&amp;Tabla1[[#This Row],[card]]&amp;"-"&amp;Tabla1[[#This Row],[coffee_name]]</f>
        <v>lunes-08:09-card-ANON-0000-0000-1153-Americano with Milk</v>
      </c>
      <c r="L2897" t="str">
        <f>IF(COUNTIF($K$2:K2897,K2897)=1,"único","repetido")</f>
        <v>único</v>
      </c>
    </row>
    <row r="2898" spans="1:12" x14ac:dyDescent="0.3">
      <c r="A2898" s="1">
        <v>45691</v>
      </c>
      <c r="B2898" s="2">
        <v>45691.427529745371</v>
      </c>
      <c r="C2898" s="2" t="str">
        <f>TEXT(Tabla1[[#This Row],[date]],"mmm")</f>
        <v>feb</v>
      </c>
      <c r="D2898" s="2" t="str">
        <f>TEXT(Tabla1[[#This Row],[date]],"dddd")</f>
        <v>lunes</v>
      </c>
      <c r="E2898" s="2" t="str">
        <f>TEXT(Tabla1[[#This Row],[datetime]],"hh:mm")</f>
        <v>10:15</v>
      </c>
      <c r="F2898" t="s">
        <v>3</v>
      </c>
      <c r="G2898" t="s">
        <v>1168</v>
      </c>
      <c r="H2898" t="str">
        <f>IF(ISBLANK(G2898),"cash",IF(COUNTIF($D$2:D2898,D2898)=1,"Nuevo","frecuente"))</f>
        <v>frecuente</v>
      </c>
      <c r="I2898" s="8">
        <v>25.96</v>
      </c>
      <c r="J2898" t="s">
        <v>11</v>
      </c>
      <c r="K2898" t="str">
        <f>Tabla1[[#This Row],[day_of_the_week]]&amp;"-"&amp;Tabla1[[#This Row],[hour]]&amp;"-"&amp;Tabla1[[#This Row],[cash_type]]&amp;"-"&amp;Tabla1[[#This Row],[card]]&amp;"-"&amp;Tabla1[[#This Row],[coffee_name]]</f>
        <v>lunes-10:15-card-ANON-0000-0000-1154-Americano</v>
      </c>
      <c r="L2898" t="str">
        <f>IF(COUNTIF($K$2:K2898,K2898)=1,"único","repetido")</f>
        <v>único</v>
      </c>
    </row>
    <row r="2899" spans="1:12" x14ac:dyDescent="0.3">
      <c r="A2899" s="1">
        <v>45691</v>
      </c>
      <c r="B2899" s="2">
        <v>45691.432157592593</v>
      </c>
      <c r="C2899" s="2" t="str">
        <f>TEXT(Tabla1[[#This Row],[date]],"mmm")</f>
        <v>feb</v>
      </c>
      <c r="D2899" s="2" t="str">
        <f>TEXT(Tabla1[[#This Row],[date]],"dddd")</f>
        <v>lunes</v>
      </c>
      <c r="E2899" s="2" t="str">
        <f>TEXT(Tabla1[[#This Row],[datetime]],"hh:mm")</f>
        <v>10:22</v>
      </c>
      <c r="F2899" t="s">
        <v>3</v>
      </c>
      <c r="G2899" t="s">
        <v>1169</v>
      </c>
      <c r="H2899" t="str">
        <f>IF(ISBLANK(G2899),"cash",IF(COUNTIF($D$2:D2899,D2899)=1,"Nuevo","frecuente"))</f>
        <v>frecuente</v>
      </c>
      <c r="I2899" s="8">
        <v>35.76</v>
      </c>
      <c r="J2899" t="s">
        <v>43</v>
      </c>
      <c r="K2899" t="str">
        <f>Tabla1[[#This Row],[day_of_the_week]]&amp;"-"&amp;Tabla1[[#This Row],[hour]]&amp;"-"&amp;Tabla1[[#This Row],[cash_type]]&amp;"-"&amp;Tabla1[[#This Row],[card]]&amp;"-"&amp;Tabla1[[#This Row],[coffee_name]]</f>
        <v>lunes-10:22-card-ANON-0000-0000-1155-Cappuccino</v>
      </c>
      <c r="L2899" t="str">
        <f>IF(COUNTIF($K$2:K2899,K2899)=1,"único","repetido")</f>
        <v>único</v>
      </c>
    </row>
    <row r="2900" spans="1:12" x14ac:dyDescent="0.3">
      <c r="A2900" s="1">
        <v>45691</v>
      </c>
      <c r="B2900" s="2">
        <v>45691.451373263888</v>
      </c>
      <c r="C2900" s="2" t="str">
        <f>TEXT(Tabla1[[#This Row],[date]],"mmm")</f>
        <v>feb</v>
      </c>
      <c r="D2900" s="2" t="str">
        <f>TEXT(Tabla1[[#This Row],[date]],"dddd")</f>
        <v>lunes</v>
      </c>
      <c r="E2900" s="2" t="str">
        <f>TEXT(Tabla1[[#This Row],[datetime]],"hh:mm")</f>
        <v>10:49</v>
      </c>
      <c r="F2900" t="s">
        <v>3</v>
      </c>
      <c r="G2900" t="s">
        <v>1170</v>
      </c>
      <c r="H2900" t="str">
        <f>IF(ISBLANK(G2900),"cash",IF(COUNTIF($D$2:D2900,D2900)=1,"Nuevo","frecuente"))</f>
        <v>frecuente</v>
      </c>
      <c r="I2900" s="8">
        <v>30.86</v>
      </c>
      <c r="J2900" t="s">
        <v>14</v>
      </c>
      <c r="K2900" t="str">
        <f>Tabla1[[#This Row],[day_of_the_week]]&amp;"-"&amp;Tabla1[[#This Row],[hour]]&amp;"-"&amp;Tabla1[[#This Row],[cash_type]]&amp;"-"&amp;Tabla1[[#This Row],[card]]&amp;"-"&amp;Tabla1[[#This Row],[coffee_name]]</f>
        <v>lunes-10:49-card-ANON-0000-0000-1156-Americano with Milk</v>
      </c>
      <c r="L2900" t="str">
        <f>IF(COUNTIF($K$2:K2900,K2900)=1,"único","repetido")</f>
        <v>único</v>
      </c>
    </row>
    <row r="2901" spans="1:12" x14ac:dyDescent="0.3">
      <c r="A2901" s="1">
        <v>45691</v>
      </c>
      <c r="B2901" s="2">
        <v>45691.559051724536</v>
      </c>
      <c r="C2901" s="2" t="str">
        <f>TEXT(Tabla1[[#This Row],[date]],"mmm")</f>
        <v>feb</v>
      </c>
      <c r="D2901" s="2" t="str">
        <f>TEXT(Tabla1[[#This Row],[date]],"dddd")</f>
        <v>lunes</v>
      </c>
      <c r="E2901" s="2" t="str">
        <f>TEXT(Tabla1[[#This Row],[datetime]],"hh:mm")</f>
        <v>13:25</v>
      </c>
      <c r="F2901" t="s">
        <v>3</v>
      </c>
      <c r="G2901" t="s">
        <v>1171</v>
      </c>
      <c r="H2901" t="str">
        <f>IF(ISBLANK(G2901),"cash",IF(COUNTIF($D$2:D2901,D2901)=1,"Nuevo","frecuente"))</f>
        <v>frecuente</v>
      </c>
      <c r="I2901" s="8">
        <v>35.76</v>
      </c>
      <c r="J2901" t="s">
        <v>43</v>
      </c>
      <c r="K2901" t="str">
        <f>Tabla1[[#This Row],[day_of_the_week]]&amp;"-"&amp;Tabla1[[#This Row],[hour]]&amp;"-"&amp;Tabla1[[#This Row],[cash_type]]&amp;"-"&amp;Tabla1[[#This Row],[card]]&amp;"-"&amp;Tabla1[[#This Row],[coffee_name]]</f>
        <v>lunes-13:25-card-ANON-0000-0000-1157-Cappuccino</v>
      </c>
      <c r="L2901" t="str">
        <f>IF(COUNTIF($K$2:K2901,K2901)=1,"único","repetido")</f>
        <v>único</v>
      </c>
    </row>
    <row r="2902" spans="1:12" x14ac:dyDescent="0.3">
      <c r="A2902" s="1">
        <v>45691</v>
      </c>
      <c r="B2902" s="2">
        <v>45691.56451009259</v>
      </c>
      <c r="C2902" s="2" t="str">
        <f>TEXT(Tabla1[[#This Row],[date]],"mmm")</f>
        <v>feb</v>
      </c>
      <c r="D2902" s="2" t="str">
        <f>TEXT(Tabla1[[#This Row],[date]],"dddd")</f>
        <v>lunes</v>
      </c>
      <c r="E2902" s="2" t="str">
        <f>TEXT(Tabla1[[#This Row],[datetime]],"hh:mm")</f>
        <v>13:32</v>
      </c>
      <c r="F2902" t="s">
        <v>3</v>
      </c>
      <c r="G2902" t="s">
        <v>1172</v>
      </c>
      <c r="H2902" t="str">
        <f>IF(ISBLANK(G2902),"cash",IF(COUNTIF($D$2:D2902,D2902)=1,"Nuevo","frecuente"))</f>
        <v>frecuente</v>
      </c>
      <c r="I2902" s="8">
        <v>35.76</v>
      </c>
      <c r="J2902" t="s">
        <v>43</v>
      </c>
      <c r="K2902" t="str">
        <f>Tabla1[[#This Row],[day_of_the_week]]&amp;"-"&amp;Tabla1[[#This Row],[hour]]&amp;"-"&amp;Tabla1[[#This Row],[cash_type]]&amp;"-"&amp;Tabla1[[#This Row],[card]]&amp;"-"&amp;Tabla1[[#This Row],[coffee_name]]</f>
        <v>lunes-13:32-card-ANON-0000-0000-1158-Cappuccino</v>
      </c>
      <c r="L2902" t="str">
        <f>IF(COUNTIF($K$2:K2902,K2902)=1,"único","repetido")</f>
        <v>único</v>
      </c>
    </row>
    <row r="2903" spans="1:12" x14ac:dyDescent="0.3">
      <c r="A2903" s="1">
        <v>45691</v>
      </c>
      <c r="B2903" s="2">
        <v>45691.57712130787</v>
      </c>
      <c r="C2903" s="2" t="str">
        <f>TEXT(Tabla1[[#This Row],[date]],"mmm")</f>
        <v>feb</v>
      </c>
      <c r="D2903" s="2" t="str">
        <f>TEXT(Tabla1[[#This Row],[date]],"dddd")</f>
        <v>lunes</v>
      </c>
      <c r="E2903" s="2" t="str">
        <f>TEXT(Tabla1[[#This Row],[datetime]],"hh:mm")</f>
        <v>13:51</v>
      </c>
      <c r="F2903" t="s">
        <v>3</v>
      </c>
      <c r="G2903" t="s">
        <v>1173</v>
      </c>
      <c r="H2903" t="str">
        <f>IF(ISBLANK(G2903),"cash",IF(COUNTIF($D$2:D2903,D2903)=1,"Nuevo","frecuente"))</f>
        <v>frecuente</v>
      </c>
      <c r="I2903" s="8">
        <v>25.96</v>
      </c>
      <c r="J2903" t="s">
        <v>11</v>
      </c>
      <c r="K2903" t="str">
        <f>Tabla1[[#This Row],[day_of_the_week]]&amp;"-"&amp;Tabla1[[#This Row],[hour]]&amp;"-"&amp;Tabla1[[#This Row],[cash_type]]&amp;"-"&amp;Tabla1[[#This Row],[card]]&amp;"-"&amp;Tabla1[[#This Row],[coffee_name]]</f>
        <v>lunes-13:51-card-ANON-0000-0000-1159-Americano</v>
      </c>
      <c r="L2903" t="str">
        <f>IF(COUNTIF($K$2:K2903,K2903)=1,"único","repetido")</f>
        <v>único</v>
      </c>
    </row>
    <row r="2904" spans="1:12" x14ac:dyDescent="0.3">
      <c r="A2904" s="1">
        <v>45691</v>
      </c>
      <c r="B2904" s="2">
        <v>45691.587922673614</v>
      </c>
      <c r="C2904" s="2" t="str">
        <f>TEXT(Tabla1[[#This Row],[date]],"mmm")</f>
        <v>feb</v>
      </c>
      <c r="D2904" s="2" t="str">
        <f>TEXT(Tabla1[[#This Row],[date]],"dddd")</f>
        <v>lunes</v>
      </c>
      <c r="E2904" s="2" t="str">
        <f>TEXT(Tabla1[[#This Row],[datetime]],"hh:mm")</f>
        <v>14:06</v>
      </c>
      <c r="F2904" t="s">
        <v>3</v>
      </c>
      <c r="G2904" t="s">
        <v>1174</v>
      </c>
      <c r="H2904" t="str">
        <f>IF(ISBLANK(G2904),"cash",IF(COUNTIF($D$2:D2904,D2904)=1,"Nuevo","frecuente"))</f>
        <v>frecuente</v>
      </c>
      <c r="I2904" s="8">
        <v>25.96</v>
      </c>
      <c r="J2904" t="s">
        <v>11</v>
      </c>
      <c r="K2904" t="str">
        <f>Tabla1[[#This Row],[day_of_the_week]]&amp;"-"&amp;Tabla1[[#This Row],[hour]]&amp;"-"&amp;Tabla1[[#This Row],[cash_type]]&amp;"-"&amp;Tabla1[[#This Row],[card]]&amp;"-"&amp;Tabla1[[#This Row],[coffee_name]]</f>
        <v>lunes-14:06-card-ANON-0000-0000-1160-Americano</v>
      </c>
      <c r="L2904" t="str">
        <f>IF(COUNTIF($K$2:K2904,K2904)=1,"único","repetido")</f>
        <v>único</v>
      </c>
    </row>
    <row r="2905" spans="1:12" x14ac:dyDescent="0.3">
      <c r="A2905" s="1">
        <v>45691</v>
      </c>
      <c r="B2905" s="2">
        <v>45691.61599766204</v>
      </c>
      <c r="C2905" s="2" t="str">
        <f>TEXT(Tabla1[[#This Row],[date]],"mmm")</f>
        <v>feb</v>
      </c>
      <c r="D2905" s="2" t="str">
        <f>TEXT(Tabla1[[#This Row],[date]],"dddd")</f>
        <v>lunes</v>
      </c>
      <c r="E2905" s="2" t="str">
        <f>TEXT(Tabla1[[#This Row],[datetime]],"hh:mm")</f>
        <v>14:47</v>
      </c>
      <c r="F2905" t="s">
        <v>3</v>
      </c>
      <c r="G2905" t="s">
        <v>31</v>
      </c>
      <c r="H2905" t="str">
        <f>IF(ISBLANK(G2905),"cash",IF(COUNTIF($D$2:D2905,D2905)=1,"Nuevo","frecuente"))</f>
        <v>frecuente</v>
      </c>
      <c r="I2905" s="8">
        <v>35.76</v>
      </c>
      <c r="J2905" t="s">
        <v>7</v>
      </c>
      <c r="K2905" t="str">
        <f>Tabla1[[#This Row],[day_of_the_week]]&amp;"-"&amp;Tabla1[[#This Row],[hour]]&amp;"-"&amp;Tabla1[[#This Row],[cash_type]]&amp;"-"&amp;Tabla1[[#This Row],[card]]&amp;"-"&amp;Tabla1[[#This Row],[coffee_name]]</f>
        <v>lunes-14:47-card-ANON-0000-0000-0019-Latte</v>
      </c>
      <c r="L2905" t="str">
        <f>IF(COUNTIF($K$2:K2905,K2905)=1,"único","repetido")</f>
        <v>único</v>
      </c>
    </row>
    <row r="2906" spans="1:12" x14ac:dyDescent="0.3">
      <c r="A2906" s="1">
        <v>45691</v>
      </c>
      <c r="B2906" s="2">
        <v>45691.618293692132</v>
      </c>
      <c r="C2906" s="2" t="str">
        <f>TEXT(Tabla1[[#This Row],[date]],"mmm")</f>
        <v>feb</v>
      </c>
      <c r="D2906" s="2" t="str">
        <f>TEXT(Tabla1[[#This Row],[date]],"dddd")</f>
        <v>lunes</v>
      </c>
      <c r="E2906" s="2" t="str">
        <f>TEXT(Tabla1[[#This Row],[datetime]],"hh:mm")</f>
        <v>14:50</v>
      </c>
      <c r="F2906" t="s">
        <v>3</v>
      </c>
      <c r="G2906" t="s">
        <v>521</v>
      </c>
      <c r="H2906" t="str">
        <f>IF(ISBLANK(G2906),"cash",IF(COUNTIF($D$2:D2906,D2906)=1,"Nuevo","frecuente"))</f>
        <v>frecuente</v>
      </c>
      <c r="I2906" s="8">
        <v>35.76</v>
      </c>
      <c r="J2906" t="s">
        <v>7</v>
      </c>
      <c r="K2906" t="str">
        <f>Tabla1[[#This Row],[day_of_the_week]]&amp;"-"&amp;Tabla1[[#This Row],[hour]]&amp;"-"&amp;Tabla1[[#This Row],[cash_type]]&amp;"-"&amp;Tabla1[[#This Row],[card]]&amp;"-"&amp;Tabla1[[#This Row],[coffee_name]]</f>
        <v>lunes-14:50-card-ANON-0000-0000-0507-Latte</v>
      </c>
      <c r="L2906" t="str">
        <f>IF(COUNTIF($K$2:K2906,K2906)=1,"único","repetido")</f>
        <v>único</v>
      </c>
    </row>
    <row r="2907" spans="1:12" x14ac:dyDescent="0.3">
      <c r="A2907" s="1">
        <v>45691</v>
      </c>
      <c r="B2907" s="2">
        <v>45691.626210798611</v>
      </c>
      <c r="C2907" s="2" t="str">
        <f>TEXT(Tabla1[[#This Row],[date]],"mmm")</f>
        <v>feb</v>
      </c>
      <c r="D2907" s="2" t="str">
        <f>TEXT(Tabla1[[#This Row],[date]],"dddd")</f>
        <v>lunes</v>
      </c>
      <c r="E2907" s="2" t="str">
        <f>TEXT(Tabla1[[#This Row],[datetime]],"hh:mm")</f>
        <v>15:01</v>
      </c>
      <c r="F2907" t="s">
        <v>3</v>
      </c>
      <c r="G2907" t="s">
        <v>1175</v>
      </c>
      <c r="H2907" t="str">
        <f>IF(ISBLANK(G2907),"cash",IF(COUNTIF($D$2:D2907,D2907)=1,"Nuevo","frecuente"))</f>
        <v>frecuente</v>
      </c>
      <c r="I2907" s="8">
        <v>35.76</v>
      </c>
      <c r="J2907" t="s">
        <v>7</v>
      </c>
      <c r="K2907" t="str">
        <f>Tabla1[[#This Row],[day_of_the_week]]&amp;"-"&amp;Tabla1[[#This Row],[hour]]&amp;"-"&amp;Tabla1[[#This Row],[cash_type]]&amp;"-"&amp;Tabla1[[#This Row],[card]]&amp;"-"&amp;Tabla1[[#This Row],[coffee_name]]</f>
        <v>lunes-15:01-card-ANON-0000-0000-1161-Latte</v>
      </c>
      <c r="L2907" t="str">
        <f>IF(COUNTIF($K$2:K2907,K2907)=1,"único","repetido")</f>
        <v>único</v>
      </c>
    </row>
    <row r="2908" spans="1:12" x14ac:dyDescent="0.3">
      <c r="A2908" s="1">
        <v>45691</v>
      </c>
      <c r="B2908" s="2">
        <v>45691.653787094911</v>
      </c>
      <c r="C2908" s="2" t="str">
        <f>TEXT(Tabla1[[#This Row],[date]],"mmm")</f>
        <v>feb</v>
      </c>
      <c r="D2908" s="2" t="str">
        <f>TEXT(Tabla1[[#This Row],[date]],"dddd")</f>
        <v>lunes</v>
      </c>
      <c r="E2908" s="2" t="str">
        <f>TEXT(Tabla1[[#This Row],[datetime]],"hh:mm")</f>
        <v>15:41</v>
      </c>
      <c r="F2908" t="s">
        <v>3</v>
      </c>
      <c r="G2908" t="s">
        <v>1124</v>
      </c>
      <c r="H2908" t="str">
        <f>IF(ISBLANK(G2908),"cash",IF(COUNTIF($D$2:D2908,D2908)=1,"Nuevo","frecuente"))</f>
        <v>frecuente</v>
      </c>
      <c r="I2908" s="8">
        <v>25.96</v>
      </c>
      <c r="J2908" t="s">
        <v>11</v>
      </c>
      <c r="K2908" t="str">
        <f>Tabla1[[#This Row],[day_of_the_week]]&amp;"-"&amp;Tabla1[[#This Row],[hour]]&amp;"-"&amp;Tabla1[[#This Row],[cash_type]]&amp;"-"&amp;Tabla1[[#This Row],[card]]&amp;"-"&amp;Tabla1[[#This Row],[coffee_name]]</f>
        <v>lunes-15:41-card-ANON-0000-0000-1110-Americano</v>
      </c>
      <c r="L2908" t="str">
        <f>IF(COUNTIF($K$2:K2908,K2908)=1,"único","repetido")</f>
        <v>único</v>
      </c>
    </row>
    <row r="2909" spans="1:12" x14ac:dyDescent="0.3">
      <c r="A2909" s="1">
        <v>45691</v>
      </c>
      <c r="B2909" s="2">
        <v>45691.70933878472</v>
      </c>
      <c r="C2909" s="2" t="str">
        <f>TEXT(Tabla1[[#This Row],[date]],"mmm")</f>
        <v>feb</v>
      </c>
      <c r="D2909" s="2" t="str">
        <f>TEXT(Tabla1[[#This Row],[date]],"dddd")</f>
        <v>lunes</v>
      </c>
      <c r="E2909" s="2" t="str">
        <f>TEXT(Tabla1[[#This Row],[datetime]],"hh:mm")</f>
        <v>17:01</v>
      </c>
      <c r="F2909" t="s">
        <v>3</v>
      </c>
      <c r="G2909" t="s">
        <v>1174</v>
      </c>
      <c r="H2909" t="str">
        <f>IF(ISBLANK(G2909),"cash",IF(COUNTIF($D$2:D2909,D2909)=1,"Nuevo","frecuente"))</f>
        <v>frecuente</v>
      </c>
      <c r="I2909" s="8">
        <v>35.76</v>
      </c>
      <c r="J2909" t="s">
        <v>18</v>
      </c>
      <c r="K2909" t="str">
        <f>Tabla1[[#This Row],[day_of_the_week]]&amp;"-"&amp;Tabla1[[#This Row],[hour]]&amp;"-"&amp;Tabla1[[#This Row],[cash_type]]&amp;"-"&amp;Tabla1[[#This Row],[card]]&amp;"-"&amp;Tabla1[[#This Row],[coffee_name]]</f>
        <v>lunes-17:01-card-ANON-0000-0000-1160-Cocoa</v>
      </c>
      <c r="L2909" t="str">
        <f>IF(COUNTIF($K$2:K2909,K2909)=1,"único","repetido")</f>
        <v>único</v>
      </c>
    </row>
    <row r="2910" spans="1:12" x14ac:dyDescent="0.3">
      <c r="A2910" s="1">
        <v>45691</v>
      </c>
      <c r="B2910" s="2">
        <v>45691.715221469909</v>
      </c>
      <c r="C2910" s="2" t="str">
        <f>TEXT(Tabla1[[#This Row],[date]],"mmm")</f>
        <v>feb</v>
      </c>
      <c r="D2910" s="2" t="str">
        <f>TEXT(Tabla1[[#This Row],[date]],"dddd")</f>
        <v>lunes</v>
      </c>
      <c r="E2910" s="2" t="str">
        <f>TEXT(Tabla1[[#This Row],[datetime]],"hh:mm")</f>
        <v>17:09</v>
      </c>
      <c r="F2910" t="s">
        <v>3</v>
      </c>
      <c r="G2910" t="s">
        <v>1176</v>
      </c>
      <c r="H2910" t="str">
        <f>IF(ISBLANK(G2910),"cash",IF(COUNTIF($D$2:D2910,D2910)=1,"Nuevo","frecuente"))</f>
        <v>frecuente</v>
      </c>
      <c r="I2910" s="8">
        <v>30.86</v>
      </c>
      <c r="J2910" t="s">
        <v>14</v>
      </c>
      <c r="K2910" t="str">
        <f>Tabla1[[#This Row],[day_of_the_week]]&amp;"-"&amp;Tabla1[[#This Row],[hour]]&amp;"-"&amp;Tabla1[[#This Row],[cash_type]]&amp;"-"&amp;Tabla1[[#This Row],[card]]&amp;"-"&amp;Tabla1[[#This Row],[coffee_name]]</f>
        <v>lunes-17:09-card-ANON-0000-0000-1162-Americano with Milk</v>
      </c>
      <c r="L2910" t="str">
        <f>IF(COUNTIF($K$2:K2910,K2910)=1,"único","repetido")</f>
        <v>único</v>
      </c>
    </row>
    <row r="2911" spans="1:12" x14ac:dyDescent="0.3">
      <c r="A2911" s="1">
        <v>45691</v>
      </c>
      <c r="B2911" s="2">
        <v>45691.716055428238</v>
      </c>
      <c r="C2911" s="2" t="str">
        <f>TEXT(Tabla1[[#This Row],[date]],"mmm")</f>
        <v>feb</v>
      </c>
      <c r="D2911" s="2" t="str">
        <f>TEXT(Tabla1[[#This Row],[date]],"dddd")</f>
        <v>lunes</v>
      </c>
      <c r="E2911" s="2" t="str">
        <f>TEXT(Tabla1[[#This Row],[datetime]],"hh:mm")</f>
        <v>17:11</v>
      </c>
      <c r="F2911" t="s">
        <v>3</v>
      </c>
      <c r="G2911" t="s">
        <v>1177</v>
      </c>
      <c r="H2911" t="str">
        <f>IF(ISBLANK(G2911),"cash",IF(COUNTIF($D$2:D2911,D2911)=1,"Nuevo","frecuente"))</f>
        <v>frecuente</v>
      </c>
      <c r="I2911" s="8">
        <v>30.86</v>
      </c>
      <c r="J2911" t="s">
        <v>14</v>
      </c>
      <c r="K2911" t="str">
        <f>Tabla1[[#This Row],[day_of_the_week]]&amp;"-"&amp;Tabla1[[#This Row],[hour]]&amp;"-"&amp;Tabla1[[#This Row],[cash_type]]&amp;"-"&amp;Tabla1[[#This Row],[card]]&amp;"-"&amp;Tabla1[[#This Row],[coffee_name]]</f>
        <v>lunes-17:11-card-ANON-0000-0000-1163-Americano with Milk</v>
      </c>
      <c r="L2911" t="str">
        <f>IF(COUNTIF($K$2:K2911,K2911)=1,"único","repetido")</f>
        <v>único</v>
      </c>
    </row>
    <row r="2912" spans="1:12" x14ac:dyDescent="0.3">
      <c r="A2912" s="1">
        <v>45691</v>
      </c>
      <c r="B2912" s="2">
        <v>45691.716727025465</v>
      </c>
      <c r="C2912" s="2" t="str">
        <f>TEXT(Tabla1[[#This Row],[date]],"mmm")</f>
        <v>feb</v>
      </c>
      <c r="D2912" s="2" t="str">
        <f>TEXT(Tabla1[[#This Row],[date]],"dddd")</f>
        <v>lunes</v>
      </c>
      <c r="E2912" s="2" t="str">
        <f>TEXT(Tabla1[[#This Row],[datetime]],"hh:mm")</f>
        <v>17:12</v>
      </c>
      <c r="F2912" t="s">
        <v>3</v>
      </c>
      <c r="G2912" t="s">
        <v>1177</v>
      </c>
      <c r="H2912" t="str">
        <f>IF(ISBLANK(G2912),"cash",IF(COUNTIF($D$2:D2912,D2912)=1,"Nuevo","frecuente"))</f>
        <v>frecuente</v>
      </c>
      <c r="I2912" s="8">
        <v>30.86</v>
      </c>
      <c r="J2912" t="s">
        <v>14</v>
      </c>
      <c r="K2912" t="str">
        <f>Tabla1[[#This Row],[day_of_the_week]]&amp;"-"&amp;Tabla1[[#This Row],[hour]]&amp;"-"&amp;Tabla1[[#This Row],[cash_type]]&amp;"-"&amp;Tabla1[[#This Row],[card]]&amp;"-"&amp;Tabla1[[#This Row],[coffee_name]]</f>
        <v>lunes-17:12-card-ANON-0000-0000-1163-Americano with Milk</v>
      </c>
      <c r="L2912" t="str">
        <f>IF(COUNTIF($K$2:K2912,K2912)=1,"único","repetido")</f>
        <v>único</v>
      </c>
    </row>
    <row r="2913" spans="1:12" x14ac:dyDescent="0.3">
      <c r="A2913" s="1">
        <v>45691</v>
      </c>
      <c r="B2913" s="2">
        <v>45691.717610173611</v>
      </c>
      <c r="C2913" s="2" t="str">
        <f>TEXT(Tabla1[[#This Row],[date]],"mmm")</f>
        <v>feb</v>
      </c>
      <c r="D2913" s="2" t="str">
        <f>TEXT(Tabla1[[#This Row],[date]],"dddd")</f>
        <v>lunes</v>
      </c>
      <c r="E2913" s="2" t="str">
        <f>TEXT(Tabla1[[#This Row],[datetime]],"hh:mm")</f>
        <v>17:13</v>
      </c>
      <c r="F2913" t="s">
        <v>3</v>
      </c>
      <c r="G2913" t="s">
        <v>1178</v>
      </c>
      <c r="H2913" t="str">
        <f>IF(ISBLANK(G2913),"cash",IF(COUNTIF($D$2:D2913,D2913)=1,"Nuevo","frecuente"))</f>
        <v>frecuente</v>
      </c>
      <c r="I2913" s="8">
        <v>35.76</v>
      </c>
      <c r="J2913" t="s">
        <v>9</v>
      </c>
      <c r="K2913" t="str">
        <f>Tabla1[[#This Row],[day_of_the_week]]&amp;"-"&amp;Tabla1[[#This Row],[hour]]&amp;"-"&amp;Tabla1[[#This Row],[cash_type]]&amp;"-"&amp;Tabla1[[#This Row],[card]]&amp;"-"&amp;Tabla1[[#This Row],[coffee_name]]</f>
        <v>lunes-17:13-card-ANON-0000-0000-1164-Hot Chocolate</v>
      </c>
      <c r="L2913" t="str">
        <f>IF(COUNTIF($K$2:K2913,K2913)=1,"único","repetido")</f>
        <v>único</v>
      </c>
    </row>
    <row r="2914" spans="1:12" x14ac:dyDescent="0.3">
      <c r="A2914" s="1">
        <v>45691</v>
      </c>
      <c r="B2914" s="2">
        <v>45691.718268217592</v>
      </c>
      <c r="C2914" s="2" t="str">
        <f>TEXT(Tabla1[[#This Row],[date]],"mmm")</f>
        <v>feb</v>
      </c>
      <c r="D2914" s="2" t="str">
        <f>TEXT(Tabla1[[#This Row],[date]],"dddd")</f>
        <v>lunes</v>
      </c>
      <c r="E2914" s="2" t="str">
        <f>TEXT(Tabla1[[#This Row],[datetime]],"hh:mm")</f>
        <v>17:14</v>
      </c>
      <c r="F2914" t="s">
        <v>3</v>
      </c>
      <c r="G2914" t="s">
        <v>1178</v>
      </c>
      <c r="H2914" t="str">
        <f>IF(ISBLANK(G2914),"cash",IF(COUNTIF($D$2:D2914,D2914)=1,"Nuevo","frecuente"))</f>
        <v>frecuente</v>
      </c>
      <c r="I2914" s="8">
        <v>35.76</v>
      </c>
      <c r="J2914" t="s">
        <v>7</v>
      </c>
      <c r="K2914" t="str">
        <f>Tabla1[[#This Row],[day_of_the_week]]&amp;"-"&amp;Tabla1[[#This Row],[hour]]&amp;"-"&amp;Tabla1[[#This Row],[cash_type]]&amp;"-"&amp;Tabla1[[#This Row],[card]]&amp;"-"&amp;Tabla1[[#This Row],[coffee_name]]</f>
        <v>lunes-17:14-card-ANON-0000-0000-1164-Latte</v>
      </c>
      <c r="L2914" t="str">
        <f>IF(COUNTIF($K$2:K2914,K2914)=1,"único","repetido")</f>
        <v>único</v>
      </c>
    </row>
    <row r="2915" spans="1:12" x14ac:dyDescent="0.3">
      <c r="A2915" s="1">
        <v>45691</v>
      </c>
      <c r="B2915" s="2">
        <v>45691.719223391206</v>
      </c>
      <c r="C2915" s="2" t="str">
        <f>TEXT(Tabla1[[#This Row],[date]],"mmm")</f>
        <v>feb</v>
      </c>
      <c r="D2915" s="2" t="str">
        <f>TEXT(Tabla1[[#This Row],[date]],"dddd")</f>
        <v>lunes</v>
      </c>
      <c r="E2915" s="2" t="str">
        <f>TEXT(Tabla1[[#This Row],[datetime]],"hh:mm")</f>
        <v>17:15</v>
      </c>
      <c r="F2915" t="s">
        <v>3</v>
      </c>
      <c r="G2915" t="s">
        <v>1179</v>
      </c>
      <c r="H2915" t="str">
        <f>IF(ISBLANK(G2915),"cash",IF(COUNTIF($D$2:D2915,D2915)=1,"Nuevo","frecuente"))</f>
        <v>frecuente</v>
      </c>
      <c r="I2915" s="8">
        <v>35.76</v>
      </c>
      <c r="J2915" t="s">
        <v>9</v>
      </c>
      <c r="K2915" t="str">
        <f>Tabla1[[#This Row],[day_of_the_week]]&amp;"-"&amp;Tabla1[[#This Row],[hour]]&amp;"-"&amp;Tabla1[[#This Row],[cash_type]]&amp;"-"&amp;Tabla1[[#This Row],[card]]&amp;"-"&amp;Tabla1[[#This Row],[coffee_name]]</f>
        <v>lunes-17:15-card-ANON-0000-0000-1165-Hot Chocolate</v>
      </c>
      <c r="L2915" t="str">
        <f>IF(COUNTIF($K$2:K2915,K2915)=1,"único","repetido")</f>
        <v>único</v>
      </c>
    </row>
    <row r="2916" spans="1:12" x14ac:dyDescent="0.3">
      <c r="A2916" s="1">
        <v>45691</v>
      </c>
      <c r="B2916" s="2">
        <v>45691.739093692129</v>
      </c>
      <c r="C2916" s="2" t="str">
        <f>TEXT(Tabla1[[#This Row],[date]],"mmm")</f>
        <v>feb</v>
      </c>
      <c r="D2916" s="2" t="str">
        <f>TEXT(Tabla1[[#This Row],[date]],"dddd")</f>
        <v>lunes</v>
      </c>
      <c r="E2916" s="2" t="str">
        <f>TEXT(Tabla1[[#This Row],[datetime]],"hh:mm")</f>
        <v>17:44</v>
      </c>
      <c r="F2916" t="s">
        <v>3</v>
      </c>
      <c r="G2916" t="s">
        <v>1180</v>
      </c>
      <c r="H2916" t="str">
        <f>IF(ISBLANK(G2916),"cash",IF(COUNTIF($D$2:D2916,D2916)=1,"Nuevo","frecuente"))</f>
        <v>frecuente</v>
      </c>
      <c r="I2916" s="8">
        <v>30.86</v>
      </c>
      <c r="J2916" t="s">
        <v>14</v>
      </c>
      <c r="K2916" t="str">
        <f>Tabla1[[#This Row],[day_of_the_week]]&amp;"-"&amp;Tabla1[[#This Row],[hour]]&amp;"-"&amp;Tabla1[[#This Row],[cash_type]]&amp;"-"&amp;Tabla1[[#This Row],[card]]&amp;"-"&amp;Tabla1[[#This Row],[coffee_name]]</f>
        <v>lunes-17:44-card-ANON-0000-0000-1166-Americano with Milk</v>
      </c>
      <c r="L2916" t="str">
        <f>IF(COUNTIF($K$2:K2916,K2916)=1,"único","repetido")</f>
        <v>único</v>
      </c>
    </row>
    <row r="2917" spans="1:12" x14ac:dyDescent="0.3">
      <c r="A2917" s="1">
        <v>45691</v>
      </c>
      <c r="B2917" s="2">
        <v>45691.756255624998</v>
      </c>
      <c r="C2917" s="2" t="str">
        <f>TEXT(Tabla1[[#This Row],[date]],"mmm")</f>
        <v>feb</v>
      </c>
      <c r="D2917" s="2" t="str">
        <f>TEXT(Tabla1[[#This Row],[date]],"dddd")</f>
        <v>lunes</v>
      </c>
      <c r="E2917" s="2" t="str">
        <f>TEXT(Tabla1[[#This Row],[datetime]],"hh:mm")</f>
        <v>18:09</v>
      </c>
      <c r="F2917" t="s">
        <v>3</v>
      </c>
      <c r="G2917" t="s">
        <v>1181</v>
      </c>
      <c r="H2917" t="str">
        <f>IF(ISBLANK(G2917),"cash",IF(COUNTIF($D$2:D2917,D2917)=1,"Nuevo","frecuente"))</f>
        <v>frecuente</v>
      </c>
      <c r="I2917" s="8">
        <v>25.96</v>
      </c>
      <c r="J2917" t="s">
        <v>11</v>
      </c>
      <c r="K2917" t="str">
        <f>Tabla1[[#This Row],[day_of_the_week]]&amp;"-"&amp;Tabla1[[#This Row],[hour]]&amp;"-"&amp;Tabla1[[#This Row],[cash_type]]&amp;"-"&amp;Tabla1[[#This Row],[card]]&amp;"-"&amp;Tabla1[[#This Row],[coffee_name]]</f>
        <v>lunes-18:09-card-ANON-0000-0000-1167-Americano</v>
      </c>
      <c r="L2917" t="str">
        <f>IF(COUNTIF($K$2:K2917,K2917)=1,"único","repetido")</f>
        <v>único</v>
      </c>
    </row>
    <row r="2918" spans="1:12" x14ac:dyDescent="0.3">
      <c r="A2918" s="1">
        <v>45691</v>
      </c>
      <c r="B2918" s="2">
        <v>45691.864052442128</v>
      </c>
      <c r="C2918" s="2" t="str">
        <f>TEXT(Tabla1[[#This Row],[date]],"mmm")</f>
        <v>feb</v>
      </c>
      <c r="D2918" s="2" t="str">
        <f>TEXT(Tabla1[[#This Row],[date]],"dddd")</f>
        <v>lunes</v>
      </c>
      <c r="E2918" s="2" t="str">
        <f>TEXT(Tabla1[[#This Row],[datetime]],"hh:mm")</f>
        <v>20:44</v>
      </c>
      <c r="F2918" t="s">
        <v>3</v>
      </c>
      <c r="G2918" t="s">
        <v>1182</v>
      </c>
      <c r="H2918" t="str">
        <f>IF(ISBLANK(G2918),"cash",IF(COUNTIF($D$2:D2918,D2918)=1,"Nuevo","frecuente"))</f>
        <v>frecuente</v>
      </c>
      <c r="I2918" s="8">
        <v>35.76</v>
      </c>
      <c r="J2918" t="s">
        <v>18</v>
      </c>
      <c r="K2918" t="str">
        <f>Tabla1[[#This Row],[day_of_the_week]]&amp;"-"&amp;Tabla1[[#This Row],[hour]]&amp;"-"&amp;Tabla1[[#This Row],[cash_type]]&amp;"-"&amp;Tabla1[[#This Row],[card]]&amp;"-"&amp;Tabla1[[#This Row],[coffee_name]]</f>
        <v>lunes-20:44-card-ANON-0000-0000-1168-Cocoa</v>
      </c>
      <c r="L2918" t="str">
        <f>IF(COUNTIF($K$2:K2918,K2918)=1,"único","repetido")</f>
        <v>único</v>
      </c>
    </row>
    <row r="2919" spans="1:12" x14ac:dyDescent="0.3">
      <c r="A2919" s="1">
        <v>45692</v>
      </c>
      <c r="B2919" s="2">
        <v>45692.420101956021</v>
      </c>
      <c r="C2919" s="2" t="str">
        <f>TEXT(Tabla1[[#This Row],[date]],"mmm")</f>
        <v>feb</v>
      </c>
      <c r="D2919" s="2" t="str">
        <f>TEXT(Tabla1[[#This Row],[date]],"dddd")</f>
        <v>martes</v>
      </c>
      <c r="E2919" s="2" t="str">
        <f>TEXT(Tabla1[[#This Row],[datetime]],"hh:mm")</f>
        <v>10:04</v>
      </c>
      <c r="F2919" t="s">
        <v>3</v>
      </c>
      <c r="G2919" t="s">
        <v>1177</v>
      </c>
      <c r="H2919" t="str">
        <f>IF(ISBLANK(G2919),"cash",IF(COUNTIF($D$2:D2919,D2919)=1,"Nuevo","frecuente"))</f>
        <v>frecuente</v>
      </c>
      <c r="I2919" s="8">
        <v>30.86</v>
      </c>
      <c r="J2919" t="s">
        <v>14</v>
      </c>
      <c r="K2919" t="str">
        <f>Tabla1[[#This Row],[day_of_the_week]]&amp;"-"&amp;Tabla1[[#This Row],[hour]]&amp;"-"&amp;Tabla1[[#This Row],[cash_type]]&amp;"-"&amp;Tabla1[[#This Row],[card]]&amp;"-"&amp;Tabla1[[#This Row],[coffee_name]]</f>
        <v>martes-10:04-card-ANON-0000-0000-1163-Americano with Milk</v>
      </c>
      <c r="L2919" t="str">
        <f>IF(COUNTIF($K$2:K2919,K2919)=1,"único","repetido")</f>
        <v>único</v>
      </c>
    </row>
    <row r="2920" spans="1:12" x14ac:dyDescent="0.3">
      <c r="A2920" s="1">
        <v>45692</v>
      </c>
      <c r="B2920" s="2">
        <v>45692.424668263891</v>
      </c>
      <c r="C2920" s="2" t="str">
        <f>TEXT(Tabla1[[#This Row],[date]],"mmm")</f>
        <v>feb</v>
      </c>
      <c r="D2920" s="2" t="str">
        <f>TEXT(Tabla1[[#This Row],[date]],"dddd")</f>
        <v>martes</v>
      </c>
      <c r="E2920" s="2" t="str">
        <f>TEXT(Tabla1[[#This Row],[datetime]],"hh:mm")</f>
        <v>10:11</v>
      </c>
      <c r="F2920" t="s">
        <v>3</v>
      </c>
      <c r="G2920" t="s">
        <v>1124</v>
      </c>
      <c r="H2920" t="str">
        <f>IF(ISBLANK(G2920),"cash",IF(COUNTIF($D$2:D2920,D2920)=1,"Nuevo","frecuente"))</f>
        <v>frecuente</v>
      </c>
      <c r="I2920" s="8">
        <v>25.96</v>
      </c>
      <c r="J2920" t="s">
        <v>11</v>
      </c>
      <c r="K2920" t="str">
        <f>Tabla1[[#This Row],[day_of_the_week]]&amp;"-"&amp;Tabla1[[#This Row],[hour]]&amp;"-"&amp;Tabla1[[#This Row],[cash_type]]&amp;"-"&amp;Tabla1[[#This Row],[card]]&amp;"-"&amp;Tabla1[[#This Row],[coffee_name]]</f>
        <v>martes-10:11-card-ANON-0000-0000-1110-Americano</v>
      </c>
      <c r="L2920" t="str">
        <f>IF(COUNTIF($K$2:K2920,K2920)=1,"único","repetido")</f>
        <v>único</v>
      </c>
    </row>
    <row r="2921" spans="1:12" x14ac:dyDescent="0.3">
      <c r="A2921" s="1">
        <v>45692</v>
      </c>
      <c r="B2921" s="2">
        <v>45692.524980127317</v>
      </c>
      <c r="C2921" s="2" t="str">
        <f>TEXT(Tabla1[[#This Row],[date]],"mmm")</f>
        <v>feb</v>
      </c>
      <c r="D2921" s="2" t="str">
        <f>TEXT(Tabla1[[#This Row],[date]],"dddd")</f>
        <v>martes</v>
      </c>
      <c r="E2921" s="2" t="str">
        <f>TEXT(Tabla1[[#This Row],[datetime]],"hh:mm")</f>
        <v>12:35</v>
      </c>
      <c r="F2921" t="s">
        <v>3</v>
      </c>
      <c r="G2921" t="s">
        <v>1183</v>
      </c>
      <c r="H2921" t="str">
        <f>IF(ISBLANK(G2921),"cash",IF(COUNTIF($D$2:D2921,D2921)=1,"Nuevo","frecuente"))</f>
        <v>frecuente</v>
      </c>
      <c r="I2921" s="8">
        <v>30.86</v>
      </c>
      <c r="J2921" t="s">
        <v>14</v>
      </c>
      <c r="K2921" t="str">
        <f>Tabla1[[#This Row],[day_of_the_week]]&amp;"-"&amp;Tabla1[[#This Row],[hour]]&amp;"-"&amp;Tabla1[[#This Row],[cash_type]]&amp;"-"&amp;Tabla1[[#This Row],[card]]&amp;"-"&amp;Tabla1[[#This Row],[coffee_name]]</f>
        <v>martes-12:35-card-ANON-0000-0000-1169-Americano with Milk</v>
      </c>
      <c r="L2921" t="str">
        <f>IF(COUNTIF($K$2:K2921,K2921)=1,"único","repetido")</f>
        <v>único</v>
      </c>
    </row>
    <row r="2922" spans="1:12" x14ac:dyDescent="0.3">
      <c r="A2922" s="1">
        <v>45692</v>
      </c>
      <c r="B2922" s="2">
        <v>45692.546979375002</v>
      </c>
      <c r="C2922" s="2" t="str">
        <f>TEXT(Tabla1[[#This Row],[date]],"mmm")</f>
        <v>feb</v>
      </c>
      <c r="D2922" s="2" t="str">
        <f>TEXT(Tabla1[[#This Row],[date]],"dddd")</f>
        <v>martes</v>
      </c>
      <c r="E2922" s="2" t="str">
        <f>TEXT(Tabla1[[#This Row],[datetime]],"hh:mm")</f>
        <v>13:07</v>
      </c>
      <c r="F2922" t="s">
        <v>3</v>
      </c>
      <c r="G2922" t="s">
        <v>1174</v>
      </c>
      <c r="H2922" t="str">
        <f>IF(ISBLANK(G2922),"cash",IF(COUNTIF($D$2:D2922,D2922)=1,"Nuevo","frecuente"))</f>
        <v>frecuente</v>
      </c>
      <c r="I2922" s="8">
        <v>25.96</v>
      </c>
      <c r="J2922" t="s">
        <v>28</v>
      </c>
      <c r="K2922" t="str">
        <f>Tabla1[[#This Row],[day_of_the_week]]&amp;"-"&amp;Tabla1[[#This Row],[hour]]&amp;"-"&amp;Tabla1[[#This Row],[cash_type]]&amp;"-"&amp;Tabla1[[#This Row],[card]]&amp;"-"&amp;Tabla1[[#This Row],[coffee_name]]</f>
        <v>martes-13:07-card-ANON-0000-0000-1160-Cortado</v>
      </c>
      <c r="L2922" t="str">
        <f>IF(COUNTIF($K$2:K2922,K2922)=1,"único","repetido")</f>
        <v>único</v>
      </c>
    </row>
    <row r="2923" spans="1:12" x14ac:dyDescent="0.3">
      <c r="A2923" s="1">
        <v>45692</v>
      </c>
      <c r="B2923" s="2">
        <v>45692.593912152777</v>
      </c>
      <c r="C2923" s="2" t="str">
        <f>TEXT(Tabla1[[#This Row],[date]],"mmm")</f>
        <v>feb</v>
      </c>
      <c r="D2923" s="2" t="str">
        <f>TEXT(Tabla1[[#This Row],[date]],"dddd")</f>
        <v>martes</v>
      </c>
      <c r="E2923" s="2" t="str">
        <f>TEXT(Tabla1[[#This Row],[datetime]],"hh:mm")</f>
        <v>14:15</v>
      </c>
      <c r="F2923" t="s">
        <v>3</v>
      </c>
      <c r="G2923" t="s">
        <v>1184</v>
      </c>
      <c r="H2923" t="str">
        <f>IF(ISBLANK(G2923),"cash",IF(COUNTIF($D$2:D2923,D2923)=1,"Nuevo","frecuente"))</f>
        <v>frecuente</v>
      </c>
      <c r="I2923" s="8">
        <v>25.96</v>
      </c>
      <c r="J2923" t="s">
        <v>11</v>
      </c>
      <c r="K2923" t="str">
        <f>Tabla1[[#This Row],[day_of_the_week]]&amp;"-"&amp;Tabla1[[#This Row],[hour]]&amp;"-"&amp;Tabla1[[#This Row],[cash_type]]&amp;"-"&amp;Tabla1[[#This Row],[card]]&amp;"-"&amp;Tabla1[[#This Row],[coffee_name]]</f>
        <v>martes-14:15-card-ANON-0000-0000-1170-Americano</v>
      </c>
      <c r="L2923" t="str">
        <f>IF(COUNTIF($K$2:K2923,K2923)=1,"único","repetido")</f>
        <v>único</v>
      </c>
    </row>
    <row r="2924" spans="1:12" x14ac:dyDescent="0.3">
      <c r="A2924" s="1">
        <v>45692</v>
      </c>
      <c r="B2924" s="2">
        <v>45692.595561180555</v>
      </c>
      <c r="C2924" s="2" t="str">
        <f>TEXT(Tabla1[[#This Row],[date]],"mmm")</f>
        <v>feb</v>
      </c>
      <c r="D2924" s="2" t="str">
        <f>TEXT(Tabla1[[#This Row],[date]],"dddd")</f>
        <v>martes</v>
      </c>
      <c r="E2924" s="2" t="str">
        <f>TEXT(Tabla1[[#This Row],[datetime]],"hh:mm")</f>
        <v>14:17</v>
      </c>
      <c r="F2924" t="s">
        <v>3</v>
      </c>
      <c r="G2924" t="s">
        <v>1177</v>
      </c>
      <c r="H2924" t="str">
        <f>IF(ISBLANK(G2924),"cash",IF(COUNTIF($D$2:D2924,D2924)=1,"Nuevo","frecuente"))</f>
        <v>frecuente</v>
      </c>
      <c r="I2924" s="8">
        <v>30.86</v>
      </c>
      <c r="J2924" t="s">
        <v>14</v>
      </c>
      <c r="K2924" t="str">
        <f>Tabla1[[#This Row],[day_of_the_week]]&amp;"-"&amp;Tabla1[[#This Row],[hour]]&amp;"-"&amp;Tabla1[[#This Row],[cash_type]]&amp;"-"&amp;Tabla1[[#This Row],[card]]&amp;"-"&amp;Tabla1[[#This Row],[coffee_name]]</f>
        <v>martes-14:17-card-ANON-0000-0000-1163-Americano with Milk</v>
      </c>
      <c r="L2924" t="str">
        <f>IF(COUNTIF($K$2:K2924,K2924)=1,"único","repetido")</f>
        <v>único</v>
      </c>
    </row>
    <row r="2925" spans="1:12" x14ac:dyDescent="0.3">
      <c r="A2925" s="1">
        <v>45692</v>
      </c>
      <c r="B2925" s="2">
        <v>45692.597089629628</v>
      </c>
      <c r="C2925" s="2" t="str">
        <f>TEXT(Tabla1[[#This Row],[date]],"mmm")</f>
        <v>feb</v>
      </c>
      <c r="D2925" s="2" t="str">
        <f>TEXT(Tabla1[[#This Row],[date]],"dddd")</f>
        <v>martes</v>
      </c>
      <c r="E2925" s="2" t="str">
        <f>TEXT(Tabla1[[#This Row],[datetime]],"hh:mm")</f>
        <v>14:19</v>
      </c>
      <c r="F2925" t="s">
        <v>3</v>
      </c>
      <c r="G2925" t="s">
        <v>1185</v>
      </c>
      <c r="H2925" t="str">
        <f>IF(ISBLANK(G2925),"cash",IF(COUNTIF($D$2:D2925,D2925)=1,"Nuevo","frecuente"))</f>
        <v>frecuente</v>
      </c>
      <c r="I2925" s="8">
        <v>25.96</v>
      </c>
      <c r="J2925" t="s">
        <v>11</v>
      </c>
      <c r="K2925" t="str">
        <f>Tabla1[[#This Row],[day_of_the_week]]&amp;"-"&amp;Tabla1[[#This Row],[hour]]&amp;"-"&amp;Tabla1[[#This Row],[cash_type]]&amp;"-"&amp;Tabla1[[#This Row],[card]]&amp;"-"&amp;Tabla1[[#This Row],[coffee_name]]</f>
        <v>martes-14:19-card-ANON-0000-0000-1171-Americano</v>
      </c>
      <c r="L2925" t="str">
        <f>IF(COUNTIF($K$2:K2925,K2925)=1,"único","repetido")</f>
        <v>único</v>
      </c>
    </row>
    <row r="2926" spans="1:12" x14ac:dyDescent="0.3">
      <c r="A2926" s="1">
        <v>45692</v>
      </c>
      <c r="B2926" s="2">
        <v>45692.759511481483</v>
      </c>
      <c r="C2926" s="2" t="str">
        <f>TEXT(Tabla1[[#This Row],[date]],"mmm")</f>
        <v>feb</v>
      </c>
      <c r="D2926" s="2" t="str">
        <f>TEXT(Tabla1[[#This Row],[date]],"dddd")</f>
        <v>martes</v>
      </c>
      <c r="E2926" s="2" t="str">
        <f>TEXT(Tabla1[[#This Row],[datetime]],"hh:mm")</f>
        <v>18:13</v>
      </c>
      <c r="F2926" t="s">
        <v>3</v>
      </c>
      <c r="G2926" t="s">
        <v>1171</v>
      </c>
      <c r="H2926" t="str">
        <f>IF(ISBLANK(G2926),"cash",IF(COUNTIF($D$2:D2926,D2926)=1,"Nuevo","frecuente"))</f>
        <v>frecuente</v>
      </c>
      <c r="I2926" s="8">
        <v>30.86</v>
      </c>
      <c r="J2926" t="s">
        <v>14</v>
      </c>
      <c r="K2926" t="str">
        <f>Tabla1[[#This Row],[day_of_the_week]]&amp;"-"&amp;Tabla1[[#This Row],[hour]]&amp;"-"&amp;Tabla1[[#This Row],[cash_type]]&amp;"-"&amp;Tabla1[[#This Row],[card]]&amp;"-"&amp;Tabla1[[#This Row],[coffee_name]]</f>
        <v>martes-18:13-card-ANON-0000-0000-1157-Americano with Milk</v>
      </c>
      <c r="L2926" t="str">
        <f>IF(COUNTIF($K$2:K2926,K2926)=1,"único","repetido")</f>
        <v>único</v>
      </c>
    </row>
    <row r="2927" spans="1:12" x14ac:dyDescent="0.3">
      <c r="A2927" s="1">
        <v>45692</v>
      </c>
      <c r="B2927" s="2">
        <v>45692.795392534725</v>
      </c>
      <c r="C2927" s="2" t="str">
        <f>TEXT(Tabla1[[#This Row],[date]],"mmm")</f>
        <v>feb</v>
      </c>
      <c r="D2927" s="2" t="str">
        <f>TEXT(Tabla1[[#This Row],[date]],"dddd")</f>
        <v>martes</v>
      </c>
      <c r="E2927" s="2" t="str">
        <f>TEXT(Tabla1[[#This Row],[datetime]],"hh:mm")</f>
        <v>19:05</v>
      </c>
      <c r="F2927" t="s">
        <v>3</v>
      </c>
      <c r="G2927" t="s">
        <v>1186</v>
      </c>
      <c r="H2927" t="str">
        <f>IF(ISBLANK(G2927),"cash",IF(COUNTIF($D$2:D2927,D2927)=1,"Nuevo","frecuente"))</f>
        <v>frecuente</v>
      </c>
      <c r="I2927" s="8">
        <v>35.76</v>
      </c>
      <c r="J2927" t="s">
        <v>18</v>
      </c>
      <c r="K2927" t="str">
        <f>Tabla1[[#This Row],[day_of_the_week]]&amp;"-"&amp;Tabla1[[#This Row],[hour]]&amp;"-"&amp;Tabla1[[#This Row],[cash_type]]&amp;"-"&amp;Tabla1[[#This Row],[card]]&amp;"-"&amp;Tabla1[[#This Row],[coffee_name]]</f>
        <v>martes-19:05-card-ANON-0000-0000-1172-Cocoa</v>
      </c>
      <c r="L2927" t="str">
        <f>IF(COUNTIF($K$2:K2927,K2927)=1,"único","repetido")</f>
        <v>único</v>
      </c>
    </row>
    <row r="2928" spans="1:12" x14ac:dyDescent="0.3">
      <c r="A2928" s="1">
        <v>45692</v>
      </c>
      <c r="B2928" s="2">
        <v>45692.798341747686</v>
      </c>
      <c r="C2928" s="2" t="str">
        <f>TEXT(Tabla1[[#This Row],[date]],"mmm")</f>
        <v>feb</v>
      </c>
      <c r="D2928" s="2" t="str">
        <f>TEXT(Tabla1[[#This Row],[date]],"dddd")</f>
        <v>martes</v>
      </c>
      <c r="E2928" s="2" t="str">
        <f>TEXT(Tabla1[[#This Row],[datetime]],"hh:mm")</f>
        <v>19:09</v>
      </c>
      <c r="F2928" t="s">
        <v>3</v>
      </c>
      <c r="G2928" t="s">
        <v>1187</v>
      </c>
      <c r="H2928" t="str">
        <f>IF(ISBLANK(G2928),"cash",IF(COUNTIF($D$2:D2928,D2928)=1,"Nuevo","frecuente"))</f>
        <v>frecuente</v>
      </c>
      <c r="I2928" s="8">
        <v>35.76</v>
      </c>
      <c r="J2928" t="s">
        <v>18</v>
      </c>
      <c r="K2928" t="str">
        <f>Tabla1[[#This Row],[day_of_the_week]]&amp;"-"&amp;Tabla1[[#This Row],[hour]]&amp;"-"&amp;Tabla1[[#This Row],[cash_type]]&amp;"-"&amp;Tabla1[[#This Row],[card]]&amp;"-"&amp;Tabla1[[#This Row],[coffee_name]]</f>
        <v>martes-19:09-card-ANON-0000-0000-1173-Cocoa</v>
      </c>
      <c r="L2928" t="str">
        <f>IF(COUNTIF($K$2:K2928,K2928)=1,"único","repetido")</f>
        <v>único</v>
      </c>
    </row>
    <row r="2929" spans="1:12" x14ac:dyDescent="0.3">
      <c r="A2929" s="1">
        <v>45692</v>
      </c>
      <c r="B2929" s="2">
        <v>45692.798930254627</v>
      </c>
      <c r="C2929" s="2" t="str">
        <f>TEXT(Tabla1[[#This Row],[date]],"mmm")</f>
        <v>feb</v>
      </c>
      <c r="D2929" s="2" t="str">
        <f>TEXT(Tabla1[[#This Row],[date]],"dddd")</f>
        <v>martes</v>
      </c>
      <c r="E2929" s="2" t="str">
        <f>TEXT(Tabla1[[#This Row],[datetime]],"hh:mm")</f>
        <v>19:10</v>
      </c>
      <c r="F2929" t="s">
        <v>3</v>
      </c>
      <c r="G2929" t="s">
        <v>1187</v>
      </c>
      <c r="H2929" t="str">
        <f>IF(ISBLANK(G2929),"cash",IF(COUNTIF($D$2:D2929,D2929)=1,"Nuevo","frecuente"))</f>
        <v>frecuente</v>
      </c>
      <c r="I2929" s="8">
        <v>35.76</v>
      </c>
      <c r="J2929" t="s">
        <v>18</v>
      </c>
      <c r="K2929" t="str">
        <f>Tabla1[[#This Row],[day_of_the_week]]&amp;"-"&amp;Tabla1[[#This Row],[hour]]&amp;"-"&amp;Tabla1[[#This Row],[cash_type]]&amp;"-"&amp;Tabla1[[#This Row],[card]]&amp;"-"&amp;Tabla1[[#This Row],[coffee_name]]</f>
        <v>martes-19:10-card-ANON-0000-0000-1173-Cocoa</v>
      </c>
      <c r="L2929" t="str">
        <f>IF(COUNTIF($K$2:K2929,K2929)=1,"único","repetido")</f>
        <v>único</v>
      </c>
    </row>
    <row r="2930" spans="1:12" x14ac:dyDescent="0.3">
      <c r="A2930" s="1">
        <v>45692</v>
      </c>
      <c r="B2930" s="2">
        <v>45692.810732442129</v>
      </c>
      <c r="C2930" s="2" t="str">
        <f>TEXT(Tabla1[[#This Row],[date]],"mmm")</f>
        <v>feb</v>
      </c>
      <c r="D2930" s="2" t="str">
        <f>TEXT(Tabla1[[#This Row],[date]],"dddd")</f>
        <v>martes</v>
      </c>
      <c r="E2930" s="2" t="str">
        <f>TEXT(Tabla1[[#This Row],[datetime]],"hh:mm")</f>
        <v>19:27</v>
      </c>
      <c r="F2930" t="s">
        <v>3</v>
      </c>
      <c r="G2930" t="s">
        <v>1188</v>
      </c>
      <c r="H2930" t="str">
        <f>IF(ISBLANK(G2930),"cash",IF(COUNTIF($D$2:D2930,D2930)=1,"Nuevo","frecuente"))</f>
        <v>frecuente</v>
      </c>
      <c r="I2930" s="8">
        <v>25.96</v>
      </c>
      <c r="J2930" t="s">
        <v>28</v>
      </c>
      <c r="K2930" t="str">
        <f>Tabla1[[#This Row],[day_of_the_week]]&amp;"-"&amp;Tabla1[[#This Row],[hour]]&amp;"-"&amp;Tabla1[[#This Row],[cash_type]]&amp;"-"&amp;Tabla1[[#This Row],[card]]&amp;"-"&amp;Tabla1[[#This Row],[coffee_name]]</f>
        <v>martes-19:27-card-ANON-0000-0000-1174-Cortado</v>
      </c>
      <c r="L2930" t="str">
        <f>IF(COUNTIF($K$2:K2930,K2930)=1,"único","repetido")</f>
        <v>único</v>
      </c>
    </row>
    <row r="2931" spans="1:12" x14ac:dyDescent="0.3">
      <c r="A2931" s="1">
        <v>45693</v>
      </c>
      <c r="B2931" s="2">
        <v>45693.362621666667</v>
      </c>
      <c r="C2931" s="2" t="str">
        <f>TEXT(Tabla1[[#This Row],[date]],"mmm")</f>
        <v>feb</v>
      </c>
      <c r="D2931" s="2" t="str">
        <f>TEXT(Tabla1[[#This Row],[date]],"dddd")</f>
        <v>miércoles</v>
      </c>
      <c r="E2931" s="2" t="str">
        <f>TEXT(Tabla1[[#This Row],[datetime]],"hh:mm")</f>
        <v>08:42</v>
      </c>
      <c r="F2931" t="s">
        <v>3</v>
      </c>
      <c r="G2931" t="s">
        <v>1170</v>
      </c>
      <c r="H2931" t="str">
        <f>IF(ISBLANK(G2931),"cash",IF(COUNTIF($D$2:D2931,D2931)=1,"Nuevo","frecuente"))</f>
        <v>frecuente</v>
      </c>
      <c r="I2931" s="8">
        <v>30.86</v>
      </c>
      <c r="J2931" t="s">
        <v>14</v>
      </c>
      <c r="K2931" t="str">
        <f>Tabla1[[#This Row],[day_of_the_week]]&amp;"-"&amp;Tabla1[[#This Row],[hour]]&amp;"-"&amp;Tabla1[[#This Row],[cash_type]]&amp;"-"&amp;Tabla1[[#This Row],[card]]&amp;"-"&amp;Tabla1[[#This Row],[coffee_name]]</f>
        <v>miércoles-08:42-card-ANON-0000-0000-1156-Americano with Milk</v>
      </c>
      <c r="L2931" t="str">
        <f>IF(COUNTIF($K$2:K2931,K2931)=1,"único","repetido")</f>
        <v>único</v>
      </c>
    </row>
    <row r="2932" spans="1:12" x14ac:dyDescent="0.3">
      <c r="A2932" s="1">
        <v>45693</v>
      </c>
      <c r="B2932" s="2">
        <v>45693.382450497687</v>
      </c>
      <c r="C2932" s="2" t="str">
        <f>TEXT(Tabla1[[#This Row],[date]],"mmm")</f>
        <v>feb</v>
      </c>
      <c r="D2932" s="2" t="str">
        <f>TEXT(Tabla1[[#This Row],[date]],"dddd")</f>
        <v>miércoles</v>
      </c>
      <c r="E2932" s="2" t="str">
        <f>TEXT(Tabla1[[#This Row],[datetime]],"hh:mm")</f>
        <v>09:10</v>
      </c>
      <c r="F2932" t="s">
        <v>3</v>
      </c>
      <c r="G2932" t="s">
        <v>1177</v>
      </c>
      <c r="H2932" t="str">
        <f>IF(ISBLANK(G2932),"cash",IF(COUNTIF($D$2:D2932,D2932)=1,"Nuevo","frecuente"))</f>
        <v>frecuente</v>
      </c>
      <c r="I2932" s="8">
        <v>30.86</v>
      </c>
      <c r="J2932" t="s">
        <v>14</v>
      </c>
      <c r="K2932" t="str">
        <f>Tabla1[[#This Row],[day_of_the_week]]&amp;"-"&amp;Tabla1[[#This Row],[hour]]&amp;"-"&amp;Tabla1[[#This Row],[cash_type]]&amp;"-"&amp;Tabla1[[#This Row],[card]]&amp;"-"&amp;Tabla1[[#This Row],[coffee_name]]</f>
        <v>miércoles-09:10-card-ANON-0000-0000-1163-Americano with Milk</v>
      </c>
      <c r="L2932" t="str">
        <f>IF(COUNTIF($K$2:K2932,K2932)=1,"único","repetido")</f>
        <v>único</v>
      </c>
    </row>
    <row r="2933" spans="1:12" x14ac:dyDescent="0.3">
      <c r="A2933" s="1">
        <v>45693</v>
      </c>
      <c r="B2933" s="2">
        <v>45693.492775324077</v>
      </c>
      <c r="C2933" s="2" t="str">
        <f>TEXT(Tabla1[[#This Row],[date]],"mmm")</f>
        <v>feb</v>
      </c>
      <c r="D2933" s="2" t="str">
        <f>TEXT(Tabla1[[#This Row],[date]],"dddd")</f>
        <v>miércoles</v>
      </c>
      <c r="E2933" s="2" t="str">
        <f>TEXT(Tabla1[[#This Row],[datetime]],"hh:mm")</f>
        <v>11:49</v>
      </c>
      <c r="F2933" t="s">
        <v>3</v>
      </c>
      <c r="G2933" t="s">
        <v>1177</v>
      </c>
      <c r="H2933" t="str">
        <f>IF(ISBLANK(G2933),"cash",IF(COUNTIF($D$2:D2933,D2933)=1,"Nuevo","frecuente"))</f>
        <v>frecuente</v>
      </c>
      <c r="I2933" s="8">
        <v>25.96</v>
      </c>
      <c r="J2933" t="s">
        <v>11</v>
      </c>
      <c r="K2933" t="str">
        <f>Tabla1[[#This Row],[day_of_the_week]]&amp;"-"&amp;Tabla1[[#This Row],[hour]]&amp;"-"&amp;Tabla1[[#This Row],[cash_type]]&amp;"-"&amp;Tabla1[[#This Row],[card]]&amp;"-"&amp;Tabla1[[#This Row],[coffee_name]]</f>
        <v>miércoles-11:49-card-ANON-0000-0000-1163-Americano</v>
      </c>
      <c r="L2933" t="str">
        <f>IF(COUNTIF($K$2:K2933,K2933)=1,"único","repetido")</f>
        <v>único</v>
      </c>
    </row>
    <row r="2934" spans="1:12" x14ac:dyDescent="0.3">
      <c r="A2934" s="1">
        <v>45693</v>
      </c>
      <c r="B2934" s="2">
        <v>45693.493536863425</v>
      </c>
      <c r="C2934" s="2" t="str">
        <f>TEXT(Tabla1[[#This Row],[date]],"mmm")</f>
        <v>feb</v>
      </c>
      <c r="D2934" s="2" t="str">
        <f>TEXT(Tabla1[[#This Row],[date]],"dddd")</f>
        <v>miércoles</v>
      </c>
      <c r="E2934" s="2" t="str">
        <f>TEXT(Tabla1[[#This Row],[datetime]],"hh:mm")</f>
        <v>11:50</v>
      </c>
      <c r="F2934" t="s">
        <v>3</v>
      </c>
      <c r="G2934" t="s">
        <v>1177</v>
      </c>
      <c r="H2934" t="str">
        <f>IF(ISBLANK(G2934),"cash",IF(COUNTIF($D$2:D2934,D2934)=1,"Nuevo","frecuente"))</f>
        <v>frecuente</v>
      </c>
      <c r="I2934" s="8">
        <v>25.96</v>
      </c>
      <c r="J2934" t="s">
        <v>11</v>
      </c>
      <c r="K2934" t="str">
        <f>Tabla1[[#This Row],[day_of_the_week]]&amp;"-"&amp;Tabla1[[#This Row],[hour]]&amp;"-"&amp;Tabla1[[#This Row],[cash_type]]&amp;"-"&amp;Tabla1[[#This Row],[card]]&amp;"-"&amp;Tabla1[[#This Row],[coffee_name]]</f>
        <v>miércoles-11:50-card-ANON-0000-0000-1163-Americano</v>
      </c>
      <c r="L2934" t="str">
        <f>IF(COUNTIF($K$2:K2934,K2934)=1,"único","repetido")</f>
        <v>único</v>
      </c>
    </row>
    <row r="2935" spans="1:12" x14ac:dyDescent="0.3">
      <c r="A2935" s="1">
        <v>45693</v>
      </c>
      <c r="B2935" s="2">
        <v>45693.494275289355</v>
      </c>
      <c r="C2935" s="2" t="str">
        <f>TEXT(Tabla1[[#This Row],[date]],"mmm")</f>
        <v>feb</v>
      </c>
      <c r="D2935" s="2" t="str">
        <f>TEXT(Tabla1[[#This Row],[date]],"dddd")</f>
        <v>miércoles</v>
      </c>
      <c r="E2935" s="2" t="str">
        <f>TEXT(Tabla1[[#This Row],[datetime]],"hh:mm")</f>
        <v>11:51</v>
      </c>
      <c r="F2935" t="s">
        <v>3</v>
      </c>
      <c r="G2935" t="s">
        <v>1177</v>
      </c>
      <c r="H2935" t="str">
        <f>IF(ISBLANK(G2935),"cash",IF(COUNTIF($D$2:D2935,D2935)=1,"Nuevo","frecuente"))</f>
        <v>frecuente</v>
      </c>
      <c r="I2935" s="8">
        <v>25.96</v>
      </c>
      <c r="J2935" t="s">
        <v>11</v>
      </c>
      <c r="K2935" t="str">
        <f>Tabla1[[#This Row],[day_of_the_week]]&amp;"-"&amp;Tabla1[[#This Row],[hour]]&amp;"-"&amp;Tabla1[[#This Row],[cash_type]]&amp;"-"&amp;Tabla1[[#This Row],[card]]&amp;"-"&amp;Tabla1[[#This Row],[coffee_name]]</f>
        <v>miércoles-11:51-card-ANON-0000-0000-1163-Americano</v>
      </c>
      <c r="L2935" t="str">
        <f>IF(COUNTIF($K$2:K2935,K2935)=1,"único","repetido")</f>
        <v>único</v>
      </c>
    </row>
    <row r="2936" spans="1:12" x14ac:dyDescent="0.3">
      <c r="A2936" s="1">
        <v>45693</v>
      </c>
      <c r="B2936" s="2">
        <v>45693.499032893516</v>
      </c>
      <c r="C2936" s="2" t="str">
        <f>TEXT(Tabla1[[#This Row],[date]],"mmm")</f>
        <v>feb</v>
      </c>
      <c r="D2936" s="2" t="str">
        <f>TEXT(Tabla1[[#This Row],[date]],"dddd")</f>
        <v>miércoles</v>
      </c>
      <c r="E2936" s="2" t="str">
        <f>TEXT(Tabla1[[#This Row],[datetime]],"hh:mm")</f>
        <v>11:58</v>
      </c>
      <c r="F2936" t="s">
        <v>3</v>
      </c>
      <c r="G2936" t="s">
        <v>1177</v>
      </c>
      <c r="H2936" t="str">
        <f>IF(ISBLANK(G2936),"cash",IF(COUNTIF($D$2:D2936,D2936)=1,"Nuevo","frecuente"))</f>
        <v>frecuente</v>
      </c>
      <c r="I2936" s="8">
        <v>30.86</v>
      </c>
      <c r="J2936" t="s">
        <v>14</v>
      </c>
      <c r="K2936" t="str">
        <f>Tabla1[[#This Row],[day_of_the_week]]&amp;"-"&amp;Tabla1[[#This Row],[hour]]&amp;"-"&amp;Tabla1[[#This Row],[cash_type]]&amp;"-"&amp;Tabla1[[#This Row],[card]]&amp;"-"&amp;Tabla1[[#This Row],[coffee_name]]</f>
        <v>miércoles-11:58-card-ANON-0000-0000-1163-Americano with Milk</v>
      </c>
      <c r="L2936" t="str">
        <f>IF(COUNTIF($K$2:K2936,K2936)=1,"único","repetido")</f>
        <v>único</v>
      </c>
    </row>
    <row r="2937" spans="1:12" x14ac:dyDescent="0.3">
      <c r="A2937" s="1">
        <v>45693</v>
      </c>
      <c r="B2937" s="2">
        <v>45693.50748699074</v>
      </c>
      <c r="C2937" s="2" t="str">
        <f>TEXT(Tabla1[[#This Row],[date]],"mmm")</f>
        <v>feb</v>
      </c>
      <c r="D2937" s="2" t="str">
        <f>TEXT(Tabla1[[#This Row],[date]],"dddd")</f>
        <v>miércoles</v>
      </c>
      <c r="E2937" s="2" t="str">
        <f>TEXT(Tabla1[[#This Row],[datetime]],"hh:mm")</f>
        <v>12:10</v>
      </c>
      <c r="F2937" t="s">
        <v>3</v>
      </c>
      <c r="G2937" t="s">
        <v>1189</v>
      </c>
      <c r="H2937" t="str">
        <f>IF(ISBLANK(G2937),"cash",IF(COUNTIF($D$2:D2937,D2937)=1,"Nuevo","frecuente"))</f>
        <v>frecuente</v>
      </c>
      <c r="I2937" s="8">
        <v>25.96</v>
      </c>
      <c r="J2937" t="s">
        <v>11</v>
      </c>
      <c r="K2937" t="str">
        <f>Tabla1[[#This Row],[day_of_the_week]]&amp;"-"&amp;Tabla1[[#This Row],[hour]]&amp;"-"&amp;Tabla1[[#This Row],[cash_type]]&amp;"-"&amp;Tabla1[[#This Row],[card]]&amp;"-"&amp;Tabla1[[#This Row],[coffee_name]]</f>
        <v>miércoles-12:10-card-ANON-0000-0000-1175-Americano</v>
      </c>
      <c r="L2937" t="str">
        <f>IF(COUNTIF($K$2:K2937,K2937)=1,"único","repetido")</f>
        <v>único</v>
      </c>
    </row>
    <row r="2938" spans="1:12" x14ac:dyDescent="0.3">
      <c r="A2938" s="1">
        <v>45693</v>
      </c>
      <c r="B2938" s="2">
        <v>45693.55608991898</v>
      </c>
      <c r="C2938" s="2" t="str">
        <f>TEXT(Tabla1[[#This Row],[date]],"mmm")</f>
        <v>feb</v>
      </c>
      <c r="D2938" s="2" t="str">
        <f>TEXT(Tabla1[[#This Row],[date]],"dddd")</f>
        <v>miércoles</v>
      </c>
      <c r="E2938" s="2" t="str">
        <f>TEXT(Tabla1[[#This Row],[datetime]],"hh:mm")</f>
        <v>13:20</v>
      </c>
      <c r="F2938" t="s">
        <v>3</v>
      </c>
      <c r="G2938" t="s">
        <v>1190</v>
      </c>
      <c r="H2938" t="str">
        <f>IF(ISBLANK(G2938),"cash",IF(COUNTIF($D$2:D2938,D2938)=1,"Nuevo","frecuente"))</f>
        <v>frecuente</v>
      </c>
      <c r="I2938" s="8">
        <v>25.96</v>
      </c>
      <c r="J2938" t="s">
        <v>11</v>
      </c>
      <c r="K2938" t="str">
        <f>Tabla1[[#This Row],[day_of_the_week]]&amp;"-"&amp;Tabla1[[#This Row],[hour]]&amp;"-"&amp;Tabla1[[#This Row],[cash_type]]&amp;"-"&amp;Tabla1[[#This Row],[card]]&amp;"-"&amp;Tabla1[[#This Row],[coffee_name]]</f>
        <v>miércoles-13:20-card-ANON-0000-0000-1176-Americano</v>
      </c>
      <c r="L2938" t="str">
        <f>IF(COUNTIF($K$2:K2938,K2938)=1,"único","repetido")</f>
        <v>único</v>
      </c>
    </row>
    <row r="2939" spans="1:12" x14ac:dyDescent="0.3">
      <c r="A2939" s="1">
        <v>45693</v>
      </c>
      <c r="B2939" s="2">
        <v>45693.572023437497</v>
      </c>
      <c r="C2939" s="2" t="str">
        <f>TEXT(Tabla1[[#This Row],[date]],"mmm")</f>
        <v>feb</v>
      </c>
      <c r="D2939" s="2" t="str">
        <f>TEXT(Tabla1[[#This Row],[date]],"dddd")</f>
        <v>miércoles</v>
      </c>
      <c r="E2939" s="2" t="str">
        <f>TEXT(Tabla1[[#This Row],[datetime]],"hh:mm")</f>
        <v>13:43</v>
      </c>
      <c r="F2939" t="s">
        <v>3</v>
      </c>
      <c r="G2939" t="s">
        <v>1185</v>
      </c>
      <c r="H2939" t="str">
        <f>IF(ISBLANK(G2939),"cash",IF(COUNTIF($D$2:D2939,D2939)=1,"Nuevo","frecuente"))</f>
        <v>frecuente</v>
      </c>
      <c r="I2939" s="8">
        <v>21.06</v>
      </c>
      <c r="J2939" t="s">
        <v>35</v>
      </c>
      <c r="K2939" t="str">
        <f>Tabla1[[#This Row],[day_of_the_week]]&amp;"-"&amp;Tabla1[[#This Row],[hour]]&amp;"-"&amp;Tabla1[[#This Row],[cash_type]]&amp;"-"&amp;Tabla1[[#This Row],[card]]&amp;"-"&amp;Tabla1[[#This Row],[coffee_name]]</f>
        <v>miércoles-13:43-card-ANON-0000-0000-1171-Espresso</v>
      </c>
      <c r="L2939" t="str">
        <f>IF(COUNTIF($K$2:K2939,K2939)=1,"único","repetido")</f>
        <v>único</v>
      </c>
    </row>
    <row r="2940" spans="1:12" x14ac:dyDescent="0.3">
      <c r="A2940" s="1">
        <v>45693</v>
      </c>
      <c r="B2940" s="2">
        <v>45693.572561458335</v>
      </c>
      <c r="C2940" s="2" t="str">
        <f>TEXT(Tabla1[[#This Row],[date]],"mmm")</f>
        <v>feb</v>
      </c>
      <c r="D2940" s="2" t="str">
        <f>TEXT(Tabla1[[#This Row],[date]],"dddd")</f>
        <v>miércoles</v>
      </c>
      <c r="E2940" s="2" t="str">
        <f>TEXT(Tabla1[[#This Row],[datetime]],"hh:mm")</f>
        <v>13:44</v>
      </c>
      <c r="F2940" t="s">
        <v>3</v>
      </c>
      <c r="G2940" t="s">
        <v>1185</v>
      </c>
      <c r="H2940" t="str">
        <f>IF(ISBLANK(G2940),"cash",IF(COUNTIF($D$2:D2940,D2940)=1,"Nuevo","frecuente"))</f>
        <v>frecuente</v>
      </c>
      <c r="I2940" s="8">
        <v>21.06</v>
      </c>
      <c r="J2940" t="s">
        <v>35</v>
      </c>
      <c r="K2940" t="str">
        <f>Tabla1[[#This Row],[day_of_the_week]]&amp;"-"&amp;Tabla1[[#This Row],[hour]]&amp;"-"&amp;Tabla1[[#This Row],[cash_type]]&amp;"-"&amp;Tabla1[[#This Row],[card]]&amp;"-"&amp;Tabla1[[#This Row],[coffee_name]]</f>
        <v>miércoles-13:44-card-ANON-0000-0000-1171-Espresso</v>
      </c>
      <c r="L2940" t="str">
        <f>IF(COUNTIF($K$2:K2940,K2940)=1,"único","repetido")</f>
        <v>único</v>
      </c>
    </row>
    <row r="2941" spans="1:12" x14ac:dyDescent="0.3">
      <c r="A2941" s="1">
        <v>45693</v>
      </c>
      <c r="B2941" s="2">
        <v>45693.623526678239</v>
      </c>
      <c r="C2941" s="2" t="str">
        <f>TEXT(Tabla1[[#This Row],[date]],"mmm")</f>
        <v>feb</v>
      </c>
      <c r="D2941" s="2" t="str">
        <f>TEXT(Tabla1[[#This Row],[date]],"dddd")</f>
        <v>miércoles</v>
      </c>
      <c r="E2941" s="2" t="str">
        <f>TEXT(Tabla1[[#This Row],[datetime]],"hh:mm")</f>
        <v>14:57</v>
      </c>
      <c r="F2941" t="s">
        <v>3</v>
      </c>
      <c r="G2941" t="s">
        <v>1175</v>
      </c>
      <c r="H2941" t="str">
        <f>IF(ISBLANK(G2941),"cash",IF(COUNTIF($D$2:D2941,D2941)=1,"Nuevo","frecuente"))</f>
        <v>frecuente</v>
      </c>
      <c r="I2941" s="8">
        <v>35.76</v>
      </c>
      <c r="J2941" t="s">
        <v>43</v>
      </c>
      <c r="K2941" t="str">
        <f>Tabla1[[#This Row],[day_of_the_week]]&amp;"-"&amp;Tabla1[[#This Row],[hour]]&amp;"-"&amp;Tabla1[[#This Row],[cash_type]]&amp;"-"&amp;Tabla1[[#This Row],[card]]&amp;"-"&amp;Tabla1[[#This Row],[coffee_name]]</f>
        <v>miércoles-14:57-card-ANON-0000-0000-1161-Cappuccino</v>
      </c>
      <c r="L2941" t="str">
        <f>IF(COUNTIF($K$2:K2941,K2941)=1,"único","repetido")</f>
        <v>único</v>
      </c>
    </row>
    <row r="2942" spans="1:12" x14ac:dyDescent="0.3">
      <c r="A2942" s="1">
        <v>45693</v>
      </c>
      <c r="B2942" s="2">
        <v>45693.660402476853</v>
      </c>
      <c r="C2942" s="2" t="str">
        <f>TEXT(Tabla1[[#This Row],[date]],"mmm")</f>
        <v>feb</v>
      </c>
      <c r="D2942" s="2" t="str">
        <f>TEXT(Tabla1[[#This Row],[date]],"dddd")</f>
        <v>miércoles</v>
      </c>
      <c r="E2942" s="2" t="str">
        <f>TEXT(Tabla1[[#This Row],[datetime]],"hh:mm")</f>
        <v>15:50</v>
      </c>
      <c r="F2942" t="s">
        <v>3</v>
      </c>
      <c r="G2942" t="s">
        <v>1191</v>
      </c>
      <c r="H2942" t="str">
        <f>IF(ISBLANK(G2942),"cash",IF(COUNTIF($D$2:D2942,D2942)=1,"Nuevo","frecuente"))</f>
        <v>frecuente</v>
      </c>
      <c r="I2942" s="8">
        <v>35.76</v>
      </c>
      <c r="J2942" t="s">
        <v>43</v>
      </c>
      <c r="K2942" t="str">
        <f>Tabla1[[#This Row],[day_of_the_week]]&amp;"-"&amp;Tabla1[[#This Row],[hour]]&amp;"-"&amp;Tabla1[[#This Row],[cash_type]]&amp;"-"&amp;Tabla1[[#This Row],[card]]&amp;"-"&amp;Tabla1[[#This Row],[coffee_name]]</f>
        <v>miércoles-15:50-card-ANON-0000-0000-1177-Cappuccino</v>
      </c>
      <c r="L2942" t="str">
        <f>IF(COUNTIF($K$2:K2942,K2942)=1,"único","repetido")</f>
        <v>único</v>
      </c>
    </row>
    <row r="2943" spans="1:12" x14ac:dyDescent="0.3">
      <c r="A2943" s="1">
        <v>45693</v>
      </c>
      <c r="B2943" s="2">
        <v>45693.69051385417</v>
      </c>
      <c r="C2943" s="2" t="str">
        <f>TEXT(Tabla1[[#This Row],[date]],"mmm")</f>
        <v>feb</v>
      </c>
      <c r="D2943" s="2" t="str">
        <f>TEXT(Tabla1[[#This Row],[date]],"dddd")</f>
        <v>miércoles</v>
      </c>
      <c r="E2943" s="2" t="str">
        <f>TEXT(Tabla1[[#This Row],[datetime]],"hh:mm")</f>
        <v>16:34</v>
      </c>
      <c r="F2943" t="s">
        <v>3</v>
      </c>
      <c r="G2943" t="s">
        <v>1179</v>
      </c>
      <c r="H2943" t="str">
        <f>IF(ISBLANK(G2943),"cash",IF(COUNTIF($D$2:D2943,D2943)=1,"Nuevo","frecuente"))</f>
        <v>frecuente</v>
      </c>
      <c r="I2943" s="8">
        <v>35.76</v>
      </c>
      <c r="J2943" t="s">
        <v>9</v>
      </c>
      <c r="K2943" t="str">
        <f>Tabla1[[#This Row],[day_of_the_week]]&amp;"-"&amp;Tabla1[[#This Row],[hour]]&amp;"-"&amp;Tabla1[[#This Row],[cash_type]]&amp;"-"&amp;Tabla1[[#This Row],[card]]&amp;"-"&amp;Tabla1[[#This Row],[coffee_name]]</f>
        <v>miércoles-16:34-card-ANON-0000-0000-1165-Hot Chocolate</v>
      </c>
      <c r="L2943" t="str">
        <f>IF(COUNTIF($K$2:K2943,K2943)=1,"único","repetido")</f>
        <v>único</v>
      </c>
    </row>
    <row r="2944" spans="1:12" x14ac:dyDescent="0.3">
      <c r="A2944" s="1">
        <v>45693</v>
      </c>
      <c r="B2944" s="2">
        <v>45693.691354247683</v>
      </c>
      <c r="C2944" s="2" t="str">
        <f>TEXT(Tabla1[[#This Row],[date]],"mmm")</f>
        <v>feb</v>
      </c>
      <c r="D2944" s="2" t="str">
        <f>TEXT(Tabla1[[#This Row],[date]],"dddd")</f>
        <v>miércoles</v>
      </c>
      <c r="E2944" s="2" t="str">
        <f>TEXT(Tabla1[[#This Row],[datetime]],"hh:mm")</f>
        <v>16:35</v>
      </c>
      <c r="F2944" t="s">
        <v>3</v>
      </c>
      <c r="G2944" t="s">
        <v>1178</v>
      </c>
      <c r="H2944" t="str">
        <f>IF(ISBLANK(G2944),"cash",IF(COUNTIF($D$2:D2944,D2944)=1,"Nuevo","frecuente"))</f>
        <v>frecuente</v>
      </c>
      <c r="I2944" s="8">
        <v>35.76</v>
      </c>
      <c r="J2944" t="s">
        <v>7</v>
      </c>
      <c r="K2944" t="str">
        <f>Tabla1[[#This Row],[day_of_the_week]]&amp;"-"&amp;Tabla1[[#This Row],[hour]]&amp;"-"&amp;Tabla1[[#This Row],[cash_type]]&amp;"-"&amp;Tabla1[[#This Row],[card]]&amp;"-"&amp;Tabla1[[#This Row],[coffee_name]]</f>
        <v>miércoles-16:35-card-ANON-0000-0000-1164-Latte</v>
      </c>
      <c r="L2944" t="str">
        <f>IF(COUNTIF($K$2:K2944,K2944)=1,"único","repetido")</f>
        <v>único</v>
      </c>
    </row>
    <row r="2945" spans="1:12" x14ac:dyDescent="0.3">
      <c r="A2945" s="1">
        <v>45693</v>
      </c>
      <c r="B2945" s="2">
        <v>45693.692062395836</v>
      </c>
      <c r="C2945" s="2" t="str">
        <f>TEXT(Tabla1[[#This Row],[date]],"mmm")</f>
        <v>feb</v>
      </c>
      <c r="D2945" s="2" t="str">
        <f>TEXT(Tabla1[[#This Row],[date]],"dddd")</f>
        <v>miércoles</v>
      </c>
      <c r="E2945" s="2" t="str">
        <f>TEXT(Tabla1[[#This Row],[datetime]],"hh:mm")</f>
        <v>16:36</v>
      </c>
      <c r="F2945" t="s">
        <v>3</v>
      </c>
      <c r="G2945" t="s">
        <v>1178</v>
      </c>
      <c r="H2945" t="str">
        <f>IF(ISBLANK(G2945),"cash",IF(COUNTIF($D$2:D2945,D2945)=1,"Nuevo","frecuente"))</f>
        <v>frecuente</v>
      </c>
      <c r="I2945" s="8">
        <v>35.76</v>
      </c>
      <c r="J2945" t="s">
        <v>7</v>
      </c>
      <c r="K2945" t="str">
        <f>Tabla1[[#This Row],[day_of_the_week]]&amp;"-"&amp;Tabla1[[#This Row],[hour]]&amp;"-"&amp;Tabla1[[#This Row],[cash_type]]&amp;"-"&amp;Tabla1[[#This Row],[card]]&amp;"-"&amp;Tabla1[[#This Row],[coffee_name]]</f>
        <v>miércoles-16:36-card-ANON-0000-0000-1164-Latte</v>
      </c>
      <c r="L2945" t="str">
        <f>IF(COUNTIF($K$2:K2945,K2945)=1,"único","repetido")</f>
        <v>único</v>
      </c>
    </row>
    <row r="2946" spans="1:12" x14ac:dyDescent="0.3">
      <c r="A2946" s="1">
        <v>45693</v>
      </c>
      <c r="B2946" s="2">
        <v>45693.693770081016</v>
      </c>
      <c r="C2946" s="2" t="str">
        <f>TEXT(Tabla1[[#This Row],[date]],"mmm")</f>
        <v>feb</v>
      </c>
      <c r="D2946" s="2" t="str">
        <f>TEXT(Tabla1[[#This Row],[date]],"dddd")</f>
        <v>miércoles</v>
      </c>
      <c r="E2946" s="2" t="str">
        <f>TEXT(Tabla1[[#This Row],[datetime]],"hh:mm")</f>
        <v>16:39</v>
      </c>
      <c r="F2946" t="s">
        <v>3</v>
      </c>
      <c r="G2946" t="s">
        <v>1166</v>
      </c>
      <c r="H2946" t="str">
        <f>IF(ISBLANK(G2946),"cash",IF(COUNTIF($D$2:D2946,D2946)=1,"Nuevo","frecuente"))</f>
        <v>frecuente</v>
      </c>
      <c r="I2946" s="8">
        <v>35.76</v>
      </c>
      <c r="J2946" t="s">
        <v>18</v>
      </c>
      <c r="K2946" t="str">
        <f>Tabla1[[#This Row],[day_of_the_week]]&amp;"-"&amp;Tabla1[[#This Row],[hour]]&amp;"-"&amp;Tabla1[[#This Row],[cash_type]]&amp;"-"&amp;Tabla1[[#This Row],[card]]&amp;"-"&amp;Tabla1[[#This Row],[coffee_name]]</f>
        <v>miércoles-16:39-card-ANON-0000-0000-1152-Cocoa</v>
      </c>
      <c r="L2946" t="str">
        <f>IF(COUNTIF($K$2:K2946,K2946)=1,"único","repetido")</f>
        <v>único</v>
      </c>
    </row>
    <row r="2947" spans="1:12" x14ac:dyDescent="0.3">
      <c r="A2947" s="1">
        <v>45693</v>
      </c>
      <c r="B2947" s="2">
        <v>45693.695254560182</v>
      </c>
      <c r="C2947" s="2" t="str">
        <f>TEXT(Tabla1[[#This Row],[date]],"mmm")</f>
        <v>feb</v>
      </c>
      <c r="D2947" s="2" t="str">
        <f>TEXT(Tabla1[[#This Row],[date]],"dddd")</f>
        <v>miércoles</v>
      </c>
      <c r="E2947" s="2" t="str">
        <f>TEXT(Tabla1[[#This Row],[datetime]],"hh:mm")</f>
        <v>16:41</v>
      </c>
      <c r="F2947" t="s">
        <v>3</v>
      </c>
      <c r="G2947" t="s">
        <v>1179</v>
      </c>
      <c r="H2947" t="str">
        <f>IF(ISBLANK(G2947),"cash",IF(COUNTIF($D$2:D2947,D2947)=1,"Nuevo","frecuente"))</f>
        <v>frecuente</v>
      </c>
      <c r="I2947" s="8">
        <v>35.76</v>
      </c>
      <c r="J2947" t="s">
        <v>9</v>
      </c>
      <c r="K2947" t="str">
        <f>Tabla1[[#This Row],[day_of_the_week]]&amp;"-"&amp;Tabla1[[#This Row],[hour]]&amp;"-"&amp;Tabla1[[#This Row],[cash_type]]&amp;"-"&amp;Tabla1[[#This Row],[card]]&amp;"-"&amp;Tabla1[[#This Row],[coffee_name]]</f>
        <v>miércoles-16:41-card-ANON-0000-0000-1165-Hot Chocolate</v>
      </c>
      <c r="L2947" t="str">
        <f>IF(COUNTIF($K$2:K2947,K2947)=1,"único","repetido")</f>
        <v>único</v>
      </c>
    </row>
    <row r="2948" spans="1:12" x14ac:dyDescent="0.3">
      <c r="A2948" s="1">
        <v>45693</v>
      </c>
      <c r="B2948" s="2">
        <v>45693.762898460649</v>
      </c>
      <c r="C2948" s="2" t="str">
        <f>TEXT(Tabla1[[#This Row],[date]],"mmm")</f>
        <v>feb</v>
      </c>
      <c r="D2948" s="2" t="str">
        <f>TEXT(Tabla1[[#This Row],[date]],"dddd")</f>
        <v>miércoles</v>
      </c>
      <c r="E2948" s="2" t="str">
        <f>TEXT(Tabla1[[#This Row],[datetime]],"hh:mm")</f>
        <v>18:18</v>
      </c>
      <c r="F2948" t="s">
        <v>3</v>
      </c>
      <c r="G2948" t="s">
        <v>1192</v>
      </c>
      <c r="H2948" t="str">
        <f>IF(ISBLANK(G2948),"cash",IF(COUNTIF($D$2:D2948,D2948)=1,"Nuevo","frecuente"))</f>
        <v>frecuente</v>
      </c>
      <c r="I2948" s="8">
        <v>35.76</v>
      </c>
      <c r="J2948" t="s">
        <v>43</v>
      </c>
      <c r="K2948" t="str">
        <f>Tabla1[[#This Row],[day_of_the_week]]&amp;"-"&amp;Tabla1[[#This Row],[hour]]&amp;"-"&amp;Tabla1[[#This Row],[cash_type]]&amp;"-"&amp;Tabla1[[#This Row],[card]]&amp;"-"&amp;Tabla1[[#This Row],[coffee_name]]</f>
        <v>miércoles-18:18-card-ANON-0000-0000-1178-Cappuccino</v>
      </c>
      <c r="L2948" t="str">
        <f>IF(COUNTIF($K$2:K2948,K2948)=1,"único","repetido")</f>
        <v>único</v>
      </c>
    </row>
    <row r="2949" spans="1:12" x14ac:dyDescent="0.3">
      <c r="A2949" s="1">
        <v>45693</v>
      </c>
      <c r="B2949" s="2">
        <v>45693.763762476854</v>
      </c>
      <c r="C2949" s="2" t="str">
        <f>TEXT(Tabla1[[#This Row],[date]],"mmm")</f>
        <v>feb</v>
      </c>
      <c r="D2949" s="2" t="str">
        <f>TEXT(Tabla1[[#This Row],[date]],"dddd")</f>
        <v>miércoles</v>
      </c>
      <c r="E2949" s="2" t="str">
        <f>TEXT(Tabla1[[#This Row],[datetime]],"hh:mm")</f>
        <v>18:19</v>
      </c>
      <c r="F2949" t="s">
        <v>3</v>
      </c>
      <c r="G2949" t="s">
        <v>1193</v>
      </c>
      <c r="H2949" t="str">
        <f>IF(ISBLANK(G2949),"cash",IF(COUNTIF($D$2:D2949,D2949)=1,"Nuevo","frecuente"))</f>
        <v>frecuente</v>
      </c>
      <c r="I2949" s="8">
        <v>35.76</v>
      </c>
      <c r="J2949" t="s">
        <v>43</v>
      </c>
      <c r="K2949" t="str">
        <f>Tabla1[[#This Row],[day_of_the_week]]&amp;"-"&amp;Tabla1[[#This Row],[hour]]&amp;"-"&amp;Tabla1[[#This Row],[cash_type]]&amp;"-"&amp;Tabla1[[#This Row],[card]]&amp;"-"&amp;Tabla1[[#This Row],[coffee_name]]</f>
        <v>miércoles-18:19-card-ANON-0000-0000-1179-Cappuccino</v>
      </c>
      <c r="L2949" t="str">
        <f>IF(COUNTIF($K$2:K2949,K2949)=1,"único","repetido")</f>
        <v>único</v>
      </c>
    </row>
    <row r="2950" spans="1:12" x14ac:dyDescent="0.3">
      <c r="A2950" s="1">
        <v>45693</v>
      </c>
      <c r="B2950" s="2">
        <v>45693.764484791667</v>
      </c>
      <c r="C2950" s="2" t="str">
        <f>TEXT(Tabla1[[#This Row],[date]],"mmm")</f>
        <v>feb</v>
      </c>
      <c r="D2950" s="2" t="str">
        <f>TEXT(Tabla1[[#This Row],[date]],"dddd")</f>
        <v>miércoles</v>
      </c>
      <c r="E2950" s="2" t="str">
        <f>TEXT(Tabla1[[#This Row],[datetime]],"hh:mm")</f>
        <v>18:20</v>
      </c>
      <c r="F2950" t="s">
        <v>3</v>
      </c>
      <c r="G2950" t="s">
        <v>1194</v>
      </c>
      <c r="H2950" t="str">
        <f>IF(ISBLANK(G2950),"cash",IF(COUNTIF($D$2:D2950,D2950)=1,"Nuevo","frecuente"))</f>
        <v>frecuente</v>
      </c>
      <c r="I2950" s="8">
        <v>35.76</v>
      </c>
      <c r="J2950" t="s">
        <v>18</v>
      </c>
      <c r="K2950" t="str">
        <f>Tabla1[[#This Row],[day_of_the_week]]&amp;"-"&amp;Tabla1[[#This Row],[hour]]&amp;"-"&amp;Tabla1[[#This Row],[cash_type]]&amp;"-"&amp;Tabla1[[#This Row],[card]]&amp;"-"&amp;Tabla1[[#This Row],[coffee_name]]</f>
        <v>miércoles-18:20-card-ANON-0000-0000-1180-Cocoa</v>
      </c>
      <c r="L2950" t="str">
        <f>IF(COUNTIF($K$2:K2950,K2950)=1,"único","repetido")</f>
        <v>único</v>
      </c>
    </row>
    <row r="2951" spans="1:12" x14ac:dyDescent="0.3">
      <c r="A2951" s="1">
        <v>45693</v>
      </c>
      <c r="B2951" s="2">
        <v>45693.767700486111</v>
      </c>
      <c r="C2951" s="2" t="str">
        <f>TEXT(Tabla1[[#This Row],[date]],"mmm")</f>
        <v>feb</v>
      </c>
      <c r="D2951" s="2" t="str">
        <f>TEXT(Tabla1[[#This Row],[date]],"dddd")</f>
        <v>miércoles</v>
      </c>
      <c r="E2951" s="2" t="str">
        <f>TEXT(Tabla1[[#This Row],[datetime]],"hh:mm")</f>
        <v>18:25</v>
      </c>
      <c r="F2951" t="s">
        <v>3</v>
      </c>
      <c r="G2951" t="s">
        <v>1171</v>
      </c>
      <c r="H2951" t="str">
        <f>IF(ISBLANK(G2951),"cash",IF(COUNTIF($D$2:D2951,D2951)=1,"Nuevo","frecuente"))</f>
        <v>frecuente</v>
      </c>
      <c r="I2951" s="8">
        <v>30.86</v>
      </c>
      <c r="J2951" t="s">
        <v>14</v>
      </c>
      <c r="K2951" t="str">
        <f>Tabla1[[#This Row],[day_of_the_week]]&amp;"-"&amp;Tabla1[[#This Row],[hour]]&amp;"-"&amp;Tabla1[[#This Row],[cash_type]]&amp;"-"&amp;Tabla1[[#This Row],[card]]&amp;"-"&amp;Tabla1[[#This Row],[coffee_name]]</f>
        <v>miércoles-18:25-card-ANON-0000-0000-1157-Americano with Milk</v>
      </c>
      <c r="L2951" t="str">
        <f>IF(COUNTIF($K$2:K2951,K2951)=1,"único","repetido")</f>
        <v>único</v>
      </c>
    </row>
    <row r="2952" spans="1:12" x14ac:dyDescent="0.3">
      <c r="A2952" s="1">
        <v>45693</v>
      </c>
      <c r="B2952" s="2">
        <v>45693.781737638892</v>
      </c>
      <c r="C2952" s="2" t="str">
        <f>TEXT(Tabla1[[#This Row],[date]],"mmm")</f>
        <v>feb</v>
      </c>
      <c r="D2952" s="2" t="str">
        <f>TEXT(Tabla1[[#This Row],[date]],"dddd")</f>
        <v>miércoles</v>
      </c>
      <c r="E2952" s="2" t="str">
        <f>TEXT(Tabla1[[#This Row],[datetime]],"hh:mm")</f>
        <v>18:45</v>
      </c>
      <c r="F2952" t="s">
        <v>3</v>
      </c>
      <c r="G2952" t="s">
        <v>1195</v>
      </c>
      <c r="H2952" t="str">
        <f>IF(ISBLANK(G2952),"cash",IF(COUNTIF($D$2:D2952,D2952)=1,"Nuevo","frecuente"))</f>
        <v>frecuente</v>
      </c>
      <c r="I2952" s="8">
        <v>35.76</v>
      </c>
      <c r="J2952" t="s">
        <v>43</v>
      </c>
      <c r="K2952" t="str">
        <f>Tabla1[[#This Row],[day_of_the_week]]&amp;"-"&amp;Tabla1[[#This Row],[hour]]&amp;"-"&amp;Tabla1[[#This Row],[cash_type]]&amp;"-"&amp;Tabla1[[#This Row],[card]]&amp;"-"&amp;Tabla1[[#This Row],[coffee_name]]</f>
        <v>miércoles-18:45-card-ANON-0000-0000-1181-Cappuccino</v>
      </c>
      <c r="L2952" t="str">
        <f>IF(COUNTIF($K$2:K2952,K2952)=1,"único","repetido")</f>
        <v>único</v>
      </c>
    </row>
    <row r="2953" spans="1:12" x14ac:dyDescent="0.3">
      <c r="A2953" s="1">
        <v>45693</v>
      </c>
      <c r="B2953" s="2">
        <v>45693.796368773146</v>
      </c>
      <c r="C2953" s="2" t="str">
        <f>TEXT(Tabla1[[#This Row],[date]],"mmm")</f>
        <v>feb</v>
      </c>
      <c r="D2953" s="2" t="str">
        <f>TEXT(Tabla1[[#This Row],[date]],"dddd")</f>
        <v>miércoles</v>
      </c>
      <c r="E2953" s="2" t="str">
        <f>TEXT(Tabla1[[#This Row],[datetime]],"hh:mm")</f>
        <v>19:06</v>
      </c>
      <c r="F2953" t="s">
        <v>3</v>
      </c>
      <c r="G2953" t="s">
        <v>521</v>
      </c>
      <c r="H2953" t="str">
        <f>IF(ISBLANK(G2953),"cash",IF(COUNTIF($D$2:D2953,D2953)=1,"Nuevo","frecuente"))</f>
        <v>frecuente</v>
      </c>
      <c r="I2953" s="8">
        <v>35.76</v>
      </c>
      <c r="J2953" t="s">
        <v>9</v>
      </c>
      <c r="K2953" t="str">
        <f>Tabla1[[#This Row],[day_of_the_week]]&amp;"-"&amp;Tabla1[[#This Row],[hour]]&amp;"-"&amp;Tabla1[[#This Row],[cash_type]]&amp;"-"&amp;Tabla1[[#This Row],[card]]&amp;"-"&amp;Tabla1[[#This Row],[coffee_name]]</f>
        <v>miércoles-19:06-card-ANON-0000-0000-0507-Hot Chocolate</v>
      </c>
      <c r="L2953" t="str">
        <f>IF(COUNTIF($K$2:K2953,K2953)=1,"único","repetido")</f>
        <v>único</v>
      </c>
    </row>
    <row r="2954" spans="1:12" x14ac:dyDescent="0.3">
      <c r="A2954" s="1">
        <v>45693</v>
      </c>
      <c r="B2954" s="2">
        <v>45693.835655428244</v>
      </c>
      <c r="C2954" s="2" t="str">
        <f>TEXT(Tabla1[[#This Row],[date]],"mmm")</f>
        <v>feb</v>
      </c>
      <c r="D2954" s="2" t="str">
        <f>TEXT(Tabla1[[#This Row],[date]],"dddd")</f>
        <v>miércoles</v>
      </c>
      <c r="E2954" s="2" t="str">
        <f>TEXT(Tabla1[[#This Row],[datetime]],"hh:mm")</f>
        <v>20:03</v>
      </c>
      <c r="F2954" t="s">
        <v>3</v>
      </c>
      <c r="G2954" t="s">
        <v>1196</v>
      </c>
      <c r="H2954" t="str">
        <f>IF(ISBLANK(G2954),"cash",IF(COUNTIF($D$2:D2954,D2954)=1,"Nuevo","frecuente"))</f>
        <v>frecuente</v>
      </c>
      <c r="I2954" s="8">
        <v>35.76</v>
      </c>
      <c r="J2954" t="s">
        <v>18</v>
      </c>
      <c r="K2954" t="str">
        <f>Tabla1[[#This Row],[day_of_the_week]]&amp;"-"&amp;Tabla1[[#This Row],[hour]]&amp;"-"&amp;Tabla1[[#This Row],[cash_type]]&amp;"-"&amp;Tabla1[[#This Row],[card]]&amp;"-"&amp;Tabla1[[#This Row],[coffee_name]]</f>
        <v>miércoles-20:03-card-ANON-0000-0000-1182-Cocoa</v>
      </c>
      <c r="L2954" t="str">
        <f>IF(COUNTIF($K$2:K2954,K2954)=1,"único","repetido")</f>
        <v>único</v>
      </c>
    </row>
    <row r="2955" spans="1:12" x14ac:dyDescent="0.3">
      <c r="A2955" s="1">
        <v>45694</v>
      </c>
      <c r="B2955" s="2">
        <v>45694.303340798608</v>
      </c>
      <c r="C2955" s="2" t="str">
        <f>TEXT(Tabla1[[#This Row],[date]],"mmm")</f>
        <v>feb</v>
      </c>
      <c r="D2955" s="2" t="str">
        <f>TEXT(Tabla1[[#This Row],[date]],"dddd")</f>
        <v>jueves</v>
      </c>
      <c r="E2955" s="2" t="str">
        <f>TEXT(Tabla1[[#This Row],[datetime]],"hh:mm")</f>
        <v>07:16</v>
      </c>
      <c r="F2955" t="s">
        <v>3</v>
      </c>
      <c r="G2955" t="s">
        <v>1177</v>
      </c>
      <c r="H2955" t="str">
        <f>IF(ISBLANK(G2955),"cash",IF(COUNTIF($D$2:D2955,D2955)=1,"Nuevo","frecuente"))</f>
        <v>frecuente</v>
      </c>
      <c r="I2955" s="8">
        <v>30.86</v>
      </c>
      <c r="J2955" t="s">
        <v>14</v>
      </c>
      <c r="K2955" t="str">
        <f>Tabla1[[#This Row],[day_of_the_week]]&amp;"-"&amp;Tabla1[[#This Row],[hour]]&amp;"-"&amp;Tabla1[[#This Row],[cash_type]]&amp;"-"&amp;Tabla1[[#This Row],[card]]&amp;"-"&amp;Tabla1[[#This Row],[coffee_name]]</f>
        <v>jueves-07:16-card-ANON-0000-0000-1163-Americano with Milk</v>
      </c>
      <c r="L2955" t="str">
        <f>IF(COUNTIF($K$2:K2955,K2955)=1,"único","repetido")</f>
        <v>único</v>
      </c>
    </row>
    <row r="2956" spans="1:12" x14ac:dyDescent="0.3">
      <c r="A2956" s="1">
        <v>45694</v>
      </c>
      <c r="B2956" s="2">
        <v>45694.582887222219</v>
      </c>
      <c r="C2956" s="2" t="str">
        <f>TEXT(Tabla1[[#This Row],[date]],"mmm")</f>
        <v>feb</v>
      </c>
      <c r="D2956" s="2" t="str">
        <f>TEXT(Tabla1[[#This Row],[date]],"dddd")</f>
        <v>jueves</v>
      </c>
      <c r="E2956" s="2" t="str">
        <f>TEXT(Tabla1[[#This Row],[datetime]],"hh:mm")</f>
        <v>13:59</v>
      </c>
      <c r="F2956" t="s">
        <v>3</v>
      </c>
      <c r="G2956" t="s">
        <v>1185</v>
      </c>
      <c r="H2956" t="str">
        <f>IF(ISBLANK(G2956),"cash",IF(COUNTIF($D$2:D2956,D2956)=1,"Nuevo","frecuente"))</f>
        <v>frecuente</v>
      </c>
      <c r="I2956" s="8">
        <v>25.96</v>
      </c>
      <c r="J2956" t="s">
        <v>11</v>
      </c>
      <c r="K2956" t="str">
        <f>Tabla1[[#This Row],[day_of_the_week]]&amp;"-"&amp;Tabla1[[#This Row],[hour]]&amp;"-"&amp;Tabla1[[#This Row],[cash_type]]&amp;"-"&amp;Tabla1[[#This Row],[card]]&amp;"-"&amp;Tabla1[[#This Row],[coffee_name]]</f>
        <v>jueves-13:59-card-ANON-0000-0000-1171-Americano</v>
      </c>
      <c r="L2956" t="str">
        <f>IF(COUNTIF($K$2:K2956,K2956)=1,"único","repetido")</f>
        <v>único</v>
      </c>
    </row>
    <row r="2957" spans="1:12" x14ac:dyDescent="0.3">
      <c r="A2957" s="1">
        <v>45694</v>
      </c>
      <c r="B2957" s="2">
        <v>45694.621893101852</v>
      </c>
      <c r="C2957" s="2" t="str">
        <f>TEXT(Tabla1[[#This Row],[date]],"mmm")</f>
        <v>feb</v>
      </c>
      <c r="D2957" s="2" t="str">
        <f>TEXT(Tabla1[[#This Row],[date]],"dddd")</f>
        <v>jueves</v>
      </c>
      <c r="E2957" s="2" t="str">
        <f>TEXT(Tabla1[[#This Row],[datetime]],"hh:mm")</f>
        <v>14:55</v>
      </c>
      <c r="F2957" t="s">
        <v>3</v>
      </c>
      <c r="G2957" t="s">
        <v>1176</v>
      </c>
      <c r="H2957" t="str">
        <f>IF(ISBLANK(G2957),"cash",IF(COUNTIF($D$2:D2957,D2957)=1,"Nuevo","frecuente"))</f>
        <v>frecuente</v>
      </c>
      <c r="I2957" s="8">
        <v>30.86</v>
      </c>
      <c r="J2957" t="s">
        <v>14</v>
      </c>
      <c r="K2957" t="str">
        <f>Tabla1[[#This Row],[day_of_the_week]]&amp;"-"&amp;Tabla1[[#This Row],[hour]]&amp;"-"&amp;Tabla1[[#This Row],[cash_type]]&amp;"-"&amp;Tabla1[[#This Row],[card]]&amp;"-"&amp;Tabla1[[#This Row],[coffee_name]]</f>
        <v>jueves-14:55-card-ANON-0000-0000-1162-Americano with Milk</v>
      </c>
      <c r="L2957" t="str">
        <f>IF(COUNTIF($K$2:K2957,K2957)=1,"único","repetido")</f>
        <v>único</v>
      </c>
    </row>
    <row r="2958" spans="1:12" x14ac:dyDescent="0.3">
      <c r="A2958" s="1">
        <v>45694</v>
      </c>
      <c r="B2958" s="2">
        <v>45694.624565069447</v>
      </c>
      <c r="C2958" s="2" t="str">
        <f>TEXT(Tabla1[[#This Row],[date]],"mmm")</f>
        <v>feb</v>
      </c>
      <c r="D2958" s="2" t="str">
        <f>TEXT(Tabla1[[#This Row],[date]],"dddd")</f>
        <v>jueves</v>
      </c>
      <c r="E2958" s="2" t="str">
        <f>TEXT(Tabla1[[#This Row],[datetime]],"hh:mm")</f>
        <v>14:59</v>
      </c>
      <c r="F2958" t="s">
        <v>3</v>
      </c>
      <c r="G2958" t="s">
        <v>1172</v>
      </c>
      <c r="H2958" t="str">
        <f>IF(ISBLANK(G2958),"cash",IF(COUNTIF($D$2:D2958,D2958)=1,"Nuevo","frecuente"))</f>
        <v>frecuente</v>
      </c>
      <c r="I2958" s="8">
        <v>35.76</v>
      </c>
      <c r="J2958" t="s">
        <v>43</v>
      </c>
      <c r="K2958" t="str">
        <f>Tabla1[[#This Row],[day_of_the_week]]&amp;"-"&amp;Tabla1[[#This Row],[hour]]&amp;"-"&amp;Tabla1[[#This Row],[cash_type]]&amp;"-"&amp;Tabla1[[#This Row],[card]]&amp;"-"&amp;Tabla1[[#This Row],[coffee_name]]</f>
        <v>jueves-14:59-card-ANON-0000-0000-1158-Cappuccino</v>
      </c>
      <c r="L2958" t="str">
        <f>IF(COUNTIF($K$2:K2958,K2958)=1,"único","repetido")</f>
        <v>único</v>
      </c>
    </row>
    <row r="2959" spans="1:12" x14ac:dyDescent="0.3">
      <c r="A2959" s="1">
        <v>45694</v>
      </c>
      <c r="B2959" s="2">
        <v>45694.676965289349</v>
      </c>
      <c r="C2959" s="2" t="str">
        <f>TEXT(Tabla1[[#This Row],[date]],"mmm")</f>
        <v>feb</v>
      </c>
      <c r="D2959" s="2" t="str">
        <f>TEXT(Tabla1[[#This Row],[date]],"dddd")</f>
        <v>jueves</v>
      </c>
      <c r="E2959" s="2" t="str">
        <f>TEXT(Tabla1[[#This Row],[datetime]],"hh:mm")</f>
        <v>16:14</v>
      </c>
      <c r="F2959" t="s">
        <v>3</v>
      </c>
      <c r="G2959" t="s">
        <v>1177</v>
      </c>
      <c r="H2959" t="str">
        <f>IF(ISBLANK(G2959),"cash",IF(COUNTIF($D$2:D2959,D2959)=1,"Nuevo","frecuente"))</f>
        <v>frecuente</v>
      </c>
      <c r="I2959" s="8">
        <v>35.76</v>
      </c>
      <c r="J2959" t="s">
        <v>18</v>
      </c>
      <c r="K2959" t="str">
        <f>Tabla1[[#This Row],[day_of_the_week]]&amp;"-"&amp;Tabla1[[#This Row],[hour]]&amp;"-"&amp;Tabla1[[#This Row],[cash_type]]&amp;"-"&amp;Tabla1[[#This Row],[card]]&amp;"-"&amp;Tabla1[[#This Row],[coffee_name]]</f>
        <v>jueves-16:14-card-ANON-0000-0000-1163-Cocoa</v>
      </c>
      <c r="L2959" t="str">
        <f>IF(COUNTIF($K$2:K2959,K2959)=1,"único","repetido")</f>
        <v>único</v>
      </c>
    </row>
    <row r="2960" spans="1:12" x14ac:dyDescent="0.3">
      <c r="A2960" s="1">
        <v>45694</v>
      </c>
      <c r="B2960" s="2">
        <v>45694.715111157406</v>
      </c>
      <c r="C2960" s="2" t="str">
        <f>TEXT(Tabla1[[#This Row],[date]],"mmm")</f>
        <v>feb</v>
      </c>
      <c r="D2960" s="2" t="str">
        <f>TEXT(Tabla1[[#This Row],[date]],"dddd")</f>
        <v>jueves</v>
      </c>
      <c r="E2960" s="2" t="str">
        <f>TEXT(Tabla1[[#This Row],[datetime]],"hh:mm")</f>
        <v>17:09</v>
      </c>
      <c r="F2960" t="s">
        <v>3</v>
      </c>
      <c r="G2960" t="s">
        <v>1184</v>
      </c>
      <c r="H2960" t="str">
        <f>IF(ISBLANK(G2960),"cash",IF(COUNTIF($D$2:D2960,D2960)=1,"Nuevo","frecuente"))</f>
        <v>frecuente</v>
      </c>
      <c r="I2960" s="8">
        <v>35.76</v>
      </c>
      <c r="J2960" t="s">
        <v>18</v>
      </c>
      <c r="K2960" t="str">
        <f>Tabla1[[#This Row],[day_of_the_week]]&amp;"-"&amp;Tabla1[[#This Row],[hour]]&amp;"-"&amp;Tabla1[[#This Row],[cash_type]]&amp;"-"&amp;Tabla1[[#This Row],[card]]&amp;"-"&amp;Tabla1[[#This Row],[coffee_name]]</f>
        <v>jueves-17:09-card-ANON-0000-0000-1170-Cocoa</v>
      </c>
      <c r="L2960" t="str">
        <f>IF(COUNTIF($K$2:K2960,K2960)=1,"único","repetido")</f>
        <v>único</v>
      </c>
    </row>
    <row r="2961" spans="1:12" x14ac:dyDescent="0.3">
      <c r="A2961" s="1">
        <v>45694</v>
      </c>
      <c r="B2961" s="2">
        <v>45694.746123159719</v>
      </c>
      <c r="C2961" s="2" t="str">
        <f>TEXT(Tabla1[[#This Row],[date]],"mmm")</f>
        <v>feb</v>
      </c>
      <c r="D2961" s="2" t="str">
        <f>TEXT(Tabla1[[#This Row],[date]],"dddd")</f>
        <v>jueves</v>
      </c>
      <c r="E2961" s="2" t="str">
        <f>TEXT(Tabla1[[#This Row],[datetime]],"hh:mm")</f>
        <v>17:54</v>
      </c>
      <c r="F2961" t="s">
        <v>3</v>
      </c>
      <c r="G2961" t="s">
        <v>1197</v>
      </c>
      <c r="H2961" t="str">
        <f>IF(ISBLANK(G2961),"cash",IF(COUNTIF($D$2:D2961,D2961)=1,"Nuevo","frecuente"))</f>
        <v>frecuente</v>
      </c>
      <c r="I2961" s="8">
        <v>35.76</v>
      </c>
      <c r="J2961" t="s">
        <v>18</v>
      </c>
      <c r="K2961" t="str">
        <f>Tabla1[[#This Row],[day_of_the_week]]&amp;"-"&amp;Tabla1[[#This Row],[hour]]&amp;"-"&amp;Tabla1[[#This Row],[cash_type]]&amp;"-"&amp;Tabla1[[#This Row],[card]]&amp;"-"&amp;Tabla1[[#This Row],[coffee_name]]</f>
        <v>jueves-17:54-card-ANON-0000-0000-1183-Cocoa</v>
      </c>
      <c r="L2961" t="str">
        <f>IF(COUNTIF($K$2:K2961,K2961)=1,"único","repetido")</f>
        <v>único</v>
      </c>
    </row>
    <row r="2962" spans="1:12" x14ac:dyDescent="0.3">
      <c r="A2962" s="1">
        <v>45694</v>
      </c>
      <c r="B2962" s="2">
        <v>45694.828618912034</v>
      </c>
      <c r="C2962" s="2" t="str">
        <f>TEXT(Tabla1[[#This Row],[date]],"mmm")</f>
        <v>feb</v>
      </c>
      <c r="D2962" s="2" t="str">
        <f>TEXT(Tabla1[[#This Row],[date]],"dddd")</f>
        <v>jueves</v>
      </c>
      <c r="E2962" s="2" t="str">
        <f>TEXT(Tabla1[[#This Row],[datetime]],"hh:mm")</f>
        <v>19:53</v>
      </c>
      <c r="F2962" t="s">
        <v>3</v>
      </c>
      <c r="G2962" t="s">
        <v>1172</v>
      </c>
      <c r="H2962" t="str">
        <f>IF(ISBLANK(G2962),"cash",IF(COUNTIF($D$2:D2962,D2962)=1,"Nuevo","frecuente"))</f>
        <v>frecuente</v>
      </c>
      <c r="I2962" s="8">
        <v>35.76</v>
      </c>
      <c r="J2962" t="s">
        <v>43</v>
      </c>
      <c r="K2962" t="str">
        <f>Tabla1[[#This Row],[day_of_the_week]]&amp;"-"&amp;Tabla1[[#This Row],[hour]]&amp;"-"&amp;Tabla1[[#This Row],[cash_type]]&amp;"-"&amp;Tabla1[[#This Row],[card]]&amp;"-"&amp;Tabla1[[#This Row],[coffee_name]]</f>
        <v>jueves-19:53-card-ANON-0000-0000-1158-Cappuccino</v>
      </c>
      <c r="L2962" t="str">
        <f>IF(COUNTIF($K$2:K2962,K2962)=1,"único","repetido")</f>
        <v>único</v>
      </c>
    </row>
    <row r="2963" spans="1:12" x14ac:dyDescent="0.3">
      <c r="A2963" s="1">
        <v>45694</v>
      </c>
      <c r="B2963" s="2">
        <v>45694.829936354166</v>
      </c>
      <c r="C2963" s="2" t="str">
        <f>TEXT(Tabla1[[#This Row],[date]],"mmm")</f>
        <v>feb</v>
      </c>
      <c r="D2963" s="2" t="str">
        <f>TEXT(Tabla1[[#This Row],[date]],"dddd")</f>
        <v>jueves</v>
      </c>
      <c r="E2963" s="2" t="str">
        <f>TEXT(Tabla1[[#This Row],[datetime]],"hh:mm")</f>
        <v>19:55</v>
      </c>
      <c r="F2963" t="s">
        <v>3</v>
      </c>
      <c r="G2963" t="s">
        <v>1198</v>
      </c>
      <c r="H2963" t="str">
        <f>IF(ISBLANK(G2963),"cash",IF(COUNTIF($D$2:D2963,D2963)=1,"Nuevo","frecuente"))</f>
        <v>frecuente</v>
      </c>
      <c r="I2963" s="8">
        <v>21.06</v>
      </c>
      <c r="J2963" t="s">
        <v>35</v>
      </c>
      <c r="K2963" t="str">
        <f>Tabla1[[#This Row],[day_of_the_week]]&amp;"-"&amp;Tabla1[[#This Row],[hour]]&amp;"-"&amp;Tabla1[[#This Row],[cash_type]]&amp;"-"&amp;Tabla1[[#This Row],[card]]&amp;"-"&amp;Tabla1[[#This Row],[coffee_name]]</f>
        <v>jueves-19:55-card-ANON-0000-0000-1184-Espresso</v>
      </c>
      <c r="L2963" t="str">
        <f>IF(COUNTIF($K$2:K2963,K2963)=1,"único","repetido")</f>
        <v>único</v>
      </c>
    </row>
    <row r="2964" spans="1:12" x14ac:dyDescent="0.3">
      <c r="A2964" s="1">
        <v>45694</v>
      </c>
      <c r="B2964" s="2">
        <v>45694.838186400462</v>
      </c>
      <c r="C2964" s="2" t="str">
        <f>TEXT(Tabla1[[#This Row],[date]],"mmm")</f>
        <v>feb</v>
      </c>
      <c r="D2964" s="2" t="str">
        <f>TEXT(Tabla1[[#This Row],[date]],"dddd")</f>
        <v>jueves</v>
      </c>
      <c r="E2964" s="2" t="str">
        <f>TEXT(Tabla1[[#This Row],[datetime]],"hh:mm")</f>
        <v>20:06</v>
      </c>
      <c r="F2964" t="s">
        <v>3</v>
      </c>
      <c r="G2964" t="s">
        <v>1199</v>
      </c>
      <c r="H2964" t="str">
        <f>IF(ISBLANK(G2964),"cash",IF(COUNTIF($D$2:D2964,D2964)=1,"Nuevo","frecuente"))</f>
        <v>frecuente</v>
      </c>
      <c r="I2964" s="8">
        <v>35.76</v>
      </c>
      <c r="J2964" t="s">
        <v>18</v>
      </c>
      <c r="K2964" t="str">
        <f>Tabla1[[#This Row],[day_of_the_week]]&amp;"-"&amp;Tabla1[[#This Row],[hour]]&amp;"-"&amp;Tabla1[[#This Row],[cash_type]]&amp;"-"&amp;Tabla1[[#This Row],[card]]&amp;"-"&amp;Tabla1[[#This Row],[coffee_name]]</f>
        <v>jueves-20:06-card-ANON-0000-0000-1185-Cocoa</v>
      </c>
      <c r="L2964" t="str">
        <f>IF(COUNTIF($K$2:K2964,K2964)=1,"único","repetido")</f>
        <v>único</v>
      </c>
    </row>
    <row r="2965" spans="1:12" x14ac:dyDescent="0.3">
      <c r="A2965" s="1">
        <v>45694</v>
      </c>
      <c r="B2965" s="2">
        <v>45694.838739641207</v>
      </c>
      <c r="C2965" s="2" t="str">
        <f>TEXT(Tabla1[[#This Row],[date]],"mmm")</f>
        <v>feb</v>
      </c>
      <c r="D2965" s="2" t="str">
        <f>TEXT(Tabla1[[#This Row],[date]],"dddd")</f>
        <v>jueves</v>
      </c>
      <c r="E2965" s="2" t="str">
        <f>TEXT(Tabla1[[#This Row],[datetime]],"hh:mm")</f>
        <v>20:07</v>
      </c>
      <c r="F2965" t="s">
        <v>3</v>
      </c>
      <c r="G2965" t="s">
        <v>1200</v>
      </c>
      <c r="H2965" t="str">
        <f>IF(ISBLANK(G2965),"cash",IF(COUNTIF($D$2:D2965,D2965)=1,"Nuevo","frecuente"))</f>
        <v>frecuente</v>
      </c>
      <c r="I2965" s="8">
        <v>35.76</v>
      </c>
      <c r="J2965" t="s">
        <v>18</v>
      </c>
      <c r="K2965" t="str">
        <f>Tabla1[[#This Row],[day_of_the_week]]&amp;"-"&amp;Tabla1[[#This Row],[hour]]&amp;"-"&amp;Tabla1[[#This Row],[cash_type]]&amp;"-"&amp;Tabla1[[#This Row],[card]]&amp;"-"&amp;Tabla1[[#This Row],[coffee_name]]</f>
        <v>jueves-20:07-card-ANON-0000-0000-1186-Cocoa</v>
      </c>
      <c r="L2965" t="str">
        <f>IF(COUNTIF($K$2:K2965,K2965)=1,"único","repetido")</f>
        <v>único</v>
      </c>
    </row>
    <row r="2966" spans="1:12" x14ac:dyDescent="0.3">
      <c r="A2966" s="1">
        <v>45694</v>
      </c>
      <c r="B2966" s="2">
        <v>45694.849462233797</v>
      </c>
      <c r="C2966" s="2" t="str">
        <f>TEXT(Tabla1[[#This Row],[date]],"mmm")</f>
        <v>feb</v>
      </c>
      <c r="D2966" s="2" t="str">
        <f>TEXT(Tabla1[[#This Row],[date]],"dddd")</f>
        <v>jueves</v>
      </c>
      <c r="E2966" s="2" t="str">
        <f>TEXT(Tabla1[[#This Row],[datetime]],"hh:mm")</f>
        <v>20:23</v>
      </c>
      <c r="F2966" t="s">
        <v>3</v>
      </c>
      <c r="G2966" t="s">
        <v>1177</v>
      </c>
      <c r="H2966" t="str">
        <f>IF(ISBLANK(G2966),"cash",IF(COUNTIF($D$2:D2966,D2966)=1,"Nuevo","frecuente"))</f>
        <v>frecuente</v>
      </c>
      <c r="I2966" s="8">
        <v>35.76</v>
      </c>
      <c r="J2966" t="s">
        <v>7</v>
      </c>
      <c r="K2966" t="str">
        <f>Tabla1[[#This Row],[day_of_the_week]]&amp;"-"&amp;Tabla1[[#This Row],[hour]]&amp;"-"&amp;Tabla1[[#This Row],[cash_type]]&amp;"-"&amp;Tabla1[[#This Row],[card]]&amp;"-"&amp;Tabla1[[#This Row],[coffee_name]]</f>
        <v>jueves-20:23-card-ANON-0000-0000-1163-Latte</v>
      </c>
      <c r="L2966" t="str">
        <f>IF(COUNTIF($K$2:K2966,K2966)=1,"único","repetido")</f>
        <v>único</v>
      </c>
    </row>
    <row r="2967" spans="1:12" x14ac:dyDescent="0.3">
      <c r="A2967" s="1">
        <v>45695</v>
      </c>
      <c r="B2967" s="2">
        <v>45695.364467222222</v>
      </c>
      <c r="C2967" s="2" t="str">
        <f>TEXT(Tabla1[[#This Row],[date]],"mmm")</f>
        <v>feb</v>
      </c>
      <c r="D2967" s="2" t="str">
        <f>TEXT(Tabla1[[#This Row],[date]],"dddd")</f>
        <v>viernes</v>
      </c>
      <c r="E2967" s="2" t="str">
        <f>TEXT(Tabla1[[#This Row],[datetime]],"hh:mm")</f>
        <v>08:44</v>
      </c>
      <c r="F2967" t="s">
        <v>3</v>
      </c>
      <c r="G2967" t="s">
        <v>1166</v>
      </c>
      <c r="H2967" t="str">
        <f>IF(ISBLANK(G2967),"cash",IF(COUNTIF($D$2:D2967,D2967)=1,"Nuevo","frecuente"))</f>
        <v>frecuente</v>
      </c>
      <c r="I2967" s="8">
        <v>30.86</v>
      </c>
      <c r="J2967" t="s">
        <v>14</v>
      </c>
      <c r="K2967" t="str">
        <f>Tabla1[[#This Row],[day_of_the_week]]&amp;"-"&amp;Tabla1[[#This Row],[hour]]&amp;"-"&amp;Tabla1[[#This Row],[cash_type]]&amp;"-"&amp;Tabla1[[#This Row],[card]]&amp;"-"&amp;Tabla1[[#This Row],[coffee_name]]</f>
        <v>viernes-08:44-card-ANON-0000-0000-1152-Americano with Milk</v>
      </c>
      <c r="L2967" t="str">
        <f>IF(COUNTIF($K$2:K2967,K2967)=1,"único","repetido")</f>
        <v>único</v>
      </c>
    </row>
    <row r="2968" spans="1:12" x14ac:dyDescent="0.3">
      <c r="A2968" s="1">
        <v>45695</v>
      </c>
      <c r="B2968" s="2">
        <v>45695.379914976853</v>
      </c>
      <c r="C2968" s="2" t="str">
        <f>TEXT(Tabla1[[#This Row],[date]],"mmm")</f>
        <v>feb</v>
      </c>
      <c r="D2968" s="2" t="str">
        <f>TEXT(Tabla1[[#This Row],[date]],"dddd")</f>
        <v>viernes</v>
      </c>
      <c r="E2968" s="2" t="str">
        <f>TEXT(Tabla1[[#This Row],[datetime]],"hh:mm")</f>
        <v>09:07</v>
      </c>
      <c r="F2968" t="s">
        <v>3</v>
      </c>
      <c r="G2968" t="s">
        <v>1201</v>
      </c>
      <c r="H2968" t="str">
        <f>IF(ISBLANK(G2968),"cash",IF(COUNTIF($D$2:D2968,D2968)=1,"Nuevo","frecuente"))</f>
        <v>frecuente</v>
      </c>
      <c r="I2968" s="8">
        <v>30.86</v>
      </c>
      <c r="J2968" t="s">
        <v>14</v>
      </c>
      <c r="K2968" t="str">
        <f>Tabla1[[#This Row],[day_of_the_week]]&amp;"-"&amp;Tabla1[[#This Row],[hour]]&amp;"-"&amp;Tabla1[[#This Row],[cash_type]]&amp;"-"&amp;Tabla1[[#This Row],[card]]&amp;"-"&amp;Tabla1[[#This Row],[coffee_name]]</f>
        <v>viernes-09:07-card-ANON-0000-0000-1187-Americano with Milk</v>
      </c>
      <c r="L2968" t="str">
        <f>IF(COUNTIF($K$2:K2968,K2968)=1,"único","repetido")</f>
        <v>único</v>
      </c>
    </row>
    <row r="2969" spans="1:12" x14ac:dyDescent="0.3">
      <c r="A2969" s="1">
        <v>45695</v>
      </c>
      <c r="B2969" s="2">
        <v>45695.450962986113</v>
      </c>
      <c r="C2969" s="2" t="str">
        <f>TEXT(Tabla1[[#This Row],[date]],"mmm")</f>
        <v>feb</v>
      </c>
      <c r="D2969" s="2" t="str">
        <f>TEXT(Tabla1[[#This Row],[date]],"dddd")</f>
        <v>viernes</v>
      </c>
      <c r="E2969" s="2" t="str">
        <f>TEXT(Tabla1[[#This Row],[datetime]],"hh:mm")</f>
        <v>10:49</v>
      </c>
      <c r="F2969" t="s">
        <v>3</v>
      </c>
      <c r="G2969" t="s">
        <v>1202</v>
      </c>
      <c r="H2969" t="str">
        <f>IF(ISBLANK(G2969),"cash",IF(COUNTIF($D$2:D2969,D2969)=1,"Nuevo","frecuente"))</f>
        <v>frecuente</v>
      </c>
      <c r="I2969" s="8">
        <v>25.96</v>
      </c>
      <c r="J2969" t="s">
        <v>11</v>
      </c>
      <c r="K2969" t="str">
        <f>Tabla1[[#This Row],[day_of_the_week]]&amp;"-"&amp;Tabla1[[#This Row],[hour]]&amp;"-"&amp;Tabla1[[#This Row],[cash_type]]&amp;"-"&amp;Tabla1[[#This Row],[card]]&amp;"-"&amp;Tabla1[[#This Row],[coffee_name]]</f>
        <v>viernes-10:49-card-ANON-0000-0000-1188-Americano</v>
      </c>
      <c r="L2969" t="str">
        <f>IF(COUNTIF($K$2:K2969,K2969)=1,"único","repetido")</f>
        <v>único</v>
      </c>
    </row>
    <row r="2970" spans="1:12" x14ac:dyDescent="0.3">
      <c r="A2970" s="1">
        <v>45695</v>
      </c>
      <c r="B2970" s="2">
        <v>45695.506696666664</v>
      </c>
      <c r="C2970" s="2" t="str">
        <f>TEXT(Tabla1[[#This Row],[date]],"mmm")</f>
        <v>feb</v>
      </c>
      <c r="D2970" s="2" t="str">
        <f>TEXT(Tabla1[[#This Row],[date]],"dddd")</f>
        <v>viernes</v>
      </c>
      <c r="E2970" s="2" t="str">
        <f>TEXT(Tabla1[[#This Row],[datetime]],"hh:mm")</f>
        <v>12:09</v>
      </c>
      <c r="F2970" t="s">
        <v>3</v>
      </c>
      <c r="G2970" t="s">
        <v>1203</v>
      </c>
      <c r="H2970" t="str">
        <f>IF(ISBLANK(G2970),"cash",IF(COUNTIF($D$2:D2970,D2970)=1,"Nuevo","frecuente"))</f>
        <v>frecuente</v>
      </c>
      <c r="I2970" s="8">
        <v>35.76</v>
      </c>
      <c r="J2970" t="s">
        <v>18</v>
      </c>
      <c r="K2970" t="str">
        <f>Tabla1[[#This Row],[day_of_the_week]]&amp;"-"&amp;Tabla1[[#This Row],[hour]]&amp;"-"&amp;Tabla1[[#This Row],[cash_type]]&amp;"-"&amp;Tabla1[[#This Row],[card]]&amp;"-"&amp;Tabla1[[#This Row],[coffee_name]]</f>
        <v>viernes-12:09-card-ANON-0000-0000-1189-Cocoa</v>
      </c>
      <c r="L2970" t="str">
        <f>IF(COUNTIF($K$2:K2970,K2970)=1,"único","repetido")</f>
        <v>único</v>
      </c>
    </row>
    <row r="2971" spans="1:12" x14ac:dyDescent="0.3">
      <c r="A2971" s="1">
        <v>45695</v>
      </c>
      <c r="B2971" s="2">
        <v>45695.535675543979</v>
      </c>
      <c r="C2971" s="2" t="str">
        <f>TEXT(Tabla1[[#This Row],[date]],"mmm")</f>
        <v>feb</v>
      </c>
      <c r="D2971" s="2" t="str">
        <f>TEXT(Tabla1[[#This Row],[date]],"dddd")</f>
        <v>viernes</v>
      </c>
      <c r="E2971" s="2" t="str">
        <f>TEXT(Tabla1[[#This Row],[datetime]],"hh:mm")</f>
        <v>12:51</v>
      </c>
      <c r="F2971" t="s">
        <v>3</v>
      </c>
      <c r="G2971" t="s">
        <v>1177</v>
      </c>
      <c r="H2971" t="str">
        <f>IF(ISBLANK(G2971),"cash",IF(COUNTIF($D$2:D2971,D2971)=1,"Nuevo","frecuente"))</f>
        <v>frecuente</v>
      </c>
      <c r="I2971" s="8">
        <v>30.86</v>
      </c>
      <c r="J2971" t="s">
        <v>14</v>
      </c>
      <c r="K2971" t="str">
        <f>Tabla1[[#This Row],[day_of_the_week]]&amp;"-"&amp;Tabla1[[#This Row],[hour]]&amp;"-"&amp;Tabla1[[#This Row],[cash_type]]&amp;"-"&amp;Tabla1[[#This Row],[card]]&amp;"-"&amp;Tabla1[[#This Row],[coffee_name]]</f>
        <v>viernes-12:51-card-ANON-0000-0000-1163-Americano with Milk</v>
      </c>
      <c r="L2971" t="str">
        <f>IF(COUNTIF($K$2:K2971,K2971)=1,"único","repetido")</f>
        <v>único</v>
      </c>
    </row>
    <row r="2972" spans="1:12" x14ac:dyDescent="0.3">
      <c r="A2972" s="1">
        <v>45695</v>
      </c>
      <c r="B2972" s="2">
        <v>45695.54087704861</v>
      </c>
      <c r="C2972" s="2" t="str">
        <f>TEXT(Tabla1[[#This Row],[date]],"mmm")</f>
        <v>feb</v>
      </c>
      <c r="D2972" s="2" t="str">
        <f>TEXT(Tabla1[[#This Row],[date]],"dddd")</f>
        <v>viernes</v>
      </c>
      <c r="E2972" s="2" t="str">
        <f>TEXT(Tabla1[[#This Row],[datetime]],"hh:mm")</f>
        <v>12:58</v>
      </c>
      <c r="F2972" t="s">
        <v>3</v>
      </c>
      <c r="G2972" t="s">
        <v>1204</v>
      </c>
      <c r="H2972" t="str">
        <f>IF(ISBLANK(G2972),"cash",IF(COUNTIF($D$2:D2972,D2972)=1,"Nuevo","frecuente"))</f>
        <v>frecuente</v>
      </c>
      <c r="I2972" s="8">
        <v>25.96</v>
      </c>
      <c r="J2972" t="s">
        <v>11</v>
      </c>
      <c r="K2972" t="str">
        <f>Tabla1[[#This Row],[day_of_the_week]]&amp;"-"&amp;Tabla1[[#This Row],[hour]]&amp;"-"&amp;Tabla1[[#This Row],[cash_type]]&amp;"-"&amp;Tabla1[[#This Row],[card]]&amp;"-"&amp;Tabla1[[#This Row],[coffee_name]]</f>
        <v>viernes-12:58-card-ANON-0000-0000-1190-Americano</v>
      </c>
      <c r="L2972" t="str">
        <f>IF(COUNTIF($K$2:K2972,K2972)=1,"único","repetido")</f>
        <v>único</v>
      </c>
    </row>
    <row r="2973" spans="1:12" x14ac:dyDescent="0.3">
      <c r="A2973" s="1">
        <v>45695</v>
      </c>
      <c r="B2973" s="2">
        <v>45695.669571099534</v>
      </c>
      <c r="C2973" s="2" t="str">
        <f>TEXT(Tabla1[[#This Row],[date]],"mmm")</f>
        <v>feb</v>
      </c>
      <c r="D2973" s="2" t="str">
        <f>TEXT(Tabla1[[#This Row],[date]],"dddd")</f>
        <v>viernes</v>
      </c>
      <c r="E2973" s="2" t="str">
        <f>TEXT(Tabla1[[#This Row],[datetime]],"hh:mm")</f>
        <v>16:04</v>
      </c>
      <c r="F2973" t="s">
        <v>3</v>
      </c>
      <c r="G2973" t="s">
        <v>1184</v>
      </c>
      <c r="H2973" t="str">
        <f>IF(ISBLANK(G2973),"cash",IF(COUNTIF($D$2:D2973,D2973)=1,"Nuevo","frecuente"))</f>
        <v>frecuente</v>
      </c>
      <c r="I2973" s="8">
        <v>25.96</v>
      </c>
      <c r="J2973" t="s">
        <v>28</v>
      </c>
      <c r="K2973" t="str">
        <f>Tabla1[[#This Row],[day_of_the_week]]&amp;"-"&amp;Tabla1[[#This Row],[hour]]&amp;"-"&amp;Tabla1[[#This Row],[cash_type]]&amp;"-"&amp;Tabla1[[#This Row],[card]]&amp;"-"&amp;Tabla1[[#This Row],[coffee_name]]</f>
        <v>viernes-16:04-card-ANON-0000-0000-1170-Cortado</v>
      </c>
      <c r="L2973" t="str">
        <f>IF(COUNTIF($K$2:K2973,K2973)=1,"único","repetido")</f>
        <v>único</v>
      </c>
    </row>
    <row r="2974" spans="1:12" x14ac:dyDescent="0.3">
      <c r="A2974" s="1">
        <v>45695</v>
      </c>
      <c r="B2974" s="2">
        <v>45695.682095960648</v>
      </c>
      <c r="C2974" s="2" t="str">
        <f>TEXT(Tabla1[[#This Row],[date]],"mmm")</f>
        <v>feb</v>
      </c>
      <c r="D2974" s="2" t="str">
        <f>TEXT(Tabla1[[#This Row],[date]],"dddd")</f>
        <v>viernes</v>
      </c>
      <c r="E2974" s="2" t="str">
        <f>TEXT(Tabla1[[#This Row],[datetime]],"hh:mm")</f>
        <v>16:22</v>
      </c>
      <c r="F2974" t="s">
        <v>3</v>
      </c>
      <c r="G2974" t="s">
        <v>1205</v>
      </c>
      <c r="H2974" t="str">
        <f>IF(ISBLANK(G2974),"cash",IF(COUNTIF($D$2:D2974,D2974)=1,"Nuevo","frecuente"))</f>
        <v>frecuente</v>
      </c>
      <c r="I2974" s="8">
        <v>35.76</v>
      </c>
      <c r="J2974" t="s">
        <v>7</v>
      </c>
      <c r="K2974" t="str">
        <f>Tabla1[[#This Row],[day_of_the_week]]&amp;"-"&amp;Tabla1[[#This Row],[hour]]&amp;"-"&amp;Tabla1[[#This Row],[cash_type]]&amp;"-"&amp;Tabla1[[#This Row],[card]]&amp;"-"&amp;Tabla1[[#This Row],[coffee_name]]</f>
        <v>viernes-16:22-card-ANON-0000-0000-1191-Latte</v>
      </c>
      <c r="L2974" t="str">
        <f>IF(COUNTIF($K$2:K2974,K2974)=1,"único","repetido")</f>
        <v>único</v>
      </c>
    </row>
    <row r="2975" spans="1:12" x14ac:dyDescent="0.3">
      <c r="A2975" s="1">
        <v>45695</v>
      </c>
      <c r="B2975" s="2">
        <v>45695.682801805553</v>
      </c>
      <c r="C2975" s="2" t="str">
        <f>TEXT(Tabla1[[#This Row],[date]],"mmm")</f>
        <v>feb</v>
      </c>
      <c r="D2975" s="2" t="str">
        <f>TEXT(Tabla1[[#This Row],[date]],"dddd")</f>
        <v>viernes</v>
      </c>
      <c r="E2975" s="2" t="str">
        <f>TEXT(Tabla1[[#This Row],[datetime]],"hh:mm")</f>
        <v>16:23</v>
      </c>
      <c r="F2975" t="s">
        <v>3</v>
      </c>
      <c r="G2975" t="s">
        <v>1179</v>
      </c>
      <c r="H2975" t="str">
        <f>IF(ISBLANK(G2975),"cash",IF(COUNTIF($D$2:D2975,D2975)=1,"Nuevo","frecuente"))</f>
        <v>frecuente</v>
      </c>
      <c r="I2975" s="8">
        <v>35.76</v>
      </c>
      <c r="J2975" t="s">
        <v>9</v>
      </c>
      <c r="K2975" t="str">
        <f>Tabla1[[#This Row],[day_of_the_week]]&amp;"-"&amp;Tabla1[[#This Row],[hour]]&amp;"-"&amp;Tabla1[[#This Row],[cash_type]]&amp;"-"&amp;Tabla1[[#This Row],[card]]&amp;"-"&amp;Tabla1[[#This Row],[coffee_name]]</f>
        <v>viernes-16:23-card-ANON-0000-0000-1165-Hot Chocolate</v>
      </c>
      <c r="L2975" t="str">
        <f>IF(COUNTIF($K$2:K2975,K2975)=1,"único","repetido")</f>
        <v>único</v>
      </c>
    </row>
    <row r="2976" spans="1:12" x14ac:dyDescent="0.3">
      <c r="A2976" s="1">
        <v>45695</v>
      </c>
      <c r="B2976" s="2">
        <v>45695.683740671295</v>
      </c>
      <c r="C2976" s="2" t="str">
        <f>TEXT(Tabla1[[#This Row],[date]],"mmm")</f>
        <v>feb</v>
      </c>
      <c r="D2976" s="2" t="str">
        <f>TEXT(Tabla1[[#This Row],[date]],"dddd")</f>
        <v>viernes</v>
      </c>
      <c r="E2976" s="2" t="str">
        <f>TEXT(Tabla1[[#This Row],[datetime]],"hh:mm")</f>
        <v>16:24</v>
      </c>
      <c r="F2976" t="s">
        <v>3</v>
      </c>
      <c r="G2976" t="s">
        <v>1179</v>
      </c>
      <c r="H2976" t="str">
        <f>IF(ISBLANK(G2976),"cash",IF(COUNTIF($D$2:D2976,D2976)=1,"Nuevo","frecuente"))</f>
        <v>frecuente</v>
      </c>
      <c r="I2976" s="8">
        <v>35.76</v>
      </c>
      <c r="J2976" t="s">
        <v>7</v>
      </c>
      <c r="K2976" t="str">
        <f>Tabla1[[#This Row],[day_of_the_week]]&amp;"-"&amp;Tabla1[[#This Row],[hour]]&amp;"-"&amp;Tabla1[[#This Row],[cash_type]]&amp;"-"&amp;Tabla1[[#This Row],[card]]&amp;"-"&amp;Tabla1[[#This Row],[coffee_name]]</f>
        <v>viernes-16:24-card-ANON-0000-0000-1165-Latte</v>
      </c>
      <c r="L2976" t="str">
        <f>IF(COUNTIF($K$2:K2976,K2976)=1,"único","repetido")</f>
        <v>único</v>
      </c>
    </row>
    <row r="2977" spans="1:12" x14ac:dyDescent="0.3">
      <c r="A2977" s="1">
        <v>45695</v>
      </c>
      <c r="B2977" s="2">
        <v>45695.779591909719</v>
      </c>
      <c r="C2977" s="2" t="str">
        <f>TEXT(Tabla1[[#This Row],[date]],"mmm")</f>
        <v>feb</v>
      </c>
      <c r="D2977" s="2" t="str">
        <f>TEXT(Tabla1[[#This Row],[date]],"dddd")</f>
        <v>viernes</v>
      </c>
      <c r="E2977" s="2" t="str">
        <f>TEXT(Tabla1[[#This Row],[datetime]],"hh:mm")</f>
        <v>18:42</v>
      </c>
      <c r="F2977" t="s">
        <v>3</v>
      </c>
      <c r="G2977" t="s">
        <v>1192</v>
      </c>
      <c r="H2977" t="str">
        <f>IF(ISBLANK(G2977),"cash",IF(COUNTIF($D$2:D2977,D2977)=1,"Nuevo","frecuente"))</f>
        <v>frecuente</v>
      </c>
      <c r="I2977" s="8">
        <v>35.76</v>
      </c>
      <c r="J2977" t="s">
        <v>18</v>
      </c>
      <c r="K2977" t="str">
        <f>Tabla1[[#This Row],[day_of_the_week]]&amp;"-"&amp;Tabla1[[#This Row],[hour]]&amp;"-"&amp;Tabla1[[#This Row],[cash_type]]&amp;"-"&amp;Tabla1[[#This Row],[card]]&amp;"-"&amp;Tabla1[[#This Row],[coffee_name]]</f>
        <v>viernes-18:42-card-ANON-0000-0000-1178-Cocoa</v>
      </c>
      <c r="L2977" t="str">
        <f>IF(COUNTIF($K$2:K2977,K2977)=1,"único","repetido")</f>
        <v>único</v>
      </c>
    </row>
    <row r="2978" spans="1:12" x14ac:dyDescent="0.3">
      <c r="A2978" s="1">
        <v>45695</v>
      </c>
      <c r="B2978" s="2">
        <v>45695.780278749997</v>
      </c>
      <c r="C2978" s="2" t="str">
        <f>TEXT(Tabla1[[#This Row],[date]],"mmm")</f>
        <v>feb</v>
      </c>
      <c r="D2978" s="2" t="str">
        <f>TEXT(Tabla1[[#This Row],[date]],"dddd")</f>
        <v>viernes</v>
      </c>
      <c r="E2978" s="2" t="str">
        <f>TEXT(Tabla1[[#This Row],[datetime]],"hh:mm")</f>
        <v>18:43</v>
      </c>
      <c r="F2978" t="s">
        <v>3</v>
      </c>
      <c r="G2978" t="s">
        <v>1193</v>
      </c>
      <c r="H2978" t="str">
        <f>IF(ISBLANK(G2978),"cash",IF(COUNTIF($D$2:D2978,D2978)=1,"Nuevo","frecuente"))</f>
        <v>frecuente</v>
      </c>
      <c r="I2978" s="8">
        <v>35.76</v>
      </c>
      <c r="J2978" t="s">
        <v>18</v>
      </c>
      <c r="K2978" t="str">
        <f>Tabla1[[#This Row],[day_of_the_week]]&amp;"-"&amp;Tabla1[[#This Row],[hour]]&amp;"-"&amp;Tabla1[[#This Row],[cash_type]]&amp;"-"&amp;Tabla1[[#This Row],[card]]&amp;"-"&amp;Tabla1[[#This Row],[coffee_name]]</f>
        <v>viernes-18:43-card-ANON-0000-0000-1179-Cocoa</v>
      </c>
      <c r="L2978" t="str">
        <f>IF(COUNTIF($K$2:K2978,K2978)=1,"único","repetido")</f>
        <v>único</v>
      </c>
    </row>
    <row r="2979" spans="1:12" x14ac:dyDescent="0.3">
      <c r="A2979" s="1">
        <v>45695</v>
      </c>
      <c r="B2979" s="2">
        <v>45695.780912523151</v>
      </c>
      <c r="C2979" s="2" t="str">
        <f>TEXT(Tabla1[[#This Row],[date]],"mmm")</f>
        <v>feb</v>
      </c>
      <c r="D2979" s="2" t="str">
        <f>TEXT(Tabla1[[#This Row],[date]],"dddd")</f>
        <v>viernes</v>
      </c>
      <c r="E2979" s="2" t="str">
        <f>TEXT(Tabla1[[#This Row],[datetime]],"hh:mm")</f>
        <v>18:44</v>
      </c>
      <c r="F2979" t="s">
        <v>3</v>
      </c>
      <c r="G2979" t="s">
        <v>1206</v>
      </c>
      <c r="H2979" t="str">
        <f>IF(ISBLANK(G2979),"cash",IF(COUNTIF($D$2:D2979,D2979)=1,"Nuevo","frecuente"))</f>
        <v>frecuente</v>
      </c>
      <c r="I2979" s="8">
        <v>25.96</v>
      </c>
      <c r="J2979" t="s">
        <v>28</v>
      </c>
      <c r="K2979" t="str">
        <f>Tabla1[[#This Row],[day_of_the_week]]&amp;"-"&amp;Tabla1[[#This Row],[hour]]&amp;"-"&amp;Tabla1[[#This Row],[cash_type]]&amp;"-"&amp;Tabla1[[#This Row],[card]]&amp;"-"&amp;Tabla1[[#This Row],[coffee_name]]</f>
        <v>viernes-18:44-card-ANON-0000-0000-1192-Cortado</v>
      </c>
      <c r="L2979" t="str">
        <f>IF(COUNTIF($K$2:K2979,K2979)=1,"único","repetido")</f>
        <v>único</v>
      </c>
    </row>
    <row r="2980" spans="1:12" x14ac:dyDescent="0.3">
      <c r="A2980" s="1">
        <v>45695</v>
      </c>
      <c r="B2980" s="2">
        <v>45695.781517094911</v>
      </c>
      <c r="C2980" s="2" t="str">
        <f>TEXT(Tabla1[[#This Row],[date]],"mmm")</f>
        <v>feb</v>
      </c>
      <c r="D2980" s="2" t="str">
        <f>TEXT(Tabla1[[#This Row],[date]],"dddd")</f>
        <v>viernes</v>
      </c>
      <c r="E2980" s="2" t="str">
        <f>TEXT(Tabla1[[#This Row],[datetime]],"hh:mm")</f>
        <v>18:45</v>
      </c>
      <c r="F2980" t="s">
        <v>3</v>
      </c>
      <c r="G2980" t="s">
        <v>1206</v>
      </c>
      <c r="H2980" t="str">
        <f>IF(ISBLANK(G2980),"cash",IF(COUNTIF($D$2:D2980,D2980)=1,"Nuevo","frecuente"))</f>
        <v>frecuente</v>
      </c>
      <c r="I2980" s="8">
        <v>35.76</v>
      </c>
      <c r="J2980" t="s">
        <v>18</v>
      </c>
      <c r="K2980" t="str">
        <f>Tabla1[[#This Row],[day_of_the_week]]&amp;"-"&amp;Tabla1[[#This Row],[hour]]&amp;"-"&amp;Tabla1[[#This Row],[cash_type]]&amp;"-"&amp;Tabla1[[#This Row],[card]]&amp;"-"&amp;Tabla1[[#This Row],[coffee_name]]</f>
        <v>viernes-18:45-card-ANON-0000-0000-1192-Cocoa</v>
      </c>
      <c r="L2980" t="str">
        <f>IF(COUNTIF($K$2:K2980,K2980)=1,"único","repetido")</f>
        <v>único</v>
      </c>
    </row>
    <row r="2981" spans="1:12" x14ac:dyDescent="0.3">
      <c r="A2981" s="1">
        <v>45695</v>
      </c>
      <c r="B2981" s="2">
        <v>45695.840965428244</v>
      </c>
      <c r="C2981" s="2" t="str">
        <f>TEXT(Tabla1[[#This Row],[date]],"mmm")</f>
        <v>feb</v>
      </c>
      <c r="D2981" s="2" t="str">
        <f>TEXT(Tabla1[[#This Row],[date]],"dddd")</f>
        <v>viernes</v>
      </c>
      <c r="E2981" s="2" t="str">
        <f>TEXT(Tabla1[[#This Row],[datetime]],"hh:mm")</f>
        <v>20:10</v>
      </c>
      <c r="F2981" t="s">
        <v>3</v>
      </c>
      <c r="G2981" t="s">
        <v>1207</v>
      </c>
      <c r="H2981" t="str">
        <f>IF(ISBLANK(G2981),"cash",IF(COUNTIF($D$2:D2981,D2981)=1,"Nuevo","frecuente"))</f>
        <v>frecuente</v>
      </c>
      <c r="I2981" s="8">
        <v>35.76</v>
      </c>
      <c r="J2981" t="s">
        <v>18</v>
      </c>
      <c r="K2981" t="str">
        <f>Tabla1[[#This Row],[day_of_the_week]]&amp;"-"&amp;Tabla1[[#This Row],[hour]]&amp;"-"&amp;Tabla1[[#This Row],[cash_type]]&amp;"-"&amp;Tabla1[[#This Row],[card]]&amp;"-"&amp;Tabla1[[#This Row],[coffee_name]]</f>
        <v>viernes-20:10-card-ANON-0000-0000-1193-Cocoa</v>
      </c>
      <c r="L2981" t="str">
        <f>IF(COUNTIF($K$2:K2981,K2981)=1,"único","repetido")</f>
        <v>único</v>
      </c>
    </row>
    <row r="2982" spans="1:12" x14ac:dyDescent="0.3">
      <c r="A2982" s="1">
        <v>45695</v>
      </c>
      <c r="B2982" s="2">
        <v>45695.854825671297</v>
      </c>
      <c r="C2982" s="2" t="str">
        <f>TEXT(Tabla1[[#This Row],[date]],"mmm")</f>
        <v>feb</v>
      </c>
      <c r="D2982" s="2" t="str">
        <f>TEXT(Tabla1[[#This Row],[date]],"dddd")</f>
        <v>viernes</v>
      </c>
      <c r="E2982" s="2" t="str">
        <f>TEXT(Tabla1[[#This Row],[datetime]],"hh:mm")</f>
        <v>20:30</v>
      </c>
      <c r="F2982" t="s">
        <v>3</v>
      </c>
      <c r="G2982" t="s">
        <v>1175</v>
      </c>
      <c r="H2982" t="str">
        <f>IF(ISBLANK(G2982),"cash",IF(COUNTIF($D$2:D2982,D2982)=1,"Nuevo","frecuente"))</f>
        <v>frecuente</v>
      </c>
      <c r="I2982" s="8">
        <v>25.96</v>
      </c>
      <c r="J2982" t="s">
        <v>28</v>
      </c>
      <c r="K2982" t="str">
        <f>Tabla1[[#This Row],[day_of_the_week]]&amp;"-"&amp;Tabla1[[#This Row],[hour]]&amp;"-"&amp;Tabla1[[#This Row],[cash_type]]&amp;"-"&amp;Tabla1[[#This Row],[card]]&amp;"-"&amp;Tabla1[[#This Row],[coffee_name]]</f>
        <v>viernes-20:30-card-ANON-0000-0000-1161-Cortado</v>
      </c>
      <c r="L2982" t="str">
        <f>IF(COUNTIF($K$2:K2982,K2982)=1,"único","repetido")</f>
        <v>único</v>
      </c>
    </row>
    <row r="2983" spans="1:12" x14ac:dyDescent="0.3">
      <c r="A2983" s="1">
        <v>45696</v>
      </c>
      <c r="B2983" s="2">
        <v>45696.376191354168</v>
      </c>
      <c r="C2983" s="2" t="str">
        <f>TEXT(Tabla1[[#This Row],[date]],"mmm")</f>
        <v>feb</v>
      </c>
      <c r="D2983" s="2" t="str">
        <f>TEXT(Tabla1[[#This Row],[date]],"dddd")</f>
        <v>sábado</v>
      </c>
      <c r="E2983" s="2" t="str">
        <f>TEXT(Tabla1[[#This Row],[datetime]],"hh:mm")</f>
        <v>09:01</v>
      </c>
      <c r="F2983" t="s">
        <v>3</v>
      </c>
      <c r="G2983" t="s">
        <v>1177</v>
      </c>
      <c r="H2983" t="str">
        <f>IF(ISBLANK(G2983),"cash",IF(COUNTIF($D$2:D2983,D2983)=1,"Nuevo","frecuente"))</f>
        <v>frecuente</v>
      </c>
      <c r="I2983" s="8">
        <v>25.96</v>
      </c>
      <c r="J2983" t="s">
        <v>11</v>
      </c>
      <c r="K2983" t="str">
        <f>Tabla1[[#This Row],[day_of_the_week]]&amp;"-"&amp;Tabla1[[#This Row],[hour]]&amp;"-"&amp;Tabla1[[#This Row],[cash_type]]&amp;"-"&amp;Tabla1[[#This Row],[card]]&amp;"-"&amp;Tabla1[[#This Row],[coffee_name]]</f>
        <v>sábado-09:01-card-ANON-0000-0000-1163-Americano</v>
      </c>
      <c r="L2983" t="str">
        <f>IF(COUNTIF($K$2:K2983,K2983)=1,"único","repetido")</f>
        <v>único</v>
      </c>
    </row>
    <row r="2984" spans="1:12" x14ac:dyDescent="0.3">
      <c r="A2984" s="1">
        <v>45696</v>
      </c>
      <c r="B2984" s="2">
        <v>45696.45575335648</v>
      </c>
      <c r="C2984" s="2" t="str">
        <f>TEXT(Tabla1[[#This Row],[date]],"mmm")</f>
        <v>feb</v>
      </c>
      <c r="D2984" s="2" t="str">
        <f>TEXT(Tabla1[[#This Row],[date]],"dddd")</f>
        <v>sábado</v>
      </c>
      <c r="E2984" s="2" t="str">
        <f>TEXT(Tabla1[[#This Row],[datetime]],"hh:mm")</f>
        <v>10:56</v>
      </c>
      <c r="F2984" t="s">
        <v>3</v>
      </c>
      <c r="G2984" t="s">
        <v>1167</v>
      </c>
      <c r="H2984" t="str">
        <f>IF(ISBLANK(G2984),"cash",IF(COUNTIF($D$2:D2984,D2984)=1,"Nuevo","frecuente"))</f>
        <v>frecuente</v>
      </c>
      <c r="I2984" s="8">
        <v>30.86</v>
      </c>
      <c r="J2984" t="s">
        <v>14</v>
      </c>
      <c r="K2984" t="str">
        <f>Tabla1[[#This Row],[day_of_the_week]]&amp;"-"&amp;Tabla1[[#This Row],[hour]]&amp;"-"&amp;Tabla1[[#This Row],[cash_type]]&amp;"-"&amp;Tabla1[[#This Row],[card]]&amp;"-"&amp;Tabla1[[#This Row],[coffee_name]]</f>
        <v>sábado-10:56-card-ANON-0000-0000-1153-Americano with Milk</v>
      </c>
      <c r="L2984" t="str">
        <f>IF(COUNTIF($K$2:K2984,K2984)=1,"único","repetido")</f>
        <v>único</v>
      </c>
    </row>
    <row r="2985" spans="1:12" x14ac:dyDescent="0.3">
      <c r="A2985" s="1">
        <v>45696</v>
      </c>
      <c r="B2985" s="2">
        <v>45696.460201215275</v>
      </c>
      <c r="C2985" s="2" t="str">
        <f>TEXT(Tabla1[[#This Row],[date]],"mmm")</f>
        <v>feb</v>
      </c>
      <c r="D2985" s="2" t="str">
        <f>TEXT(Tabla1[[#This Row],[date]],"dddd")</f>
        <v>sábado</v>
      </c>
      <c r="E2985" s="2" t="str">
        <f>TEXT(Tabla1[[#This Row],[datetime]],"hh:mm")</f>
        <v>11:02</v>
      </c>
      <c r="F2985" t="s">
        <v>3</v>
      </c>
      <c r="G2985" t="s">
        <v>1208</v>
      </c>
      <c r="H2985" t="str">
        <f>IF(ISBLANK(G2985),"cash",IF(COUNTIF($D$2:D2985,D2985)=1,"Nuevo","frecuente"))</f>
        <v>frecuente</v>
      </c>
      <c r="I2985" s="8">
        <v>25.96</v>
      </c>
      <c r="J2985" t="s">
        <v>28</v>
      </c>
      <c r="K2985" t="str">
        <f>Tabla1[[#This Row],[day_of_the_week]]&amp;"-"&amp;Tabla1[[#This Row],[hour]]&amp;"-"&amp;Tabla1[[#This Row],[cash_type]]&amp;"-"&amp;Tabla1[[#This Row],[card]]&amp;"-"&amp;Tabla1[[#This Row],[coffee_name]]</f>
        <v>sábado-11:02-card-ANON-0000-0000-1194-Cortado</v>
      </c>
      <c r="L2985" t="str">
        <f>IF(COUNTIF($K$2:K2985,K2985)=1,"único","repetido")</f>
        <v>único</v>
      </c>
    </row>
    <row r="2986" spans="1:12" x14ac:dyDescent="0.3">
      <c r="A2986" s="1">
        <v>45696</v>
      </c>
      <c r="B2986" s="2">
        <v>45696.485808819445</v>
      </c>
      <c r="C2986" s="2" t="str">
        <f>TEXT(Tabla1[[#This Row],[date]],"mmm")</f>
        <v>feb</v>
      </c>
      <c r="D2986" s="2" t="str">
        <f>TEXT(Tabla1[[#This Row],[date]],"dddd")</f>
        <v>sábado</v>
      </c>
      <c r="E2986" s="2" t="str">
        <f>TEXT(Tabla1[[#This Row],[datetime]],"hh:mm")</f>
        <v>11:39</v>
      </c>
      <c r="F2986" t="s">
        <v>3</v>
      </c>
      <c r="G2986" t="s">
        <v>1209</v>
      </c>
      <c r="H2986" t="str">
        <f>IF(ISBLANK(G2986),"cash",IF(COUNTIF($D$2:D2986,D2986)=1,"Nuevo","frecuente"))</f>
        <v>frecuente</v>
      </c>
      <c r="I2986" s="8">
        <v>25.96</v>
      </c>
      <c r="J2986" t="s">
        <v>11</v>
      </c>
      <c r="K2986" t="str">
        <f>Tabla1[[#This Row],[day_of_the_week]]&amp;"-"&amp;Tabla1[[#This Row],[hour]]&amp;"-"&amp;Tabla1[[#This Row],[cash_type]]&amp;"-"&amp;Tabla1[[#This Row],[card]]&amp;"-"&amp;Tabla1[[#This Row],[coffee_name]]</f>
        <v>sábado-11:39-card-ANON-0000-0000-1195-Americano</v>
      </c>
      <c r="L2986" t="str">
        <f>IF(COUNTIF($K$2:K2986,K2986)=1,"único","repetido")</f>
        <v>único</v>
      </c>
    </row>
    <row r="2987" spans="1:12" x14ac:dyDescent="0.3">
      <c r="A2987" s="1">
        <v>45696</v>
      </c>
      <c r="B2987" s="2">
        <v>45696.532093055554</v>
      </c>
      <c r="C2987" s="2" t="str">
        <f>TEXT(Tabla1[[#This Row],[date]],"mmm")</f>
        <v>feb</v>
      </c>
      <c r="D2987" s="2" t="str">
        <f>TEXT(Tabla1[[#This Row],[date]],"dddd")</f>
        <v>sábado</v>
      </c>
      <c r="E2987" s="2" t="str">
        <f>TEXT(Tabla1[[#This Row],[datetime]],"hh:mm")</f>
        <v>12:46</v>
      </c>
      <c r="F2987" t="s">
        <v>3</v>
      </c>
      <c r="G2987" t="s">
        <v>1181</v>
      </c>
      <c r="H2987" t="str">
        <f>IF(ISBLANK(G2987),"cash",IF(COUNTIF($D$2:D2987,D2987)=1,"Nuevo","frecuente"))</f>
        <v>frecuente</v>
      </c>
      <c r="I2987" s="8">
        <v>25.96</v>
      </c>
      <c r="J2987" t="s">
        <v>11</v>
      </c>
      <c r="K2987" t="str">
        <f>Tabla1[[#This Row],[day_of_the_week]]&amp;"-"&amp;Tabla1[[#This Row],[hour]]&amp;"-"&amp;Tabla1[[#This Row],[cash_type]]&amp;"-"&amp;Tabla1[[#This Row],[card]]&amp;"-"&amp;Tabla1[[#This Row],[coffee_name]]</f>
        <v>sábado-12:46-card-ANON-0000-0000-1167-Americano</v>
      </c>
      <c r="L2987" t="str">
        <f>IF(COUNTIF($K$2:K2987,K2987)=1,"único","repetido")</f>
        <v>único</v>
      </c>
    </row>
    <row r="2988" spans="1:12" x14ac:dyDescent="0.3">
      <c r="A2988" s="1">
        <v>45696</v>
      </c>
      <c r="B2988" s="2">
        <v>45696.560273009258</v>
      </c>
      <c r="C2988" s="2" t="str">
        <f>TEXT(Tabla1[[#This Row],[date]],"mmm")</f>
        <v>feb</v>
      </c>
      <c r="D2988" s="2" t="str">
        <f>TEXT(Tabla1[[#This Row],[date]],"dddd")</f>
        <v>sábado</v>
      </c>
      <c r="E2988" s="2" t="str">
        <f>TEXT(Tabla1[[#This Row],[datetime]],"hh:mm")</f>
        <v>13:26</v>
      </c>
      <c r="F2988" t="s">
        <v>3</v>
      </c>
      <c r="G2988" t="s">
        <v>1184</v>
      </c>
      <c r="H2988" t="str">
        <f>IF(ISBLANK(G2988),"cash",IF(COUNTIF($D$2:D2988,D2988)=1,"Nuevo","frecuente"))</f>
        <v>frecuente</v>
      </c>
      <c r="I2988" s="8">
        <v>25.96</v>
      </c>
      <c r="J2988" t="s">
        <v>11</v>
      </c>
      <c r="K2988" t="str">
        <f>Tabla1[[#This Row],[day_of_the_week]]&amp;"-"&amp;Tabla1[[#This Row],[hour]]&amp;"-"&amp;Tabla1[[#This Row],[cash_type]]&amp;"-"&amp;Tabla1[[#This Row],[card]]&amp;"-"&amp;Tabla1[[#This Row],[coffee_name]]</f>
        <v>sábado-13:26-card-ANON-0000-0000-1170-Americano</v>
      </c>
      <c r="L2988" t="str">
        <f>IF(COUNTIF($K$2:K2988,K2988)=1,"único","repetido")</f>
        <v>único</v>
      </c>
    </row>
    <row r="2989" spans="1:12" x14ac:dyDescent="0.3">
      <c r="A2989" s="1">
        <v>45696</v>
      </c>
      <c r="B2989" s="2">
        <v>45696.629909305557</v>
      </c>
      <c r="C2989" s="2" t="str">
        <f>TEXT(Tabla1[[#This Row],[date]],"mmm")</f>
        <v>feb</v>
      </c>
      <c r="D2989" s="2" t="str">
        <f>TEXT(Tabla1[[#This Row],[date]],"dddd")</f>
        <v>sábado</v>
      </c>
      <c r="E2989" s="2" t="str">
        <f>TEXT(Tabla1[[#This Row],[datetime]],"hh:mm")</f>
        <v>15:07</v>
      </c>
      <c r="F2989" t="s">
        <v>3</v>
      </c>
      <c r="G2989" t="s">
        <v>1124</v>
      </c>
      <c r="H2989" t="str">
        <f>IF(ISBLANK(G2989),"cash",IF(COUNTIF($D$2:D2989,D2989)=1,"Nuevo","frecuente"))</f>
        <v>frecuente</v>
      </c>
      <c r="I2989" s="8">
        <v>25.96</v>
      </c>
      <c r="J2989" t="s">
        <v>11</v>
      </c>
      <c r="K2989" t="str">
        <f>Tabla1[[#This Row],[day_of_the_week]]&amp;"-"&amp;Tabla1[[#This Row],[hour]]&amp;"-"&amp;Tabla1[[#This Row],[cash_type]]&amp;"-"&amp;Tabla1[[#This Row],[card]]&amp;"-"&amp;Tabla1[[#This Row],[coffee_name]]</f>
        <v>sábado-15:07-card-ANON-0000-0000-1110-Americano</v>
      </c>
      <c r="L2989" t="str">
        <f>IF(COUNTIF($K$2:K2989,K2989)=1,"único","repetido")</f>
        <v>único</v>
      </c>
    </row>
    <row r="2990" spans="1:12" x14ac:dyDescent="0.3">
      <c r="A2990" s="1">
        <v>45696</v>
      </c>
      <c r="B2990" s="2">
        <v>45696.630662152776</v>
      </c>
      <c r="C2990" s="2" t="str">
        <f>TEXT(Tabla1[[#This Row],[date]],"mmm")</f>
        <v>feb</v>
      </c>
      <c r="D2990" s="2" t="str">
        <f>TEXT(Tabla1[[#This Row],[date]],"dddd")</f>
        <v>sábado</v>
      </c>
      <c r="E2990" s="2" t="str">
        <f>TEXT(Tabla1[[#This Row],[datetime]],"hh:mm")</f>
        <v>15:08</v>
      </c>
      <c r="F2990" t="s">
        <v>3</v>
      </c>
      <c r="G2990" t="s">
        <v>1124</v>
      </c>
      <c r="H2990" t="str">
        <f>IF(ISBLANK(G2990),"cash",IF(COUNTIF($D$2:D2990,D2990)=1,"Nuevo","frecuente"))</f>
        <v>frecuente</v>
      </c>
      <c r="I2990" s="8">
        <v>25.96</v>
      </c>
      <c r="J2990" t="s">
        <v>11</v>
      </c>
      <c r="K2990" t="str">
        <f>Tabla1[[#This Row],[day_of_the_week]]&amp;"-"&amp;Tabla1[[#This Row],[hour]]&amp;"-"&amp;Tabla1[[#This Row],[cash_type]]&amp;"-"&amp;Tabla1[[#This Row],[card]]&amp;"-"&amp;Tabla1[[#This Row],[coffee_name]]</f>
        <v>sábado-15:08-card-ANON-0000-0000-1110-Americano</v>
      </c>
      <c r="L2990" t="str">
        <f>IF(COUNTIF($K$2:K2990,K2990)=1,"único","repetido")</f>
        <v>único</v>
      </c>
    </row>
    <row r="2991" spans="1:12" x14ac:dyDescent="0.3">
      <c r="A2991" s="1">
        <v>45697</v>
      </c>
      <c r="B2991" s="2">
        <v>45697.367640173608</v>
      </c>
      <c r="C2991" s="2" t="str">
        <f>TEXT(Tabla1[[#This Row],[date]],"mmm")</f>
        <v>feb</v>
      </c>
      <c r="D2991" s="2" t="str">
        <f>TEXT(Tabla1[[#This Row],[date]],"dddd")</f>
        <v>domingo</v>
      </c>
      <c r="E2991" s="2" t="str">
        <f>TEXT(Tabla1[[#This Row],[datetime]],"hh:mm")</f>
        <v>08:49</v>
      </c>
      <c r="F2991" t="s">
        <v>3</v>
      </c>
      <c r="G2991" t="s">
        <v>1175</v>
      </c>
      <c r="H2991" t="str">
        <f>IF(ISBLANK(G2991),"cash",IF(COUNTIF($D$2:D2991,D2991)=1,"Nuevo","frecuente"))</f>
        <v>frecuente</v>
      </c>
      <c r="I2991" s="8">
        <v>35.76</v>
      </c>
      <c r="J2991" t="s">
        <v>18</v>
      </c>
      <c r="K2991" t="str">
        <f>Tabla1[[#This Row],[day_of_the_week]]&amp;"-"&amp;Tabla1[[#This Row],[hour]]&amp;"-"&amp;Tabla1[[#This Row],[cash_type]]&amp;"-"&amp;Tabla1[[#This Row],[card]]&amp;"-"&amp;Tabla1[[#This Row],[coffee_name]]</f>
        <v>domingo-08:49-card-ANON-0000-0000-1161-Cocoa</v>
      </c>
      <c r="L2991" t="str">
        <f>IF(COUNTIF($K$2:K2991,K2991)=1,"único","repetido")</f>
        <v>único</v>
      </c>
    </row>
    <row r="2992" spans="1:12" x14ac:dyDescent="0.3">
      <c r="A2992" s="1">
        <v>45697</v>
      </c>
      <c r="B2992" s="2">
        <v>45697.438300752314</v>
      </c>
      <c r="C2992" s="2" t="str">
        <f>TEXT(Tabla1[[#This Row],[date]],"mmm")</f>
        <v>feb</v>
      </c>
      <c r="D2992" s="2" t="str">
        <f>TEXT(Tabla1[[#This Row],[date]],"dddd")</f>
        <v>domingo</v>
      </c>
      <c r="E2992" s="2" t="str">
        <f>TEXT(Tabla1[[#This Row],[datetime]],"hh:mm")</f>
        <v>10:31</v>
      </c>
      <c r="F2992" t="s">
        <v>3</v>
      </c>
      <c r="G2992" t="s">
        <v>1171</v>
      </c>
      <c r="H2992" t="str">
        <f>IF(ISBLANK(G2992),"cash",IF(COUNTIF($D$2:D2992,D2992)=1,"Nuevo","frecuente"))</f>
        <v>frecuente</v>
      </c>
      <c r="I2992" s="8">
        <v>30.86</v>
      </c>
      <c r="J2992" t="s">
        <v>14</v>
      </c>
      <c r="K2992" t="str">
        <f>Tabla1[[#This Row],[day_of_the_week]]&amp;"-"&amp;Tabla1[[#This Row],[hour]]&amp;"-"&amp;Tabla1[[#This Row],[cash_type]]&amp;"-"&amp;Tabla1[[#This Row],[card]]&amp;"-"&amp;Tabla1[[#This Row],[coffee_name]]</f>
        <v>domingo-10:31-card-ANON-0000-0000-1157-Americano with Milk</v>
      </c>
      <c r="L2992" t="str">
        <f>IF(COUNTIF($K$2:K2992,K2992)=1,"único","repetido")</f>
        <v>único</v>
      </c>
    </row>
    <row r="2993" spans="1:12" x14ac:dyDescent="0.3">
      <c r="A2993" s="1">
        <v>45697</v>
      </c>
      <c r="B2993" s="2">
        <v>45697.452407627316</v>
      </c>
      <c r="C2993" s="2" t="str">
        <f>TEXT(Tabla1[[#This Row],[date]],"mmm")</f>
        <v>feb</v>
      </c>
      <c r="D2993" s="2" t="str">
        <f>TEXT(Tabla1[[#This Row],[date]],"dddd")</f>
        <v>domingo</v>
      </c>
      <c r="E2993" s="2" t="str">
        <f>TEXT(Tabla1[[#This Row],[datetime]],"hh:mm")</f>
        <v>10:51</v>
      </c>
      <c r="F2993" t="s">
        <v>3</v>
      </c>
      <c r="G2993" t="s">
        <v>1177</v>
      </c>
      <c r="H2993" t="str">
        <f>IF(ISBLANK(G2993),"cash",IF(COUNTIF($D$2:D2993,D2993)=1,"Nuevo","frecuente"))</f>
        <v>frecuente</v>
      </c>
      <c r="I2993" s="8">
        <v>25.96</v>
      </c>
      <c r="J2993" t="s">
        <v>11</v>
      </c>
      <c r="K2993" t="str">
        <f>Tabla1[[#This Row],[day_of_the_week]]&amp;"-"&amp;Tabla1[[#This Row],[hour]]&amp;"-"&amp;Tabla1[[#This Row],[cash_type]]&amp;"-"&amp;Tabla1[[#This Row],[card]]&amp;"-"&amp;Tabla1[[#This Row],[coffee_name]]</f>
        <v>domingo-10:51-card-ANON-0000-0000-1163-Americano</v>
      </c>
      <c r="L2993" t="str">
        <f>IF(COUNTIF($K$2:K2993,K2993)=1,"único","repetido")</f>
        <v>único</v>
      </c>
    </row>
    <row r="2994" spans="1:12" x14ac:dyDescent="0.3">
      <c r="A2994" s="1">
        <v>45697</v>
      </c>
      <c r="B2994" s="2">
        <v>45697.503530173613</v>
      </c>
      <c r="C2994" s="2" t="str">
        <f>TEXT(Tabla1[[#This Row],[date]],"mmm")</f>
        <v>feb</v>
      </c>
      <c r="D2994" s="2" t="str">
        <f>TEXT(Tabla1[[#This Row],[date]],"dddd")</f>
        <v>domingo</v>
      </c>
      <c r="E2994" s="2" t="str">
        <f>TEXT(Tabla1[[#This Row],[datetime]],"hh:mm")</f>
        <v>12:05</v>
      </c>
      <c r="F2994" t="s">
        <v>3</v>
      </c>
      <c r="G2994" t="s">
        <v>1210</v>
      </c>
      <c r="H2994" t="str">
        <f>IF(ISBLANK(G2994),"cash",IF(COUNTIF($D$2:D2994,D2994)=1,"Nuevo","frecuente"))</f>
        <v>frecuente</v>
      </c>
      <c r="I2994" s="8">
        <v>35.76</v>
      </c>
      <c r="J2994" t="s">
        <v>7</v>
      </c>
      <c r="K2994" t="str">
        <f>Tabla1[[#This Row],[day_of_the_week]]&amp;"-"&amp;Tabla1[[#This Row],[hour]]&amp;"-"&amp;Tabla1[[#This Row],[cash_type]]&amp;"-"&amp;Tabla1[[#This Row],[card]]&amp;"-"&amp;Tabla1[[#This Row],[coffee_name]]</f>
        <v>domingo-12:05-card-ANON-0000-0000-1196-Latte</v>
      </c>
      <c r="L2994" t="str">
        <f>IF(COUNTIF($K$2:K2994,K2994)=1,"único","repetido")</f>
        <v>único</v>
      </c>
    </row>
    <row r="2995" spans="1:12" x14ac:dyDescent="0.3">
      <c r="A2995" s="1">
        <v>45697</v>
      </c>
      <c r="B2995" s="2">
        <v>45697.63413392361</v>
      </c>
      <c r="C2995" s="2" t="str">
        <f>TEXT(Tabla1[[#This Row],[date]],"mmm")</f>
        <v>feb</v>
      </c>
      <c r="D2995" s="2" t="str">
        <f>TEXT(Tabla1[[#This Row],[date]],"dddd")</f>
        <v>domingo</v>
      </c>
      <c r="E2995" s="2" t="str">
        <f>TEXT(Tabla1[[#This Row],[datetime]],"hh:mm")</f>
        <v>15:13</v>
      </c>
      <c r="F2995" t="s">
        <v>3</v>
      </c>
      <c r="G2995" t="s">
        <v>1203</v>
      </c>
      <c r="H2995" t="str">
        <f>IF(ISBLANK(G2995),"cash",IF(COUNTIF($D$2:D2995,D2995)=1,"Nuevo","frecuente"))</f>
        <v>frecuente</v>
      </c>
      <c r="I2995" s="8">
        <v>35.76</v>
      </c>
      <c r="J2995" t="s">
        <v>18</v>
      </c>
      <c r="K2995" t="str">
        <f>Tabla1[[#This Row],[day_of_the_week]]&amp;"-"&amp;Tabla1[[#This Row],[hour]]&amp;"-"&amp;Tabla1[[#This Row],[cash_type]]&amp;"-"&amp;Tabla1[[#This Row],[card]]&amp;"-"&amp;Tabla1[[#This Row],[coffee_name]]</f>
        <v>domingo-15:13-card-ANON-0000-0000-1189-Cocoa</v>
      </c>
      <c r="L2995" t="str">
        <f>IF(COUNTIF($K$2:K2995,K2995)=1,"único","repetido")</f>
        <v>único</v>
      </c>
    </row>
    <row r="2996" spans="1:12" x14ac:dyDescent="0.3">
      <c r="A2996" s="1">
        <v>45697</v>
      </c>
      <c r="B2996" s="2">
        <v>45697.634749363424</v>
      </c>
      <c r="C2996" s="2" t="str">
        <f>TEXT(Tabla1[[#This Row],[date]],"mmm")</f>
        <v>feb</v>
      </c>
      <c r="D2996" s="2" t="str">
        <f>TEXT(Tabla1[[#This Row],[date]],"dddd")</f>
        <v>domingo</v>
      </c>
      <c r="E2996" s="2" t="str">
        <f>TEXT(Tabla1[[#This Row],[datetime]],"hh:mm")</f>
        <v>15:14</v>
      </c>
      <c r="F2996" t="s">
        <v>3</v>
      </c>
      <c r="G2996" t="s">
        <v>1203</v>
      </c>
      <c r="H2996" t="str">
        <f>IF(ISBLANK(G2996),"cash",IF(COUNTIF($D$2:D2996,D2996)=1,"Nuevo","frecuente"))</f>
        <v>frecuente</v>
      </c>
      <c r="I2996" s="8">
        <v>35.76</v>
      </c>
      <c r="J2996" t="s">
        <v>7</v>
      </c>
      <c r="K2996" t="str">
        <f>Tabla1[[#This Row],[day_of_the_week]]&amp;"-"&amp;Tabla1[[#This Row],[hour]]&amp;"-"&amp;Tabla1[[#This Row],[cash_type]]&amp;"-"&amp;Tabla1[[#This Row],[card]]&amp;"-"&amp;Tabla1[[#This Row],[coffee_name]]</f>
        <v>domingo-15:14-card-ANON-0000-0000-1189-Latte</v>
      </c>
      <c r="L2996" t="str">
        <f>IF(COUNTIF($K$2:K2996,K2996)=1,"único","repetido")</f>
        <v>único</v>
      </c>
    </row>
    <row r="2997" spans="1:12" x14ac:dyDescent="0.3">
      <c r="A2997" s="1">
        <v>45697</v>
      </c>
      <c r="B2997" s="2">
        <v>45697.63608679398</v>
      </c>
      <c r="C2997" s="2" t="str">
        <f>TEXT(Tabla1[[#This Row],[date]],"mmm")</f>
        <v>feb</v>
      </c>
      <c r="D2997" s="2" t="str">
        <f>TEXT(Tabla1[[#This Row],[date]],"dddd")</f>
        <v>domingo</v>
      </c>
      <c r="E2997" s="2" t="str">
        <f>TEXT(Tabla1[[#This Row],[datetime]],"hh:mm")</f>
        <v>15:15</v>
      </c>
      <c r="F2997" t="s">
        <v>3</v>
      </c>
      <c r="G2997" t="s">
        <v>1192</v>
      </c>
      <c r="H2997" t="str">
        <f>IF(ISBLANK(G2997),"cash",IF(COUNTIF($D$2:D2997,D2997)=1,"Nuevo","frecuente"))</f>
        <v>frecuente</v>
      </c>
      <c r="I2997" s="8">
        <v>35.76</v>
      </c>
      <c r="J2997" t="s">
        <v>9</v>
      </c>
      <c r="K2997" t="str">
        <f>Tabla1[[#This Row],[day_of_the_week]]&amp;"-"&amp;Tabla1[[#This Row],[hour]]&amp;"-"&amp;Tabla1[[#This Row],[cash_type]]&amp;"-"&amp;Tabla1[[#This Row],[card]]&amp;"-"&amp;Tabla1[[#This Row],[coffee_name]]</f>
        <v>domingo-15:15-card-ANON-0000-0000-1178-Hot Chocolate</v>
      </c>
      <c r="L2997" t="str">
        <f>IF(COUNTIF($K$2:K2997,K2997)=1,"único","repetido")</f>
        <v>único</v>
      </c>
    </row>
    <row r="2998" spans="1:12" x14ac:dyDescent="0.3">
      <c r="A2998" s="1">
        <v>45697</v>
      </c>
      <c r="B2998" s="2">
        <v>45697.636715555556</v>
      </c>
      <c r="C2998" s="2" t="str">
        <f>TEXT(Tabla1[[#This Row],[date]],"mmm")</f>
        <v>feb</v>
      </c>
      <c r="D2998" s="2" t="str">
        <f>TEXT(Tabla1[[#This Row],[date]],"dddd")</f>
        <v>domingo</v>
      </c>
      <c r="E2998" s="2" t="str">
        <f>TEXT(Tabla1[[#This Row],[datetime]],"hh:mm")</f>
        <v>15:16</v>
      </c>
      <c r="F2998" t="s">
        <v>3</v>
      </c>
      <c r="G2998" t="s">
        <v>1193</v>
      </c>
      <c r="H2998" t="str">
        <f>IF(ISBLANK(G2998),"cash",IF(COUNTIF($D$2:D2998,D2998)=1,"Nuevo","frecuente"))</f>
        <v>frecuente</v>
      </c>
      <c r="I2998" s="8">
        <v>35.76</v>
      </c>
      <c r="J2998" t="s">
        <v>18</v>
      </c>
      <c r="K2998" t="str">
        <f>Tabla1[[#This Row],[day_of_the_week]]&amp;"-"&amp;Tabla1[[#This Row],[hour]]&amp;"-"&amp;Tabla1[[#This Row],[cash_type]]&amp;"-"&amp;Tabla1[[#This Row],[card]]&amp;"-"&amp;Tabla1[[#This Row],[coffee_name]]</f>
        <v>domingo-15:16-card-ANON-0000-0000-1179-Cocoa</v>
      </c>
      <c r="L2998" t="str">
        <f>IF(COUNTIF($K$2:K2998,K2998)=1,"único","repetido")</f>
        <v>único</v>
      </c>
    </row>
    <row r="2999" spans="1:12" x14ac:dyDescent="0.3">
      <c r="A2999" s="1">
        <v>45697</v>
      </c>
      <c r="B2999" s="2">
        <v>45697.680773437503</v>
      </c>
      <c r="C2999" s="2" t="str">
        <f>TEXT(Tabla1[[#This Row],[date]],"mmm")</f>
        <v>feb</v>
      </c>
      <c r="D2999" s="2" t="str">
        <f>TEXT(Tabla1[[#This Row],[date]],"dddd")</f>
        <v>domingo</v>
      </c>
      <c r="E2999" s="2" t="str">
        <f>TEXT(Tabla1[[#This Row],[datetime]],"hh:mm")</f>
        <v>16:20</v>
      </c>
      <c r="F2999" t="s">
        <v>3</v>
      </c>
      <c r="G2999" t="s">
        <v>1175</v>
      </c>
      <c r="H2999" t="str">
        <f>IF(ISBLANK(G2999),"cash",IF(COUNTIF($D$2:D2999,D2999)=1,"Nuevo","frecuente"))</f>
        <v>frecuente</v>
      </c>
      <c r="I2999" s="8">
        <v>25.96</v>
      </c>
      <c r="J2999" t="s">
        <v>28</v>
      </c>
      <c r="K2999" t="str">
        <f>Tabla1[[#This Row],[day_of_the_week]]&amp;"-"&amp;Tabla1[[#This Row],[hour]]&amp;"-"&amp;Tabla1[[#This Row],[cash_type]]&amp;"-"&amp;Tabla1[[#This Row],[card]]&amp;"-"&amp;Tabla1[[#This Row],[coffee_name]]</f>
        <v>domingo-16:20-card-ANON-0000-0000-1161-Cortado</v>
      </c>
      <c r="L2999" t="str">
        <f>IF(COUNTIF($K$2:K2999,K2999)=1,"único","repetido")</f>
        <v>único</v>
      </c>
    </row>
    <row r="3000" spans="1:12" x14ac:dyDescent="0.3">
      <c r="A3000" s="1">
        <v>45698</v>
      </c>
      <c r="B3000" s="2">
        <v>45698.292900219909</v>
      </c>
      <c r="C3000" s="2" t="str">
        <f>TEXT(Tabla1[[#This Row],[date]],"mmm")</f>
        <v>feb</v>
      </c>
      <c r="D3000" s="2" t="str">
        <f>TEXT(Tabla1[[#This Row],[date]],"dddd")</f>
        <v>lunes</v>
      </c>
      <c r="E3000" s="2" t="str">
        <f>TEXT(Tabla1[[#This Row],[datetime]],"hh:mm")</f>
        <v>07:01</v>
      </c>
      <c r="F3000" t="s">
        <v>3</v>
      </c>
      <c r="G3000" t="s">
        <v>1166</v>
      </c>
      <c r="H3000" t="str">
        <f>IF(ISBLANK(G3000),"cash",IF(COUNTIF($D$2:D3000,D3000)=1,"Nuevo","frecuente"))</f>
        <v>frecuente</v>
      </c>
      <c r="I3000" s="8">
        <v>25.96</v>
      </c>
      <c r="J3000" t="s">
        <v>11</v>
      </c>
      <c r="K3000" t="str">
        <f>Tabla1[[#This Row],[day_of_the_week]]&amp;"-"&amp;Tabla1[[#This Row],[hour]]&amp;"-"&amp;Tabla1[[#This Row],[cash_type]]&amp;"-"&amp;Tabla1[[#This Row],[card]]&amp;"-"&amp;Tabla1[[#This Row],[coffee_name]]</f>
        <v>lunes-07:01-card-ANON-0000-0000-1152-Americano</v>
      </c>
      <c r="L3000" t="str">
        <f>IF(COUNTIF($K$2:K3000,K3000)=1,"único","repetido")</f>
        <v>único</v>
      </c>
    </row>
    <row r="3001" spans="1:12" x14ac:dyDescent="0.3">
      <c r="A3001" s="1">
        <v>45698</v>
      </c>
      <c r="B3001" s="2">
        <v>45698.344816261575</v>
      </c>
      <c r="C3001" s="2" t="str">
        <f>TEXT(Tabla1[[#This Row],[date]],"mmm")</f>
        <v>feb</v>
      </c>
      <c r="D3001" s="2" t="str">
        <f>TEXT(Tabla1[[#This Row],[date]],"dddd")</f>
        <v>lunes</v>
      </c>
      <c r="E3001" s="2" t="str">
        <f>TEXT(Tabla1[[#This Row],[datetime]],"hh:mm")</f>
        <v>08:16</v>
      </c>
      <c r="F3001" t="s">
        <v>3</v>
      </c>
      <c r="G3001" t="s">
        <v>1124</v>
      </c>
      <c r="H3001" t="str">
        <f>IF(ISBLANK(G3001),"cash",IF(COUNTIF($D$2:D3001,D3001)=1,"Nuevo","frecuente"))</f>
        <v>frecuente</v>
      </c>
      <c r="I3001" s="8">
        <v>25.96</v>
      </c>
      <c r="J3001" t="s">
        <v>11</v>
      </c>
      <c r="K3001" t="str">
        <f>Tabla1[[#This Row],[day_of_the_week]]&amp;"-"&amp;Tabla1[[#This Row],[hour]]&amp;"-"&amp;Tabla1[[#This Row],[cash_type]]&amp;"-"&amp;Tabla1[[#This Row],[card]]&amp;"-"&amp;Tabla1[[#This Row],[coffee_name]]</f>
        <v>lunes-08:16-card-ANON-0000-0000-1110-Americano</v>
      </c>
      <c r="L3001" t="str">
        <f>IF(COUNTIF($K$2:K3001,K3001)=1,"único","repetido")</f>
        <v>único</v>
      </c>
    </row>
    <row r="3002" spans="1:12" x14ac:dyDescent="0.3">
      <c r="A3002" s="1">
        <v>45698</v>
      </c>
      <c r="B3002" s="2">
        <v>45698.350652650464</v>
      </c>
      <c r="C3002" s="2" t="str">
        <f>TEXT(Tabla1[[#This Row],[date]],"mmm")</f>
        <v>feb</v>
      </c>
      <c r="D3002" s="2" t="str">
        <f>TEXT(Tabla1[[#This Row],[date]],"dddd")</f>
        <v>lunes</v>
      </c>
      <c r="E3002" s="2" t="str">
        <f>TEXT(Tabla1[[#This Row],[datetime]],"hh:mm")</f>
        <v>08:24</v>
      </c>
      <c r="F3002" t="s">
        <v>3</v>
      </c>
      <c r="G3002" t="s">
        <v>1166</v>
      </c>
      <c r="H3002" t="str">
        <f>IF(ISBLANK(G3002),"cash",IF(COUNTIF($D$2:D3002,D3002)=1,"Nuevo","frecuente"))</f>
        <v>frecuente</v>
      </c>
      <c r="I3002" s="8">
        <v>25.96</v>
      </c>
      <c r="J3002" t="s">
        <v>11</v>
      </c>
      <c r="K3002" t="str">
        <f>Tabla1[[#This Row],[day_of_the_week]]&amp;"-"&amp;Tabla1[[#This Row],[hour]]&amp;"-"&amp;Tabla1[[#This Row],[cash_type]]&amp;"-"&amp;Tabla1[[#This Row],[card]]&amp;"-"&amp;Tabla1[[#This Row],[coffee_name]]</f>
        <v>lunes-08:24-card-ANON-0000-0000-1152-Americano</v>
      </c>
      <c r="L3002" t="str">
        <f>IF(COUNTIF($K$2:K3002,K3002)=1,"único","repetido")</f>
        <v>único</v>
      </c>
    </row>
    <row r="3003" spans="1:12" x14ac:dyDescent="0.3">
      <c r="A3003" s="1">
        <v>45698</v>
      </c>
      <c r="B3003" s="2">
        <v>45698.46647013889</v>
      </c>
      <c r="C3003" s="2" t="str">
        <f>TEXT(Tabla1[[#This Row],[date]],"mmm")</f>
        <v>feb</v>
      </c>
      <c r="D3003" s="2" t="str">
        <f>TEXT(Tabla1[[#This Row],[date]],"dddd")</f>
        <v>lunes</v>
      </c>
      <c r="E3003" s="2" t="str">
        <f>TEXT(Tabla1[[#This Row],[datetime]],"hh:mm")</f>
        <v>11:11</v>
      </c>
      <c r="F3003" t="s">
        <v>3</v>
      </c>
      <c r="G3003" t="s">
        <v>1167</v>
      </c>
      <c r="H3003" t="str">
        <f>IF(ISBLANK(G3003),"cash",IF(COUNTIF($D$2:D3003,D3003)=1,"Nuevo","frecuente"))</f>
        <v>frecuente</v>
      </c>
      <c r="I3003" s="8">
        <v>30.86</v>
      </c>
      <c r="J3003" t="s">
        <v>14</v>
      </c>
      <c r="K3003" t="str">
        <f>Tabla1[[#This Row],[day_of_the_week]]&amp;"-"&amp;Tabla1[[#This Row],[hour]]&amp;"-"&amp;Tabla1[[#This Row],[cash_type]]&amp;"-"&amp;Tabla1[[#This Row],[card]]&amp;"-"&amp;Tabla1[[#This Row],[coffee_name]]</f>
        <v>lunes-11:11-card-ANON-0000-0000-1153-Americano with Milk</v>
      </c>
      <c r="L3003" t="str">
        <f>IF(COUNTIF($K$2:K3003,K3003)=1,"único","repetido")</f>
        <v>único</v>
      </c>
    </row>
    <row r="3004" spans="1:12" x14ac:dyDescent="0.3">
      <c r="A3004" s="1">
        <v>45698</v>
      </c>
      <c r="B3004" s="2">
        <v>45698.547802800924</v>
      </c>
      <c r="C3004" s="2" t="str">
        <f>TEXT(Tabla1[[#This Row],[date]],"mmm")</f>
        <v>feb</v>
      </c>
      <c r="D3004" s="2" t="str">
        <f>TEXT(Tabla1[[#This Row],[date]],"dddd")</f>
        <v>lunes</v>
      </c>
      <c r="E3004" s="2" t="str">
        <f>TEXT(Tabla1[[#This Row],[datetime]],"hh:mm")</f>
        <v>13:08</v>
      </c>
      <c r="F3004" t="s">
        <v>3</v>
      </c>
      <c r="G3004" t="s">
        <v>1181</v>
      </c>
      <c r="H3004" t="str">
        <f>IF(ISBLANK(G3004),"cash",IF(COUNTIF($D$2:D3004,D3004)=1,"Nuevo","frecuente"))</f>
        <v>frecuente</v>
      </c>
      <c r="I3004" s="8">
        <v>25.96</v>
      </c>
      <c r="J3004" t="s">
        <v>11</v>
      </c>
      <c r="K3004" t="str">
        <f>Tabla1[[#This Row],[day_of_the_week]]&amp;"-"&amp;Tabla1[[#This Row],[hour]]&amp;"-"&amp;Tabla1[[#This Row],[cash_type]]&amp;"-"&amp;Tabla1[[#This Row],[card]]&amp;"-"&amp;Tabla1[[#This Row],[coffee_name]]</f>
        <v>lunes-13:08-card-ANON-0000-0000-1167-Americano</v>
      </c>
      <c r="L3004" t="str">
        <f>IF(COUNTIF($K$2:K3004,K3004)=1,"único","repetido")</f>
        <v>único</v>
      </c>
    </row>
    <row r="3005" spans="1:12" x14ac:dyDescent="0.3">
      <c r="A3005" s="1">
        <v>45698</v>
      </c>
      <c r="B3005" s="2">
        <v>45698.549374722221</v>
      </c>
      <c r="C3005" s="2" t="str">
        <f>TEXT(Tabla1[[#This Row],[date]],"mmm")</f>
        <v>feb</v>
      </c>
      <c r="D3005" s="2" t="str">
        <f>TEXT(Tabla1[[#This Row],[date]],"dddd")</f>
        <v>lunes</v>
      </c>
      <c r="E3005" s="2" t="str">
        <f>TEXT(Tabla1[[#This Row],[datetime]],"hh:mm")</f>
        <v>13:11</v>
      </c>
      <c r="F3005" t="s">
        <v>3</v>
      </c>
      <c r="G3005" t="s">
        <v>1182</v>
      </c>
      <c r="H3005" t="str">
        <f>IF(ISBLANK(G3005),"cash",IF(COUNTIF($D$2:D3005,D3005)=1,"Nuevo","frecuente"))</f>
        <v>frecuente</v>
      </c>
      <c r="I3005" s="8">
        <v>35.76</v>
      </c>
      <c r="J3005" t="s">
        <v>18</v>
      </c>
      <c r="K3005" t="str">
        <f>Tabla1[[#This Row],[day_of_the_week]]&amp;"-"&amp;Tabla1[[#This Row],[hour]]&amp;"-"&amp;Tabla1[[#This Row],[cash_type]]&amp;"-"&amp;Tabla1[[#This Row],[card]]&amp;"-"&amp;Tabla1[[#This Row],[coffee_name]]</f>
        <v>lunes-13:11-card-ANON-0000-0000-1168-Cocoa</v>
      </c>
      <c r="L3005" t="str">
        <f>IF(COUNTIF($K$2:K3005,K3005)=1,"único","repetido")</f>
        <v>único</v>
      </c>
    </row>
    <row r="3006" spans="1:12" x14ac:dyDescent="0.3">
      <c r="A3006" s="1">
        <v>45698</v>
      </c>
      <c r="B3006" s="2">
        <v>45698.560354988425</v>
      </c>
      <c r="C3006" s="2" t="str">
        <f>TEXT(Tabla1[[#This Row],[date]],"mmm")</f>
        <v>feb</v>
      </c>
      <c r="D3006" s="2" t="str">
        <f>TEXT(Tabla1[[#This Row],[date]],"dddd")</f>
        <v>lunes</v>
      </c>
      <c r="E3006" s="2" t="str">
        <f>TEXT(Tabla1[[#This Row],[datetime]],"hh:mm")</f>
        <v>13:26</v>
      </c>
      <c r="F3006" t="s">
        <v>3</v>
      </c>
      <c r="G3006" t="s">
        <v>1211</v>
      </c>
      <c r="H3006" t="str">
        <f>IF(ISBLANK(G3006),"cash",IF(COUNTIF($D$2:D3006,D3006)=1,"Nuevo","frecuente"))</f>
        <v>frecuente</v>
      </c>
      <c r="I3006" s="8">
        <v>30.86</v>
      </c>
      <c r="J3006" t="s">
        <v>14</v>
      </c>
      <c r="K3006" t="str">
        <f>Tabla1[[#This Row],[day_of_the_week]]&amp;"-"&amp;Tabla1[[#This Row],[hour]]&amp;"-"&amp;Tabla1[[#This Row],[cash_type]]&amp;"-"&amp;Tabla1[[#This Row],[card]]&amp;"-"&amp;Tabla1[[#This Row],[coffee_name]]</f>
        <v>lunes-13:26-card-ANON-0000-0000-1197-Americano with Milk</v>
      </c>
      <c r="L3006" t="str">
        <f>IF(COUNTIF($K$2:K3006,K3006)=1,"único","repetido")</f>
        <v>único</v>
      </c>
    </row>
    <row r="3007" spans="1:12" x14ac:dyDescent="0.3">
      <c r="A3007" s="1">
        <v>45698</v>
      </c>
      <c r="B3007" s="2">
        <v>45698.569598715279</v>
      </c>
      <c r="C3007" s="2" t="str">
        <f>TEXT(Tabla1[[#This Row],[date]],"mmm")</f>
        <v>feb</v>
      </c>
      <c r="D3007" s="2" t="str">
        <f>TEXT(Tabla1[[#This Row],[date]],"dddd")</f>
        <v>lunes</v>
      </c>
      <c r="E3007" s="2" t="str">
        <f>TEXT(Tabla1[[#This Row],[datetime]],"hh:mm")</f>
        <v>13:40</v>
      </c>
      <c r="F3007" t="s">
        <v>3</v>
      </c>
      <c r="G3007" t="s">
        <v>1212</v>
      </c>
      <c r="H3007" t="str">
        <f>IF(ISBLANK(G3007),"cash",IF(COUNTIF($D$2:D3007,D3007)=1,"Nuevo","frecuente"))</f>
        <v>frecuente</v>
      </c>
      <c r="I3007" s="8">
        <v>25.96</v>
      </c>
      <c r="J3007" t="s">
        <v>11</v>
      </c>
      <c r="K3007" t="str">
        <f>Tabla1[[#This Row],[day_of_the_week]]&amp;"-"&amp;Tabla1[[#This Row],[hour]]&amp;"-"&amp;Tabla1[[#This Row],[cash_type]]&amp;"-"&amp;Tabla1[[#This Row],[card]]&amp;"-"&amp;Tabla1[[#This Row],[coffee_name]]</f>
        <v>lunes-13:40-card-ANON-0000-0000-1198-Americano</v>
      </c>
      <c r="L3007" t="str">
        <f>IF(COUNTIF($K$2:K3007,K3007)=1,"único","repetido")</f>
        <v>único</v>
      </c>
    </row>
    <row r="3008" spans="1:12" x14ac:dyDescent="0.3">
      <c r="A3008" s="1">
        <v>45698</v>
      </c>
      <c r="B3008" s="2">
        <v>45698.584630081015</v>
      </c>
      <c r="C3008" s="2" t="str">
        <f>TEXT(Tabla1[[#This Row],[date]],"mmm")</f>
        <v>feb</v>
      </c>
      <c r="D3008" s="2" t="str">
        <f>TEXT(Tabla1[[#This Row],[date]],"dddd")</f>
        <v>lunes</v>
      </c>
      <c r="E3008" s="2" t="str">
        <f>TEXT(Tabla1[[#This Row],[datetime]],"hh:mm")</f>
        <v>14:01</v>
      </c>
      <c r="F3008" t="s">
        <v>3</v>
      </c>
      <c r="G3008" t="s">
        <v>1213</v>
      </c>
      <c r="H3008" t="str">
        <f>IF(ISBLANK(G3008),"cash",IF(COUNTIF($D$2:D3008,D3008)=1,"Nuevo","frecuente"))</f>
        <v>frecuente</v>
      </c>
      <c r="I3008" s="8">
        <v>35.76</v>
      </c>
      <c r="J3008" t="s">
        <v>7</v>
      </c>
      <c r="K3008" t="str">
        <f>Tabla1[[#This Row],[day_of_the_week]]&amp;"-"&amp;Tabla1[[#This Row],[hour]]&amp;"-"&amp;Tabla1[[#This Row],[cash_type]]&amp;"-"&amp;Tabla1[[#This Row],[card]]&amp;"-"&amp;Tabla1[[#This Row],[coffee_name]]</f>
        <v>lunes-14:01-card-ANON-0000-0000-1199-Latte</v>
      </c>
      <c r="L3008" t="str">
        <f>IF(COUNTIF($K$2:K3008,K3008)=1,"único","repetido")</f>
        <v>único</v>
      </c>
    </row>
    <row r="3009" spans="1:12" x14ac:dyDescent="0.3">
      <c r="A3009" s="1">
        <v>45698</v>
      </c>
      <c r="B3009" s="2">
        <v>45698.588673124999</v>
      </c>
      <c r="C3009" s="2" t="str">
        <f>TEXT(Tabla1[[#This Row],[date]],"mmm")</f>
        <v>feb</v>
      </c>
      <c r="D3009" s="2" t="str">
        <f>TEXT(Tabla1[[#This Row],[date]],"dddd")</f>
        <v>lunes</v>
      </c>
      <c r="E3009" s="2" t="str">
        <f>TEXT(Tabla1[[#This Row],[datetime]],"hh:mm")</f>
        <v>14:07</v>
      </c>
      <c r="F3009" t="s">
        <v>3</v>
      </c>
      <c r="G3009" t="s">
        <v>1177</v>
      </c>
      <c r="H3009" t="str">
        <f>IF(ISBLANK(G3009),"cash",IF(COUNTIF($D$2:D3009,D3009)=1,"Nuevo","frecuente"))</f>
        <v>frecuente</v>
      </c>
      <c r="I3009" s="8">
        <v>25.96</v>
      </c>
      <c r="J3009" t="s">
        <v>11</v>
      </c>
      <c r="K3009" t="str">
        <f>Tabla1[[#This Row],[day_of_the_week]]&amp;"-"&amp;Tabla1[[#This Row],[hour]]&amp;"-"&amp;Tabla1[[#This Row],[cash_type]]&amp;"-"&amp;Tabla1[[#This Row],[card]]&amp;"-"&amp;Tabla1[[#This Row],[coffee_name]]</f>
        <v>lunes-14:07-card-ANON-0000-0000-1163-Americano</v>
      </c>
      <c r="L3009" t="str">
        <f>IF(COUNTIF($K$2:K3009,K3009)=1,"único","repetido")</f>
        <v>único</v>
      </c>
    </row>
    <row r="3010" spans="1:12" x14ac:dyDescent="0.3">
      <c r="A3010" s="1">
        <v>45698</v>
      </c>
      <c r="B3010" s="2">
        <v>45698.59151002315</v>
      </c>
      <c r="C3010" s="2" t="str">
        <f>TEXT(Tabla1[[#This Row],[date]],"mmm")</f>
        <v>feb</v>
      </c>
      <c r="D3010" s="2" t="str">
        <f>TEXT(Tabla1[[#This Row],[date]],"dddd")</f>
        <v>lunes</v>
      </c>
      <c r="E3010" s="2" t="str">
        <f>TEXT(Tabla1[[#This Row],[datetime]],"hh:mm")</f>
        <v>14:11</v>
      </c>
      <c r="F3010" t="s">
        <v>3</v>
      </c>
      <c r="G3010" t="s">
        <v>1177</v>
      </c>
      <c r="H3010" t="str">
        <f>IF(ISBLANK(G3010),"cash",IF(COUNTIF($D$2:D3010,D3010)=1,"Nuevo","frecuente"))</f>
        <v>frecuente</v>
      </c>
      <c r="I3010" s="8">
        <v>35.76</v>
      </c>
      <c r="J3010" t="s">
        <v>18</v>
      </c>
      <c r="K3010" t="str">
        <f>Tabla1[[#This Row],[day_of_the_week]]&amp;"-"&amp;Tabla1[[#This Row],[hour]]&amp;"-"&amp;Tabla1[[#This Row],[cash_type]]&amp;"-"&amp;Tabla1[[#This Row],[card]]&amp;"-"&amp;Tabla1[[#This Row],[coffee_name]]</f>
        <v>lunes-14:11-card-ANON-0000-0000-1163-Cocoa</v>
      </c>
      <c r="L3010" t="str">
        <f>IF(COUNTIF($K$2:K3010,K3010)=1,"único","repetido")</f>
        <v>único</v>
      </c>
    </row>
    <row r="3011" spans="1:12" x14ac:dyDescent="0.3">
      <c r="A3011" s="1">
        <v>45698</v>
      </c>
      <c r="B3011" s="2">
        <v>45698.594265995373</v>
      </c>
      <c r="C3011" s="2" t="str">
        <f>TEXT(Tabla1[[#This Row],[date]],"mmm")</f>
        <v>feb</v>
      </c>
      <c r="D3011" s="2" t="str">
        <f>TEXT(Tabla1[[#This Row],[date]],"dddd")</f>
        <v>lunes</v>
      </c>
      <c r="E3011" s="2" t="str">
        <f>TEXT(Tabla1[[#This Row],[datetime]],"hh:mm")</f>
        <v>14:15</v>
      </c>
      <c r="F3011" t="s">
        <v>3</v>
      </c>
      <c r="G3011" t="s">
        <v>1177</v>
      </c>
      <c r="H3011" t="str">
        <f>IF(ISBLANK(G3011),"cash",IF(COUNTIF($D$2:D3011,D3011)=1,"Nuevo","frecuente"))</f>
        <v>frecuente</v>
      </c>
      <c r="I3011" s="8">
        <v>35.76</v>
      </c>
      <c r="J3011" t="s">
        <v>18</v>
      </c>
      <c r="K3011" t="str">
        <f>Tabla1[[#This Row],[day_of_the_week]]&amp;"-"&amp;Tabla1[[#This Row],[hour]]&amp;"-"&amp;Tabla1[[#This Row],[cash_type]]&amp;"-"&amp;Tabla1[[#This Row],[card]]&amp;"-"&amp;Tabla1[[#This Row],[coffee_name]]</f>
        <v>lunes-14:15-card-ANON-0000-0000-1163-Cocoa</v>
      </c>
      <c r="L3011" t="str">
        <f>IF(COUNTIF($K$2:K3011,K3011)=1,"único","repetido")</f>
        <v>único</v>
      </c>
    </row>
    <row r="3012" spans="1:12" x14ac:dyDescent="0.3">
      <c r="A3012" s="1">
        <v>45698</v>
      </c>
      <c r="B3012" s="2">
        <v>45698.626330439816</v>
      </c>
      <c r="C3012" s="2" t="str">
        <f>TEXT(Tabla1[[#This Row],[date]],"mmm")</f>
        <v>feb</v>
      </c>
      <c r="D3012" s="2" t="str">
        <f>TEXT(Tabla1[[#This Row],[date]],"dddd")</f>
        <v>lunes</v>
      </c>
      <c r="E3012" s="2" t="str">
        <f>TEXT(Tabla1[[#This Row],[datetime]],"hh:mm")</f>
        <v>15:01</v>
      </c>
      <c r="F3012" t="s">
        <v>3</v>
      </c>
      <c r="G3012" t="s">
        <v>1214</v>
      </c>
      <c r="H3012" t="str">
        <f>IF(ISBLANK(G3012),"cash",IF(COUNTIF($D$2:D3012,D3012)=1,"Nuevo","frecuente"))</f>
        <v>frecuente</v>
      </c>
      <c r="I3012" s="8">
        <v>35.76</v>
      </c>
      <c r="J3012" t="s">
        <v>43</v>
      </c>
      <c r="K3012" t="str">
        <f>Tabla1[[#This Row],[day_of_the_week]]&amp;"-"&amp;Tabla1[[#This Row],[hour]]&amp;"-"&amp;Tabla1[[#This Row],[cash_type]]&amp;"-"&amp;Tabla1[[#This Row],[card]]&amp;"-"&amp;Tabla1[[#This Row],[coffee_name]]</f>
        <v>lunes-15:01-card-ANON-0000-0000-1200-Cappuccino</v>
      </c>
      <c r="L3012" t="str">
        <f>IF(COUNTIF($K$2:K3012,K3012)=1,"único","repetido")</f>
        <v>único</v>
      </c>
    </row>
    <row r="3013" spans="1:12" x14ac:dyDescent="0.3">
      <c r="A3013" s="1">
        <v>45698</v>
      </c>
      <c r="B3013" s="2">
        <v>45698.634735821761</v>
      </c>
      <c r="C3013" s="2" t="str">
        <f>TEXT(Tabla1[[#This Row],[date]],"mmm")</f>
        <v>feb</v>
      </c>
      <c r="D3013" s="2" t="str">
        <f>TEXT(Tabla1[[#This Row],[date]],"dddd")</f>
        <v>lunes</v>
      </c>
      <c r="E3013" s="2" t="str">
        <f>TEXT(Tabla1[[#This Row],[datetime]],"hh:mm")</f>
        <v>15:14</v>
      </c>
      <c r="F3013" t="s">
        <v>3</v>
      </c>
      <c r="G3013" t="s">
        <v>1180</v>
      </c>
      <c r="H3013" t="str">
        <f>IF(ISBLANK(G3013),"cash",IF(COUNTIF($D$2:D3013,D3013)=1,"Nuevo","frecuente"))</f>
        <v>frecuente</v>
      </c>
      <c r="I3013" s="8">
        <v>30.86</v>
      </c>
      <c r="J3013" t="s">
        <v>14</v>
      </c>
      <c r="K3013" t="str">
        <f>Tabla1[[#This Row],[day_of_the_week]]&amp;"-"&amp;Tabla1[[#This Row],[hour]]&amp;"-"&amp;Tabla1[[#This Row],[cash_type]]&amp;"-"&amp;Tabla1[[#This Row],[card]]&amp;"-"&amp;Tabla1[[#This Row],[coffee_name]]</f>
        <v>lunes-15:14-card-ANON-0000-0000-1166-Americano with Milk</v>
      </c>
      <c r="L3013" t="str">
        <f>IF(COUNTIF($K$2:K3013,K3013)=1,"único","repetido")</f>
        <v>único</v>
      </c>
    </row>
    <row r="3014" spans="1:12" x14ac:dyDescent="0.3">
      <c r="A3014" s="1">
        <v>45698</v>
      </c>
      <c r="B3014" s="2">
        <v>45698.656974965277</v>
      </c>
      <c r="C3014" s="2" t="str">
        <f>TEXT(Tabla1[[#This Row],[date]],"mmm")</f>
        <v>feb</v>
      </c>
      <c r="D3014" s="2" t="str">
        <f>TEXT(Tabla1[[#This Row],[date]],"dddd")</f>
        <v>lunes</v>
      </c>
      <c r="E3014" s="2" t="str">
        <f>TEXT(Tabla1[[#This Row],[datetime]],"hh:mm")</f>
        <v>15:46</v>
      </c>
      <c r="F3014" t="s">
        <v>3</v>
      </c>
      <c r="G3014" t="s">
        <v>1205</v>
      </c>
      <c r="H3014" t="str">
        <f>IF(ISBLANK(G3014),"cash",IF(COUNTIF($D$2:D3014,D3014)=1,"Nuevo","frecuente"))</f>
        <v>frecuente</v>
      </c>
      <c r="I3014" s="8">
        <v>35.76</v>
      </c>
      <c r="J3014" t="s">
        <v>7</v>
      </c>
      <c r="K3014" t="str">
        <f>Tabla1[[#This Row],[day_of_the_week]]&amp;"-"&amp;Tabla1[[#This Row],[hour]]&amp;"-"&amp;Tabla1[[#This Row],[cash_type]]&amp;"-"&amp;Tabla1[[#This Row],[card]]&amp;"-"&amp;Tabla1[[#This Row],[coffee_name]]</f>
        <v>lunes-15:46-card-ANON-0000-0000-1191-Latte</v>
      </c>
      <c r="L3014" t="str">
        <f>IF(COUNTIF($K$2:K3014,K3014)=1,"único","repetido")</f>
        <v>único</v>
      </c>
    </row>
    <row r="3015" spans="1:12" x14ac:dyDescent="0.3">
      <c r="A3015" s="1">
        <v>45698</v>
      </c>
      <c r="B3015" s="2">
        <v>45698.658149166666</v>
      </c>
      <c r="C3015" s="2" t="str">
        <f>TEXT(Tabla1[[#This Row],[date]],"mmm")</f>
        <v>feb</v>
      </c>
      <c r="D3015" s="2" t="str">
        <f>TEXT(Tabla1[[#This Row],[date]],"dddd")</f>
        <v>lunes</v>
      </c>
      <c r="E3015" s="2" t="str">
        <f>TEXT(Tabla1[[#This Row],[datetime]],"hh:mm")</f>
        <v>15:47</v>
      </c>
      <c r="F3015" t="s">
        <v>3</v>
      </c>
      <c r="G3015" t="s">
        <v>1179</v>
      </c>
      <c r="H3015" t="str">
        <f>IF(ISBLANK(G3015),"cash",IF(COUNTIF($D$2:D3015,D3015)=1,"Nuevo","frecuente"))</f>
        <v>frecuente</v>
      </c>
      <c r="I3015" s="8">
        <v>35.76</v>
      </c>
      <c r="J3015" t="s">
        <v>9</v>
      </c>
      <c r="K3015" t="str">
        <f>Tabla1[[#This Row],[day_of_the_week]]&amp;"-"&amp;Tabla1[[#This Row],[hour]]&amp;"-"&amp;Tabla1[[#This Row],[cash_type]]&amp;"-"&amp;Tabla1[[#This Row],[card]]&amp;"-"&amp;Tabla1[[#This Row],[coffee_name]]</f>
        <v>lunes-15:47-card-ANON-0000-0000-1165-Hot Chocolate</v>
      </c>
      <c r="L3015" t="str">
        <f>IF(COUNTIF($K$2:K3015,K3015)=1,"único","repetido")</f>
        <v>único</v>
      </c>
    </row>
    <row r="3016" spans="1:12" x14ac:dyDescent="0.3">
      <c r="A3016" s="1">
        <v>45698</v>
      </c>
      <c r="B3016" s="2">
        <v>45698.681192673612</v>
      </c>
      <c r="C3016" s="2" t="str">
        <f>TEXT(Tabla1[[#This Row],[date]],"mmm")</f>
        <v>feb</v>
      </c>
      <c r="D3016" s="2" t="str">
        <f>TEXT(Tabla1[[#This Row],[date]],"dddd")</f>
        <v>lunes</v>
      </c>
      <c r="E3016" s="2" t="str">
        <f>TEXT(Tabla1[[#This Row],[datetime]],"hh:mm")</f>
        <v>16:20</v>
      </c>
      <c r="F3016" t="s">
        <v>3</v>
      </c>
      <c r="G3016" t="s">
        <v>1184</v>
      </c>
      <c r="H3016" t="str">
        <f>IF(ISBLANK(G3016),"cash",IF(COUNTIF($D$2:D3016,D3016)=1,"Nuevo","frecuente"))</f>
        <v>frecuente</v>
      </c>
      <c r="I3016" s="8">
        <v>35.76</v>
      </c>
      <c r="J3016" t="s">
        <v>18</v>
      </c>
      <c r="K3016" t="str">
        <f>Tabla1[[#This Row],[day_of_the_week]]&amp;"-"&amp;Tabla1[[#This Row],[hour]]&amp;"-"&amp;Tabla1[[#This Row],[cash_type]]&amp;"-"&amp;Tabla1[[#This Row],[card]]&amp;"-"&amp;Tabla1[[#This Row],[coffee_name]]</f>
        <v>lunes-16:20-card-ANON-0000-0000-1170-Cocoa</v>
      </c>
      <c r="L3016" t="str">
        <f>IF(COUNTIF($K$2:K3016,K3016)=1,"único","repetido")</f>
        <v>único</v>
      </c>
    </row>
    <row r="3017" spans="1:12" x14ac:dyDescent="0.3">
      <c r="A3017" s="1">
        <v>45698</v>
      </c>
      <c r="B3017" s="2">
        <v>45698.716693935188</v>
      </c>
      <c r="C3017" s="2" t="str">
        <f>TEXT(Tabla1[[#This Row],[date]],"mmm")</f>
        <v>feb</v>
      </c>
      <c r="D3017" s="2" t="str">
        <f>TEXT(Tabla1[[#This Row],[date]],"dddd")</f>
        <v>lunes</v>
      </c>
      <c r="E3017" s="2" t="str">
        <f>TEXT(Tabla1[[#This Row],[datetime]],"hh:mm")</f>
        <v>17:12</v>
      </c>
      <c r="F3017" t="s">
        <v>3</v>
      </c>
      <c r="G3017" t="s">
        <v>892</v>
      </c>
      <c r="H3017" t="str">
        <f>IF(ISBLANK(G3017),"cash",IF(COUNTIF($D$2:D3017,D3017)=1,"Nuevo","frecuente"))</f>
        <v>frecuente</v>
      </c>
      <c r="I3017" s="8">
        <v>25.96</v>
      </c>
      <c r="J3017" t="s">
        <v>11</v>
      </c>
      <c r="K3017" t="str">
        <f>Tabla1[[#This Row],[day_of_the_week]]&amp;"-"&amp;Tabla1[[#This Row],[hour]]&amp;"-"&amp;Tabla1[[#This Row],[cash_type]]&amp;"-"&amp;Tabla1[[#This Row],[card]]&amp;"-"&amp;Tabla1[[#This Row],[coffee_name]]</f>
        <v>lunes-17:12-card-ANON-0000-0000-0878-Americano</v>
      </c>
      <c r="L3017" t="str">
        <f>IF(COUNTIF($K$2:K3017,K3017)=1,"único","repetido")</f>
        <v>único</v>
      </c>
    </row>
    <row r="3018" spans="1:12" x14ac:dyDescent="0.3">
      <c r="A3018" s="1">
        <v>45698</v>
      </c>
      <c r="B3018" s="2">
        <v>45698.768918946756</v>
      </c>
      <c r="C3018" s="2" t="str">
        <f>TEXT(Tabla1[[#This Row],[date]],"mmm")</f>
        <v>feb</v>
      </c>
      <c r="D3018" s="2" t="str">
        <f>TEXT(Tabla1[[#This Row],[date]],"dddd")</f>
        <v>lunes</v>
      </c>
      <c r="E3018" s="2" t="str">
        <f>TEXT(Tabla1[[#This Row],[datetime]],"hh:mm")</f>
        <v>18:27</v>
      </c>
      <c r="F3018" t="s">
        <v>3</v>
      </c>
      <c r="G3018" t="s">
        <v>1171</v>
      </c>
      <c r="H3018" t="str">
        <f>IF(ISBLANK(G3018),"cash",IF(COUNTIF($D$2:D3018,D3018)=1,"Nuevo","frecuente"))</f>
        <v>frecuente</v>
      </c>
      <c r="I3018" s="8">
        <v>30.86</v>
      </c>
      <c r="J3018" t="s">
        <v>14</v>
      </c>
      <c r="K3018" t="str">
        <f>Tabla1[[#This Row],[day_of_the_week]]&amp;"-"&amp;Tabla1[[#This Row],[hour]]&amp;"-"&amp;Tabla1[[#This Row],[cash_type]]&amp;"-"&amp;Tabla1[[#This Row],[card]]&amp;"-"&amp;Tabla1[[#This Row],[coffee_name]]</f>
        <v>lunes-18:27-card-ANON-0000-0000-1157-Americano with Milk</v>
      </c>
      <c r="L3018" t="str">
        <f>IF(COUNTIF($K$2:K3018,K3018)=1,"único","repetido")</f>
        <v>único</v>
      </c>
    </row>
    <row r="3019" spans="1:12" x14ac:dyDescent="0.3">
      <c r="A3019" s="1">
        <v>45698</v>
      </c>
      <c r="B3019" s="2">
        <v>45698.801405798615</v>
      </c>
      <c r="C3019" s="2" t="str">
        <f>TEXT(Tabla1[[#This Row],[date]],"mmm")</f>
        <v>feb</v>
      </c>
      <c r="D3019" s="2" t="str">
        <f>TEXT(Tabla1[[#This Row],[date]],"dddd")</f>
        <v>lunes</v>
      </c>
      <c r="E3019" s="2" t="str">
        <f>TEXT(Tabla1[[#This Row],[datetime]],"hh:mm")</f>
        <v>19:14</v>
      </c>
      <c r="F3019" t="s">
        <v>3</v>
      </c>
      <c r="G3019" t="s">
        <v>1192</v>
      </c>
      <c r="H3019" t="str">
        <f>IF(ISBLANK(G3019),"cash",IF(COUNTIF($D$2:D3019,D3019)=1,"Nuevo","frecuente"))</f>
        <v>frecuente</v>
      </c>
      <c r="I3019" s="8">
        <v>35.76</v>
      </c>
      <c r="J3019" t="s">
        <v>7</v>
      </c>
      <c r="K3019" t="str">
        <f>Tabla1[[#This Row],[day_of_the_week]]&amp;"-"&amp;Tabla1[[#This Row],[hour]]&amp;"-"&amp;Tabla1[[#This Row],[cash_type]]&amp;"-"&amp;Tabla1[[#This Row],[card]]&amp;"-"&amp;Tabla1[[#This Row],[coffee_name]]</f>
        <v>lunes-19:14-card-ANON-0000-0000-1178-Latte</v>
      </c>
      <c r="L3019" t="str">
        <f>IF(COUNTIF($K$2:K3019,K3019)=1,"único","repetido")</f>
        <v>único</v>
      </c>
    </row>
    <row r="3020" spans="1:12" x14ac:dyDescent="0.3">
      <c r="A3020" s="1">
        <v>45698</v>
      </c>
      <c r="B3020" s="2">
        <v>45698.802008402781</v>
      </c>
      <c r="C3020" s="2" t="str">
        <f>TEXT(Tabla1[[#This Row],[date]],"mmm")</f>
        <v>feb</v>
      </c>
      <c r="D3020" s="2" t="str">
        <f>TEXT(Tabla1[[#This Row],[date]],"dddd")</f>
        <v>lunes</v>
      </c>
      <c r="E3020" s="2" t="str">
        <f>TEXT(Tabla1[[#This Row],[datetime]],"hh:mm")</f>
        <v>19:14</v>
      </c>
      <c r="F3020" t="s">
        <v>3</v>
      </c>
      <c r="G3020" t="s">
        <v>1215</v>
      </c>
      <c r="H3020" t="str">
        <f>IF(ISBLANK(G3020),"cash",IF(COUNTIF($D$2:D3020,D3020)=1,"Nuevo","frecuente"))</f>
        <v>frecuente</v>
      </c>
      <c r="I3020" s="8">
        <v>35.76</v>
      </c>
      <c r="J3020" t="s">
        <v>7</v>
      </c>
      <c r="K3020" t="str">
        <f>Tabla1[[#This Row],[day_of_the_week]]&amp;"-"&amp;Tabla1[[#This Row],[hour]]&amp;"-"&amp;Tabla1[[#This Row],[cash_type]]&amp;"-"&amp;Tabla1[[#This Row],[card]]&amp;"-"&amp;Tabla1[[#This Row],[coffee_name]]</f>
        <v>lunes-19:14-card-ANON-0000-0000-1201-Latte</v>
      </c>
      <c r="L3020" t="str">
        <f>IF(COUNTIF($K$2:K3020,K3020)=1,"único","repetido")</f>
        <v>único</v>
      </c>
    </row>
    <row r="3021" spans="1:12" x14ac:dyDescent="0.3">
      <c r="A3021" s="1">
        <v>45699</v>
      </c>
      <c r="B3021" s="2">
        <v>45699.443356886572</v>
      </c>
      <c r="C3021" s="2" t="str">
        <f>TEXT(Tabla1[[#This Row],[date]],"mmm")</f>
        <v>feb</v>
      </c>
      <c r="D3021" s="2" t="str">
        <f>TEXT(Tabla1[[#This Row],[date]],"dddd")</f>
        <v>martes</v>
      </c>
      <c r="E3021" s="2" t="str">
        <f>TEXT(Tabla1[[#This Row],[datetime]],"hh:mm")</f>
        <v>10:38</v>
      </c>
      <c r="F3021" t="s">
        <v>3</v>
      </c>
      <c r="G3021" t="s">
        <v>1177</v>
      </c>
      <c r="H3021" t="str">
        <f>IF(ISBLANK(G3021),"cash",IF(COUNTIF($D$2:D3021,D3021)=1,"Nuevo","frecuente"))</f>
        <v>frecuente</v>
      </c>
      <c r="I3021" s="8">
        <v>25.96</v>
      </c>
      <c r="J3021" t="s">
        <v>11</v>
      </c>
      <c r="K3021" t="str">
        <f>Tabla1[[#This Row],[day_of_the_week]]&amp;"-"&amp;Tabla1[[#This Row],[hour]]&amp;"-"&amp;Tabla1[[#This Row],[cash_type]]&amp;"-"&amp;Tabla1[[#This Row],[card]]&amp;"-"&amp;Tabla1[[#This Row],[coffee_name]]</f>
        <v>martes-10:38-card-ANON-0000-0000-1163-Americano</v>
      </c>
      <c r="L3021" t="str">
        <f>IF(COUNTIF($K$2:K3021,K3021)=1,"único","repetido")</f>
        <v>único</v>
      </c>
    </row>
    <row r="3022" spans="1:12" x14ac:dyDescent="0.3">
      <c r="A3022" s="1">
        <v>45699</v>
      </c>
      <c r="B3022" s="2">
        <v>45699.471706921293</v>
      </c>
      <c r="C3022" s="2" t="str">
        <f>TEXT(Tabla1[[#This Row],[date]],"mmm")</f>
        <v>feb</v>
      </c>
      <c r="D3022" s="2" t="str">
        <f>TEXT(Tabla1[[#This Row],[date]],"dddd")</f>
        <v>martes</v>
      </c>
      <c r="E3022" s="2" t="str">
        <f>TEXT(Tabla1[[#This Row],[datetime]],"hh:mm")</f>
        <v>11:19</v>
      </c>
      <c r="F3022" t="s">
        <v>3</v>
      </c>
      <c r="G3022" t="s">
        <v>1190</v>
      </c>
      <c r="H3022" t="str">
        <f>IF(ISBLANK(G3022),"cash",IF(COUNTIF($D$2:D3022,D3022)=1,"Nuevo","frecuente"))</f>
        <v>frecuente</v>
      </c>
      <c r="I3022" s="8">
        <v>25.96</v>
      </c>
      <c r="J3022" t="s">
        <v>11</v>
      </c>
      <c r="K3022" t="str">
        <f>Tabla1[[#This Row],[day_of_the_week]]&amp;"-"&amp;Tabla1[[#This Row],[hour]]&amp;"-"&amp;Tabla1[[#This Row],[cash_type]]&amp;"-"&amp;Tabla1[[#This Row],[card]]&amp;"-"&amp;Tabla1[[#This Row],[coffee_name]]</f>
        <v>martes-11:19-card-ANON-0000-0000-1176-Americano</v>
      </c>
      <c r="L3022" t="str">
        <f>IF(COUNTIF($K$2:K3022,K3022)=1,"único","repetido")</f>
        <v>único</v>
      </c>
    </row>
    <row r="3023" spans="1:12" x14ac:dyDescent="0.3">
      <c r="A3023" s="1">
        <v>45699</v>
      </c>
      <c r="B3023" s="2">
        <v>45699.472362870372</v>
      </c>
      <c r="C3023" s="2" t="str">
        <f>TEXT(Tabla1[[#This Row],[date]],"mmm")</f>
        <v>feb</v>
      </c>
      <c r="D3023" s="2" t="str">
        <f>TEXT(Tabla1[[#This Row],[date]],"dddd")</f>
        <v>martes</v>
      </c>
      <c r="E3023" s="2" t="str">
        <f>TEXT(Tabla1[[#This Row],[datetime]],"hh:mm")</f>
        <v>11:20</v>
      </c>
      <c r="F3023" t="s">
        <v>3</v>
      </c>
      <c r="G3023" t="s">
        <v>1180</v>
      </c>
      <c r="H3023" t="str">
        <f>IF(ISBLANK(G3023),"cash",IF(COUNTIF($D$2:D3023,D3023)=1,"Nuevo","frecuente"))</f>
        <v>frecuente</v>
      </c>
      <c r="I3023" s="8">
        <v>30.86</v>
      </c>
      <c r="J3023" t="s">
        <v>14</v>
      </c>
      <c r="K3023" t="str">
        <f>Tabla1[[#This Row],[day_of_the_week]]&amp;"-"&amp;Tabla1[[#This Row],[hour]]&amp;"-"&amp;Tabla1[[#This Row],[cash_type]]&amp;"-"&amp;Tabla1[[#This Row],[card]]&amp;"-"&amp;Tabla1[[#This Row],[coffee_name]]</f>
        <v>martes-11:20-card-ANON-0000-0000-1166-Americano with Milk</v>
      </c>
      <c r="L3023" t="str">
        <f>IF(COUNTIF($K$2:K3023,K3023)=1,"único","repetido")</f>
        <v>único</v>
      </c>
    </row>
    <row r="3024" spans="1:12" x14ac:dyDescent="0.3">
      <c r="A3024" s="1">
        <v>45699</v>
      </c>
      <c r="B3024" s="2">
        <v>45699.47300928241</v>
      </c>
      <c r="C3024" s="2" t="str">
        <f>TEXT(Tabla1[[#This Row],[date]],"mmm")</f>
        <v>feb</v>
      </c>
      <c r="D3024" s="2" t="str">
        <f>TEXT(Tabla1[[#This Row],[date]],"dddd")</f>
        <v>martes</v>
      </c>
      <c r="E3024" s="2" t="str">
        <f>TEXT(Tabla1[[#This Row],[datetime]],"hh:mm")</f>
        <v>11:21</v>
      </c>
      <c r="F3024" t="s">
        <v>3</v>
      </c>
      <c r="G3024" t="s">
        <v>1203</v>
      </c>
      <c r="H3024" t="str">
        <f>IF(ISBLANK(G3024),"cash",IF(COUNTIF($D$2:D3024,D3024)=1,"Nuevo","frecuente"))</f>
        <v>frecuente</v>
      </c>
      <c r="I3024" s="8">
        <v>35.76</v>
      </c>
      <c r="J3024" t="s">
        <v>18</v>
      </c>
      <c r="K3024" t="str">
        <f>Tabla1[[#This Row],[day_of_the_week]]&amp;"-"&amp;Tabla1[[#This Row],[hour]]&amp;"-"&amp;Tabla1[[#This Row],[cash_type]]&amp;"-"&amp;Tabla1[[#This Row],[card]]&amp;"-"&amp;Tabla1[[#This Row],[coffee_name]]</f>
        <v>martes-11:21-card-ANON-0000-0000-1189-Cocoa</v>
      </c>
      <c r="L3024" t="str">
        <f>IF(COUNTIF($K$2:K3024,K3024)=1,"único","repetido")</f>
        <v>único</v>
      </c>
    </row>
    <row r="3025" spans="1:12" x14ac:dyDescent="0.3">
      <c r="A3025" s="1">
        <v>45699</v>
      </c>
      <c r="B3025" s="2">
        <v>45699.664466064816</v>
      </c>
      <c r="C3025" s="2" t="str">
        <f>TEXT(Tabla1[[#This Row],[date]],"mmm")</f>
        <v>feb</v>
      </c>
      <c r="D3025" s="2" t="str">
        <f>TEXT(Tabla1[[#This Row],[date]],"dddd")</f>
        <v>martes</v>
      </c>
      <c r="E3025" s="2" t="str">
        <f>TEXT(Tabla1[[#This Row],[datetime]],"hh:mm")</f>
        <v>15:56</v>
      </c>
      <c r="F3025" t="s">
        <v>3</v>
      </c>
      <c r="G3025" t="s">
        <v>1170</v>
      </c>
      <c r="H3025" t="str">
        <f>IF(ISBLANK(G3025),"cash",IF(COUNTIF($D$2:D3025,D3025)=1,"Nuevo","frecuente"))</f>
        <v>frecuente</v>
      </c>
      <c r="I3025" s="8">
        <v>35.76</v>
      </c>
      <c r="J3025" t="s">
        <v>9</v>
      </c>
      <c r="K3025" t="str">
        <f>Tabla1[[#This Row],[day_of_the_week]]&amp;"-"&amp;Tabla1[[#This Row],[hour]]&amp;"-"&amp;Tabla1[[#This Row],[cash_type]]&amp;"-"&amp;Tabla1[[#This Row],[card]]&amp;"-"&amp;Tabla1[[#This Row],[coffee_name]]</f>
        <v>martes-15:56-card-ANON-0000-0000-1156-Hot Chocolate</v>
      </c>
      <c r="L3025" t="str">
        <f>IF(COUNTIF($K$2:K3025,K3025)=1,"único","repetido")</f>
        <v>único</v>
      </c>
    </row>
    <row r="3026" spans="1:12" x14ac:dyDescent="0.3">
      <c r="A3026" s="1">
        <v>45699</v>
      </c>
      <c r="B3026" s="2">
        <v>45699.673014340275</v>
      </c>
      <c r="C3026" s="2" t="str">
        <f>TEXT(Tabla1[[#This Row],[date]],"mmm")</f>
        <v>feb</v>
      </c>
      <c r="D3026" s="2" t="str">
        <f>TEXT(Tabla1[[#This Row],[date]],"dddd")</f>
        <v>martes</v>
      </c>
      <c r="E3026" s="2" t="str">
        <f>TEXT(Tabla1[[#This Row],[datetime]],"hh:mm")</f>
        <v>16:09</v>
      </c>
      <c r="F3026" t="s">
        <v>3</v>
      </c>
      <c r="G3026" t="s">
        <v>1208</v>
      </c>
      <c r="H3026" t="str">
        <f>IF(ISBLANK(G3026),"cash",IF(COUNTIF($D$2:D3026,D3026)=1,"Nuevo","frecuente"))</f>
        <v>frecuente</v>
      </c>
      <c r="I3026" s="8">
        <v>30.86</v>
      </c>
      <c r="J3026" t="s">
        <v>14</v>
      </c>
      <c r="K3026" t="str">
        <f>Tabla1[[#This Row],[day_of_the_week]]&amp;"-"&amp;Tabla1[[#This Row],[hour]]&amp;"-"&amp;Tabla1[[#This Row],[cash_type]]&amp;"-"&amp;Tabla1[[#This Row],[card]]&amp;"-"&amp;Tabla1[[#This Row],[coffee_name]]</f>
        <v>martes-16:09-card-ANON-0000-0000-1194-Americano with Milk</v>
      </c>
      <c r="L3026" t="str">
        <f>IF(COUNTIF($K$2:K3026,K3026)=1,"único","repetido")</f>
        <v>único</v>
      </c>
    </row>
    <row r="3027" spans="1:12" x14ac:dyDescent="0.3">
      <c r="A3027" s="1">
        <v>45699</v>
      </c>
      <c r="B3027" s="2">
        <v>45699.70116892361</v>
      </c>
      <c r="C3027" s="2" t="str">
        <f>TEXT(Tabla1[[#This Row],[date]],"mmm")</f>
        <v>feb</v>
      </c>
      <c r="D3027" s="2" t="str">
        <f>TEXT(Tabla1[[#This Row],[date]],"dddd")</f>
        <v>martes</v>
      </c>
      <c r="E3027" s="2" t="str">
        <f>TEXT(Tabla1[[#This Row],[datetime]],"hh:mm")</f>
        <v>16:49</v>
      </c>
      <c r="F3027" t="s">
        <v>3</v>
      </c>
      <c r="G3027" t="s">
        <v>1216</v>
      </c>
      <c r="H3027" t="str">
        <f>IF(ISBLANK(G3027),"cash",IF(COUNTIF($D$2:D3027,D3027)=1,"Nuevo","frecuente"))</f>
        <v>frecuente</v>
      </c>
      <c r="I3027" s="8">
        <v>21.06</v>
      </c>
      <c r="J3027" t="s">
        <v>35</v>
      </c>
      <c r="K3027" t="str">
        <f>Tabla1[[#This Row],[day_of_the_week]]&amp;"-"&amp;Tabla1[[#This Row],[hour]]&amp;"-"&amp;Tabla1[[#This Row],[cash_type]]&amp;"-"&amp;Tabla1[[#This Row],[card]]&amp;"-"&amp;Tabla1[[#This Row],[coffee_name]]</f>
        <v>martes-16:49-card-ANON-0000-0000-1202-Espresso</v>
      </c>
      <c r="L3027" t="str">
        <f>IF(COUNTIF($K$2:K3027,K3027)=1,"único","repetido")</f>
        <v>único</v>
      </c>
    </row>
    <row r="3028" spans="1:12" x14ac:dyDescent="0.3">
      <c r="A3028" s="1">
        <v>45699</v>
      </c>
      <c r="B3028" s="2">
        <v>45699.733043055552</v>
      </c>
      <c r="C3028" s="2" t="str">
        <f>TEXT(Tabla1[[#This Row],[date]],"mmm")</f>
        <v>feb</v>
      </c>
      <c r="D3028" s="2" t="str">
        <f>TEXT(Tabla1[[#This Row],[date]],"dddd")</f>
        <v>martes</v>
      </c>
      <c r="E3028" s="2" t="str">
        <f>TEXT(Tabla1[[#This Row],[datetime]],"hh:mm")</f>
        <v>17:35</v>
      </c>
      <c r="F3028" t="s">
        <v>3</v>
      </c>
      <c r="G3028" t="s">
        <v>1177</v>
      </c>
      <c r="H3028" t="str">
        <f>IF(ISBLANK(G3028),"cash",IF(COUNTIF($D$2:D3028,D3028)=1,"Nuevo","frecuente"))</f>
        <v>frecuente</v>
      </c>
      <c r="I3028" s="8">
        <v>35.76</v>
      </c>
      <c r="J3028" t="s">
        <v>7</v>
      </c>
      <c r="K3028" t="str">
        <f>Tabla1[[#This Row],[day_of_the_week]]&amp;"-"&amp;Tabla1[[#This Row],[hour]]&amp;"-"&amp;Tabla1[[#This Row],[cash_type]]&amp;"-"&amp;Tabla1[[#This Row],[card]]&amp;"-"&amp;Tabla1[[#This Row],[coffee_name]]</f>
        <v>martes-17:35-card-ANON-0000-0000-1163-Latte</v>
      </c>
      <c r="L3028" t="str">
        <f>IF(COUNTIF($K$2:K3028,K3028)=1,"único","repetido")</f>
        <v>único</v>
      </c>
    </row>
    <row r="3029" spans="1:12" x14ac:dyDescent="0.3">
      <c r="A3029" s="1">
        <v>45699</v>
      </c>
      <c r="B3029" s="2">
        <v>45699.73382212963</v>
      </c>
      <c r="C3029" s="2" t="str">
        <f>TEXT(Tabla1[[#This Row],[date]],"mmm")</f>
        <v>feb</v>
      </c>
      <c r="D3029" s="2" t="str">
        <f>TEXT(Tabla1[[#This Row],[date]],"dddd")</f>
        <v>martes</v>
      </c>
      <c r="E3029" s="2" t="str">
        <f>TEXT(Tabla1[[#This Row],[datetime]],"hh:mm")</f>
        <v>17:36</v>
      </c>
      <c r="F3029" t="s">
        <v>3</v>
      </c>
      <c r="G3029" t="s">
        <v>1177</v>
      </c>
      <c r="H3029" t="str">
        <f>IF(ISBLANK(G3029),"cash",IF(COUNTIF($D$2:D3029,D3029)=1,"Nuevo","frecuente"))</f>
        <v>frecuente</v>
      </c>
      <c r="I3029" s="8">
        <v>30.86</v>
      </c>
      <c r="J3029" t="s">
        <v>14</v>
      </c>
      <c r="K3029" t="str">
        <f>Tabla1[[#This Row],[day_of_the_week]]&amp;"-"&amp;Tabla1[[#This Row],[hour]]&amp;"-"&amp;Tabla1[[#This Row],[cash_type]]&amp;"-"&amp;Tabla1[[#This Row],[card]]&amp;"-"&amp;Tabla1[[#This Row],[coffee_name]]</f>
        <v>martes-17:36-card-ANON-0000-0000-1163-Americano with Milk</v>
      </c>
      <c r="L3029" t="str">
        <f>IF(COUNTIF($K$2:K3029,K3029)=1,"único","repetido")</f>
        <v>único</v>
      </c>
    </row>
    <row r="3030" spans="1:12" x14ac:dyDescent="0.3">
      <c r="A3030" s="1">
        <v>45699</v>
      </c>
      <c r="B3030" s="2">
        <v>45699.739034652775</v>
      </c>
      <c r="C3030" s="2" t="str">
        <f>TEXT(Tabla1[[#This Row],[date]],"mmm")</f>
        <v>feb</v>
      </c>
      <c r="D3030" s="2" t="str">
        <f>TEXT(Tabla1[[#This Row],[date]],"dddd")</f>
        <v>martes</v>
      </c>
      <c r="E3030" s="2" t="str">
        <f>TEXT(Tabla1[[#This Row],[datetime]],"hh:mm")</f>
        <v>17:44</v>
      </c>
      <c r="F3030" t="s">
        <v>3</v>
      </c>
      <c r="G3030" t="s">
        <v>1217</v>
      </c>
      <c r="H3030" t="str">
        <f>IF(ISBLANK(G3030),"cash",IF(COUNTIF($D$2:D3030,D3030)=1,"Nuevo","frecuente"))</f>
        <v>frecuente</v>
      </c>
      <c r="I3030" s="8">
        <v>30.86</v>
      </c>
      <c r="J3030" t="s">
        <v>14</v>
      </c>
      <c r="K3030" t="str">
        <f>Tabla1[[#This Row],[day_of_the_week]]&amp;"-"&amp;Tabla1[[#This Row],[hour]]&amp;"-"&amp;Tabla1[[#This Row],[cash_type]]&amp;"-"&amp;Tabla1[[#This Row],[card]]&amp;"-"&amp;Tabla1[[#This Row],[coffee_name]]</f>
        <v>martes-17:44-card-ANON-0000-0000-1203-Americano with Milk</v>
      </c>
      <c r="L3030" t="str">
        <f>IF(COUNTIF($K$2:K3030,K3030)=1,"único","repetido")</f>
        <v>único</v>
      </c>
    </row>
    <row r="3031" spans="1:12" x14ac:dyDescent="0.3">
      <c r="A3031" s="1">
        <v>45699</v>
      </c>
      <c r="B3031" s="2">
        <v>45699.743523449077</v>
      </c>
      <c r="C3031" s="2" t="str">
        <f>TEXT(Tabla1[[#This Row],[date]],"mmm")</f>
        <v>feb</v>
      </c>
      <c r="D3031" s="2" t="str">
        <f>TEXT(Tabla1[[#This Row],[date]],"dddd")</f>
        <v>martes</v>
      </c>
      <c r="E3031" s="2" t="str">
        <f>TEXT(Tabla1[[#This Row],[datetime]],"hh:mm")</f>
        <v>17:50</v>
      </c>
      <c r="F3031" t="s">
        <v>3</v>
      </c>
      <c r="G3031" t="s">
        <v>1124</v>
      </c>
      <c r="H3031" t="str">
        <f>IF(ISBLANK(G3031),"cash",IF(COUNTIF($D$2:D3031,D3031)=1,"Nuevo","frecuente"))</f>
        <v>frecuente</v>
      </c>
      <c r="I3031" s="8">
        <v>25.96</v>
      </c>
      <c r="J3031" t="s">
        <v>11</v>
      </c>
      <c r="K3031" t="str">
        <f>Tabla1[[#This Row],[day_of_the_week]]&amp;"-"&amp;Tabla1[[#This Row],[hour]]&amp;"-"&amp;Tabla1[[#This Row],[cash_type]]&amp;"-"&amp;Tabla1[[#This Row],[card]]&amp;"-"&amp;Tabla1[[#This Row],[coffee_name]]</f>
        <v>martes-17:50-card-ANON-0000-0000-1110-Americano</v>
      </c>
      <c r="L3031" t="str">
        <f>IF(COUNTIF($K$2:K3031,K3031)=1,"único","repetido")</f>
        <v>único</v>
      </c>
    </row>
    <row r="3032" spans="1:12" x14ac:dyDescent="0.3">
      <c r="A3032" s="1">
        <v>45699</v>
      </c>
      <c r="B3032" s="2">
        <v>45699.746271215277</v>
      </c>
      <c r="C3032" s="2" t="str">
        <f>TEXT(Tabla1[[#This Row],[date]],"mmm")</f>
        <v>feb</v>
      </c>
      <c r="D3032" s="2" t="str">
        <f>TEXT(Tabla1[[#This Row],[date]],"dddd")</f>
        <v>martes</v>
      </c>
      <c r="E3032" s="2" t="str">
        <f>TEXT(Tabla1[[#This Row],[datetime]],"hh:mm")</f>
        <v>17:54</v>
      </c>
      <c r="F3032" t="s">
        <v>3</v>
      </c>
      <c r="G3032" t="s">
        <v>1217</v>
      </c>
      <c r="H3032" t="str">
        <f>IF(ISBLANK(G3032),"cash",IF(COUNTIF($D$2:D3032,D3032)=1,"Nuevo","frecuente"))</f>
        <v>frecuente</v>
      </c>
      <c r="I3032" s="8">
        <v>30.86</v>
      </c>
      <c r="J3032" t="s">
        <v>14</v>
      </c>
      <c r="K3032" t="str">
        <f>Tabla1[[#This Row],[day_of_the_week]]&amp;"-"&amp;Tabla1[[#This Row],[hour]]&amp;"-"&amp;Tabla1[[#This Row],[cash_type]]&amp;"-"&amp;Tabla1[[#This Row],[card]]&amp;"-"&amp;Tabla1[[#This Row],[coffee_name]]</f>
        <v>martes-17:54-card-ANON-0000-0000-1203-Americano with Milk</v>
      </c>
      <c r="L3032" t="str">
        <f>IF(COUNTIF($K$2:K3032,K3032)=1,"único","repetido")</f>
        <v>único</v>
      </c>
    </row>
    <row r="3033" spans="1:12" x14ac:dyDescent="0.3">
      <c r="A3033" s="1">
        <v>45699</v>
      </c>
      <c r="B3033" s="2">
        <v>45699.7945721875</v>
      </c>
      <c r="C3033" s="2" t="str">
        <f>TEXT(Tabla1[[#This Row],[date]],"mmm")</f>
        <v>feb</v>
      </c>
      <c r="D3033" s="2" t="str">
        <f>TEXT(Tabla1[[#This Row],[date]],"dddd")</f>
        <v>martes</v>
      </c>
      <c r="E3033" s="2" t="str">
        <f>TEXT(Tabla1[[#This Row],[datetime]],"hh:mm")</f>
        <v>19:04</v>
      </c>
      <c r="F3033" t="s">
        <v>3</v>
      </c>
      <c r="G3033" t="s">
        <v>1218</v>
      </c>
      <c r="H3033" t="str">
        <f>IF(ISBLANK(G3033),"cash",IF(COUNTIF($D$2:D3033,D3033)=1,"Nuevo","frecuente"))</f>
        <v>frecuente</v>
      </c>
      <c r="I3033" s="8">
        <v>35.76</v>
      </c>
      <c r="J3033" t="s">
        <v>7</v>
      </c>
      <c r="K3033" t="str">
        <f>Tabla1[[#This Row],[day_of_the_week]]&amp;"-"&amp;Tabla1[[#This Row],[hour]]&amp;"-"&amp;Tabla1[[#This Row],[cash_type]]&amp;"-"&amp;Tabla1[[#This Row],[card]]&amp;"-"&amp;Tabla1[[#This Row],[coffee_name]]</f>
        <v>martes-19:04-card-ANON-0000-0000-1204-Latte</v>
      </c>
      <c r="L3033" t="str">
        <f>IF(COUNTIF($K$2:K3033,K3033)=1,"único","repetido")</f>
        <v>único</v>
      </c>
    </row>
    <row r="3034" spans="1:12" x14ac:dyDescent="0.3">
      <c r="A3034" s="1">
        <v>45699</v>
      </c>
      <c r="B3034" s="2">
        <v>45699.79518321759</v>
      </c>
      <c r="C3034" s="2" t="str">
        <f>TEXT(Tabla1[[#This Row],[date]],"mmm")</f>
        <v>feb</v>
      </c>
      <c r="D3034" s="2" t="str">
        <f>TEXT(Tabla1[[#This Row],[date]],"dddd")</f>
        <v>martes</v>
      </c>
      <c r="E3034" s="2" t="str">
        <f>TEXT(Tabla1[[#This Row],[datetime]],"hh:mm")</f>
        <v>19:05</v>
      </c>
      <c r="F3034" t="s">
        <v>3</v>
      </c>
      <c r="G3034" t="s">
        <v>1218</v>
      </c>
      <c r="H3034" t="str">
        <f>IF(ISBLANK(G3034),"cash",IF(COUNTIF($D$2:D3034,D3034)=1,"Nuevo","frecuente"))</f>
        <v>frecuente</v>
      </c>
      <c r="I3034" s="8">
        <v>35.76</v>
      </c>
      <c r="J3034" t="s">
        <v>18</v>
      </c>
      <c r="K3034" t="str">
        <f>Tabla1[[#This Row],[day_of_the_week]]&amp;"-"&amp;Tabla1[[#This Row],[hour]]&amp;"-"&amp;Tabla1[[#This Row],[cash_type]]&amp;"-"&amp;Tabla1[[#This Row],[card]]&amp;"-"&amp;Tabla1[[#This Row],[coffee_name]]</f>
        <v>martes-19:05-card-ANON-0000-0000-1204-Cocoa</v>
      </c>
      <c r="L3034" t="str">
        <f>IF(COUNTIF($K$2:K3034,K3034)=1,"único","repetido")</f>
        <v>único</v>
      </c>
    </row>
    <row r="3035" spans="1:12" x14ac:dyDescent="0.3">
      <c r="A3035" s="1">
        <v>45700</v>
      </c>
      <c r="B3035" s="2">
        <v>45700.303439398151</v>
      </c>
      <c r="C3035" s="2" t="str">
        <f>TEXT(Tabla1[[#This Row],[date]],"mmm")</f>
        <v>feb</v>
      </c>
      <c r="D3035" s="2" t="str">
        <f>TEXT(Tabla1[[#This Row],[date]],"dddd")</f>
        <v>miércoles</v>
      </c>
      <c r="E3035" s="2" t="str">
        <f>TEXT(Tabla1[[#This Row],[datetime]],"hh:mm")</f>
        <v>07:16</v>
      </c>
      <c r="F3035" t="s">
        <v>3</v>
      </c>
      <c r="G3035" t="s">
        <v>1214</v>
      </c>
      <c r="H3035" t="str">
        <f>IF(ISBLANK(G3035),"cash",IF(COUNTIF($D$2:D3035,D3035)=1,"Nuevo","frecuente"))</f>
        <v>frecuente</v>
      </c>
      <c r="I3035" s="8">
        <v>35.76</v>
      </c>
      <c r="J3035" t="s">
        <v>43</v>
      </c>
      <c r="K3035" t="str">
        <f>Tabla1[[#This Row],[day_of_the_week]]&amp;"-"&amp;Tabla1[[#This Row],[hour]]&amp;"-"&amp;Tabla1[[#This Row],[cash_type]]&amp;"-"&amp;Tabla1[[#This Row],[card]]&amp;"-"&amp;Tabla1[[#This Row],[coffee_name]]</f>
        <v>miércoles-07:16-card-ANON-0000-0000-1200-Cappuccino</v>
      </c>
      <c r="L3035" t="str">
        <f>IF(COUNTIF($K$2:K3035,K3035)=1,"único","repetido")</f>
        <v>único</v>
      </c>
    </row>
    <row r="3036" spans="1:12" x14ac:dyDescent="0.3">
      <c r="A3036" s="1">
        <v>45700</v>
      </c>
      <c r="B3036" s="2">
        <v>45700.316406840277</v>
      </c>
      <c r="C3036" s="2" t="str">
        <f>TEXT(Tabla1[[#This Row],[date]],"mmm")</f>
        <v>feb</v>
      </c>
      <c r="D3036" s="2" t="str">
        <f>TEXT(Tabla1[[#This Row],[date]],"dddd")</f>
        <v>miércoles</v>
      </c>
      <c r="E3036" s="2" t="str">
        <f>TEXT(Tabla1[[#This Row],[datetime]],"hh:mm")</f>
        <v>07:35</v>
      </c>
      <c r="F3036" t="s">
        <v>3</v>
      </c>
      <c r="G3036" t="s">
        <v>1177</v>
      </c>
      <c r="H3036" t="str">
        <f>IF(ISBLANK(G3036),"cash",IF(COUNTIF($D$2:D3036,D3036)=1,"Nuevo","frecuente"))</f>
        <v>frecuente</v>
      </c>
      <c r="I3036" s="8">
        <v>25.96</v>
      </c>
      <c r="J3036" t="s">
        <v>11</v>
      </c>
      <c r="K3036" t="str">
        <f>Tabla1[[#This Row],[day_of_the_week]]&amp;"-"&amp;Tabla1[[#This Row],[hour]]&amp;"-"&amp;Tabla1[[#This Row],[cash_type]]&amp;"-"&amp;Tabla1[[#This Row],[card]]&amp;"-"&amp;Tabla1[[#This Row],[coffee_name]]</f>
        <v>miércoles-07:35-card-ANON-0000-0000-1163-Americano</v>
      </c>
      <c r="L3036" t="str">
        <f>IF(COUNTIF($K$2:K3036,K3036)=1,"único","repetido")</f>
        <v>único</v>
      </c>
    </row>
    <row r="3037" spans="1:12" x14ac:dyDescent="0.3">
      <c r="A3037" s="1">
        <v>45700</v>
      </c>
      <c r="B3037" s="2">
        <v>45700.371247199073</v>
      </c>
      <c r="C3037" s="2" t="str">
        <f>TEXT(Tabla1[[#This Row],[date]],"mmm")</f>
        <v>feb</v>
      </c>
      <c r="D3037" s="2" t="str">
        <f>TEXT(Tabla1[[#This Row],[date]],"dddd")</f>
        <v>miércoles</v>
      </c>
      <c r="E3037" s="2" t="str">
        <f>TEXT(Tabla1[[#This Row],[datetime]],"hh:mm")</f>
        <v>08:54</v>
      </c>
      <c r="F3037" t="s">
        <v>3</v>
      </c>
      <c r="G3037" t="s">
        <v>1177</v>
      </c>
      <c r="H3037" t="str">
        <f>IF(ISBLANK(G3037),"cash",IF(COUNTIF($D$2:D3037,D3037)=1,"Nuevo","frecuente"))</f>
        <v>frecuente</v>
      </c>
      <c r="I3037" s="8">
        <v>35.76</v>
      </c>
      <c r="J3037" t="s">
        <v>18</v>
      </c>
      <c r="K3037" t="str">
        <f>Tabla1[[#This Row],[day_of_the_week]]&amp;"-"&amp;Tabla1[[#This Row],[hour]]&amp;"-"&amp;Tabla1[[#This Row],[cash_type]]&amp;"-"&amp;Tabla1[[#This Row],[card]]&amp;"-"&amp;Tabla1[[#This Row],[coffee_name]]</f>
        <v>miércoles-08:54-card-ANON-0000-0000-1163-Cocoa</v>
      </c>
      <c r="L3037" t="str">
        <f>IF(COUNTIF($K$2:K3037,K3037)=1,"único","repetido")</f>
        <v>único</v>
      </c>
    </row>
    <row r="3038" spans="1:12" x14ac:dyDescent="0.3">
      <c r="A3038" s="1">
        <v>45700</v>
      </c>
      <c r="B3038" s="2">
        <v>45700.388725694444</v>
      </c>
      <c r="C3038" s="2" t="str">
        <f>TEXT(Tabla1[[#This Row],[date]],"mmm")</f>
        <v>feb</v>
      </c>
      <c r="D3038" s="2" t="str">
        <f>TEXT(Tabla1[[#This Row],[date]],"dddd")</f>
        <v>miércoles</v>
      </c>
      <c r="E3038" s="2" t="str">
        <f>TEXT(Tabla1[[#This Row],[datetime]],"hh:mm")</f>
        <v>09:19</v>
      </c>
      <c r="F3038" t="s">
        <v>3</v>
      </c>
      <c r="G3038" t="s">
        <v>1167</v>
      </c>
      <c r="H3038" t="str">
        <f>IF(ISBLANK(G3038),"cash",IF(COUNTIF($D$2:D3038,D3038)=1,"Nuevo","frecuente"))</f>
        <v>frecuente</v>
      </c>
      <c r="I3038" s="8">
        <v>30.86</v>
      </c>
      <c r="J3038" t="s">
        <v>14</v>
      </c>
      <c r="K3038" t="str">
        <f>Tabla1[[#This Row],[day_of_the_week]]&amp;"-"&amp;Tabla1[[#This Row],[hour]]&amp;"-"&amp;Tabla1[[#This Row],[cash_type]]&amp;"-"&amp;Tabla1[[#This Row],[card]]&amp;"-"&amp;Tabla1[[#This Row],[coffee_name]]</f>
        <v>miércoles-09:19-card-ANON-0000-0000-1153-Americano with Milk</v>
      </c>
      <c r="L3038" t="str">
        <f>IF(COUNTIF($K$2:K3038,K3038)=1,"único","repetido")</f>
        <v>único</v>
      </c>
    </row>
    <row r="3039" spans="1:12" x14ac:dyDescent="0.3">
      <c r="A3039" s="1">
        <v>45700</v>
      </c>
      <c r="B3039" s="2">
        <v>45700.446683738424</v>
      </c>
      <c r="C3039" s="2" t="str">
        <f>TEXT(Tabla1[[#This Row],[date]],"mmm")</f>
        <v>feb</v>
      </c>
      <c r="D3039" s="2" t="str">
        <f>TEXT(Tabla1[[#This Row],[date]],"dddd")</f>
        <v>miércoles</v>
      </c>
      <c r="E3039" s="2" t="str">
        <f>TEXT(Tabla1[[#This Row],[datetime]],"hh:mm")</f>
        <v>10:43</v>
      </c>
      <c r="F3039" t="s">
        <v>3</v>
      </c>
      <c r="G3039" t="s">
        <v>1202</v>
      </c>
      <c r="H3039" t="str">
        <f>IF(ISBLANK(G3039),"cash",IF(COUNTIF($D$2:D3039,D3039)=1,"Nuevo","frecuente"))</f>
        <v>frecuente</v>
      </c>
      <c r="I3039" s="8">
        <v>25.96</v>
      </c>
      <c r="J3039" t="s">
        <v>11</v>
      </c>
      <c r="K3039" t="str">
        <f>Tabla1[[#This Row],[day_of_the_week]]&amp;"-"&amp;Tabla1[[#This Row],[hour]]&amp;"-"&amp;Tabla1[[#This Row],[cash_type]]&amp;"-"&amp;Tabla1[[#This Row],[card]]&amp;"-"&amp;Tabla1[[#This Row],[coffee_name]]</f>
        <v>miércoles-10:43-card-ANON-0000-0000-1188-Americano</v>
      </c>
      <c r="L3039" t="str">
        <f>IF(COUNTIF($K$2:K3039,K3039)=1,"único","repetido")</f>
        <v>único</v>
      </c>
    </row>
    <row r="3040" spans="1:12" x14ac:dyDescent="0.3">
      <c r="A3040" s="1">
        <v>45700</v>
      </c>
      <c r="B3040" s="2">
        <v>45700.530197731481</v>
      </c>
      <c r="C3040" s="2" t="str">
        <f>TEXT(Tabla1[[#This Row],[date]],"mmm")</f>
        <v>feb</v>
      </c>
      <c r="D3040" s="2" t="str">
        <f>TEXT(Tabla1[[#This Row],[date]],"dddd")</f>
        <v>miércoles</v>
      </c>
      <c r="E3040" s="2" t="str">
        <f>TEXT(Tabla1[[#This Row],[datetime]],"hh:mm")</f>
        <v>12:43</v>
      </c>
      <c r="F3040" t="s">
        <v>3</v>
      </c>
      <c r="G3040" t="s">
        <v>1219</v>
      </c>
      <c r="H3040" t="str">
        <f>IF(ISBLANK(G3040),"cash",IF(COUNTIF($D$2:D3040,D3040)=1,"Nuevo","frecuente"))</f>
        <v>frecuente</v>
      </c>
      <c r="I3040" s="8">
        <v>25.96</v>
      </c>
      <c r="J3040" t="s">
        <v>11</v>
      </c>
      <c r="K3040" t="str">
        <f>Tabla1[[#This Row],[day_of_the_week]]&amp;"-"&amp;Tabla1[[#This Row],[hour]]&amp;"-"&amp;Tabla1[[#This Row],[cash_type]]&amp;"-"&amp;Tabla1[[#This Row],[card]]&amp;"-"&amp;Tabla1[[#This Row],[coffee_name]]</f>
        <v>miércoles-12:43-card-ANON-0000-0000-1205-Americano</v>
      </c>
      <c r="L3040" t="str">
        <f>IF(COUNTIF($K$2:K3040,K3040)=1,"único","repetido")</f>
        <v>único</v>
      </c>
    </row>
    <row r="3041" spans="1:12" x14ac:dyDescent="0.3">
      <c r="A3041" s="1">
        <v>45700</v>
      </c>
      <c r="B3041" s="2">
        <v>45700.547330150461</v>
      </c>
      <c r="C3041" s="2" t="str">
        <f>TEXT(Tabla1[[#This Row],[date]],"mmm")</f>
        <v>feb</v>
      </c>
      <c r="D3041" s="2" t="str">
        <f>TEXT(Tabla1[[#This Row],[date]],"dddd")</f>
        <v>miércoles</v>
      </c>
      <c r="E3041" s="2" t="str">
        <f>TEXT(Tabla1[[#This Row],[datetime]],"hh:mm")</f>
        <v>13:08</v>
      </c>
      <c r="F3041" t="s">
        <v>3</v>
      </c>
      <c r="G3041" t="s">
        <v>1220</v>
      </c>
      <c r="H3041" t="str">
        <f>IF(ISBLANK(G3041),"cash",IF(COUNTIF($D$2:D3041,D3041)=1,"Nuevo","frecuente"))</f>
        <v>frecuente</v>
      </c>
      <c r="I3041" s="8">
        <v>25.96</v>
      </c>
      <c r="J3041" t="s">
        <v>11</v>
      </c>
      <c r="K3041" t="str">
        <f>Tabla1[[#This Row],[day_of_the_week]]&amp;"-"&amp;Tabla1[[#This Row],[hour]]&amp;"-"&amp;Tabla1[[#This Row],[cash_type]]&amp;"-"&amp;Tabla1[[#This Row],[card]]&amp;"-"&amp;Tabla1[[#This Row],[coffee_name]]</f>
        <v>miércoles-13:08-card-ANON-0000-0000-1206-Americano</v>
      </c>
      <c r="L3041" t="str">
        <f>IF(COUNTIF($K$2:K3041,K3041)=1,"único","repetido")</f>
        <v>único</v>
      </c>
    </row>
    <row r="3042" spans="1:12" x14ac:dyDescent="0.3">
      <c r="A3042" s="1">
        <v>45700</v>
      </c>
      <c r="B3042" s="2">
        <v>45700.570598645834</v>
      </c>
      <c r="C3042" s="2" t="str">
        <f>TEXT(Tabla1[[#This Row],[date]],"mmm")</f>
        <v>feb</v>
      </c>
      <c r="D3042" s="2" t="str">
        <f>TEXT(Tabla1[[#This Row],[date]],"dddd")</f>
        <v>miércoles</v>
      </c>
      <c r="E3042" s="2" t="str">
        <f>TEXT(Tabla1[[#This Row],[datetime]],"hh:mm")</f>
        <v>13:41</v>
      </c>
      <c r="F3042" t="s">
        <v>3</v>
      </c>
      <c r="G3042" t="s">
        <v>1174</v>
      </c>
      <c r="H3042" t="str">
        <f>IF(ISBLANK(G3042),"cash",IF(COUNTIF($D$2:D3042,D3042)=1,"Nuevo","frecuente"))</f>
        <v>frecuente</v>
      </c>
      <c r="I3042" s="8">
        <v>35.76</v>
      </c>
      <c r="J3042" t="s">
        <v>9</v>
      </c>
      <c r="K3042" t="str">
        <f>Tabla1[[#This Row],[day_of_the_week]]&amp;"-"&amp;Tabla1[[#This Row],[hour]]&amp;"-"&amp;Tabla1[[#This Row],[cash_type]]&amp;"-"&amp;Tabla1[[#This Row],[card]]&amp;"-"&amp;Tabla1[[#This Row],[coffee_name]]</f>
        <v>miércoles-13:41-card-ANON-0000-0000-1160-Hot Chocolate</v>
      </c>
      <c r="L3042" t="str">
        <f>IF(COUNTIF($K$2:K3042,K3042)=1,"único","repetido")</f>
        <v>único</v>
      </c>
    </row>
    <row r="3043" spans="1:12" x14ac:dyDescent="0.3">
      <c r="A3043" s="1">
        <v>45700</v>
      </c>
      <c r="B3043" s="2">
        <v>45700.653758993052</v>
      </c>
      <c r="C3043" s="2" t="str">
        <f>TEXT(Tabla1[[#This Row],[date]],"mmm")</f>
        <v>feb</v>
      </c>
      <c r="D3043" s="2" t="str">
        <f>TEXT(Tabla1[[#This Row],[date]],"dddd")</f>
        <v>miércoles</v>
      </c>
      <c r="E3043" s="2" t="str">
        <f>TEXT(Tabla1[[#This Row],[datetime]],"hh:mm")</f>
        <v>15:41</v>
      </c>
      <c r="F3043" t="s">
        <v>3</v>
      </c>
      <c r="G3043" t="s">
        <v>1178</v>
      </c>
      <c r="H3043" t="str">
        <f>IF(ISBLANK(G3043),"cash",IF(COUNTIF($D$2:D3043,D3043)=1,"Nuevo","frecuente"))</f>
        <v>frecuente</v>
      </c>
      <c r="I3043" s="8">
        <v>35.76</v>
      </c>
      <c r="J3043" t="s">
        <v>9</v>
      </c>
      <c r="K3043" t="str">
        <f>Tabla1[[#This Row],[day_of_the_week]]&amp;"-"&amp;Tabla1[[#This Row],[hour]]&amp;"-"&amp;Tabla1[[#This Row],[cash_type]]&amp;"-"&amp;Tabla1[[#This Row],[card]]&amp;"-"&amp;Tabla1[[#This Row],[coffee_name]]</f>
        <v>miércoles-15:41-card-ANON-0000-0000-1164-Hot Chocolate</v>
      </c>
      <c r="L3043" t="str">
        <f>IF(COUNTIF($K$2:K3043,K3043)=1,"único","repetido")</f>
        <v>único</v>
      </c>
    </row>
    <row r="3044" spans="1:12" x14ac:dyDescent="0.3">
      <c r="A3044" s="1">
        <v>45700</v>
      </c>
      <c r="B3044" s="2">
        <v>45700.654358506945</v>
      </c>
      <c r="C3044" s="2" t="str">
        <f>TEXT(Tabla1[[#This Row],[date]],"mmm")</f>
        <v>feb</v>
      </c>
      <c r="D3044" s="2" t="str">
        <f>TEXT(Tabla1[[#This Row],[date]],"dddd")</f>
        <v>miércoles</v>
      </c>
      <c r="E3044" s="2" t="str">
        <f>TEXT(Tabla1[[#This Row],[datetime]],"hh:mm")</f>
        <v>15:42</v>
      </c>
      <c r="F3044" t="s">
        <v>3</v>
      </c>
      <c r="G3044" t="s">
        <v>1205</v>
      </c>
      <c r="H3044" t="str">
        <f>IF(ISBLANK(G3044),"cash",IF(COUNTIF($D$2:D3044,D3044)=1,"Nuevo","frecuente"))</f>
        <v>frecuente</v>
      </c>
      <c r="I3044" s="8">
        <v>35.76</v>
      </c>
      <c r="J3044" t="s">
        <v>7</v>
      </c>
      <c r="K3044" t="str">
        <f>Tabla1[[#This Row],[day_of_the_week]]&amp;"-"&amp;Tabla1[[#This Row],[hour]]&amp;"-"&amp;Tabla1[[#This Row],[cash_type]]&amp;"-"&amp;Tabla1[[#This Row],[card]]&amp;"-"&amp;Tabla1[[#This Row],[coffee_name]]</f>
        <v>miércoles-15:42-card-ANON-0000-0000-1191-Latte</v>
      </c>
      <c r="L3044" t="str">
        <f>IF(COUNTIF($K$2:K3044,K3044)=1,"único","repetido")</f>
        <v>único</v>
      </c>
    </row>
    <row r="3045" spans="1:12" x14ac:dyDescent="0.3">
      <c r="A3045" s="1">
        <v>45700</v>
      </c>
      <c r="B3045" s="2">
        <v>45700.655260671294</v>
      </c>
      <c r="C3045" s="2" t="str">
        <f>TEXT(Tabla1[[#This Row],[date]],"mmm")</f>
        <v>feb</v>
      </c>
      <c r="D3045" s="2" t="str">
        <f>TEXT(Tabla1[[#This Row],[date]],"dddd")</f>
        <v>miércoles</v>
      </c>
      <c r="E3045" s="2" t="str">
        <f>TEXT(Tabla1[[#This Row],[datetime]],"hh:mm")</f>
        <v>15:43</v>
      </c>
      <c r="F3045" t="s">
        <v>3</v>
      </c>
      <c r="G3045" t="s">
        <v>1179</v>
      </c>
      <c r="H3045" t="str">
        <f>IF(ISBLANK(G3045),"cash",IF(COUNTIF($D$2:D3045,D3045)=1,"Nuevo","frecuente"))</f>
        <v>frecuente</v>
      </c>
      <c r="I3045" s="8">
        <v>35.76</v>
      </c>
      <c r="J3045" t="s">
        <v>9</v>
      </c>
      <c r="K3045" t="str">
        <f>Tabla1[[#This Row],[day_of_the_week]]&amp;"-"&amp;Tabla1[[#This Row],[hour]]&amp;"-"&amp;Tabla1[[#This Row],[cash_type]]&amp;"-"&amp;Tabla1[[#This Row],[card]]&amp;"-"&amp;Tabla1[[#This Row],[coffee_name]]</f>
        <v>miércoles-15:43-card-ANON-0000-0000-1165-Hot Chocolate</v>
      </c>
      <c r="L3045" t="str">
        <f>IF(COUNTIF($K$2:K3045,K3045)=1,"único","repetido")</f>
        <v>único</v>
      </c>
    </row>
    <row r="3046" spans="1:12" x14ac:dyDescent="0.3">
      <c r="A3046" s="1">
        <v>45700</v>
      </c>
      <c r="B3046" s="2">
        <v>45700.675675648148</v>
      </c>
      <c r="C3046" s="2" t="str">
        <f>TEXT(Tabla1[[#This Row],[date]],"mmm")</f>
        <v>feb</v>
      </c>
      <c r="D3046" s="2" t="str">
        <f>TEXT(Tabla1[[#This Row],[date]],"dddd")</f>
        <v>miércoles</v>
      </c>
      <c r="E3046" s="2" t="str">
        <f>TEXT(Tabla1[[#This Row],[datetime]],"hh:mm")</f>
        <v>16:12</v>
      </c>
      <c r="F3046" t="s">
        <v>3</v>
      </c>
      <c r="G3046" t="s">
        <v>1174</v>
      </c>
      <c r="H3046" t="str">
        <f>IF(ISBLANK(G3046),"cash",IF(COUNTIF($D$2:D3046,D3046)=1,"Nuevo","frecuente"))</f>
        <v>frecuente</v>
      </c>
      <c r="I3046" s="8">
        <v>25.96</v>
      </c>
      <c r="J3046" t="s">
        <v>11</v>
      </c>
      <c r="K3046" t="str">
        <f>Tabla1[[#This Row],[day_of_the_week]]&amp;"-"&amp;Tabla1[[#This Row],[hour]]&amp;"-"&amp;Tabla1[[#This Row],[cash_type]]&amp;"-"&amp;Tabla1[[#This Row],[card]]&amp;"-"&amp;Tabla1[[#This Row],[coffee_name]]</f>
        <v>miércoles-16:12-card-ANON-0000-0000-1160-Americano</v>
      </c>
      <c r="L3046" t="str">
        <f>IF(COUNTIF($K$2:K3046,K3046)=1,"único","repetido")</f>
        <v>único</v>
      </c>
    </row>
    <row r="3047" spans="1:12" x14ac:dyDescent="0.3">
      <c r="A3047" s="1">
        <v>45700</v>
      </c>
      <c r="B3047" s="2">
        <v>45700.684820983799</v>
      </c>
      <c r="C3047" s="2" t="str">
        <f>TEXT(Tabla1[[#This Row],[date]],"mmm")</f>
        <v>feb</v>
      </c>
      <c r="D3047" s="2" t="str">
        <f>TEXT(Tabla1[[#This Row],[date]],"dddd")</f>
        <v>miércoles</v>
      </c>
      <c r="E3047" s="2" t="str">
        <f>TEXT(Tabla1[[#This Row],[datetime]],"hh:mm")</f>
        <v>16:26</v>
      </c>
      <c r="F3047" t="s">
        <v>3</v>
      </c>
      <c r="G3047" t="s">
        <v>1174</v>
      </c>
      <c r="H3047" t="str">
        <f>IF(ISBLANK(G3047),"cash",IF(COUNTIF($D$2:D3047,D3047)=1,"Nuevo","frecuente"))</f>
        <v>frecuente</v>
      </c>
      <c r="I3047" s="8">
        <v>25.96</v>
      </c>
      <c r="J3047" t="s">
        <v>11</v>
      </c>
      <c r="K3047" t="str">
        <f>Tabla1[[#This Row],[day_of_the_week]]&amp;"-"&amp;Tabla1[[#This Row],[hour]]&amp;"-"&amp;Tabla1[[#This Row],[cash_type]]&amp;"-"&amp;Tabla1[[#This Row],[card]]&amp;"-"&amp;Tabla1[[#This Row],[coffee_name]]</f>
        <v>miércoles-16:26-card-ANON-0000-0000-1160-Americano</v>
      </c>
      <c r="L3047" t="str">
        <f>IF(COUNTIF($K$2:K3047,K3047)=1,"único","repetido")</f>
        <v>único</v>
      </c>
    </row>
    <row r="3048" spans="1:12" x14ac:dyDescent="0.3">
      <c r="A3048" s="1">
        <v>45700</v>
      </c>
      <c r="B3048" s="2">
        <v>45700.71217579861</v>
      </c>
      <c r="C3048" s="2" t="str">
        <f>TEXT(Tabla1[[#This Row],[date]],"mmm")</f>
        <v>feb</v>
      </c>
      <c r="D3048" s="2" t="str">
        <f>TEXT(Tabla1[[#This Row],[date]],"dddd")</f>
        <v>miércoles</v>
      </c>
      <c r="E3048" s="2" t="str">
        <f>TEXT(Tabla1[[#This Row],[datetime]],"hh:mm")</f>
        <v>17:05</v>
      </c>
      <c r="F3048" t="s">
        <v>3</v>
      </c>
      <c r="G3048" t="s">
        <v>1214</v>
      </c>
      <c r="H3048" t="str">
        <f>IF(ISBLANK(G3048),"cash",IF(COUNTIF($D$2:D3048,D3048)=1,"Nuevo","frecuente"))</f>
        <v>frecuente</v>
      </c>
      <c r="I3048" s="8">
        <v>35.76</v>
      </c>
      <c r="J3048" t="s">
        <v>43</v>
      </c>
      <c r="K3048" t="str">
        <f>Tabla1[[#This Row],[day_of_the_week]]&amp;"-"&amp;Tabla1[[#This Row],[hour]]&amp;"-"&amp;Tabla1[[#This Row],[cash_type]]&amp;"-"&amp;Tabla1[[#This Row],[card]]&amp;"-"&amp;Tabla1[[#This Row],[coffee_name]]</f>
        <v>miércoles-17:05-card-ANON-0000-0000-1200-Cappuccino</v>
      </c>
      <c r="L3048" t="str">
        <f>IF(COUNTIF($K$2:K3048,K3048)=1,"único","repetido")</f>
        <v>único</v>
      </c>
    </row>
    <row r="3049" spans="1:12" x14ac:dyDescent="0.3">
      <c r="A3049" s="1">
        <v>45700</v>
      </c>
      <c r="B3049" s="2">
        <v>45700.738095879628</v>
      </c>
      <c r="C3049" s="2" t="str">
        <f>TEXT(Tabla1[[#This Row],[date]],"mmm")</f>
        <v>feb</v>
      </c>
      <c r="D3049" s="2" t="str">
        <f>TEXT(Tabla1[[#This Row],[date]],"dddd")</f>
        <v>miércoles</v>
      </c>
      <c r="E3049" s="2" t="str">
        <f>TEXT(Tabla1[[#This Row],[datetime]],"hh:mm")</f>
        <v>17:42</v>
      </c>
      <c r="F3049" t="s">
        <v>3</v>
      </c>
      <c r="G3049" t="s">
        <v>1124</v>
      </c>
      <c r="H3049" t="str">
        <f>IF(ISBLANK(G3049),"cash",IF(COUNTIF($D$2:D3049,D3049)=1,"Nuevo","frecuente"))</f>
        <v>frecuente</v>
      </c>
      <c r="I3049" s="8">
        <v>25.96</v>
      </c>
      <c r="J3049" t="s">
        <v>11</v>
      </c>
      <c r="K3049" t="str">
        <f>Tabla1[[#This Row],[day_of_the_week]]&amp;"-"&amp;Tabla1[[#This Row],[hour]]&amp;"-"&amp;Tabla1[[#This Row],[cash_type]]&amp;"-"&amp;Tabla1[[#This Row],[card]]&amp;"-"&amp;Tabla1[[#This Row],[coffee_name]]</f>
        <v>miércoles-17:42-card-ANON-0000-0000-1110-Americano</v>
      </c>
      <c r="L3049" t="str">
        <f>IF(COUNTIF($K$2:K3049,K3049)=1,"único","repetido")</f>
        <v>único</v>
      </c>
    </row>
    <row r="3050" spans="1:12" x14ac:dyDescent="0.3">
      <c r="A3050" s="1">
        <v>45700</v>
      </c>
      <c r="B3050" s="2">
        <v>45700.83727708333</v>
      </c>
      <c r="C3050" s="2" t="str">
        <f>TEXT(Tabla1[[#This Row],[date]],"mmm")</f>
        <v>feb</v>
      </c>
      <c r="D3050" s="2" t="str">
        <f>TEXT(Tabla1[[#This Row],[date]],"dddd")</f>
        <v>miércoles</v>
      </c>
      <c r="E3050" s="2" t="str">
        <f>TEXT(Tabla1[[#This Row],[datetime]],"hh:mm")</f>
        <v>20:05</v>
      </c>
      <c r="F3050" t="s">
        <v>3</v>
      </c>
      <c r="G3050" t="s">
        <v>521</v>
      </c>
      <c r="H3050" t="str">
        <f>IF(ISBLANK(G3050),"cash",IF(COUNTIF($D$2:D3050,D3050)=1,"Nuevo","frecuente"))</f>
        <v>frecuente</v>
      </c>
      <c r="I3050" s="8">
        <v>35.76</v>
      </c>
      <c r="J3050" t="s">
        <v>7</v>
      </c>
      <c r="K3050" t="str">
        <f>Tabla1[[#This Row],[day_of_the_week]]&amp;"-"&amp;Tabla1[[#This Row],[hour]]&amp;"-"&amp;Tabla1[[#This Row],[cash_type]]&amp;"-"&amp;Tabla1[[#This Row],[card]]&amp;"-"&amp;Tabla1[[#This Row],[coffee_name]]</f>
        <v>miércoles-20:05-card-ANON-0000-0000-0507-Latte</v>
      </c>
      <c r="L3050" t="str">
        <f>IF(COUNTIF($K$2:K3050,K3050)=1,"único","repetido")</f>
        <v>único</v>
      </c>
    </row>
    <row r="3051" spans="1:12" x14ac:dyDescent="0.3">
      <c r="A3051" s="1">
        <v>45700</v>
      </c>
      <c r="B3051" s="2">
        <v>45700.849460347221</v>
      </c>
      <c r="C3051" s="2" t="str">
        <f>TEXT(Tabla1[[#This Row],[date]],"mmm")</f>
        <v>feb</v>
      </c>
      <c r="D3051" s="2" t="str">
        <f>TEXT(Tabla1[[#This Row],[date]],"dddd")</f>
        <v>miércoles</v>
      </c>
      <c r="E3051" s="2" t="str">
        <f>TEXT(Tabla1[[#This Row],[datetime]],"hh:mm")</f>
        <v>20:23</v>
      </c>
      <c r="F3051" t="s">
        <v>3</v>
      </c>
      <c r="G3051" t="s">
        <v>1192</v>
      </c>
      <c r="H3051" t="str">
        <f>IF(ISBLANK(G3051),"cash",IF(COUNTIF($D$2:D3051,D3051)=1,"Nuevo","frecuente"))</f>
        <v>frecuente</v>
      </c>
      <c r="I3051" s="8">
        <v>35.76</v>
      </c>
      <c r="J3051" t="s">
        <v>18</v>
      </c>
      <c r="K3051" t="str">
        <f>Tabla1[[#This Row],[day_of_the_week]]&amp;"-"&amp;Tabla1[[#This Row],[hour]]&amp;"-"&amp;Tabla1[[#This Row],[cash_type]]&amp;"-"&amp;Tabla1[[#This Row],[card]]&amp;"-"&amp;Tabla1[[#This Row],[coffee_name]]</f>
        <v>miércoles-20:23-card-ANON-0000-0000-1178-Cocoa</v>
      </c>
      <c r="L3051" t="str">
        <f>IF(COUNTIF($K$2:K3051,K3051)=1,"único","repetido")</f>
        <v>único</v>
      </c>
    </row>
    <row r="3052" spans="1:12" x14ac:dyDescent="0.3">
      <c r="A3052" s="1">
        <v>45700</v>
      </c>
      <c r="B3052" s="2">
        <v>45700.886854999997</v>
      </c>
      <c r="C3052" s="2" t="str">
        <f>TEXT(Tabla1[[#This Row],[date]],"mmm")</f>
        <v>feb</v>
      </c>
      <c r="D3052" s="2" t="str">
        <f>TEXT(Tabla1[[#This Row],[date]],"dddd")</f>
        <v>miércoles</v>
      </c>
      <c r="E3052" s="2" t="str">
        <f>TEXT(Tabla1[[#This Row],[datetime]],"hh:mm")</f>
        <v>21:17</v>
      </c>
      <c r="F3052" t="s">
        <v>3</v>
      </c>
      <c r="G3052" t="s">
        <v>1172</v>
      </c>
      <c r="H3052" t="str">
        <f>IF(ISBLANK(G3052),"cash",IF(COUNTIF($D$2:D3052,D3052)=1,"Nuevo","frecuente"))</f>
        <v>frecuente</v>
      </c>
      <c r="I3052" s="8">
        <v>35.76</v>
      </c>
      <c r="J3052" t="s">
        <v>43</v>
      </c>
      <c r="K3052" t="str">
        <f>Tabla1[[#This Row],[day_of_the_week]]&amp;"-"&amp;Tabla1[[#This Row],[hour]]&amp;"-"&amp;Tabla1[[#This Row],[cash_type]]&amp;"-"&amp;Tabla1[[#This Row],[card]]&amp;"-"&amp;Tabla1[[#This Row],[coffee_name]]</f>
        <v>miércoles-21:17-card-ANON-0000-0000-1158-Cappuccino</v>
      </c>
      <c r="L3052" t="str">
        <f>IF(COUNTIF($K$2:K3052,K3052)=1,"único","repetido")</f>
        <v>único</v>
      </c>
    </row>
    <row r="3053" spans="1:12" x14ac:dyDescent="0.3">
      <c r="A3053" s="1">
        <v>45701</v>
      </c>
      <c r="B3053" s="2">
        <v>45701.318610034723</v>
      </c>
      <c r="C3053" s="2" t="str">
        <f>TEXT(Tabla1[[#This Row],[date]],"mmm")</f>
        <v>feb</v>
      </c>
      <c r="D3053" s="2" t="str">
        <f>TEXT(Tabla1[[#This Row],[date]],"dddd")</f>
        <v>jueves</v>
      </c>
      <c r="E3053" s="2" t="str">
        <f>TEXT(Tabla1[[#This Row],[datetime]],"hh:mm")</f>
        <v>07:38</v>
      </c>
      <c r="F3053" t="s">
        <v>3</v>
      </c>
      <c r="G3053" t="s">
        <v>1167</v>
      </c>
      <c r="H3053" t="str">
        <f>IF(ISBLANK(G3053),"cash",IF(COUNTIF($D$2:D3053,D3053)=1,"Nuevo","frecuente"))</f>
        <v>frecuente</v>
      </c>
      <c r="I3053" s="8">
        <v>30.86</v>
      </c>
      <c r="J3053" t="s">
        <v>14</v>
      </c>
      <c r="K3053" t="str">
        <f>Tabla1[[#This Row],[day_of_the_week]]&amp;"-"&amp;Tabla1[[#This Row],[hour]]&amp;"-"&amp;Tabla1[[#This Row],[cash_type]]&amp;"-"&amp;Tabla1[[#This Row],[card]]&amp;"-"&amp;Tabla1[[#This Row],[coffee_name]]</f>
        <v>jueves-07:38-card-ANON-0000-0000-1153-Americano with Milk</v>
      </c>
      <c r="L3053" t="str">
        <f>IF(COUNTIF($K$2:K3053,K3053)=1,"único","repetido")</f>
        <v>único</v>
      </c>
    </row>
    <row r="3054" spans="1:12" x14ac:dyDescent="0.3">
      <c r="A3054" s="1">
        <v>45701</v>
      </c>
      <c r="B3054" s="2">
        <v>45701.365243773151</v>
      </c>
      <c r="C3054" s="2" t="str">
        <f>TEXT(Tabla1[[#This Row],[date]],"mmm")</f>
        <v>feb</v>
      </c>
      <c r="D3054" s="2" t="str">
        <f>TEXT(Tabla1[[#This Row],[date]],"dddd")</f>
        <v>jueves</v>
      </c>
      <c r="E3054" s="2" t="str">
        <f>TEXT(Tabla1[[#This Row],[datetime]],"hh:mm")</f>
        <v>08:45</v>
      </c>
      <c r="F3054" t="s">
        <v>3</v>
      </c>
      <c r="G3054" t="s">
        <v>1166</v>
      </c>
      <c r="H3054" t="str">
        <f>IF(ISBLANK(G3054),"cash",IF(COUNTIF($D$2:D3054,D3054)=1,"Nuevo","frecuente"))</f>
        <v>frecuente</v>
      </c>
      <c r="I3054" s="8">
        <v>25.96</v>
      </c>
      <c r="J3054" t="s">
        <v>11</v>
      </c>
      <c r="K3054" t="str">
        <f>Tabla1[[#This Row],[day_of_the_week]]&amp;"-"&amp;Tabla1[[#This Row],[hour]]&amp;"-"&amp;Tabla1[[#This Row],[cash_type]]&amp;"-"&amp;Tabla1[[#This Row],[card]]&amp;"-"&amp;Tabla1[[#This Row],[coffee_name]]</f>
        <v>jueves-08:45-card-ANON-0000-0000-1152-Americano</v>
      </c>
      <c r="L3054" t="str">
        <f>IF(COUNTIF($K$2:K3054,K3054)=1,"único","repetido")</f>
        <v>único</v>
      </c>
    </row>
    <row r="3055" spans="1:12" x14ac:dyDescent="0.3">
      <c r="A3055" s="1">
        <v>45701</v>
      </c>
      <c r="B3055" s="2">
        <v>45701.387048854165</v>
      </c>
      <c r="C3055" s="2" t="str">
        <f>TEXT(Tabla1[[#This Row],[date]],"mmm")</f>
        <v>feb</v>
      </c>
      <c r="D3055" s="2" t="str">
        <f>TEXT(Tabla1[[#This Row],[date]],"dddd")</f>
        <v>jueves</v>
      </c>
      <c r="E3055" s="2" t="str">
        <f>TEXT(Tabla1[[#This Row],[datetime]],"hh:mm")</f>
        <v>09:17</v>
      </c>
      <c r="F3055" t="s">
        <v>3</v>
      </c>
      <c r="G3055" t="s">
        <v>1221</v>
      </c>
      <c r="H3055" t="str">
        <f>IF(ISBLANK(G3055),"cash",IF(COUNTIF($D$2:D3055,D3055)=1,"Nuevo","frecuente"))</f>
        <v>frecuente</v>
      </c>
      <c r="I3055" s="8">
        <v>21.06</v>
      </c>
      <c r="J3055" t="s">
        <v>35</v>
      </c>
      <c r="K3055" t="str">
        <f>Tabla1[[#This Row],[day_of_the_week]]&amp;"-"&amp;Tabla1[[#This Row],[hour]]&amp;"-"&amp;Tabla1[[#This Row],[cash_type]]&amp;"-"&amp;Tabla1[[#This Row],[card]]&amp;"-"&amp;Tabla1[[#This Row],[coffee_name]]</f>
        <v>jueves-09:17-card-ANON-0000-0000-1207-Espresso</v>
      </c>
      <c r="L3055" t="str">
        <f>IF(COUNTIF($K$2:K3055,K3055)=1,"único","repetido")</f>
        <v>único</v>
      </c>
    </row>
    <row r="3056" spans="1:12" x14ac:dyDescent="0.3">
      <c r="A3056" s="1">
        <v>45701</v>
      </c>
      <c r="B3056" s="2">
        <v>45701.400059375002</v>
      </c>
      <c r="C3056" s="2" t="str">
        <f>TEXT(Tabla1[[#This Row],[date]],"mmm")</f>
        <v>feb</v>
      </c>
      <c r="D3056" s="2" t="str">
        <f>TEXT(Tabla1[[#This Row],[date]],"dddd")</f>
        <v>jueves</v>
      </c>
      <c r="E3056" s="2" t="str">
        <f>TEXT(Tabla1[[#This Row],[datetime]],"hh:mm")</f>
        <v>09:36</v>
      </c>
      <c r="F3056" t="s">
        <v>3</v>
      </c>
      <c r="G3056" t="s">
        <v>1182</v>
      </c>
      <c r="H3056" t="str">
        <f>IF(ISBLANK(G3056),"cash",IF(COUNTIF($D$2:D3056,D3056)=1,"Nuevo","frecuente"))</f>
        <v>frecuente</v>
      </c>
      <c r="I3056" s="8">
        <v>35.76</v>
      </c>
      <c r="J3056" t="s">
        <v>18</v>
      </c>
      <c r="K3056" t="str">
        <f>Tabla1[[#This Row],[day_of_the_week]]&amp;"-"&amp;Tabla1[[#This Row],[hour]]&amp;"-"&amp;Tabla1[[#This Row],[cash_type]]&amp;"-"&amp;Tabla1[[#This Row],[card]]&amp;"-"&amp;Tabla1[[#This Row],[coffee_name]]</f>
        <v>jueves-09:36-card-ANON-0000-0000-1168-Cocoa</v>
      </c>
      <c r="L3056" t="str">
        <f>IF(COUNTIF($K$2:K3056,K3056)=1,"único","repetido")</f>
        <v>único</v>
      </c>
    </row>
    <row r="3057" spans="1:12" x14ac:dyDescent="0.3">
      <c r="A3057" s="1">
        <v>45701</v>
      </c>
      <c r="B3057" s="2">
        <v>45701.437183506947</v>
      </c>
      <c r="C3057" s="2" t="str">
        <f>TEXT(Tabla1[[#This Row],[date]],"mmm")</f>
        <v>feb</v>
      </c>
      <c r="D3057" s="2" t="str">
        <f>TEXT(Tabla1[[#This Row],[date]],"dddd")</f>
        <v>jueves</v>
      </c>
      <c r="E3057" s="2" t="str">
        <f>TEXT(Tabla1[[#This Row],[datetime]],"hh:mm")</f>
        <v>10:29</v>
      </c>
      <c r="F3057" t="s">
        <v>3</v>
      </c>
      <c r="G3057" t="s">
        <v>1170</v>
      </c>
      <c r="H3057" t="str">
        <f>IF(ISBLANK(G3057),"cash",IF(COUNTIF($D$2:D3057,D3057)=1,"Nuevo","frecuente"))</f>
        <v>frecuente</v>
      </c>
      <c r="I3057" s="8">
        <v>30.86</v>
      </c>
      <c r="J3057" t="s">
        <v>14</v>
      </c>
      <c r="K3057" t="str">
        <f>Tabla1[[#This Row],[day_of_the_week]]&amp;"-"&amp;Tabla1[[#This Row],[hour]]&amp;"-"&amp;Tabla1[[#This Row],[cash_type]]&amp;"-"&amp;Tabla1[[#This Row],[card]]&amp;"-"&amp;Tabla1[[#This Row],[coffee_name]]</f>
        <v>jueves-10:29-card-ANON-0000-0000-1156-Americano with Milk</v>
      </c>
      <c r="L3057" t="str">
        <f>IF(COUNTIF($K$2:K3057,K3057)=1,"único","repetido")</f>
        <v>único</v>
      </c>
    </row>
    <row r="3058" spans="1:12" x14ac:dyDescent="0.3">
      <c r="A3058" s="1">
        <v>45701</v>
      </c>
      <c r="B3058" s="2">
        <v>45701.457951944445</v>
      </c>
      <c r="C3058" s="2" t="str">
        <f>TEXT(Tabla1[[#This Row],[date]],"mmm")</f>
        <v>feb</v>
      </c>
      <c r="D3058" s="2" t="str">
        <f>TEXT(Tabla1[[#This Row],[date]],"dddd")</f>
        <v>jueves</v>
      </c>
      <c r="E3058" s="2" t="str">
        <f>TEXT(Tabla1[[#This Row],[datetime]],"hh:mm")</f>
        <v>10:59</v>
      </c>
      <c r="F3058" t="s">
        <v>3</v>
      </c>
      <c r="G3058" t="s">
        <v>1171</v>
      </c>
      <c r="H3058" t="str">
        <f>IF(ISBLANK(G3058),"cash",IF(COUNTIF($D$2:D3058,D3058)=1,"Nuevo","frecuente"))</f>
        <v>frecuente</v>
      </c>
      <c r="I3058" s="8">
        <v>30.86</v>
      </c>
      <c r="J3058" t="s">
        <v>14</v>
      </c>
      <c r="K3058" t="str">
        <f>Tabla1[[#This Row],[day_of_the_week]]&amp;"-"&amp;Tabla1[[#This Row],[hour]]&amp;"-"&amp;Tabla1[[#This Row],[cash_type]]&amp;"-"&amp;Tabla1[[#This Row],[card]]&amp;"-"&amp;Tabla1[[#This Row],[coffee_name]]</f>
        <v>jueves-10:59-card-ANON-0000-0000-1157-Americano with Milk</v>
      </c>
      <c r="L3058" t="str">
        <f>IF(COUNTIF($K$2:K3058,K3058)=1,"único","repetido")</f>
        <v>único</v>
      </c>
    </row>
    <row r="3059" spans="1:12" x14ac:dyDescent="0.3">
      <c r="A3059" s="1">
        <v>45701</v>
      </c>
      <c r="B3059" s="2">
        <v>45701.687954247682</v>
      </c>
      <c r="C3059" s="2" t="str">
        <f>TEXT(Tabla1[[#This Row],[date]],"mmm")</f>
        <v>feb</v>
      </c>
      <c r="D3059" s="2" t="str">
        <f>TEXT(Tabla1[[#This Row],[date]],"dddd")</f>
        <v>jueves</v>
      </c>
      <c r="E3059" s="2" t="str">
        <f>TEXT(Tabla1[[#This Row],[datetime]],"hh:mm")</f>
        <v>16:30</v>
      </c>
      <c r="F3059" t="s">
        <v>3</v>
      </c>
      <c r="G3059" t="s">
        <v>1177</v>
      </c>
      <c r="H3059" t="str">
        <f>IF(ISBLANK(G3059),"cash",IF(COUNTIF($D$2:D3059,D3059)=1,"Nuevo","frecuente"))</f>
        <v>frecuente</v>
      </c>
      <c r="I3059" s="8">
        <v>25.96</v>
      </c>
      <c r="J3059" t="s">
        <v>11</v>
      </c>
      <c r="K3059" t="str">
        <f>Tabla1[[#This Row],[day_of_the_week]]&amp;"-"&amp;Tabla1[[#This Row],[hour]]&amp;"-"&amp;Tabla1[[#This Row],[cash_type]]&amp;"-"&amp;Tabla1[[#This Row],[card]]&amp;"-"&amp;Tabla1[[#This Row],[coffee_name]]</f>
        <v>jueves-16:30-card-ANON-0000-0000-1163-Americano</v>
      </c>
      <c r="L3059" t="str">
        <f>IF(COUNTIF($K$2:K3059,K3059)=1,"único","repetido")</f>
        <v>único</v>
      </c>
    </row>
    <row r="3060" spans="1:12" x14ac:dyDescent="0.3">
      <c r="A3060" s="1">
        <v>45701</v>
      </c>
      <c r="B3060" s="2">
        <v>45701.688584745367</v>
      </c>
      <c r="C3060" s="2" t="str">
        <f>TEXT(Tabla1[[#This Row],[date]],"mmm")</f>
        <v>feb</v>
      </c>
      <c r="D3060" s="2" t="str">
        <f>TEXT(Tabla1[[#This Row],[date]],"dddd")</f>
        <v>jueves</v>
      </c>
      <c r="E3060" s="2" t="str">
        <f>TEXT(Tabla1[[#This Row],[datetime]],"hh:mm")</f>
        <v>16:31</v>
      </c>
      <c r="F3060" t="s">
        <v>3</v>
      </c>
      <c r="G3060" t="s">
        <v>1177</v>
      </c>
      <c r="H3060" t="str">
        <f>IF(ISBLANK(G3060),"cash",IF(COUNTIF($D$2:D3060,D3060)=1,"Nuevo","frecuente"))</f>
        <v>frecuente</v>
      </c>
      <c r="I3060" s="8">
        <v>25.96</v>
      </c>
      <c r="J3060" t="s">
        <v>11</v>
      </c>
      <c r="K3060" t="str">
        <f>Tabla1[[#This Row],[day_of_the_week]]&amp;"-"&amp;Tabla1[[#This Row],[hour]]&amp;"-"&amp;Tabla1[[#This Row],[cash_type]]&amp;"-"&amp;Tabla1[[#This Row],[card]]&amp;"-"&amp;Tabla1[[#This Row],[coffee_name]]</f>
        <v>jueves-16:31-card-ANON-0000-0000-1163-Americano</v>
      </c>
      <c r="L3060" t="str">
        <f>IF(COUNTIF($K$2:K3060,K3060)=1,"único","repetido")</f>
        <v>único</v>
      </c>
    </row>
    <row r="3061" spans="1:12" x14ac:dyDescent="0.3">
      <c r="A3061" s="1">
        <v>45701</v>
      </c>
      <c r="B3061" s="2">
        <v>45701.719579050929</v>
      </c>
      <c r="C3061" s="2" t="str">
        <f>TEXT(Tabla1[[#This Row],[date]],"mmm")</f>
        <v>feb</v>
      </c>
      <c r="D3061" s="2" t="str">
        <f>TEXT(Tabla1[[#This Row],[date]],"dddd")</f>
        <v>jueves</v>
      </c>
      <c r="E3061" s="2" t="str">
        <f>TEXT(Tabla1[[#This Row],[datetime]],"hh:mm")</f>
        <v>17:16</v>
      </c>
      <c r="F3061" t="s">
        <v>3</v>
      </c>
      <c r="G3061" t="s">
        <v>1192</v>
      </c>
      <c r="H3061" t="str">
        <f>IF(ISBLANK(G3061),"cash",IF(COUNTIF($D$2:D3061,D3061)=1,"Nuevo","frecuente"))</f>
        <v>frecuente</v>
      </c>
      <c r="I3061" s="8">
        <v>30.86</v>
      </c>
      <c r="J3061" t="s">
        <v>14</v>
      </c>
      <c r="K3061" t="str">
        <f>Tabla1[[#This Row],[day_of_the_week]]&amp;"-"&amp;Tabla1[[#This Row],[hour]]&amp;"-"&amp;Tabla1[[#This Row],[cash_type]]&amp;"-"&amp;Tabla1[[#This Row],[card]]&amp;"-"&amp;Tabla1[[#This Row],[coffee_name]]</f>
        <v>jueves-17:16-card-ANON-0000-0000-1178-Americano with Milk</v>
      </c>
      <c r="L3061" t="str">
        <f>IF(COUNTIF($K$2:K3061,K3061)=1,"único","repetido")</f>
        <v>único</v>
      </c>
    </row>
    <row r="3062" spans="1:12" x14ac:dyDescent="0.3">
      <c r="A3062" s="1">
        <v>45701</v>
      </c>
      <c r="B3062" s="2">
        <v>45701.720372650459</v>
      </c>
      <c r="C3062" s="2" t="str">
        <f>TEXT(Tabla1[[#This Row],[date]],"mmm")</f>
        <v>feb</v>
      </c>
      <c r="D3062" s="2" t="str">
        <f>TEXT(Tabla1[[#This Row],[date]],"dddd")</f>
        <v>jueves</v>
      </c>
      <c r="E3062" s="2" t="str">
        <f>TEXT(Tabla1[[#This Row],[datetime]],"hh:mm")</f>
        <v>17:17</v>
      </c>
      <c r="F3062" t="s">
        <v>3</v>
      </c>
      <c r="G3062" t="s">
        <v>1193</v>
      </c>
      <c r="H3062" t="str">
        <f>IF(ISBLANK(G3062),"cash",IF(COUNTIF($D$2:D3062,D3062)=1,"Nuevo","frecuente"))</f>
        <v>frecuente</v>
      </c>
      <c r="I3062" s="8">
        <v>30.86</v>
      </c>
      <c r="J3062" t="s">
        <v>14</v>
      </c>
      <c r="K3062" t="str">
        <f>Tabla1[[#This Row],[day_of_the_week]]&amp;"-"&amp;Tabla1[[#This Row],[hour]]&amp;"-"&amp;Tabla1[[#This Row],[cash_type]]&amp;"-"&amp;Tabla1[[#This Row],[card]]&amp;"-"&amp;Tabla1[[#This Row],[coffee_name]]</f>
        <v>jueves-17:17-card-ANON-0000-0000-1179-Americano with Milk</v>
      </c>
      <c r="L3062" t="str">
        <f>IF(COUNTIF($K$2:K3062,K3062)=1,"único","repetido")</f>
        <v>único</v>
      </c>
    </row>
    <row r="3063" spans="1:12" x14ac:dyDescent="0.3">
      <c r="A3063" s="1">
        <v>45701</v>
      </c>
      <c r="B3063" s="2">
        <v>45701.751104791663</v>
      </c>
      <c r="C3063" s="2" t="str">
        <f>TEXT(Tabla1[[#This Row],[date]],"mmm")</f>
        <v>feb</v>
      </c>
      <c r="D3063" s="2" t="str">
        <f>TEXT(Tabla1[[#This Row],[date]],"dddd")</f>
        <v>jueves</v>
      </c>
      <c r="E3063" s="2" t="str">
        <f>TEXT(Tabla1[[#This Row],[datetime]],"hh:mm")</f>
        <v>18:01</v>
      </c>
      <c r="F3063" t="s">
        <v>3</v>
      </c>
      <c r="G3063" t="s">
        <v>1222</v>
      </c>
      <c r="H3063" t="str">
        <f>IF(ISBLANK(G3063),"cash",IF(COUNTIF($D$2:D3063,D3063)=1,"Nuevo","frecuente"))</f>
        <v>frecuente</v>
      </c>
      <c r="I3063" s="8">
        <v>35.76</v>
      </c>
      <c r="J3063" t="s">
        <v>7</v>
      </c>
      <c r="K3063" t="str">
        <f>Tabla1[[#This Row],[day_of_the_week]]&amp;"-"&amp;Tabla1[[#This Row],[hour]]&amp;"-"&amp;Tabla1[[#This Row],[cash_type]]&amp;"-"&amp;Tabla1[[#This Row],[card]]&amp;"-"&amp;Tabla1[[#This Row],[coffee_name]]</f>
        <v>jueves-18:01-card-ANON-0000-0000-1208-Latte</v>
      </c>
      <c r="L3063" t="str">
        <f>IF(COUNTIF($K$2:K3063,K3063)=1,"único","repetido")</f>
        <v>único</v>
      </c>
    </row>
    <row r="3064" spans="1:12" x14ac:dyDescent="0.3">
      <c r="A3064" s="1">
        <v>45701</v>
      </c>
      <c r="B3064" s="2">
        <v>45701.760515624999</v>
      </c>
      <c r="C3064" s="2" t="str">
        <f>TEXT(Tabla1[[#This Row],[date]],"mmm")</f>
        <v>feb</v>
      </c>
      <c r="D3064" s="2" t="str">
        <f>TEXT(Tabla1[[#This Row],[date]],"dddd")</f>
        <v>jueves</v>
      </c>
      <c r="E3064" s="2" t="str">
        <f>TEXT(Tabla1[[#This Row],[datetime]],"hh:mm")</f>
        <v>18:15</v>
      </c>
      <c r="F3064" t="s">
        <v>3</v>
      </c>
      <c r="G3064" t="s">
        <v>60</v>
      </c>
      <c r="H3064" t="str">
        <f>IF(ISBLANK(G3064),"cash",IF(COUNTIF($D$2:D3064,D3064)=1,"Nuevo","frecuente"))</f>
        <v>frecuente</v>
      </c>
      <c r="I3064" s="8">
        <v>35.76</v>
      </c>
      <c r="J3064" t="s">
        <v>43</v>
      </c>
      <c r="K3064" t="str">
        <f>Tabla1[[#This Row],[day_of_the_week]]&amp;"-"&amp;Tabla1[[#This Row],[hour]]&amp;"-"&amp;Tabla1[[#This Row],[cash_type]]&amp;"-"&amp;Tabla1[[#This Row],[card]]&amp;"-"&amp;Tabla1[[#This Row],[coffee_name]]</f>
        <v>jueves-18:15-card-ANON-0000-0000-0046-Cappuccino</v>
      </c>
      <c r="L3064" t="str">
        <f>IF(COUNTIF($K$2:K3064,K3064)=1,"único","repetido")</f>
        <v>único</v>
      </c>
    </row>
    <row r="3065" spans="1:12" x14ac:dyDescent="0.3">
      <c r="A3065" s="1">
        <v>45701</v>
      </c>
      <c r="B3065" s="2">
        <v>45701.796184872685</v>
      </c>
      <c r="C3065" s="2" t="str">
        <f>TEXT(Tabla1[[#This Row],[date]],"mmm")</f>
        <v>feb</v>
      </c>
      <c r="D3065" s="2" t="str">
        <f>TEXT(Tabla1[[#This Row],[date]],"dddd")</f>
        <v>jueves</v>
      </c>
      <c r="E3065" s="2" t="str">
        <f>TEXT(Tabla1[[#This Row],[datetime]],"hh:mm")</f>
        <v>19:06</v>
      </c>
      <c r="F3065" t="s">
        <v>3</v>
      </c>
      <c r="G3065" t="s">
        <v>1223</v>
      </c>
      <c r="H3065" t="str">
        <f>IF(ISBLANK(G3065),"cash",IF(COUNTIF($D$2:D3065,D3065)=1,"Nuevo","frecuente"))</f>
        <v>frecuente</v>
      </c>
      <c r="I3065" s="8">
        <v>35.76</v>
      </c>
      <c r="J3065" t="s">
        <v>7</v>
      </c>
      <c r="K3065" t="str">
        <f>Tabla1[[#This Row],[day_of_the_week]]&amp;"-"&amp;Tabla1[[#This Row],[hour]]&amp;"-"&amp;Tabla1[[#This Row],[cash_type]]&amp;"-"&amp;Tabla1[[#This Row],[card]]&amp;"-"&amp;Tabla1[[#This Row],[coffee_name]]</f>
        <v>jueves-19:06-card-ANON-0000-0000-1209-Latte</v>
      </c>
      <c r="L3065" t="str">
        <f>IF(COUNTIF($K$2:K3065,K3065)=1,"único","repetido")</f>
        <v>único</v>
      </c>
    </row>
    <row r="3066" spans="1:12" x14ac:dyDescent="0.3">
      <c r="A3066" s="1">
        <v>45702</v>
      </c>
      <c r="B3066" s="2">
        <v>45702.485366956018</v>
      </c>
      <c r="C3066" s="2" t="str">
        <f>TEXT(Tabla1[[#This Row],[date]],"mmm")</f>
        <v>feb</v>
      </c>
      <c r="D3066" s="2" t="str">
        <f>TEXT(Tabla1[[#This Row],[date]],"dddd")</f>
        <v>viernes</v>
      </c>
      <c r="E3066" s="2" t="str">
        <f>TEXT(Tabla1[[#This Row],[datetime]],"hh:mm")</f>
        <v>11:38</v>
      </c>
      <c r="F3066" t="s">
        <v>3</v>
      </c>
      <c r="G3066" t="s">
        <v>1177</v>
      </c>
      <c r="H3066" t="str">
        <f>IF(ISBLANK(G3066),"cash",IF(COUNTIF($D$2:D3066,D3066)=1,"Nuevo","frecuente"))</f>
        <v>frecuente</v>
      </c>
      <c r="I3066" s="8">
        <v>25.96</v>
      </c>
      <c r="J3066" t="s">
        <v>11</v>
      </c>
      <c r="K3066" t="str">
        <f>Tabla1[[#This Row],[day_of_the_week]]&amp;"-"&amp;Tabla1[[#This Row],[hour]]&amp;"-"&amp;Tabla1[[#This Row],[cash_type]]&amp;"-"&amp;Tabla1[[#This Row],[card]]&amp;"-"&amp;Tabla1[[#This Row],[coffee_name]]</f>
        <v>viernes-11:38-card-ANON-0000-0000-1163-Americano</v>
      </c>
      <c r="L3066" t="str">
        <f>IF(COUNTIF($K$2:K3066,K3066)=1,"único","repetido")</f>
        <v>único</v>
      </c>
    </row>
    <row r="3067" spans="1:12" x14ac:dyDescent="0.3">
      <c r="A3067" s="1">
        <v>45702</v>
      </c>
      <c r="B3067" s="2">
        <v>45702.588302465279</v>
      </c>
      <c r="C3067" s="2" t="str">
        <f>TEXT(Tabla1[[#This Row],[date]],"mmm")</f>
        <v>feb</v>
      </c>
      <c r="D3067" s="2" t="str">
        <f>TEXT(Tabla1[[#This Row],[date]],"dddd")</f>
        <v>viernes</v>
      </c>
      <c r="E3067" s="2" t="str">
        <f>TEXT(Tabla1[[#This Row],[datetime]],"hh:mm")</f>
        <v>14:07</v>
      </c>
      <c r="F3067" t="s">
        <v>3</v>
      </c>
      <c r="G3067" t="s">
        <v>1224</v>
      </c>
      <c r="H3067" t="str">
        <f>IF(ISBLANK(G3067),"cash",IF(COUNTIF($D$2:D3067,D3067)=1,"Nuevo","frecuente"))</f>
        <v>frecuente</v>
      </c>
      <c r="I3067" s="8">
        <v>35.76</v>
      </c>
      <c r="J3067" t="s">
        <v>9</v>
      </c>
      <c r="K3067" t="str">
        <f>Tabla1[[#This Row],[day_of_the_week]]&amp;"-"&amp;Tabla1[[#This Row],[hour]]&amp;"-"&amp;Tabla1[[#This Row],[cash_type]]&amp;"-"&amp;Tabla1[[#This Row],[card]]&amp;"-"&amp;Tabla1[[#This Row],[coffee_name]]</f>
        <v>viernes-14:07-card-ANON-0000-0000-1210-Hot Chocolate</v>
      </c>
      <c r="L3067" t="str">
        <f>IF(COUNTIF($K$2:K3067,K3067)=1,"único","repetido")</f>
        <v>único</v>
      </c>
    </row>
    <row r="3068" spans="1:12" x14ac:dyDescent="0.3">
      <c r="A3068" s="1">
        <v>45702</v>
      </c>
      <c r="B3068" s="2">
        <v>45702.615275532407</v>
      </c>
      <c r="C3068" s="2" t="str">
        <f>TEXT(Tabla1[[#This Row],[date]],"mmm")</f>
        <v>feb</v>
      </c>
      <c r="D3068" s="2" t="str">
        <f>TEXT(Tabla1[[#This Row],[date]],"dddd")</f>
        <v>viernes</v>
      </c>
      <c r="E3068" s="2" t="str">
        <f>TEXT(Tabla1[[#This Row],[datetime]],"hh:mm")</f>
        <v>14:46</v>
      </c>
      <c r="F3068" t="s">
        <v>3</v>
      </c>
      <c r="G3068" t="s">
        <v>1212</v>
      </c>
      <c r="H3068" t="str">
        <f>IF(ISBLANK(G3068),"cash",IF(COUNTIF($D$2:D3068,D3068)=1,"Nuevo","frecuente"))</f>
        <v>frecuente</v>
      </c>
      <c r="I3068" s="8">
        <v>25.96</v>
      </c>
      <c r="J3068" t="s">
        <v>11</v>
      </c>
      <c r="K3068" t="str">
        <f>Tabla1[[#This Row],[day_of_the_week]]&amp;"-"&amp;Tabla1[[#This Row],[hour]]&amp;"-"&amp;Tabla1[[#This Row],[cash_type]]&amp;"-"&amp;Tabla1[[#This Row],[card]]&amp;"-"&amp;Tabla1[[#This Row],[coffee_name]]</f>
        <v>viernes-14:46-card-ANON-0000-0000-1198-Americano</v>
      </c>
      <c r="L3068" t="str">
        <f>IF(COUNTIF($K$2:K3068,K3068)=1,"único","repetido")</f>
        <v>único</v>
      </c>
    </row>
    <row r="3069" spans="1:12" x14ac:dyDescent="0.3">
      <c r="A3069" s="1">
        <v>45702</v>
      </c>
      <c r="B3069" s="2">
        <v>45702.615799861109</v>
      </c>
      <c r="C3069" s="2" t="str">
        <f>TEXT(Tabla1[[#This Row],[date]],"mmm")</f>
        <v>feb</v>
      </c>
      <c r="D3069" s="2" t="str">
        <f>TEXT(Tabla1[[#This Row],[date]],"dddd")</f>
        <v>viernes</v>
      </c>
      <c r="E3069" s="2" t="str">
        <f>TEXT(Tabla1[[#This Row],[datetime]],"hh:mm")</f>
        <v>14:46</v>
      </c>
      <c r="F3069" t="s">
        <v>3</v>
      </c>
      <c r="G3069" t="s">
        <v>1212</v>
      </c>
      <c r="H3069" t="str">
        <f>IF(ISBLANK(G3069),"cash",IF(COUNTIF($D$2:D3069,D3069)=1,"Nuevo","frecuente"))</f>
        <v>frecuente</v>
      </c>
      <c r="I3069" s="8">
        <v>21.06</v>
      </c>
      <c r="J3069" t="s">
        <v>35</v>
      </c>
      <c r="K3069" t="str">
        <f>Tabla1[[#This Row],[day_of_the_week]]&amp;"-"&amp;Tabla1[[#This Row],[hour]]&amp;"-"&amp;Tabla1[[#This Row],[cash_type]]&amp;"-"&amp;Tabla1[[#This Row],[card]]&amp;"-"&amp;Tabla1[[#This Row],[coffee_name]]</f>
        <v>viernes-14:46-card-ANON-0000-0000-1198-Espresso</v>
      </c>
      <c r="L3069" t="str">
        <f>IF(COUNTIF($K$2:K3069,K3069)=1,"único","repetido")</f>
        <v>único</v>
      </c>
    </row>
    <row r="3070" spans="1:12" x14ac:dyDescent="0.3">
      <c r="A3070" s="1">
        <v>45702</v>
      </c>
      <c r="B3070" s="2">
        <v>45702.623752858795</v>
      </c>
      <c r="C3070" s="2" t="str">
        <f>TEXT(Tabla1[[#This Row],[date]],"mmm")</f>
        <v>feb</v>
      </c>
      <c r="D3070" s="2" t="str">
        <f>TEXT(Tabla1[[#This Row],[date]],"dddd")</f>
        <v>viernes</v>
      </c>
      <c r="E3070" s="2" t="str">
        <f>TEXT(Tabla1[[#This Row],[datetime]],"hh:mm")</f>
        <v>14:58</v>
      </c>
      <c r="F3070" t="s">
        <v>3</v>
      </c>
      <c r="G3070" t="s">
        <v>1225</v>
      </c>
      <c r="H3070" t="str">
        <f>IF(ISBLANK(G3070),"cash",IF(COUNTIF($D$2:D3070,D3070)=1,"Nuevo","frecuente"))</f>
        <v>frecuente</v>
      </c>
      <c r="I3070" s="8">
        <v>30.86</v>
      </c>
      <c r="J3070" t="s">
        <v>14</v>
      </c>
      <c r="K3070" t="str">
        <f>Tabla1[[#This Row],[day_of_the_week]]&amp;"-"&amp;Tabla1[[#This Row],[hour]]&amp;"-"&amp;Tabla1[[#This Row],[cash_type]]&amp;"-"&amp;Tabla1[[#This Row],[card]]&amp;"-"&amp;Tabla1[[#This Row],[coffee_name]]</f>
        <v>viernes-14:58-card-ANON-0000-0000-1211-Americano with Milk</v>
      </c>
      <c r="L3070" t="str">
        <f>IF(COUNTIF($K$2:K3070,K3070)=1,"único","repetido")</f>
        <v>único</v>
      </c>
    </row>
    <row r="3071" spans="1:12" x14ac:dyDescent="0.3">
      <c r="A3071" s="1">
        <v>45702</v>
      </c>
      <c r="B3071" s="2">
        <v>45702.625193784719</v>
      </c>
      <c r="C3071" s="2" t="str">
        <f>TEXT(Tabla1[[#This Row],[date]],"mmm")</f>
        <v>feb</v>
      </c>
      <c r="D3071" s="2" t="str">
        <f>TEXT(Tabla1[[#This Row],[date]],"dddd")</f>
        <v>viernes</v>
      </c>
      <c r="E3071" s="2" t="str">
        <f>TEXT(Tabla1[[#This Row],[datetime]],"hh:mm")</f>
        <v>15:00</v>
      </c>
      <c r="F3071" t="s">
        <v>3</v>
      </c>
      <c r="G3071" t="s">
        <v>1214</v>
      </c>
      <c r="H3071" t="str">
        <f>IF(ISBLANK(G3071),"cash",IF(COUNTIF($D$2:D3071,D3071)=1,"Nuevo","frecuente"))</f>
        <v>frecuente</v>
      </c>
      <c r="I3071" s="8">
        <v>35.76</v>
      </c>
      <c r="J3071" t="s">
        <v>43</v>
      </c>
      <c r="K3071" t="str">
        <f>Tabla1[[#This Row],[day_of_the_week]]&amp;"-"&amp;Tabla1[[#This Row],[hour]]&amp;"-"&amp;Tabla1[[#This Row],[cash_type]]&amp;"-"&amp;Tabla1[[#This Row],[card]]&amp;"-"&amp;Tabla1[[#This Row],[coffee_name]]</f>
        <v>viernes-15:00-card-ANON-0000-0000-1200-Cappuccino</v>
      </c>
      <c r="L3071" t="str">
        <f>IF(COUNTIF($K$2:K3071,K3071)=1,"único","repetido")</f>
        <v>único</v>
      </c>
    </row>
    <row r="3072" spans="1:12" x14ac:dyDescent="0.3">
      <c r="A3072" s="1">
        <v>45702</v>
      </c>
      <c r="B3072" s="2">
        <v>45702.650472881942</v>
      </c>
      <c r="C3072" s="2" t="str">
        <f>TEXT(Tabla1[[#This Row],[date]],"mmm")</f>
        <v>feb</v>
      </c>
      <c r="D3072" s="2" t="str">
        <f>TEXT(Tabla1[[#This Row],[date]],"dddd")</f>
        <v>viernes</v>
      </c>
      <c r="E3072" s="2" t="str">
        <f>TEXT(Tabla1[[#This Row],[datetime]],"hh:mm")</f>
        <v>15:36</v>
      </c>
      <c r="F3072" t="s">
        <v>3</v>
      </c>
      <c r="G3072" t="s">
        <v>521</v>
      </c>
      <c r="H3072" t="str">
        <f>IF(ISBLANK(G3072),"cash",IF(COUNTIF($D$2:D3072,D3072)=1,"Nuevo","frecuente"))</f>
        <v>frecuente</v>
      </c>
      <c r="I3072" s="8">
        <v>35.76</v>
      </c>
      <c r="J3072" t="s">
        <v>43</v>
      </c>
      <c r="K3072" t="str">
        <f>Tabla1[[#This Row],[day_of_the_week]]&amp;"-"&amp;Tabla1[[#This Row],[hour]]&amp;"-"&amp;Tabla1[[#This Row],[cash_type]]&amp;"-"&amp;Tabla1[[#This Row],[card]]&amp;"-"&amp;Tabla1[[#This Row],[coffee_name]]</f>
        <v>viernes-15:36-card-ANON-0000-0000-0507-Cappuccino</v>
      </c>
      <c r="L3072" t="str">
        <f>IF(COUNTIF($K$2:K3072,K3072)=1,"único","repetido")</f>
        <v>único</v>
      </c>
    </row>
    <row r="3073" spans="1:12" x14ac:dyDescent="0.3">
      <c r="A3073" s="1">
        <v>45702</v>
      </c>
      <c r="B3073" s="2">
        <v>45702.651938402778</v>
      </c>
      <c r="C3073" s="2" t="str">
        <f>TEXT(Tabla1[[#This Row],[date]],"mmm")</f>
        <v>feb</v>
      </c>
      <c r="D3073" s="2" t="str">
        <f>TEXT(Tabla1[[#This Row],[date]],"dddd")</f>
        <v>viernes</v>
      </c>
      <c r="E3073" s="2" t="str">
        <f>TEXT(Tabla1[[#This Row],[datetime]],"hh:mm")</f>
        <v>15:38</v>
      </c>
      <c r="F3073" t="s">
        <v>3</v>
      </c>
      <c r="G3073" t="s">
        <v>521</v>
      </c>
      <c r="H3073" t="str">
        <f>IF(ISBLANK(G3073),"cash",IF(COUNTIF($D$2:D3073,D3073)=1,"Nuevo","frecuente"))</f>
        <v>frecuente</v>
      </c>
      <c r="I3073" s="8">
        <v>35.76</v>
      </c>
      <c r="J3073" t="s">
        <v>7</v>
      </c>
      <c r="K3073" t="str">
        <f>Tabla1[[#This Row],[day_of_the_week]]&amp;"-"&amp;Tabla1[[#This Row],[hour]]&amp;"-"&amp;Tabla1[[#This Row],[cash_type]]&amp;"-"&amp;Tabla1[[#This Row],[card]]&amp;"-"&amp;Tabla1[[#This Row],[coffee_name]]</f>
        <v>viernes-15:38-card-ANON-0000-0000-0507-Latte</v>
      </c>
      <c r="L3073" t="str">
        <f>IF(COUNTIF($K$2:K3073,K3073)=1,"único","repetido")</f>
        <v>único</v>
      </c>
    </row>
    <row r="3074" spans="1:12" x14ac:dyDescent="0.3">
      <c r="A3074" s="1">
        <v>45702</v>
      </c>
      <c r="B3074" s="2">
        <v>45702.662459108797</v>
      </c>
      <c r="C3074" s="2" t="str">
        <f>TEXT(Tabla1[[#This Row],[date]],"mmm")</f>
        <v>feb</v>
      </c>
      <c r="D3074" s="2" t="str">
        <f>TEXT(Tabla1[[#This Row],[date]],"dddd")</f>
        <v>viernes</v>
      </c>
      <c r="E3074" s="2" t="str">
        <f>TEXT(Tabla1[[#This Row],[datetime]],"hh:mm")</f>
        <v>15:53</v>
      </c>
      <c r="F3074" t="s">
        <v>3</v>
      </c>
      <c r="G3074" t="s">
        <v>1226</v>
      </c>
      <c r="H3074" t="str">
        <f>IF(ISBLANK(G3074),"cash",IF(COUNTIF($D$2:D3074,D3074)=1,"Nuevo","frecuente"))</f>
        <v>frecuente</v>
      </c>
      <c r="I3074" s="8">
        <v>35.76</v>
      </c>
      <c r="J3074" t="s">
        <v>9</v>
      </c>
      <c r="K3074" t="str">
        <f>Tabla1[[#This Row],[day_of_the_week]]&amp;"-"&amp;Tabla1[[#This Row],[hour]]&amp;"-"&amp;Tabla1[[#This Row],[cash_type]]&amp;"-"&amp;Tabla1[[#This Row],[card]]&amp;"-"&amp;Tabla1[[#This Row],[coffee_name]]</f>
        <v>viernes-15:53-card-ANON-0000-0000-1212-Hot Chocolate</v>
      </c>
      <c r="L3074" t="str">
        <f>IF(COUNTIF($K$2:K3074,K3074)=1,"único","repetido")</f>
        <v>único</v>
      </c>
    </row>
    <row r="3075" spans="1:12" x14ac:dyDescent="0.3">
      <c r="A3075" s="1">
        <v>45702</v>
      </c>
      <c r="B3075" s="2">
        <v>45702.663162268516</v>
      </c>
      <c r="C3075" s="2" t="str">
        <f>TEXT(Tabla1[[#This Row],[date]],"mmm")</f>
        <v>feb</v>
      </c>
      <c r="D3075" s="2" t="str">
        <f>TEXT(Tabla1[[#This Row],[date]],"dddd")</f>
        <v>viernes</v>
      </c>
      <c r="E3075" s="2" t="str">
        <f>TEXT(Tabla1[[#This Row],[datetime]],"hh:mm")</f>
        <v>15:54</v>
      </c>
      <c r="F3075" t="s">
        <v>3</v>
      </c>
      <c r="G3075" t="s">
        <v>1226</v>
      </c>
      <c r="H3075" t="str">
        <f>IF(ISBLANK(G3075),"cash",IF(COUNTIF($D$2:D3075,D3075)=1,"Nuevo","frecuente"))</f>
        <v>frecuente</v>
      </c>
      <c r="I3075" s="8">
        <v>35.76</v>
      </c>
      <c r="J3075" t="s">
        <v>43</v>
      </c>
      <c r="K3075" t="str">
        <f>Tabla1[[#This Row],[day_of_the_week]]&amp;"-"&amp;Tabla1[[#This Row],[hour]]&amp;"-"&amp;Tabla1[[#This Row],[cash_type]]&amp;"-"&amp;Tabla1[[#This Row],[card]]&amp;"-"&amp;Tabla1[[#This Row],[coffee_name]]</f>
        <v>viernes-15:54-card-ANON-0000-0000-1212-Cappuccino</v>
      </c>
      <c r="L3075" t="str">
        <f>IF(COUNTIF($K$2:K3075,K3075)=1,"único","repetido")</f>
        <v>único</v>
      </c>
    </row>
    <row r="3076" spans="1:12" x14ac:dyDescent="0.3">
      <c r="A3076" s="1">
        <v>45702</v>
      </c>
      <c r="B3076" s="2">
        <v>45702.710602638886</v>
      </c>
      <c r="C3076" s="2" t="str">
        <f>TEXT(Tabla1[[#This Row],[date]],"mmm")</f>
        <v>feb</v>
      </c>
      <c r="D3076" s="2" t="str">
        <f>TEXT(Tabla1[[#This Row],[date]],"dddd")</f>
        <v>viernes</v>
      </c>
      <c r="E3076" s="2" t="str">
        <f>TEXT(Tabla1[[#This Row],[datetime]],"hh:mm")</f>
        <v>17:03</v>
      </c>
      <c r="F3076" t="s">
        <v>3</v>
      </c>
      <c r="G3076" t="s">
        <v>1174</v>
      </c>
      <c r="H3076" t="str">
        <f>IF(ISBLANK(G3076),"cash",IF(COUNTIF($D$2:D3076,D3076)=1,"Nuevo","frecuente"))</f>
        <v>frecuente</v>
      </c>
      <c r="I3076" s="8">
        <v>25.96</v>
      </c>
      <c r="J3076" t="s">
        <v>11</v>
      </c>
      <c r="K3076" t="str">
        <f>Tabla1[[#This Row],[day_of_the_week]]&amp;"-"&amp;Tabla1[[#This Row],[hour]]&amp;"-"&amp;Tabla1[[#This Row],[cash_type]]&amp;"-"&amp;Tabla1[[#This Row],[card]]&amp;"-"&amp;Tabla1[[#This Row],[coffee_name]]</f>
        <v>viernes-17:03-card-ANON-0000-0000-1160-Americano</v>
      </c>
      <c r="L3076" t="str">
        <f>IF(COUNTIF($K$2:K3076,K3076)=1,"único","repetido")</f>
        <v>único</v>
      </c>
    </row>
    <row r="3077" spans="1:12" x14ac:dyDescent="0.3">
      <c r="A3077" s="1">
        <v>45702</v>
      </c>
      <c r="B3077" s="2">
        <v>45702.711452650467</v>
      </c>
      <c r="C3077" s="2" t="str">
        <f>TEXT(Tabla1[[#This Row],[date]],"mmm")</f>
        <v>feb</v>
      </c>
      <c r="D3077" s="2" t="str">
        <f>TEXT(Tabla1[[#This Row],[date]],"dddd")</f>
        <v>viernes</v>
      </c>
      <c r="E3077" s="2" t="str">
        <f>TEXT(Tabla1[[#This Row],[datetime]],"hh:mm")</f>
        <v>17:04</v>
      </c>
      <c r="F3077" t="s">
        <v>3</v>
      </c>
      <c r="G3077" t="s">
        <v>1174</v>
      </c>
      <c r="H3077" t="str">
        <f>IF(ISBLANK(G3077),"cash",IF(COUNTIF($D$2:D3077,D3077)=1,"Nuevo","frecuente"))</f>
        <v>frecuente</v>
      </c>
      <c r="I3077" s="8">
        <v>35.76</v>
      </c>
      <c r="J3077" t="s">
        <v>18</v>
      </c>
      <c r="K3077" t="str">
        <f>Tabla1[[#This Row],[day_of_the_week]]&amp;"-"&amp;Tabla1[[#This Row],[hour]]&amp;"-"&amp;Tabla1[[#This Row],[cash_type]]&amp;"-"&amp;Tabla1[[#This Row],[card]]&amp;"-"&amp;Tabla1[[#This Row],[coffee_name]]</f>
        <v>viernes-17:04-card-ANON-0000-0000-1160-Cocoa</v>
      </c>
      <c r="L3077" t="str">
        <f>IF(COUNTIF($K$2:K3077,K3077)=1,"único","repetido")</f>
        <v>único</v>
      </c>
    </row>
    <row r="3078" spans="1:12" x14ac:dyDescent="0.3">
      <c r="A3078" s="1">
        <v>45702</v>
      </c>
      <c r="B3078" s="2">
        <v>45702.714671828704</v>
      </c>
      <c r="C3078" s="2" t="str">
        <f>TEXT(Tabla1[[#This Row],[date]],"mmm")</f>
        <v>feb</v>
      </c>
      <c r="D3078" s="2" t="str">
        <f>TEXT(Tabla1[[#This Row],[date]],"dddd")</f>
        <v>viernes</v>
      </c>
      <c r="E3078" s="2" t="str">
        <f>TEXT(Tabla1[[#This Row],[datetime]],"hh:mm")</f>
        <v>17:09</v>
      </c>
      <c r="F3078" t="s">
        <v>3</v>
      </c>
      <c r="G3078" t="s">
        <v>1216</v>
      </c>
      <c r="H3078" t="str">
        <f>IF(ISBLANK(G3078),"cash",IF(COUNTIF($D$2:D3078,D3078)=1,"Nuevo","frecuente"))</f>
        <v>frecuente</v>
      </c>
      <c r="I3078" s="8">
        <v>21.06</v>
      </c>
      <c r="J3078" t="s">
        <v>35</v>
      </c>
      <c r="K3078" t="str">
        <f>Tabla1[[#This Row],[day_of_the_week]]&amp;"-"&amp;Tabla1[[#This Row],[hour]]&amp;"-"&amp;Tabla1[[#This Row],[cash_type]]&amp;"-"&amp;Tabla1[[#This Row],[card]]&amp;"-"&amp;Tabla1[[#This Row],[coffee_name]]</f>
        <v>viernes-17:09-card-ANON-0000-0000-1202-Espresso</v>
      </c>
      <c r="L3078" t="str">
        <f>IF(COUNTIF($K$2:K3078,K3078)=1,"único","repetido")</f>
        <v>único</v>
      </c>
    </row>
    <row r="3079" spans="1:12" x14ac:dyDescent="0.3">
      <c r="A3079" s="1">
        <v>45702</v>
      </c>
      <c r="B3079" s="2">
        <v>45702.725982303244</v>
      </c>
      <c r="C3079" s="2" t="str">
        <f>TEXT(Tabla1[[#This Row],[date]],"mmm")</f>
        <v>feb</v>
      </c>
      <c r="D3079" s="2" t="str">
        <f>TEXT(Tabla1[[#This Row],[date]],"dddd")</f>
        <v>viernes</v>
      </c>
      <c r="E3079" s="2" t="str">
        <f>TEXT(Tabla1[[#This Row],[datetime]],"hh:mm")</f>
        <v>17:25</v>
      </c>
      <c r="F3079" t="s">
        <v>3</v>
      </c>
      <c r="G3079" t="s">
        <v>1227</v>
      </c>
      <c r="H3079" t="str">
        <f>IF(ISBLANK(G3079),"cash",IF(COUNTIF($D$2:D3079,D3079)=1,"Nuevo","frecuente"))</f>
        <v>frecuente</v>
      </c>
      <c r="I3079" s="8">
        <v>30.86</v>
      </c>
      <c r="J3079" t="s">
        <v>14</v>
      </c>
      <c r="K3079" t="str">
        <f>Tabla1[[#This Row],[day_of_the_week]]&amp;"-"&amp;Tabla1[[#This Row],[hour]]&amp;"-"&amp;Tabla1[[#This Row],[cash_type]]&amp;"-"&amp;Tabla1[[#This Row],[card]]&amp;"-"&amp;Tabla1[[#This Row],[coffee_name]]</f>
        <v>viernes-17:25-card-ANON-0000-0000-1213-Americano with Milk</v>
      </c>
      <c r="L3079" t="str">
        <f>IF(COUNTIF($K$2:K3079,K3079)=1,"único","repetido")</f>
        <v>único</v>
      </c>
    </row>
    <row r="3080" spans="1:12" x14ac:dyDescent="0.3">
      <c r="A3080" s="1">
        <v>45702</v>
      </c>
      <c r="B3080" s="2">
        <v>45702.887846712962</v>
      </c>
      <c r="C3080" s="2" t="str">
        <f>TEXT(Tabla1[[#This Row],[date]],"mmm")</f>
        <v>feb</v>
      </c>
      <c r="D3080" s="2" t="str">
        <f>TEXT(Tabla1[[#This Row],[date]],"dddd")</f>
        <v>viernes</v>
      </c>
      <c r="E3080" s="2" t="str">
        <f>TEXT(Tabla1[[#This Row],[datetime]],"hh:mm")</f>
        <v>21:18</v>
      </c>
      <c r="F3080" t="s">
        <v>3</v>
      </c>
      <c r="G3080" t="s">
        <v>1228</v>
      </c>
      <c r="H3080" t="str">
        <f>IF(ISBLANK(G3080),"cash",IF(COUNTIF($D$2:D3080,D3080)=1,"Nuevo","frecuente"))</f>
        <v>frecuente</v>
      </c>
      <c r="I3080" s="8">
        <v>25.96</v>
      </c>
      <c r="J3080" t="s">
        <v>11</v>
      </c>
      <c r="K3080" t="str">
        <f>Tabla1[[#This Row],[day_of_the_week]]&amp;"-"&amp;Tabla1[[#This Row],[hour]]&amp;"-"&amp;Tabla1[[#This Row],[cash_type]]&amp;"-"&amp;Tabla1[[#This Row],[card]]&amp;"-"&amp;Tabla1[[#This Row],[coffee_name]]</f>
        <v>viernes-21:18-card-ANON-0000-0000-1214-Americano</v>
      </c>
      <c r="L3080" t="str">
        <f>IF(COUNTIF($K$2:K3080,K3080)=1,"único","repetido")</f>
        <v>único</v>
      </c>
    </row>
    <row r="3081" spans="1:12" x14ac:dyDescent="0.3">
      <c r="A3081" s="1">
        <v>45703</v>
      </c>
      <c r="B3081" s="2">
        <v>45703.390878819446</v>
      </c>
      <c r="C3081" s="2" t="str">
        <f>TEXT(Tabla1[[#This Row],[date]],"mmm")</f>
        <v>feb</v>
      </c>
      <c r="D3081" s="2" t="str">
        <f>TEXT(Tabla1[[#This Row],[date]],"dddd")</f>
        <v>sábado</v>
      </c>
      <c r="E3081" s="2" t="str">
        <f>TEXT(Tabla1[[#This Row],[datetime]],"hh:mm")</f>
        <v>09:22</v>
      </c>
      <c r="F3081" t="s">
        <v>3</v>
      </c>
      <c r="G3081" t="s">
        <v>1214</v>
      </c>
      <c r="H3081" t="str">
        <f>IF(ISBLANK(G3081),"cash",IF(COUNTIF($D$2:D3081,D3081)=1,"Nuevo","frecuente"))</f>
        <v>frecuente</v>
      </c>
      <c r="I3081" s="8">
        <v>35.76</v>
      </c>
      <c r="J3081" t="s">
        <v>43</v>
      </c>
      <c r="K3081" t="str">
        <f>Tabla1[[#This Row],[day_of_the_week]]&amp;"-"&amp;Tabla1[[#This Row],[hour]]&amp;"-"&amp;Tabla1[[#This Row],[cash_type]]&amp;"-"&amp;Tabla1[[#This Row],[card]]&amp;"-"&amp;Tabla1[[#This Row],[coffee_name]]</f>
        <v>sábado-09:22-card-ANON-0000-0000-1200-Cappuccino</v>
      </c>
      <c r="L3081" t="str">
        <f>IF(COUNTIF($K$2:K3081,K3081)=1,"único","repetido")</f>
        <v>único</v>
      </c>
    </row>
    <row r="3082" spans="1:12" x14ac:dyDescent="0.3">
      <c r="A3082" s="1">
        <v>45703</v>
      </c>
      <c r="B3082" s="2">
        <v>45703.529095254627</v>
      </c>
      <c r="C3082" s="2" t="str">
        <f>TEXT(Tabla1[[#This Row],[date]],"mmm")</f>
        <v>feb</v>
      </c>
      <c r="D3082" s="2" t="str">
        <f>TEXT(Tabla1[[#This Row],[date]],"dddd")</f>
        <v>sábado</v>
      </c>
      <c r="E3082" s="2" t="str">
        <f>TEXT(Tabla1[[#This Row],[datetime]],"hh:mm")</f>
        <v>12:41</v>
      </c>
      <c r="F3082" t="s">
        <v>3</v>
      </c>
      <c r="G3082" t="s">
        <v>1177</v>
      </c>
      <c r="H3082" t="str">
        <f>IF(ISBLANK(G3082),"cash",IF(COUNTIF($D$2:D3082,D3082)=1,"Nuevo","frecuente"))</f>
        <v>frecuente</v>
      </c>
      <c r="I3082" s="8">
        <v>35.76</v>
      </c>
      <c r="J3082" t="s">
        <v>43</v>
      </c>
      <c r="K3082" t="str">
        <f>Tabla1[[#This Row],[day_of_the_week]]&amp;"-"&amp;Tabla1[[#This Row],[hour]]&amp;"-"&amp;Tabla1[[#This Row],[cash_type]]&amp;"-"&amp;Tabla1[[#This Row],[card]]&amp;"-"&amp;Tabla1[[#This Row],[coffee_name]]</f>
        <v>sábado-12:41-card-ANON-0000-0000-1163-Cappuccino</v>
      </c>
      <c r="L3082" t="str">
        <f>IF(COUNTIF($K$2:K3082,K3082)=1,"único","repetido")</f>
        <v>único</v>
      </c>
    </row>
    <row r="3083" spans="1:12" x14ac:dyDescent="0.3">
      <c r="A3083" s="1">
        <v>45703</v>
      </c>
      <c r="B3083" s="2">
        <v>45703.53086309028</v>
      </c>
      <c r="C3083" s="2" t="str">
        <f>TEXT(Tabla1[[#This Row],[date]],"mmm")</f>
        <v>feb</v>
      </c>
      <c r="D3083" s="2" t="str">
        <f>TEXT(Tabla1[[#This Row],[date]],"dddd")</f>
        <v>sábado</v>
      </c>
      <c r="E3083" s="2" t="str">
        <f>TEXT(Tabla1[[#This Row],[datetime]],"hh:mm")</f>
        <v>12:44</v>
      </c>
      <c r="F3083" t="s">
        <v>3</v>
      </c>
      <c r="G3083" t="s">
        <v>1177</v>
      </c>
      <c r="H3083" t="str">
        <f>IF(ISBLANK(G3083),"cash",IF(COUNTIF($D$2:D3083,D3083)=1,"Nuevo","frecuente"))</f>
        <v>frecuente</v>
      </c>
      <c r="I3083" s="8">
        <v>25.96</v>
      </c>
      <c r="J3083" t="s">
        <v>11</v>
      </c>
      <c r="K3083" t="str">
        <f>Tabla1[[#This Row],[day_of_the_week]]&amp;"-"&amp;Tabla1[[#This Row],[hour]]&amp;"-"&amp;Tabla1[[#This Row],[cash_type]]&amp;"-"&amp;Tabla1[[#This Row],[card]]&amp;"-"&amp;Tabla1[[#This Row],[coffee_name]]</f>
        <v>sábado-12:44-card-ANON-0000-0000-1163-Americano</v>
      </c>
      <c r="L3083" t="str">
        <f>IF(COUNTIF($K$2:K3083,K3083)=1,"único","repetido")</f>
        <v>único</v>
      </c>
    </row>
    <row r="3084" spans="1:12" x14ac:dyDescent="0.3">
      <c r="A3084" s="1">
        <v>45703</v>
      </c>
      <c r="B3084" s="2">
        <v>45703.543285497683</v>
      </c>
      <c r="C3084" s="2" t="str">
        <f>TEXT(Tabla1[[#This Row],[date]],"mmm")</f>
        <v>feb</v>
      </c>
      <c r="D3084" s="2" t="str">
        <f>TEXT(Tabla1[[#This Row],[date]],"dddd")</f>
        <v>sábado</v>
      </c>
      <c r="E3084" s="2" t="str">
        <f>TEXT(Tabla1[[#This Row],[datetime]],"hh:mm")</f>
        <v>13:02</v>
      </c>
      <c r="F3084" t="s">
        <v>3</v>
      </c>
      <c r="G3084" t="s">
        <v>892</v>
      </c>
      <c r="H3084" t="str">
        <f>IF(ISBLANK(G3084),"cash",IF(COUNTIF($D$2:D3084,D3084)=1,"Nuevo","frecuente"))</f>
        <v>frecuente</v>
      </c>
      <c r="I3084" s="8">
        <v>30.86</v>
      </c>
      <c r="J3084" t="s">
        <v>14</v>
      </c>
      <c r="K3084" t="str">
        <f>Tabla1[[#This Row],[day_of_the_week]]&amp;"-"&amp;Tabla1[[#This Row],[hour]]&amp;"-"&amp;Tabla1[[#This Row],[cash_type]]&amp;"-"&amp;Tabla1[[#This Row],[card]]&amp;"-"&amp;Tabla1[[#This Row],[coffee_name]]</f>
        <v>sábado-13:02-card-ANON-0000-0000-0878-Americano with Milk</v>
      </c>
      <c r="L3084" t="str">
        <f>IF(COUNTIF($K$2:K3084,K3084)=1,"único","repetido")</f>
        <v>único</v>
      </c>
    </row>
    <row r="3085" spans="1:12" x14ac:dyDescent="0.3">
      <c r="A3085" s="1">
        <v>45703</v>
      </c>
      <c r="B3085" s="2">
        <v>45703.563955254627</v>
      </c>
      <c r="C3085" s="2" t="str">
        <f>TEXT(Tabla1[[#This Row],[date]],"mmm")</f>
        <v>feb</v>
      </c>
      <c r="D3085" s="2" t="str">
        <f>TEXT(Tabla1[[#This Row],[date]],"dddd")</f>
        <v>sábado</v>
      </c>
      <c r="E3085" s="2" t="str">
        <f>TEXT(Tabla1[[#This Row],[datetime]],"hh:mm")</f>
        <v>13:32</v>
      </c>
      <c r="F3085" t="s">
        <v>3</v>
      </c>
      <c r="G3085" t="s">
        <v>1214</v>
      </c>
      <c r="H3085" t="str">
        <f>IF(ISBLANK(G3085),"cash",IF(COUNTIF($D$2:D3085,D3085)=1,"Nuevo","frecuente"))</f>
        <v>frecuente</v>
      </c>
      <c r="I3085" s="8">
        <v>30.86</v>
      </c>
      <c r="J3085" t="s">
        <v>14</v>
      </c>
      <c r="K3085" t="str">
        <f>Tabla1[[#This Row],[day_of_the_week]]&amp;"-"&amp;Tabla1[[#This Row],[hour]]&amp;"-"&amp;Tabla1[[#This Row],[cash_type]]&amp;"-"&amp;Tabla1[[#This Row],[card]]&amp;"-"&amp;Tabla1[[#This Row],[coffee_name]]</f>
        <v>sábado-13:32-card-ANON-0000-0000-1200-Americano with Milk</v>
      </c>
      <c r="L3085" t="str">
        <f>IF(COUNTIF($K$2:K3085,K3085)=1,"único","repetido")</f>
        <v>único</v>
      </c>
    </row>
    <row r="3086" spans="1:12" x14ac:dyDescent="0.3">
      <c r="A3086" s="1">
        <v>45703</v>
      </c>
      <c r="B3086" s="2">
        <v>45703.584620694448</v>
      </c>
      <c r="C3086" s="2" t="str">
        <f>TEXT(Tabla1[[#This Row],[date]],"mmm")</f>
        <v>feb</v>
      </c>
      <c r="D3086" s="2" t="str">
        <f>TEXT(Tabla1[[#This Row],[date]],"dddd")</f>
        <v>sábado</v>
      </c>
      <c r="E3086" s="2" t="str">
        <f>TEXT(Tabla1[[#This Row],[datetime]],"hh:mm")</f>
        <v>14:01</v>
      </c>
      <c r="F3086" t="s">
        <v>3</v>
      </c>
      <c r="G3086" t="s">
        <v>1198</v>
      </c>
      <c r="H3086" t="str">
        <f>IF(ISBLANK(G3086),"cash",IF(COUNTIF($D$2:D3086,D3086)=1,"Nuevo","frecuente"))</f>
        <v>frecuente</v>
      </c>
      <c r="I3086" s="8">
        <v>35.76</v>
      </c>
      <c r="J3086" t="s">
        <v>43</v>
      </c>
      <c r="K3086" t="str">
        <f>Tabla1[[#This Row],[day_of_the_week]]&amp;"-"&amp;Tabla1[[#This Row],[hour]]&amp;"-"&amp;Tabla1[[#This Row],[cash_type]]&amp;"-"&amp;Tabla1[[#This Row],[card]]&amp;"-"&amp;Tabla1[[#This Row],[coffee_name]]</f>
        <v>sábado-14:01-card-ANON-0000-0000-1184-Cappuccino</v>
      </c>
      <c r="L3086" t="str">
        <f>IF(COUNTIF($K$2:K3086,K3086)=1,"único","repetido")</f>
        <v>único</v>
      </c>
    </row>
    <row r="3087" spans="1:12" x14ac:dyDescent="0.3">
      <c r="A3087" s="1">
        <v>45703</v>
      </c>
      <c r="B3087" s="2">
        <v>45703.591596319442</v>
      </c>
      <c r="C3087" s="2" t="str">
        <f>TEXT(Tabla1[[#This Row],[date]],"mmm")</f>
        <v>feb</v>
      </c>
      <c r="D3087" s="2" t="str">
        <f>TEXT(Tabla1[[#This Row],[date]],"dddd")</f>
        <v>sábado</v>
      </c>
      <c r="E3087" s="2" t="str">
        <f>TEXT(Tabla1[[#This Row],[datetime]],"hh:mm")</f>
        <v>14:11</v>
      </c>
      <c r="F3087" t="s">
        <v>3</v>
      </c>
      <c r="G3087" t="s">
        <v>1229</v>
      </c>
      <c r="H3087" t="str">
        <f>IF(ISBLANK(G3087),"cash",IF(COUNTIF($D$2:D3087,D3087)=1,"Nuevo","frecuente"))</f>
        <v>frecuente</v>
      </c>
      <c r="I3087" s="8">
        <v>25.96</v>
      </c>
      <c r="J3087" t="s">
        <v>11</v>
      </c>
      <c r="K3087" t="str">
        <f>Tabla1[[#This Row],[day_of_the_week]]&amp;"-"&amp;Tabla1[[#This Row],[hour]]&amp;"-"&amp;Tabla1[[#This Row],[cash_type]]&amp;"-"&amp;Tabla1[[#This Row],[card]]&amp;"-"&amp;Tabla1[[#This Row],[coffee_name]]</f>
        <v>sábado-14:11-card-ANON-0000-0000-1215-Americano</v>
      </c>
      <c r="L3087" t="str">
        <f>IF(COUNTIF($K$2:K3087,K3087)=1,"único","repetido")</f>
        <v>único</v>
      </c>
    </row>
    <row r="3088" spans="1:12" x14ac:dyDescent="0.3">
      <c r="A3088" s="1">
        <v>45703</v>
      </c>
      <c r="B3088" s="2">
        <v>45703.652866516204</v>
      </c>
      <c r="C3088" s="2" t="str">
        <f>TEXT(Tabla1[[#This Row],[date]],"mmm")</f>
        <v>feb</v>
      </c>
      <c r="D3088" s="2" t="str">
        <f>TEXT(Tabla1[[#This Row],[date]],"dddd")</f>
        <v>sábado</v>
      </c>
      <c r="E3088" s="2" t="str">
        <f>TEXT(Tabla1[[#This Row],[datetime]],"hh:mm")</f>
        <v>15:40</v>
      </c>
      <c r="F3088" t="s">
        <v>3</v>
      </c>
      <c r="G3088" t="s">
        <v>1215</v>
      </c>
      <c r="H3088" t="str">
        <f>IF(ISBLANK(G3088),"cash",IF(COUNTIF($D$2:D3088,D3088)=1,"Nuevo","frecuente"))</f>
        <v>frecuente</v>
      </c>
      <c r="I3088" s="8">
        <v>35.76</v>
      </c>
      <c r="J3088" t="s">
        <v>9</v>
      </c>
      <c r="K3088" t="str">
        <f>Tabla1[[#This Row],[day_of_the_week]]&amp;"-"&amp;Tabla1[[#This Row],[hour]]&amp;"-"&amp;Tabla1[[#This Row],[cash_type]]&amp;"-"&amp;Tabla1[[#This Row],[card]]&amp;"-"&amp;Tabla1[[#This Row],[coffee_name]]</f>
        <v>sábado-15:40-card-ANON-0000-0000-1201-Hot Chocolate</v>
      </c>
      <c r="L3088" t="str">
        <f>IF(COUNTIF($K$2:K3088,K3088)=1,"único","repetido")</f>
        <v>único</v>
      </c>
    </row>
    <row r="3089" spans="1:12" x14ac:dyDescent="0.3">
      <c r="A3089" s="1">
        <v>45703</v>
      </c>
      <c r="B3089" s="2">
        <v>45703.65346577546</v>
      </c>
      <c r="C3089" s="2" t="str">
        <f>TEXT(Tabla1[[#This Row],[date]],"mmm")</f>
        <v>feb</v>
      </c>
      <c r="D3089" s="2" t="str">
        <f>TEXT(Tabla1[[#This Row],[date]],"dddd")</f>
        <v>sábado</v>
      </c>
      <c r="E3089" s="2" t="str">
        <f>TEXT(Tabla1[[#This Row],[datetime]],"hh:mm")</f>
        <v>15:40</v>
      </c>
      <c r="F3089" t="s">
        <v>3</v>
      </c>
      <c r="G3089" t="s">
        <v>1193</v>
      </c>
      <c r="H3089" t="str">
        <f>IF(ISBLANK(G3089),"cash",IF(COUNTIF($D$2:D3089,D3089)=1,"Nuevo","frecuente"))</f>
        <v>frecuente</v>
      </c>
      <c r="I3089" s="8">
        <v>35.76</v>
      </c>
      <c r="J3089" t="s">
        <v>9</v>
      </c>
      <c r="K3089" t="str">
        <f>Tabla1[[#This Row],[day_of_the_week]]&amp;"-"&amp;Tabla1[[#This Row],[hour]]&amp;"-"&amp;Tabla1[[#This Row],[cash_type]]&amp;"-"&amp;Tabla1[[#This Row],[card]]&amp;"-"&amp;Tabla1[[#This Row],[coffee_name]]</f>
        <v>sábado-15:40-card-ANON-0000-0000-1179-Hot Chocolate</v>
      </c>
      <c r="L3089" t="str">
        <f>IF(COUNTIF($K$2:K3089,K3089)=1,"único","repetido")</f>
        <v>único</v>
      </c>
    </row>
    <row r="3090" spans="1:12" x14ac:dyDescent="0.3">
      <c r="A3090" s="1">
        <v>45704</v>
      </c>
      <c r="B3090" s="2">
        <v>45704.449111377318</v>
      </c>
      <c r="C3090" s="2" t="str">
        <f>TEXT(Tabla1[[#This Row],[date]],"mmm")</f>
        <v>feb</v>
      </c>
      <c r="D3090" s="2" t="str">
        <f>TEXT(Tabla1[[#This Row],[date]],"dddd")</f>
        <v>domingo</v>
      </c>
      <c r="E3090" s="2" t="str">
        <f>TEXT(Tabla1[[#This Row],[datetime]],"hh:mm")</f>
        <v>10:46</v>
      </c>
      <c r="F3090" t="s">
        <v>3</v>
      </c>
      <c r="G3090" t="s">
        <v>1230</v>
      </c>
      <c r="H3090" t="str">
        <f>IF(ISBLANK(G3090),"cash",IF(COUNTIF($D$2:D3090,D3090)=1,"Nuevo","frecuente"))</f>
        <v>frecuente</v>
      </c>
      <c r="I3090" s="8">
        <v>25.96</v>
      </c>
      <c r="J3090" t="s">
        <v>11</v>
      </c>
      <c r="K3090" t="str">
        <f>Tabla1[[#This Row],[day_of_the_week]]&amp;"-"&amp;Tabla1[[#This Row],[hour]]&amp;"-"&amp;Tabla1[[#This Row],[cash_type]]&amp;"-"&amp;Tabla1[[#This Row],[card]]&amp;"-"&amp;Tabla1[[#This Row],[coffee_name]]</f>
        <v>domingo-10:46-card-ANON-0000-0000-1216-Americano</v>
      </c>
      <c r="L3090" t="str">
        <f>IF(COUNTIF($K$2:K3090,K3090)=1,"único","repetido")</f>
        <v>único</v>
      </c>
    </row>
    <row r="3091" spans="1:12" x14ac:dyDescent="0.3">
      <c r="A3091" s="1">
        <v>45704</v>
      </c>
      <c r="B3091" s="2">
        <v>45704.451396018521</v>
      </c>
      <c r="C3091" s="2" t="str">
        <f>TEXT(Tabla1[[#This Row],[date]],"mmm")</f>
        <v>feb</v>
      </c>
      <c r="D3091" s="2" t="str">
        <f>TEXT(Tabla1[[#This Row],[date]],"dddd")</f>
        <v>domingo</v>
      </c>
      <c r="E3091" s="2" t="str">
        <f>TEXT(Tabla1[[#This Row],[datetime]],"hh:mm")</f>
        <v>10:50</v>
      </c>
      <c r="F3091" t="s">
        <v>3</v>
      </c>
      <c r="G3091" t="s">
        <v>1183</v>
      </c>
      <c r="H3091" t="str">
        <f>IF(ISBLANK(G3091),"cash",IF(COUNTIF($D$2:D3091,D3091)=1,"Nuevo","frecuente"))</f>
        <v>frecuente</v>
      </c>
      <c r="I3091" s="8">
        <v>25.96</v>
      </c>
      <c r="J3091" t="s">
        <v>11</v>
      </c>
      <c r="K3091" t="str">
        <f>Tabla1[[#This Row],[day_of_the_week]]&amp;"-"&amp;Tabla1[[#This Row],[hour]]&amp;"-"&amp;Tabla1[[#This Row],[cash_type]]&amp;"-"&amp;Tabla1[[#This Row],[card]]&amp;"-"&amp;Tabla1[[#This Row],[coffee_name]]</f>
        <v>domingo-10:50-card-ANON-0000-0000-1169-Americano</v>
      </c>
      <c r="L3091" t="str">
        <f>IF(COUNTIF($K$2:K3091,K3091)=1,"único","repetido")</f>
        <v>único</v>
      </c>
    </row>
    <row r="3092" spans="1:12" x14ac:dyDescent="0.3">
      <c r="A3092" s="1">
        <v>45704</v>
      </c>
      <c r="B3092" s="2">
        <v>45704.452129247686</v>
      </c>
      <c r="C3092" s="2" t="str">
        <f>TEXT(Tabla1[[#This Row],[date]],"mmm")</f>
        <v>feb</v>
      </c>
      <c r="D3092" s="2" t="str">
        <f>TEXT(Tabla1[[#This Row],[date]],"dddd")</f>
        <v>domingo</v>
      </c>
      <c r="E3092" s="2" t="str">
        <f>TEXT(Tabla1[[#This Row],[datetime]],"hh:mm")</f>
        <v>10:51</v>
      </c>
      <c r="F3092" t="s">
        <v>3</v>
      </c>
      <c r="G3092" t="s">
        <v>1183</v>
      </c>
      <c r="H3092" t="str">
        <f>IF(ISBLANK(G3092),"cash",IF(COUNTIF($D$2:D3092,D3092)=1,"Nuevo","frecuente"))</f>
        <v>frecuente</v>
      </c>
      <c r="I3092" s="8">
        <v>30.86</v>
      </c>
      <c r="J3092" t="s">
        <v>14</v>
      </c>
      <c r="K3092" t="str">
        <f>Tabla1[[#This Row],[day_of_the_week]]&amp;"-"&amp;Tabla1[[#This Row],[hour]]&amp;"-"&amp;Tabla1[[#This Row],[cash_type]]&amp;"-"&amp;Tabla1[[#This Row],[card]]&amp;"-"&amp;Tabla1[[#This Row],[coffee_name]]</f>
        <v>domingo-10:51-card-ANON-0000-0000-1169-Americano with Milk</v>
      </c>
      <c r="L3092" t="str">
        <f>IF(COUNTIF($K$2:K3092,K3092)=1,"único","repetido")</f>
        <v>único</v>
      </c>
    </row>
    <row r="3093" spans="1:12" x14ac:dyDescent="0.3">
      <c r="A3093" s="1">
        <v>45704</v>
      </c>
      <c r="B3093" s="2">
        <v>45704.461665439812</v>
      </c>
      <c r="C3093" s="2" t="str">
        <f>TEXT(Tabla1[[#This Row],[date]],"mmm")</f>
        <v>feb</v>
      </c>
      <c r="D3093" s="2" t="str">
        <f>TEXT(Tabla1[[#This Row],[date]],"dddd")</f>
        <v>domingo</v>
      </c>
      <c r="E3093" s="2" t="str">
        <f>TEXT(Tabla1[[#This Row],[datetime]],"hh:mm")</f>
        <v>11:04</v>
      </c>
      <c r="F3093" t="s">
        <v>3</v>
      </c>
      <c r="G3093" t="s">
        <v>1170</v>
      </c>
      <c r="H3093" t="str">
        <f>IF(ISBLANK(G3093),"cash",IF(COUNTIF($D$2:D3093,D3093)=1,"Nuevo","frecuente"))</f>
        <v>frecuente</v>
      </c>
      <c r="I3093" s="8">
        <v>35.76</v>
      </c>
      <c r="J3093" t="s">
        <v>9</v>
      </c>
      <c r="K3093" t="str">
        <f>Tabla1[[#This Row],[day_of_the_week]]&amp;"-"&amp;Tabla1[[#This Row],[hour]]&amp;"-"&amp;Tabla1[[#This Row],[cash_type]]&amp;"-"&amp;Tabla1[[#This Row],[card]]&amp;"-"&amp;Tabla1[[#This Row],[coffee_name]]</f>
        <v>domingo-11:04-card-ANON-0000-0000-1156-Hot Chocolate</v>
      </c>
      <c r="L3093" t="str">
        <f>IF(COUNTIF($K$2:K3093,K3093)=1,"único","repetido")</f>
        <v>único</v>
      </c>
    </row>
    <row r="3094" spans="1:12" x14ac:dyDescent="0.3">
      <c r="A3094" s="1">
        <v>45704</v>
      </c>
      <c r="B3094" s="2">
        <v>45704.480891840278</v>
      </c>
      <c r="C3094" s="2" t="str">
        <f>TEXT(Tabla1[[#This Row],[date]],"mmm")</f>
        <v>feb</v>
      </c>
      <c r="D3094" s="2" t="str">
        <f>TEXT(Tabla1[[#This Row],[date]],"dddd")</f>
        <v>domingo</v>
      </c>
      <c r="E3094" s="2" t="str">
        <f>TEXT(Tabla1[[#This Row],[datetime]],"hh:mm")</f>
        <v>11:32</v>
      </c>
      <c r="F3094" t="s">
        <v>3</v>
      </c>
      <c r="G3094" t="s">
        <v>1174</v>
      </c>
      <c r="H3094" t="str">
        <f>IF(ISBLANK(G3094),"cash",IF(COUNTIF($D$2:D3094,D3094)=1,"Nuevo","frecuente"))</f>
        <v>frecuente</v>
      </c>
      <c r="I3094" s="8">
        <v>25.96</v>
      </c>
      <c r="J3094" t="s">
        <v>11</v>
      </c>
      <c r="K3094" t="str">
        <f>Tabla1[[#This Row],[day_of_the_week]]&amp;"-"&amp;Tabla1[[#This Row],[hour]]&amp;"-"&amp;Tabla1[[#This Row],[cash_type]]&amp;"-"&amp;Tabla1[[#This Row],[card]]&amp;"-"&amp;Tabla1[[#This Row],[coffee_name]]</f>
        <v>domingo-11:32-card-ANON-0000-0000-1160-Americano</v>
      </c>
      <c r="L3094" t="str">
        <f>IF(COUNTIF($K$2:K3094,K3094)=1,"único","repetido")</f>
        <v>único</v>
      </c>
    </row>
    <row r="3095" spans="1:12" x14ac:dyDescent="0.3">
      <c r="A3095" s="1">
        <v>45704</v>
      </c>
      <c r="B3095" s="2">
        <v>45704.594178807871</v>
      </c>
      <c r="C3095" s="2" t="str">
        <f>TEXT(Tabla1[[#This Row],[date]],"mmm")</f>
        <v>feb</v>
      </c>
      <c r="D3095" s="2" t="str">
        <f>TEXT(Tabla1[[#This Row],[date]],"dddd")</f>
        <v>domingo</v>
      </c>
      <c r="E3095" s="2" t="str">
        <f>TEXT(Tabla1[[#This Row],[datetime]],"hh:mm")</f>
        <v>14:15</v>
      </c>
      <c r="F3095" t="s">
        <v>3</v>
      </c>
      <c r="G3095" t="s">
        <v>1210</v>
      </c>
      <c r="H3095" t="str">
        <f>IF(ISBLANK(G3095),"cash",IF(COUNTIF($D$2:D3095,D3095)=1,"Nuevo","frecuente"))</f>
        <v>frecuente</v>
      </c>
      <c r="I3095" s="8">
        <v>35.76</v>
      </c>
      <c r="J3095" t="s">
        <v>9</v>
      </c>
      <c r="K3095" t="str">
        <f>Tabla1[[#This Row],[day_of_the_week]]&amp;"-"&amp;Tabla1[[#This Row],[hour]]&amp;"-"&amp;Tabla1[[#This Row],[cash_type]]&amp;"-"&amp;Tabla1[[#This Row],[card]]&amp;"-"&amp;Tabla1[[#This Row],[coffee_name]]</f>
        <v>domingo-14:15-card-ANON-0000-0000-1196-Hot Chocolate</v>
      </c>
      <c r="L3095" t="str">
        <f>IF(COUNTIF($K$2:K3095,K3095)=1,"único","repetido")</f>
        <v>único</v>
      </c>
    </row>
    <row r="3096" spans="1:12" x14ac:dyDescent="0.3">
      <c r="A3096" s="1">
        <v>45704</v>
      </c>
      <c r="B3096" s="2">
        <v>45704.594920416668</v>
      </c>
      <c r="C3096" s="2" t="str">
        <f>TEXT(Tabla1[[#This Row],[date]],"mmm")</f>
        <v>feb</v>
      </c>
      <c r="D3096" s="2" t="str">
        <f>TEXT(Tabla1[[#This Row],[date]],"dddd")</f>
        <v>domingo</v>
      </c>
      <c r="E3096" s="2" t="str">
        <f>TEXT(Tabla1[[#This Row],[datetime]],"hh:mm")</f>
        <v>14:16</v>
      </c>
      <c r="F3096" t="s">
        <v>3</v>
      </c>
      <c r="G3096" t="s">
        <v>1210</v>
      </c>
      <c r="H3096" t="str">
        <f>IF(ISBLANK(G3096),"cash",IF(COUNTIF($D$2:D3096,D3096)=1,"Nuevo","frecuente"))</f>
        <v>frecuente</v>
      </c>
      <c r="I3096" s="8">
        <v>35.76</v>
      </c>
      <c r="J3096" t="s">
        <v>7</v>
      </c>
      <c r="K3096" t="str">
        <f>Tabla1[[#This Row],[day_of_the_week]]&amp;"-"&amp;Tabla1[[#This Row],[hour]]&amp;"-"&amp;Tabla1[[#This Row],[cash_type]]&amp;"-"&amp;Tabla1[[#This Row],[card]]&amp;"-"&amp;Tabla1[[#This Row],[coffee_name]]</f>
        <v>domingo-14:16-card-ANON-0000-0000-1196-Latte</v>
      </c>
      <c r="L3096" t="str">
        <f>IF(COUNTIF($K$2:K3096,K3096)=1,"único","repetido")</f>
        <v>único</v>
      </c>
    </row>
    <row r="3097" spans="1:12" x14ac:dyDescent="0.3">
      <c r="A3097" s="1">
        <v>45704</v>
      </c>
      <c r="B3097" s="2">
        <v>45704.716983819446</v>
      </c>
      <c r="C3097" s="2" t="str">
        <f>TEXT(Tabla1[[#This Row],[date]],"mmm")</f>
        <v>feb</v>
      </c>
      <c r="D3097" s="2" t="str">
        <f>TEXT(Tabla1[[#This Row],[date]],"dddd")</f>
        <v>domingo</v>
      </c>
      <c r="E3097" s="2" t="str">
        <f>TEXT(Tabla1[[#This Row],[datetime]],"hh:mm")</f>
        <v>17:12</v>
      </c>
      <c r="F3097" t="s">
        <v>3</v>
      </c>
      <c r="G3097" t="s">
        <v>1177</v>
      </c>
      <c r="H3097" t="str">
        <f>IF(ISBLANK(G3097),"cash",IF(COUNTIF($D$2:D3097,D3097)=1,"Nuevo","frecuente"))</f>
        <v>frecuente</v>
      </c>
      <c r="I3097" s="8">
        <v>35.76</v>
      </c>
      <c r="J3097" t="s">
        <v>9</v>
      </c>
      <c r="K3097" t="str">
        <f>Tabla1[[#This Row],[day_of_the_week]]&amp;"-"&amp;Tabla1[[#This Row],[hour]]&amp;"-"&amp;Tabla1[[#This Row],[cash_type]]&amp;"-"&amp;Tabla1[[#This Row],[card]]&amp;"-"&amp;Tabla1[[#This Row],[coffee_name]]</f>
        <v>domingo-17:12-card-ANON-0000-0000-1163-Hot Chocolate</v>
      </c>
      <c r="L3097" t="str">
        <f>IF(COUNTIF($K$2:K3097,K3097)=1,"único","repetido")</f>
        <v>único</v>
      </c>
    </row>
    <row r="3098" spans="1:12" x14ac:dyDescent="0.3">
      <c r="A3098" s="1">
        <v>45704</v>
      </c>
      <c r="B3098" s="2">
        <v>45704.717742743058</v>
      </c>
      <c r="C3098" s="2" t="str">
        <f>TEXT(Tabla1[[#This Row],[date]],"mmm")</f>
        <v>feb</v>
      </c>
      <c r="D3098" s="2" t="str">
        <f>TEXT(Tabla1[[#This Row],[date]],"dddd")</f>
        <v>domingo</v>
      </c>
      <c r="E3098" s="2" t="str">
        <f>TEXT(Tabla1[[#This Row],[datetime]],"hh:mm")</f>
        <v>17:13</v>
      </c>
      <c r="F3098" t="s">
        <v>3</v>
      </c>
      <c r="G3098" t="s">
        <v>1177</v>
      </c>
      <c r="H3098" t="str">
        <f>IF(ISBLANK(G3098),"cash",IF(COUNTIF($D$2:D3098,D3098)=1,"Nuevo","frecuente"))</f>
        <v>frecuente</v>
      </c>
      <c r="I3098" s="8">
        <v>30.86</v>
      </c>
      <c r="J3098" t="s">
        <v>14</v>
      </c>
      <c r="K3098" t="str">
        <f>Tabla1[[#This Row],[day_of_the_week]]&amp;"-"&amp;Tabla1[[#This Row],[hour]]&amp;"-"&amp;Tabla1[[#This Row],[cash_type]]&amp;"-"&amp;Tabla1[[#This Row],[card]]&amp;"-"&amp;Tabla1[[#This Row],[coffee_name]]</f>
        <v>domingo-17:13-card-ANON-0000-0000-1163-Americano with Milk</v>
      </c>
      <c r="L3098" t="str">
        <f>IF(COUNTIF($K$2:K3098,K3098)=1,"único","repetido")</f>
        <v>único</v>
      </c>
    </row>
    <row r="3099" spans="1:12" x14ac:dyDescent="0.3">
      <c r="A3099" s="1">
        <v>45704</v>
      </c>
      <c r="B3099" s="2">
        <v>45704.73926829861</v>
      </c>
      <c r="C3099" s="2" t="str">
        <f>TEXT(Tabla1[[#This Row],[date]],"mmm")</f>
        <v>feb</v>
      </c>
      <c r="D3099" s="2" t="str">
        <f>TEXT(Tabla1[[#This Row],[date]],"dddd")</f>
        <v>domingo</v>
      </c>
      <c r="E3099" s="2" t="str">
        <f>TEXT(Tabla1[[#This Row],[datetime]],"hh:mm")</f>
        <v>17:44</v>
      </c>
      <c r="F3099" t="s">
        <v>3</v>
      </c>
      <c r="G3099" t="s">
        <v>1231</v>
      </c>
      <c r="H3099" t="str">
        <f>IF(ISBLANK(G3099),"cash",IF(COUNTIF($D$2:D3099,D3099)=1,"Nuevo","frecuente"))</f>
        <v>frecuente</v>
      </c>
      <c r="I3099" s="8">
        <v>30.86</v>
      </c>
      <c r="J3099" t="s">
        <v>14</v>
      </c>
      <c r="K3099" t="str">
        <f>Tabla1[[#This Row],[day_of_the_week]]&amp;"-"&amp;Tabla1[[#This Row],[hour]]&amp;"-"&amp;Tabla1[[#This Row],[cash_type]]&amp;"-"&amp;Tabla1[[#This Row],[card]]&amp;"-"&amp;Tabla1[[#This Row],[coffee_name]]</f>
        <v>domingo-17:44-card-ANON-0000-0000-1217-Americano with Milk</v>
      </c>
      <c r="L3099" t="str">
        <f>IF(COUNTIF($K$2:K3099,K3099)=1,"único","repetido")</f>
        <v>único</v>
      </c>
    </row>
    <row r="3100" spans="1:12" x14ac:dyDescent="0.3">
      <c r="A3100" s="1">
        <v>45705</v>
      </c>
      <c r="B3100" s="2">
        <v>45705.284773784719</v>
      </c>
      <c r="C3100" s="2" t="str">
        <f>TEXT(Tabla1[[#This Row],[date]],"mmm")</f>
        <v>feb</v>
      </c>
      <c r="D3100" s="2" t="str">
        <f>TEXT(Tabla1[[#This Row],[date]],"dddd")</f>
        <v>lunes</v>
      </c>
      <c r="E3100" s="2" t="str">
        <f>TEXT(Tabla1[[#This Row],[datetime]],"hh:mm")</f>
        <v>06:50</v>
      </c>
      <c r="F3100" t="s">
        <v>3</v>
      </c>
      <c r="G3100" t="s">
        <v>1214</v>
      </c>
      <c r="H3100" t="str">
        <f>IF(ISBLANK(G3100),"cash",IF(COUNTIF($D$2:D3100,D3100)=1,"Nuevo","frecuente"))</f>
        <v>frecuente</v>
      </c>
      <c r="I3100" s="8">
        <v>35.76</v>
      </c>
      <c r="J3100" t="s">
        <v>43</v>
      </c>
      <c r="K3100" t="str">
        <f>Tabla1[[#This Row],[day_of_the_week]]&amp;"-"&amp;Tabla1[[#This Row],[hour]]&amp;"-"&amp;Tabla1[[#This Row],[cash_type]]&amp;"-"&amp;Tabla1[[#This Row],[card]]&amp;"-"&amp;Tabla1[[#This Row],[coffee_name]]</f>
        <v>lunes-06:50-card-ANON-0000-0000-1200-Cappuccino</v>
      </c>
      <c r="L3100" t="str">
        <f>IF(COUNTIF($K$2:K3100,K3100)=1,"único","repetido")</f>
        <v>único</v>
      </c>
    </row>
    <row r="3101" spans="1:12" x14ac:dyDescent="0.3">
      <c r="A3101" s="1">
        <v>45705</v>
      </c>
      <c r="B3101" s="2">
        <v>45705.370298703703</v>
      </c>
      <c r="C3101" s="2" t="str">
        <f>TEXT(Tabla1[[#This Row],[date]],"mmm")</f>
        <v>feb</v>
      </c>
      <c r="D3101" s="2" t="str">
        <f>TEXT(Tabla1[[#This Row],[date]],"dddd")</f>
        <v>lunes</v>
      </c>
      <c r="E3101" s="2" t="str">
        <f>TEXT(Tabla1[[#This Row],[datetime]],"hh:mm")</f>
        <v>08:53</v>
      </c>
      <c r="F3101" t="s">
        <v>3</v>
      </c>
      <c r="G3101" t="s">
        <v>1177</v>
      </c>
      <c r="H3101" t="str">
        <f>IF(ISBLANK(G3101),"cash",IF(COUNTIF($D$2:D3101,D3101)=1,"Nuevo","frecuente"))</f>
        <v>frecuente</v>
      </c>
      <c r="I3101" s="8">
        <v>25.96</v>
      </c>
      <c r="J3101" t="s">
        <v>11</v>
      </c>
      <c r="K3101" t="str">
        <f>Tabla1[[#This Row],[day_of_the_week]]&amp;"-"&amp;Tabla1[[#This Row],[hour]]&amp;"-"&amp;Tabla1[[#This Row],[cash_type]]&amp;"-"&amp;Tabla1[[#This Row],[card]]&amp;"-"&amp;Tabla1[[#This Row],[coffee_name]]</f>
        <v>lunes-08:53-card-ANON-0000-0000-1163-Americano</v>
      </c>
      <c r="L3101" t="str">
        <f>IF(COUNTIF($K$2:K3101,K3101)=1,"único","repetido")</f>
        <v>único</v>
      </c>
    </row>
    <row r="3102" spans="1:12" x14ac:dyDescent="0.3">
      <c r="A3102" s="1">
        <v>45705</v>
      </c>
      <c r="B3102" s="2">
        <v>45705.375638275465</v>
      </c>
      <c r="C3102" s="2" t="str">
        <f>TEXT(Tabla1[[#This Row],[date]],"mmm")</f>
        <v>feb</v>
      </c>
      <c r="D3102" s="2" t="str">
        <f>TEXT(Tabla1[[#This Row],[date]],"dddd")</f>
        <v>lunes</v>
      </c>
      <c r="E3102" s="2" t="str">
        <f>TEXT(Tabla1[[#This Row],[datetime]],"hh:mm")</f>
        <v>09:00</v>
      </c>
      <c r="F3102" t="s">
        <v>3</v>
      </c>
      <c r="G3102" t="s">
        <v>1174</v>
      </c>
      <c r="H3102" t="str">
        <f>IF(ISBLANK(G3102),"cash",IF(COUNTIF($D$2:D3102,D3102)=1,"Nuevo","frecuente"))</f>
        <v>frecuente</v>
      </c>
      <c r="I3102" s="8">
        <v>25.96</v>
      </c>
      <c r="J3102" t="s">
        <v>11</v>
      </c>
      <c r="K3102" t="str">
        <f>Tabla1[[#This Row],[day_of_the_week]]&amp;"-"&amp;Tabla1[[#This Row],[hour]]&amp;"-"&amp;Tabla1[[#This Row],[cash_type]]&amp;"-"&amp;Tabla1[[#This Row],[card]]&amp;"-"&amp;Tabla1[[#This Row],[coffee_name]]</f>
        <v>lunes-09:00-card-ANON-0000-0000-1160-Americano</v>
      </c>
      <c r="L3102" t="str">
        <f>IF(COUNTIF($K$2:K3102,K3102)=1,"único","repetido")</f>
        <v>único</v>
      </c>
    </row>
    <row r="3103" spans="1:12" x14ac:dyDescent="0.3">
      <c r="A3103" s="1">
        <v>45705</v>
      </c>
      <c r="B3103" s="2">
        <v>45705.394520624999</v>
      </c>
      <c r="C3103" s="2" t="str">
        <f>TEXT(Tabla1[[#This Row],[date]],"mmm")</f>
        <v>feb</v>
      </c>
      <c r="D3103" s="2" t="str">
        <f>TEXT(Tabla1[[#This Row],[date]],"dddd")</f>
        <v>lunes</v>
      </c>
      <c r="E3103" s="2" t="str">
        <f>TEXT(Tabla1[[#This Row],[datetime]],"hh:mm")</f>
        <v>09:28</v>
      </c>
      <c r="F3103" t="s">
        <v>3</v>
      </c>
      <c r="G3103" t="s">
        <v>1232</v>
      </c>
      <c r="H3103" t="str">
        <f>IF(ISBLANK(G3103),"cash",IF(COUNTIF($D$2:D3103,D3103)=1,"Nuevo","frecuente"))</f>
        <v>frecuente</v>
      </c>
      <c r="I3103" s="8">
        <v>30.86</v>
      </c>
      <c r="J3103" t="s">
        <v>14</v>
      </c>
      <c r="K3103" t="str">
        <f>Tabla1[[#This Row],[day_of_the_week]]&amp;"-"&amp;Tabla1[[#This Row],[hour]]&amp;"-"&amp;Tabla1[[#This Row],[cash_type]]&amp;"-"&amp;Tabla1[[#This Row],[card]]&amp;"-"&amp;Tabla1[[#This Row],[coffee_name]]</f>
        <v>lunes-09:28-card-ANON-0000-0000-1218-Americano with Milk</v>
      </c>
      <c r="L3103" t="str">
        <f>IF(COUNTIF($K$2:K3103,K3103)=1,"único","repetido")</f>
        <v>único</v>
      </c>
    </row>
    <row r="3104" spans="1:12" x14ac:dyDescent="0.3">
      <c r="A3104" s="1">
        <v>45705</v>
      </c>
      <c r="B3104" s="2">
        <v>45705.414574212962</v>
      </c>
      <c r="C3104" s="2" t="str">
        <f>TEXT(Tabla1[[#This Row],[date]],"mmm")</f>
        <v>feb</v>
      </c>
      <c r="D3104" s="2" t="str">
        <f>TEXT(Tabla1[[#This Row],[date]],"dddd")</f>
        <v>lunes</v>
      </c>
      <c r="E3104" s="2" t="str">
        <f>TEXT(Tabla1[[#This Row],[datetime]],"hh:mm")</f>
        <v>09:56</v>
      </c>
      <c r="F3104" t="s">
        <v>3</v>
      </c>
      <c r="G3104" t="s">
        <v>1224</v>
      </c>
      <c r="H3104" t="str">
        <f>IF(ISBLANK(G3104),"cash",IF(COUNTIF($D$2:D3104,D3104)=1,"Nuevo","frecuente"))</f>
        <v>frecuente</v>
      </c>
      <c r="I3104" s="8">
        <v>35.76</v>
      </c>
      <c r="J3104" t="s">
        <v>9</v>
      </c>
      <c r="K3104" t="str">
        <f>Tabla1[[#This Row],[day_of_the_week]]&amp;"-"&amp;Tabla1[[#This Row],[hour]]&amp;"-"&amp;Tabla1[[#This Row],[cash_type]]&amp;"-"&amp;Tabla1[[#This Row],[card]]&amp;"-"&amp;Tabla1[[#This Row],[coffee_name]]</f>
        <v>lunes-09:56-card-ANON-0000-0000-1210-Hot Chocolate</v>
      </c>
      <c r="L3104" t="str">
        <f>IF(COUNTIF($K$2:K3104,K3104)=1,"único","repetido")</f>
        <v>único</v>
      </c>
    </row>
    <row r="3105" spans="1:12" x14ac:dyDescent="0.3">
      <c r="A3105" s="1">
        <v>45705</v>
      </c>
      <c r="B3105" s="2">
        <v>45705.430695196759</v>
      </c>
      <c r="C3105" s="2" t="str">
        <f>TEXT(Tabla1[[#This Row],[date]],"mmm")</f>
        <v>feb</v>
      </c>
      <c r="D3105" s="2" t="str">
        <f>TEXT(Tabla1[[#This Row],[date]],"dddd")</f>
        <v>lunes</v>
      </c>
      <c r="E3105" s="2" t="str">
        <f>TEXT(Tabla1[[#This Row],[datetime]],"hh:mm")</f>
        <v>10:20</v>
      </c>
      <c r="F3105" t="s">
        <v>3</v>
      </c>
      <c r="G3105" t="s">
        <v>1233</v>
      </c>
      <c r="H3105" t="str">
        <f>IF(ISBLANK(G3105),"cash",IF(COUNTIF($D$2:D3105,D3105)=1,"Nuevo","frecuente"))</f>
        <v>frecuente</v>
      </c>
      <c r="I3105" s="8">
        <v>30.86</v>
      </c>
      <c r="J3105" t="s">
        <v>14</v>
      </c>
      <c r="K3105" t="str">
        <f>Tabla1[[#This Row],[day_of_the_week]]&amp;"-"&amp;Tabla1[[#This Row],[hour]]&amp;"-"&amp;Tabla1[[#This Row],[cash_type]]&amp;"-"&amp;Tabla1[[#This Row],[card]]&amp;"-"&amp;Tabla1[[#This Row],[coffee_name]]</f>
        <v>lunes-10:20-card-ANON-0000-0000-1219-Americano with Milk</v>
      </c>
      <c r="L3105" t="str">
        <f>IF(COUNTIF($K$2:K3105,K3105)=1,"único","repetido")</f>
        <v>único</v>
      </c>
    </row>
    <row r="3106" spans="1:12" x14ac:dyDescent="0.3">
      <c r="A3106" s="1">
        <v>45705</v>
      </c>
      <c r="B3106" s="2">
        <v>45705.447777835645</v>
      </c>
      <c r="C3106" s="2" t="str">
        <f>TEXT(Tabla1[[#This Row],[date]],"mmm")</f>
        <v>feb</v>
      </c>
      <c r="D3106" s="2" t="str">
        <f>TEXT(Tabla1[[#This Row],[date]],"dddd")</f>
        <v>lunes</v>
      </c>
      <c r="E3106" s="2" t="str">
        <f>TEXT(Tabla1[[#This Row],[datetime]],"hh:mm")</f>
        <v>10:44</v>
      </c>
      <c r="F3106" t="s">
        <v>3</v>
      </c>
      <c r="G3106" t="s">
        <v>1174</v>
      </c>
      <c r="H3106" t="str">
        <f>IF(ISBLANK(G3106),"cash",IF(COUNTIF($D$2:D3106,D3106)=1,"Nuevo","frecuente"))</f>
        <v>frecuente</v>
      </c>
      <c r="I3106" s="8">
        <v>25.96</v>
      </c>
      <c r="J3106" t="s">
        <v>11</v>
      </c>
      <c r="K3106" t="str">
        <f>Tabla1[[#This Row],[day_of_the_week]]&amp;"-"&amp;Tabla1[[#This Row],[hour]]&amp;"-"&amp;Tabla1[[#This Row],[cash_type]]&amp;"-"&amp;Tabla1[[#This Row],[card]]&amp;"-"&amp;Tabla1[[#This Row],[coffee_name]]</f>
        <v>lunes-10:44-card-ANON-0000-0000-1160-Americano</v>
      </c>
      <c r="L3106" t="str">
        <f>IF(COUNTIF($K$2:K3106,K3106)=1,"único","repetido")</f>
        <v>único</v>
      </c>
    </row>
    <row r="3107" spans="1:12" x14ac:dyDescent="0.3">
      <c r="A3107" s="1">
        <v>45705</v>
      </c>
      <c r="B3107" s="2">
        <v>45705.495817256946</v>
      </c>
      <c r="C3107" s="2" t="str">
        <f>TEXT(Tabla1[[#This Row],[date]],"mmm")</f>
        <v>feb</v>
      </c>
      <c r="D3107" s="2" t="str">
        <f>TEXT(Tabla1[[#This Row],[date]],"dddd")</f>
        <v>lunes</v>
      </c>
      <c r="E3107" s="2" t="str">
        <f>TEXT(Tabla1[[#This Row],[datetime]],"hh:mm")</f>
        <v>11:53</v>
      </c>
      <c r="F3107" t="s">
        <v>3</v>
      </c>
      <c r="G3107" t="s">
        <v>1217</v>
      </c>
      <c r="H3107" t="str">
        <f>IF(ISBLANK(G3107),"cash",IF(COUNTIF($D$2:D3107,D3107)=1,"Nuevo","frecuente"))</f>
        <v>frecuente</v>
      </c>
      <c r="I3107" s="8">
        <v>30.86</v>
      </c>
      <c r="J3107" t="s">
        <v>14</v>
      </c>
      <c r="K3107" t="str">
        <f>Tabla1[[#This Row],[day_of_the_week]]&amp;"-"&amp;Tabla1[[#This Row],[hour]]&amp;"-"&amp;Tabla1[[#This Row],[cash_type]]&amp;"-"&amp;Tabla1[[#This Row],[card]]&amp;"-"&amp;Tabla1[[#This Row],[coffee_name]]</f>
        <v>lunes-11:53-card-ANON-0000-0000-1203-Americano with Milk</v>
      </c>
      <c r="L3107" t="str">
        <f>IF(COUNTIF($K$2:K3107,K3107)=1,"único","repetido")</f>
        <v>único</v>
      </c>
    </row>
    <row r="3108" spans="1:12" x14ac:dyDescent="0.3">
      <c r="A3108" s="1">
        <v>45705</v>
      </c>
      <c r="B3108" s="2">
        <v>45705.496553275465</v>
      </c>
      <c r="C3108" s="2" t="str">
        <f>TEXT(Tabla1[[#This Row],[date]],"mmm")</f>
        <v>feb</v>
      </c>
      <c r="D3108" s="2" t="str">
        <f>TEXT(Tabla1[[#This Row],[date]],"dddd")</f>
        <v>lunes</v>
      </c>
      <c r="E3108" s="2" t="str">
        <f>TEXT(Tabla1[[#This Row],[datetime]],"hh:mm")</f>
        <v>11:55</v>
      </c>
      <c r="F3108" t="s">
        <v>3</v>
      </c>
      <c r="G3108" t="s">
        <v>1216</v>
      </c>
      <c r="H3108" t="str">
        <f>IF(ISBLANK(G3108),"cash",IF(COUNTIF($D$2:D3108,D3108)=1,"Nuevo","frecuente"))</f>
        <v>frecuente</v>
      </c>
      <c r="I3108" s="8">
        <v>21.06</v>
      </c>
      <c r="J3108" t="s">
        <v>35</v>
      </c>
      <c r="K3108" t="str">
        <f>Tabla1[[#This Row],[day_of_the_week]]&amp;"-"&amp;Tabla1[[#This Row],[hour]]&amp;"-"&amp;Tabla1[[#This Row],[cash_type]]&amp;"-"&amp;Tabla1[[#This Row],[card]]&amp;"-"&amp;Tabla1[[#This Row],[coffee_name]]</f>
        <v>lunes-11:55-card-ANON-0000-0000-1202-Espresso</v>
      </c>
      <c r="L3108" t="str">
        <f>IF(COUNTIF($K$2:K3108,K3108)=1,"único","repetido")</f>
        <v>único</v>
      </c>
    </row>
    <row r="3109" spans="1:12" x14ac:dyDescent="0.3">
      <c r="A3109" s="1">
        <v>45705</v>
      </c>
      <c r="B3109" s="2">
        <v>45705.534008344905</v>
      </c>
      <c r="C3109" s="2" t="str">
        <f>TEXT(Tabla1[[#This Row],[date]],"mmm")</f>
        <v>feb</v>
      </c>
      <c r="D3109" s="2" t="str">
        <f>TEXT(Tabla1[[#This Row],[date]],"dddd")</f>
        <v>lunes</v>
      </c>
      <c r="E3109" s="2" t="str">
        <f>TEXT(Tabla1[[#This Row],[datetime]],"hh:mm")</f>
        <v>12:48</v>
      </c>
      <c r="F3109" t="s">
        <v>3</v>
      </c>
      <c r="G3109" t="s">
        <v>1234</v>
      </c>
      <c r="H3109" t="str">
        <f>IF(ISBLANK(G3109),"cash",IF(COUNTIF($D$2:D3109,D3109)=1,"Nuevo","frecuente"))</f>
        <v>frecuente</v>
      </c>
      <c r="I3109" s="8">
        <v>35.76</v>
      </c>
      <c r="J3109" t="s">
        <v>43</v>
      </c>
      <c r="K3109" t="str">
        <f>Tabla1[[#This Row],[day_of_the_week]]&amp;"-"&amp;Tabla1[[#This Row],[hour]]&amp;"-"&amp;Tabla1[[#This Row],[cash_type]]&amp;"-"&amp;Tabla1[[#This Row],[card]]&amp;"-"&amp;Tabla1[[#This Row],[coffee_name]]</f>
        <v>lunes-12:48-card-ANON-0000-0000-1220-Cappuccino</v>
      </c>
      <c r="L3109" t="str">
        <f>IF(COUNTIF($K$2:K3109,K3109)=1,"único","repetido")</f>
        <v>único</v>
      </c>
    </row>
    <row r="3110" spans="1:12" x14ac:dyDescent="0.3">
      <c r="A3110" s="1">
        <v>45705</v>
      </c>
      <c r="B3110" s="2">
        <v>45705.59932760417</v>
      </c>
      <c r="C3110" s="2" t="str">
        <f>TEXT(Tabla1[[#This Row],[date]],"mmm")</f>
        <v>feb</v>
      </c>
      <c r="D3110" s="2" t="str">
        <f>TEXT(Tabla1[[#This Row],[date]],"dddd")</f>
        <v>lunes</v>
      </c>
      <c r="E3110" s="2" t="str">
        <f>TEXT(Tabla1[[#This Row],[datetime]],"hh:mm")</f>
        <v>14:23</v>
      </c>
      <c r="F3110" t="s">
        <v>3</v>
      </c>
      <c r="G3110" t="s">
        <v>1235</v>
      </c>
      <c r="H3110" t="str">
        <f>IF(ISBLANK(G3110),"cash",IF(COUNTIF($D$2:D3110,D3110)=1,"Nuevo","frecuente"))</f>
        <v>frecuente</v>
      </c>
      <c r="I3110" s="8">
        <v>35.76</v>
      </c>
      <c r="J3110" t="s">
        <v>7</v>
      </c>
      <c r="K3110" t="str">
        <f>Tabla1[[#This Row],[day_of_the_week]]&amp;"-"&amp;Tabla1[[#This Row],[hour]]&amp;"-"&amp;Tabla1[[#This Row],[cash_type]]&amp;"-"&amp;Tabla1[[#This Row],[card]]&amp;"-"&amp;Tabla1[[#This Row],[coffee_name]]</f>
        <v>lunes-14:23-card-ANON-0000-0000-1221-Latte</v>
      </c>
      <c r="L3110" t="str">
        <f>IF(COUNTIF($K$2:K3110,K3110)=1,"único","repetido")</f>
        <v>único</v>
      </c>
    </row>
    <row r="3111" spans="1:12" x14ac:dyDescent="0.3">
      <c r="A3111" s="1">
        <v>45705</v>
      </c>
      <c r="B3111" s="2">
        <v>45705.628954826389</v>
      </c>
      <c r="C3111" s="2" t="str">
        <f>TEXT(Tabla1[[#This Row],[date]],"mmm")</f>
        <v>feb</v>
      </c>
      <c r="D3111" s="2" t="str">
        <f>TEXT(Tabla1[[#This Row],[date]],"dddd")</f>
        <v>lunes</v>
      </c>
      <c r="E3111" s="2" t="str">
        <f>TEXT(Tabla1[[#This Row],[datetime]],"hh:mm")</f>
        <v>15:05</v>
      </c>
      <c r="F3111" t="s">
        <v>3</v>
      </c>
      <c r="G3111" t="s">
        <v>1208</v>
      </c>
      <c r="H3111" t="str">
        <f>IF(ISBLANK(G3111),"cash",IF(COUNTIF($D$2:D3111,D3111)=1,"Nuevo","frecuente"))</f>
        <v>frecuente</v>
      </c>
      <c r="I3111" s="8">
        <v>30.86</v>
      </c>
      <c r="J3111" t="s">
        <v>14</v>
      </c>
      <c r="K3111" t="str">
        <f>Tabla1[[#This Row],[day_of_the_week]]&amp;"-"&amp;Tabla1[[#This Row],[hour]]&amp;"-"&amp;Tabla1[[#This Row],[cash_type]]&amp;"-"&amp;Tabla1[[#This Row],[card]]&amp;"-"&amp;Tabla1[[#This Row],[coffee_name]]</f>
        <v>lunes-15:05-card-ANON-0000-0000-1194-Americano with Milk</v>
      </c>
      <c r="L3111" t="str">
        <f>IF(COUNTIF($K$2:K3111,K3111)=1,"único","repetido")</f>
        <v>único</v>
      </c>
    </row>
    <row r="3112" spans="1:12" x14ac:dyDescent="0.3">
      <c r="A3112" s="1">
        <v>45705</v>
      </c>
      <c r="B3112" s="2">
        <v>45705.648143136576</v>
      </c>
      <c r="C3112" s="2" t="str">
        <f>TEXT(Tabla1[[#This Row],[date]],"mmm")</f>
        <v>feb</v>
      </c>
      <c r="D3112" s="2" t="str">
        <f>TEXT(Tabla1[[#This Row],[date]],"dddd")</f>
        <v>lunes</v>
      </c>
      <c r="E3112" s="2" t="str">
        <f>TEXT(Tabla1[[#This Row],[datetime]],"hh:mm")</f>
        <v>15:33</v>
      </c>
      <c r="F3112" t="s">
        <v>3</v>
      </c>
      <c r="G3112" t="s">
        <v>1205</v>
      </c>
      <c r="H3112" t="str">
        <f>IF(ISBLANK(G3112),"cash",IF(COUNTIF($D$2:D3112,D3112)=1,"Nuevo","frecuente"))</f>
        <v>frecuente</v>
      </c>
      <c r="I3112" s="8">
        <v>35.76</v>
      </c>
      <c r="J3112" t="s">
        <v>7</v>
      </c>
      <c r="K3112" t="str">
        <f>Tabla1[[#This Row],[day_of_the_week]]&amp;"-"&amp;Tabla1[[#This Row],[hour]]&amp;"-"&amp;Tabla1[[#This Row],[cash_type]]&amp;"-"&amp;Tabla1[[#This Row],[card]]&amp;"-"&amp;Tabla1[[#This Row],[coffee_name]]</f>
        <v>lunes-15:33-card-ANON-0000-0000-1191-Latte</v>
      </c>
      <c r="L3112" t="str">
        <f>IF(COUNTIF($K$2:K3112,K3112)=1,"único","repetido")</f>
        <v>único</v>
      </c>
    </row>
    <row r="3113" spans="1:12" x14ac:dyDescent="0.3">
      <c r="A3113" s="1">
        <v>45705</v>
      </c>
      <c r="B3113" s="2">
        <v>45705.679935162036</v>
      </c>
      <c r="C3113" s="2" t="str">
        <f>TEXT(Tabla1[[#This Row],[date]],"mmm")</f>
        <v>feb</v>
      </c>
      <c r="D3113" s="2" t="str">
        <f>TEXT(Tabla1[[#This Row],[date]],"dddd")</f>
        <v>lunes</v>
      </c>
      <c r="E3113" s="2" t="str">
        <f>TEXT(Tabla1[[#This Row],[datetime]],"hh:mm")</f>
        <v>16:19</v>
      </c>
      <c r="F3113" t="s">
        <v>3</v>
      </c>
      <c r="G3113" t="s">
        <v>1232</v>
      </c>
      <c r="H3113" t="str">
        <f>IF(ISBLANK(G3113),"cash",IF(COUNTIF($D$2:D3113,D3113)=1,"Nuevo","frecuente"))</f>
        <v>frecuente</v>
      </c>
      <c r="I3113" s="8">
        <v>21.06</v>
      </c>
      <c r="J3113" t="s">
        <v>35</v>
      </c>
      <c r="K3113" t="str">
        <f>Tabla1[[#This Row],[day_of_the_week]]&amp;"-"&amp;Tabla1[[#This Row],[hour]]&amp;"-"&amp;Tabla1[[#This Row],[cash_type]]&amp;"-"&amp;Tabla1[[#This Row],[card]]&amp;"-"&amp;Tabla1[[#This Row],[coffee_name]]</f>
        <v>lunes-16:19-card-ANON-0000-0000-1218-Espresso</v>
      </c>
      <c r="L3113" t="str">
        <f>IF(COUNTIF($K$2:K3113,K3113)=1,"único","repetido")</f>
        <v>único</v>
      </c>
    </row>
    <row r="3114" spans="1:12" x14ac:dyDescent="0.3">
      <c r="A3114" s="1">
        <v>45705</v>
      </c>
      <c r="B3114" s="2">
        <v>45705.682430567133</v>
      </c>
      <c r="C3114" s="2" t="str">
        <f>TEXT(Tabla1[[#This Row],[date]],"mmm")</f>
        <v>feb</v>
      </c>
      <c r="D3114" s="2" t="str">
        <f>TEXT(Tabla1[[#This Row],[date]],"dddd")</f>
        <v>lunes</v>
      </c>
      <c r="E3114" s="2" t="str">
        <f>TEXT(Tabla1[[#This Row],[datetime]],"hh:mm")</f>
        <v>16:22</v>
      </c>
      <c r="F3114" t="s">
        <v>3</v>
      </c>
      <c r="G3114" t="s">
        <v>1184</v>
      </c>
      <c r="H3114" t="str">
        <f>IF(ISBLANK(G3114),"cash",IF(COUNTIF($D$2:D3114,D3114)=1,"Nuevo","frecuente"))</f>
        <v>frecuente</v>
      </c>
      <c r="I3114" s="8">
        <v>25.96</v>
      </c>
      <c r="J3114" t="s">
        <v>11</v>
      </c>
      <c r="K3114" t="str">
        <f>Tabla1[[#This Row],[day_of_the_week]]&amp;"-"&amp;Tabla1[[#This Row],[hour]]&amp;"-"&amp;Tabla1[[#This Row],[cash_type]]&amp;"-"&amp;Tabla1[[#This Row],[card]]&amp;"-"&amp;Tabla1[[#This Row],[coffee_name]]</f>
        <v>lunes-16:22-card-ANON-0000-0000-1170-Americano</v>
      </c>
      <c r="L3114" t="str">
        <f>IF(COUNTIF($K$2:K3114,K3114)=1,"único","repetido")</f>
        <v>único</v>
      </c>
    </row>
    <row r="3115" spans="1:12" x14ac:dyDescent="0.3">
      <c r="A3115" s="1">
        <v>45705</v>
      </c>
      <c r="B3115" s="2">
        <v>45705.730024432873</v>
      </c>
      <c r="C3115" s="2" t="str">
        <f>TEXT(Tabla1[[#This Row],[date]],"mmm")</f>
        <v>feb</v>
      </c>
      <c r="D3115" s="2" t="str">
        <f>TEXT(Tabla1[[#This Row],[date]],"dddd")</f>
        <v>lunes</v>
      </c>
      <c r="E3115" s="2" t="str">
        <f>TEXT(Tabla1[[#This Row],[datetime]],"hh:mm")</f>
        <v>17:31</v>
      </c>
      <c r="F3115" t="s">
        <v>3</v>
      </c>
      <c r="G3115" t="s">
        <v>1236</v>
      </c>
      <c r="H3115" t="str">
        <f>IF(ISBLANK(G3115),"cash",IF(COUNTIF($D$2:D3115,D3115)=1,"Nuevo","frecuente"))</f>
        <v>frecuente</v>
      </c>
      <c r="I3115" s="8">
        <v>30.86</v>
      </c>
      <c r="J3115" t="s">
        <v>14</v>
      </c>
      <c r="K3115" t="str">
        <f>Tabla1[[#This Row],[day_of_the_week]]&amp;"-"&amp;Tabla1[[#This Row],[hour]]&amp;"-"&amp;Tabla1[[#This Row],[cash_type]]&amp;"-"&amp;Tabla1[[#This Row],[card]]&amp;"-"&amp;Tabla1[[#This Row],[coffee_name]]</f>
        <v>lunes-17:31-card-ANON-0000-0000-1222-Americano with Milk</v>
      </c>
      <c r="L3115" t="str">
        <f>IF(COUNTIF($K$2:K3115,K3115)=1,"único","repetido")</f>
        <v>único</v>
      </c>
    </row>
    <row r="3116" spans="1:12" x14ac:dyDescent="0.3">
      <c r="A3116" s="1">
        <v>45705</v>
      </c>
      <c r="B3116" s="2">
        <v>45705.766581458331</v>
      </c>
      <c r="C3116" s="2" t="str">
        <f>TEXT(Tabla1[[#This Row],[date]],"mmm")</f>
        <v>feb</v>
      </c>
      <c r="D3116" s="2" t="str">
        <f>TEXT(Tabla1[[#This Row],[date]],"dddd")</f>
        <v>lunes</v>
      </c>
      <c r="E3116" s="2" t="str">
        <f>TEXT(Tabla1[[#This Row],[datetime]],"hh:mm")</f>
        <v>18:23</v>
      </c>
      <c r="F3116" t="s">
        <v>3</v>
      </c>
      <c r="G3116" t="s">
        <v>1220</v>
      </c>
      <c r="H3116" t="str">
        <f>IF(ISBLANK(G3116),"cash",IF(COUNTIF($D$2:D3116,D3116)=1,"Nuevo","frecuente"))</f>
        <v>frecuente</v>
      </c>
      <c r="I3116" s="8">
        <v>25.96</v>
      </c>
      <c r="J3116" t="s">
        <v>11</v>
      </c>
      <c r="K3116" t="str">
        <f>Tabla1[[#This Row],[day_of_the_week]]&amp;"-"&amp;Tabla1[[#This Row],[hour]]&amp;"-"&amp;Tabla1[[#This Row],[cash_type]]&amp;"-"&amp;Tabla1[[#This Row],[card]]&amp;"-"&amp;Tabla1[[#This Row],[coffee_name]]</f>
        <v>lunes-18:23-card-ANON-0000-0000-1206-Americano</v>
      </c>
      <c r="L3116" t="str">
        <f>IF(COUNTIF($K$2:K3116,K3116)=1,"único","repetido")</f>
        <v>único</v>
      </c>
    </row>
    <row r="3117" spans="1:12" x14ac:dyDescent="0.3">
      <c r="A3117" s="1">
        <v>45705</v>
      </c>
      <c r="B3117" s="2">
        <v>45705.801294421297</v>
      </c>
      <c r="C3117" s="2" t="str">
        <f>TEXT(Tabla1[[#This Row],[date]],"mmm")</f>
        <v>feb</v>
      </c>
      <c r="D3117" s="2" t="str">
        <f>TEXT(Tabla1[[#This Row],[date]],"dddd")</f>
        <v>lunes</v>
      </c>
      <c r="E3117" s="2" t="str">
        <f>TEXT(Tabla1[[#This Row],[datetime]],"hh:mm")</f>
        <v>19:13</v>
      </c>
      <c r="F3117" t="s">
        <v>3</v>
      </c>
      <c r="G3117" t="s">
        <v>1237</v>
      </c>
      <c r="H3117" t="str">
        <f>IF(ISBLANK(G3117),"cash",IF(COUNTIF($D$2:D3117,D3117)=1,"Nuevo","frecuente"))</f>
        <v>frecuente</v>
      </c>
      <c r="I3117" s="8">
        <v>25.96</v>
      </c>
      <c r="J3117" t="s">
        <v>11</v>
      </c>
      <c r="K3117" t="str">
        <f>Tabla1[[#This Row],[day_of_the_week]]&amp;"-"&amp;Tabla1[[#This Row],[hour]]&amp;"-"&amp;Tabla1[[#This Row],[cash_type]]&amp;"-"&amp;Tabla1[[#This Row],[card]]&amp;"-"&amp;Tabla1[[#This Row],[coffee_name]]</f>
        <v>lunes-19:13-card-ANON-0000-0000-1223-Americano</v>
      </c>
      <c r="L3117" t="str">
        <f>IF(COUNTIF($K$2:K3117,K3117)=1,"único","repetido")</f>
        <v>único</v>
      </c>
    </row>
    <row r="3118" spans="1:12" x14ac:dyDescent="0.3">
      <c r="A3118" s="1">
        <v>45705</v>
      </c>
      <c r="B3118" s="2">
        <v>45705.802093483799</v>
      </c>
      <c r="C3118" s="2" t="str">
        <f>TEXT(Tabla1[[#This Row],[date]],"mmm")</f>
        <v>feb</v>
      </c>
      <c r="D3118" s="2" t="str">
        <f>TEXT(Tabla1[[#This Row],[date]],"dddd")</f>
        <v>lunes</v>
      </c>
      <c r="E3118" s="2" t="str">
        <f>TEXT(Tabla1[[#This Row],[datetime]],"hh:mm")</f>
        <v>19:15</v>
      </c>
      <c r="F3118" t="s">
        <v>3</v>
      </c>
      <c r="G3118" t="s">
        <v>1237</v>
      </c>
      <c r="H3118" t="str">
        <f>IF(ISBLANK(G3118),"cash",IF(COUNTIF($D$2:D3118,D3118)=1,"Nuevo","frecuente"))</f>
        <v>frecuente</v>
      </c>
      <c r="I3118" s="8">
        <v>25.96</v>
      </c>
      <c r="J3118" t="s">
        <v>11</v>
      </c>
      <c r="K3118" t="str">
        <f>Tabla1[[#This Row],[day_of_the_week]]&amp;"-"&amp;Tabla1[[#This Row],[hour]]&amp;"-"&amp;Tabla1[[#This Row],[cash_type]]&amp;"-"&amp;Tabla1[[#This Row],[card]]&amp;"-"&amp;Tabla1[[#This Row],[coffee_name]]</f>
        <v>lunes-19:15-card-ANON-0000-0000-1223-Americano</v>
      </c>
      <c r="L3118" t="str">
        <f>IF(COUNTIF($K$2:K3118,K3118)=1,"único","repetido")</f>
        <v>único</v>
      </c>
    </row>
    <row r="3119" spans="1:12" x14ac:dyDescent="0.3">
      <c r="A3119" s="1">
        <v>45705</v>
      </c>
      <c r="B3119" s="2">
        <v>45705.846035856484</v>
      </c>
      <c r="C3119" s="2" t="str">
        <f>TEXT(Tabla1[[#This Row],[date]],"mmm")</f>
        <v>feb</v>
      </c>
      <c r="D3119" s="2" t="str">
        <f>TEXT(Tabla1[[#This Row],[date]],"dddd")</f>
        <v>lunes</v>
      </c>
      <c r="E3119" s="2" t="str">
        <f>TEXT(Tabla1[[#This Row],[datetime]],"hh:mm")</f>
        <v>20:18</v>
      </c>
      <c r="F3119" t="s">
        <v>3</v>
      </c>
      <c r="G3119" t="s">
        <v>1206</v>
      </c>
      <c r="H3119" t="str">
        <f>IF(ISBLANK(G3119),"cash",IF(COUNTIF($D$2:D3119,D3119)=1,"Nuevo","frecuente"))</f>
        <v>frecuente</v>
      </c>
      <c r="I3119" s="8">
        <v>35.76</v>
      </c>
      <c r="J3119" t="s">
        <v>7</v>
      </c>
      <c r="K3119" t="str">
        <f>Tabla1[[#This Row],[day_of_the_week]]&amp;"-"&amp;Tabla1[[#This Row],[hour]]&amp;"-"&amp;Tabla1[[#This Row],[cash_type]]&amp;"-"&amp;Tabla1[[#This Row],[card]]&amp;"-"&amp;Tabla1[[#This Row],[coffee_name]]</f>
        <v>lunes-20:18-card-ANON-0000-0000-1192-Latte</v>
      </c>
      <c r="L3119" t="str">
        <f>IF(COUNTIF($K$2:K3119,K3119)=1,"único","repetido")</f>
        <v>único</v>
      </c>
    </row>
    <row r="3120" spans="1:12" x14ac:dyDescent="0.3">
      <c r="A3120" s="1">
        <v>45706</v>
      </c>
      <c r="B3120" s="2">
        <v>45706.370240081022</v>
      </c>
      <c r="C3120" s="2" t="str">
        <f>TEXT(Tabla1[[#This Row],[date]],"mmm")</f>
        <v>feb</v>
      </c>
      <c r="D3120" s="2" t="str">
        <f>TEXT(Tabla1[[#This Row],[date]],"dddd")</f>
        <v>martes</v>
      </c>
      <c r="E3120" s="2" t="str">
        <f>TEXT(Tabla1[[#This Row],[datetime]],"hh:mm")</f>
        <v>08:53</v>
      </c>
      <c r="F3120" t="s">
        <v>3</v>
      </c>
      <c r="G3120" t="s">
        <v>1177</v>
      </c>
      <c r="H3120" t="str">
        <f>IF(ISBLANK(G3120),"cash",IF(COUNTIF($D$2:D3120,D3120)=1,"Nuevo","frecuente"))</f>
        <v>frecuente</v>
      </c>
      <c r="I3120" s="8">
        <v>25.96</v>
      </c>
      <c r="J3120" t="s">
        <v>11</v>
      </c>
      <c r="K3120" t="str">
        <f>Tabla1[[#This Row],[day_of_the_week]]&amp;"-"&amp;Tabla1[[#This Row],[hour]]&amp;"-"&amp;Tabla1[[#This Row],[cash_type]]&amp;"-"&amp;Tabla1[[#This Row],[card]]&amp;"-"&amp;Tabla1[[#This Row],[coffee_name]]</f>
        <v>martes-08:53-card-ANON-0000-0000-1163-Americano</v>
      </c>
      <c r="L3120" t="str">
        <f>IF(COUNTIF($K$2:K3120,K3120)=1,"único","repetido")</f>
        <v>único</v>
      </c>
    </row>
    <row r="3121" spans="1:12" x14ac:dyDescent="0.3">
      <c r="A3121" s="1">
        <v>45706</v>
      </c>
      <c r="B3121" s="2">
        <v>45706.37100107639</v>
      </c>
      <c r="C3121" s="2" t="str">
        <f>TEXT(Tabla1[[#This Row],[date]],"mmm")</f>
        <v>feb</v>
      </c>
      <c r="D3121" s="2" t="str">
        <f>TEXT(Tabla1[[#This Row],[date]],"dddd")</f>
        <v>martes</v>
      </c>
      <c r="E3121" s="2" t="str">
        <f>TEXT(Tabla1[[#This Row],[datetime]],"hh:mm")</f>
        <v>08:54</v>
      </c>
      <c r="F3121" t="s">
        <v>3</v>
      </c>
      <c r="G3121" t="s">
        <v>1177</v>
      </c>
      <c r="H3121" t="str">
        <f>IF(ISBLANK(G3121),"cash",IF(COUNTIF($D$2:D3121,D3121)=1,"Nuevo","frecuente"))</f>
        <v>frecuente</v>
      </c>
      <c r="I3121" s="8">
        <v>25.96</v>
      </c>
      <c r="J3121" t="s">
        <v>11</v>
      </c>
      <c r="K3121" t="str">
        <f>Tabla1[[#This Row],[day_of_the_week]]&amp;"-"&amp;Tabla1[[#This Row],[hour]]&amp;"-"&amp;Tabla1[[#This Row],[cash_type]]&amp;"-"&amp;Tabla1[[#This Row],[card]]&amp;"-"&amp;Tabla1[[#This Row],[coffee_name]]</f>
        <v>martes-08:54-card-ANON-0000-0000-1163-Americano</v>
      </c>
      <c r="L3121" t="str">
        <f>IF(COUNTIF($K$2:K3121,K3121)=1,"único","repetido")</f>
        <v>único</v>
      </c>
    </row>
    <row r="3122" spans="1:12" x14ac:dyDescent="0.3">
      <c r="A3122" s="1">
        <v>45706</v>
      </c>
      <c r="B3122" s="2">
        <v>45706.463603252312</v>
      </c>
      <c r="C3122" s="2" t="str">
        <f>TEXT(Tabla1[[#This Row],[date]],"mmm")</f>
        <v>feb</v>
      </c>
      <c r="D3122" s="2" t="str">
        <f>TEXT(Tabla1[[#This Row],[date]],"dddd")</f>
        <v>martes</v>
      </c>
      <c r="E3122" s="2" t="str">
        <f>TEXT(Tabla1[[#This Row],[datetime]],"hh:mm")</f>
        <v>11:07</v>
      </c>
      <c r="F3122" t="s">
        <v>3</v>
      </c>
      <c r="G3122" t="s">
        <v>1124</v>
      </c>
      <c r="H3122" t="str">
        <f>IF(ISBLANK(G3122),"cash",IF(COUNTIF($D$2:D3122,D3122)=1,"Nuevo","frecuente"))</f>
        <v>frecuente</v>
      </c>
      <c r="I3122" s="8">
        <v>25.96</v>
      </c>
      <c r="J3122" t="s">
        <v>11</v>
      </c>
      <c r="K3122" t="str">
        <f>Tabla1[[#This Row],[day_of_the_week]]&amp;"-"&amp;Tabla1[[#This Row],[hour]]&amp;"-"&amp;Tabla1[[#This Row],[cash_type]]&amp;"-"&amp;Tabla1[[#This Row],[card]]&amp;"-"&amp;Tabla1[[#This Row],[coffee_name]]</f>
        <v>martes-11:07-card-ANON-0000-0000-1110-Americano</v>
      </c>
      <c r="L3122" t="str">
        <f>IF(COUNTIF($K$2:K3122,K3122)=1,"único","repetido")</f>
        <v>único</v>
      </c>
    </row>
    <row r="3123" spans="1:12" x14ac:dyDescent="0.3">
      <c r="A3123" s="1">
        <v>45706</v>
      </c>
      <c r="B3123" s="2">
        <v>45706.479237916668</v>
      </c>
      <c r="C3123" s="2" t="str">
        <f>TEXT(Tabla1[[#This Row],[date]],"mmm")</f>
        <v>feb</v>
      </c>
      <c r="D3123" s="2" t="str">
        <f>TEXT(Tabla1[[#This Row],[date]],"dddd")</f>
        <v>martes</v>
      </c>
      <c r="E3123" s="2" t="str">
        <f>TEXT(Tabla1[[#This Row],[datetime]],"hh:mm")</f>
        <v>11:30</v>
      </c>
      <c r="F3123" t="s">
        <v>3</v>
      </c>
      <c r="G3123" t="s">
        <v>1212</v>
      </c>
      <c r="H3123" t="str">
        <f>IF(ISBLANK(G3123),"cash",IF(COUNTIF($D$2:D3123,D3123)=1,"Nuevo","frecuente"))</f>
        <v>frecuente</v>
      </c>
      <c r="I3123" s="8">
        <v>25.96</v>
      </c>
      <c r="J3123" t="s">
        <v>11</v>
      </c>
      <c r="K3123" t="str">
        <f>Tabla1[[#This Row],[day_of_the_week]]&amp;"-"&amp;Tabla1[[#This Row],[hour]]&amp;"-"&amp;Tabla1[[#This Row],[cash_type]]&amp;"-"&amp;Tabla1[[#This Row],[card]]&amp;"-"&amp;Tabla1[[#This Row],[coffee_name]]</f>
        <v>martes-11:30-card-ANON-0000-0000-1198-Americano</v>
      </c>
      <c r="L3123" t="str">
        <f>IF(COUNTIF($K$2:K3123,K3123)=1,"único","repetido")</f>
        <v>único</v>
      </c>
    </row>
    <row r="3124" spans="1:12" x14ac:dyDescent="0.3">
      <c r="A3124" s="1">
        <v>45706</v>
      </c>
      <c r="B3124" s="2">
        <v>45706.484994756946</v>
      </c>
      <c r="C3124" s="2" t="str">
        <f>TEXT(Tabla1[[#This Row],[date]],"mmm")</f>
        <v>feb</v>
      </c>
      <c r="D3124" s="2" t="str">
        <f>TEXT(Tabla1[[#This Row],[date]],"dddd")</f>
        <v>martes</v>
      </c>
      <c r="E3124" s="2" t="str">
        <f>TEXT(Tabla1[[#This Row],[datetime]],"hh:mm")</f>
        <v>11:38</v>
      </c>
      <c r="F3124" t="s">
        <v>3</v>
      </c>
      <c r="G3124" t="s">
        <v>1217</v>
      </c>
      <c r="H3124" t="str">
        <f>IF(ISBLANK(G3124),"cash",IF(COUNTIF($D$2:D3124,D3124)=1,"Nuevo","frecuente"))</f>
        <v>frecuente</v>
      </c>
      <c r="I3124" s="8">
        <v>30.86</v>
      </c>
      <c r="J3124" t="s">
        <v>14</v>
      </c>
      <c r="K3124" t="str">
        <f>Tabla1[[#This Row],[day_of_the_week]]&amp;"-"&amp;Tabla1[[#This Row],[hour]]&amp;"-"&amp;Tabla1[[#This Row],[cash_type]]&amp;"-"&amp;Tabla1[[#This Row],[card]]&amp;"-"&amp;Tabla1[[#This Row],[coffee_name]]</f>
        <v>martes-11:38-card-ANON-0000-0000-1203-Americano with Milk</v>
      </c>
      <c r="L3124" t="str">
        <f>IF(COUNTIF($K$2:K3124,K3124)=1,"único","repetido")</f>
        <v>único</v>
      </c>
    </row>
    <row r="3125" spans="1:12" x14ac:dyDescent="0.3">
      <c r="A3125" s="1">
        <v>45706</v>
      </c>
      <c r="B3125" s="2">
        <v>45706.510724247688</v>
      </c>
      <c r="C3125" s="2" t="str">
        <f>TEXT(Tabla1[[#This Row],[date]],"mmm")</f>
        <v>feb</v>
      </c>
      <c r="D3125" s="2" t="str">
        <f>TEXT(Tabla1[[#This Row],[date]],"dddd")</f>
        <v>martes</v>
      </c>
      <c r="E3125" s="2" t="str">
        <f>TEXT(Tabla1[[#This Row],[datetime]],"hh:mm")</f>
        <v>12:15</v>
      </c>
      <c r="F3125" t="s">
        <v>3</v>
      </c>
      <c r="G3125" t="s">
        <v>1232</v>
      </c>
      <c r="H3125" t="str">
        <f>IF(ISBLANK(G3125),"cash",IF(COUNTIF($D$2:D3125,D3125)=1,"Nuevo","frecuente"))</f>
        <v>frecuente</v>
      </c>
      <c r="I3125" s="8">
        <v>30.86</v>
      </c>
      <c r="J3125" t="s">
        <v>14</v>
      </c>
      <c r="K3125" t="str">
        <f>Tabla1[[#This Row],[day_of_the_week]]&amp;"-"&amp;Tabla1[[#This Row],[hour]]&amp;"-"&amp;Tabla1[[#This Row],[cash_type]]&amp;"-"&amp;Tabla1[[#This Row],[card]]&amp;"-"&amp;Tabla1[[#This Row],[coffee_name]]</f>
        <v>martes-12:15-card-ANON-0000-0000-1218-Americano with Milk</v>
      </c>
      <c r="L3125" t="str">
        <f>IF(COUNTIF($K$2:K3125,K3125)=1,"único","repetido")</f>
        <v>único</v>
      </c>
    </row>
    <row r="3126" spans="1:12" x14ac:dyDescent="0.3">
      <c r="A3126" s="1">
        <v>45706</v>
      </c>
      <c r="B3126" s="2">
        <v>45706.544759826385</v>
      </c>
      <c r="C3126" s="2" t="str">
        <f>TEXT(Tabla1[[#This Row],[date]],"mmm")</f>
        <v>feb</v>
      </c>
      <c r="D3126" s="2" t="str">
        <f>TEXT(Tabla1[[#This Row],[date]],"dddd")</f>
        <v>martes</v>
      </c>
      <c r="E3126" s="2" t="str">
        <f>TEXT(Tabla1[[#This Row],[datetime]],"hh:mm")</f>
        <v>13:04</v>
      </c>
      <c r="F3126" t="s">
        <v>3</v>
      </c>
      <c r="G3126" t="s">
        <v>1238</v>
      </c>
      <c r="H3126" t="str">
        <f>IF(ISBLANK(G3126),"cash",IF(COUNTIF($D$2:D3126,D3126)=1,"Nuevo","frecuente"))</f>
        <v>frecuente</v>
      </c>
      <c r="I3126" s="8">
        <v>35.76</v>
      </c>
      <c r="J3126" t="s">
        <v>18</v>
      </c>
      <c r="K3126" t="str">
        <f>Tabla1[[#This Row],[day_of_the_week]]&amp;"-"&amp;Tabla1[[#This Row],[hour]]&amp;"-"&amp;Tabla1[[#This Row],[cash_type]]&amp;"-"&amp;Tabla1[[#This Row],[card]]&amp;"-"&amp;Tabla1[[#This Row],[coffee_name]]</f>
        <v>martes-13:04-card-ANON-0000-0000-1224-Cocoa</v>
      </c>
      <c r="L3126" t="str">
        <f>IF(COUNTIF($K$2:K3126,K3126)=1,"único","repetido")</f>
        <v>único</v>
      </c>
    </row>
    <row r="3127" spans="1:12" x14ac:dyDescent="0.3">
      <c r="A3127" s="1">
        <v>45706</v>
      </c>
      <c r="B3127" s="2">
        <v>45706.559549861115</v>
      </c>
      <c r="C3127" s="2" t="str">
        <f>TEXT(Tabla1[[#This Row],[date]],"mmm")</f>
        <v>feb</v>
      </c>
      <c r="D3127" s="2" t="str">
        <f>TEXT(Tabla1[[#This Row],[date]],"dddd")</f>
        <v>martes</v>
      </c>
      <c r="E3127" s="2" t="str">
        <f>TEXT(Tabla1[[#This Row],[datetime]],"hh:mm")</f>
        <v>13:25</v>
      </c>
      <c r="F3127" t="s">
        <v>3</v>
      </c>
      <c r="G3127" t="s">
        <v>1229</v>
      </c>
      <c r="H3127" t="str">
        <f>IF(ISBLANK(G3127),"cash",IF(COUNTIF($D$2:D3127,D3127)=1,"Nuevo","frecuente"))</f>
        <v>frecuente</v>
      </c>
      <c r="I3127" s="8">
        <v>25.96</v>
      </c>
      <c r="J3127" t="s">
        <v>11</v>
      </c>
      <c r="K3127" t="str">
        <f>Tabla1[[#This Row],[day_of_the_week]]&amp;"-"&amp;Tabla1[[#This Row],[hour]]&amp;"-"&amp;Tabla1[[#This Row],[cash_type]]&amp;"-"&amp;Tabla1[[#This Row],[card]]&amp;"-"&amp;Tabla1[[#This Row],[coffee_name]]</f>
        <v>martes-13:25-card-ANON-0000-0000-1215-Americano</v>
      </c>
      <c r="L3127" t="str">
        <f>IF(COUNTIF($K$2:K3127,K3127)=1,"único","repetido")</f>
        <v>único</v>
      </c>
    </row>
    <row r="3128" spans="1:12" x14ac:dyDescent="0.3">
      <c r="A3128" s="1">
        <v>45706</v>
      </c>
      <c r="B3128" s="2">
        <v>45706.560478125</v>
      </c>
      <c r="C3128" s="2" t="str">
        <f>TEXT(Tabla1[[#This Row],[date]],"mmm")</f>
        <v>feb</v>
      </c>
      <c r="D3128" s="2" t="str">
        <f>TEXT(Tabla1[[#This Row],[date]],"dddd")</f>
        <v>martes</v>
      </c>
      <c r="E3128" s="2" t="str">
        <f>TEXT(Tabla1[[#This Row],[datetime]],"hh:mm")</f>
        <v>13:27</v>
      </c>
      <c r="F3128" t="s">
        <v>3</v>
      </c>
      <c r="G3128" t="s">
        <v>1236</v>
      </c>
      <c r="H3128" t="str">
        <f>IF(ISBLANK(G3128),"cash",IF(COUNTIF($D$2:D3128,D3128)=1,"Nuevo","frecuente"))</f>
        <v>frecuente</v>
      </c>
      <c r="I3128" s="8">
        <v>30.86</v>
      </c>
      <c r="J3128" t="s">
        <v>14</v>
      </c>
      <c r="K3128" t="str">
        <f>Tabla1[[#This Row],[day_of_the_week]]&amp;"-"&amp;Tabla1[[#This Row],[hour]]&amp;"-"&amp;Tabla1[[#This Row],[cash_type]]&amp;"-"&amp;Tabla1[[#This Row],[card]]&amp;"-"&amp;Tabla1[[#This Row],[coffee_name]]</f>
        <v>martes-13:27-card-ANON-0000-0000-1222-Americano with Milk</v>
      </c>
      <c r="L3128" t="str">
        <f>IF(COUNTIF($K$2:K3128,K3128)=1,"único","repetido")</f>
        <v>único</v>
      </c>
    </row>
    <row r="3129" spans="1:12" x14ac:dyDescent="0.3">
      <c r="A3129" s="1">
        <v>45706</v>
      </c>
      <c r="B3129" s="2">
        <v>45706.712130185188</v>
      </c>
      <c r="C3129" s="2" t="str">
        <f>TEXT(Tabla1[[#This Row],[date]],"mmm")</f>
        <v>feb</v>
      </c>
      <c r="D3129" s="2" t="str">
        <f>TEXT(Tabla1[[#This Row],[date]],"dddd")</f>
        <v>martes</v>
      </c>
      <c r="E3129" s="2" t="str">
        <f>TEXT(Tabla1[[#This Row],[datetime]],"hh:mm")</f>
        <v>17:05</v>
      </c>
      <c r="F3129" t="s">
        <v>3</v>
      </c>
      <c r="G3129" t="s">
        <v>1224</v>
      </c>
      <c r="H3129" t="str">
        <f>IF(ISBLANK(G3129),"cash",IF(COUNTIF($D$2:D3129,D3129)=1,"Nuevo","frecuente"))</f>
        <v>frecuente</v>
      </c>
      <c r="I3129" s="8">
        <v>35.76</v>
      </c>
      <c r="J3129" t="s">
        <v>9</v>
      </c>
      <c r="K3129" t="str">
        <f>Tabla1[[#This Row],[day_of_the_week]]&amp;"-"&amp;Tabla1[[#This Row],[hour]]&amp;"-"&amp;Tabla1[[#This Row],[cash_type]]&amp;"-"&amp;Tabla1[[#This Row],[card]]&amp;"-"&amp;Tabla1[[#This Row],[coffee_name]]</f>
        <v>martes-17:05-card-ANON-0000-0000-1210-Hot Chocolate</v>
      </c>
      <c r="L3129" t="str">
        <f>IF(COUNTIF($K$2:K3129,K3129)=1,"único","repetido")</f>
        <v>único</v>
      </c>
    </row>
    <row r="3130" spans="1:12" x14ac:dyDescent="0.3">
      <c r="A3130" s="1">
        <v>45706</v>
      </c>
      <c r="B3130" s="2">
        <v>45706.714112361115</v>
      </c>
      <c r="C3130" s="2" t="str">
        <f>TEXT(Tabla1[[#This Row],[date]],"mmm")</f>
        <v>feb</v>
      </c>
      <c r="D3130" s="2" t="str">
        <f>TEXT(Tabla1[[#This Row],[date]],"dddd")</f>
        <v>martes</v>
      </c>
      <c r="E3130" s="2" t="str">
        <f>TEXT(Tabla1[[#This Row],[datetime]],"hh:mm")</f>
        <v>17:08</v>
      </c>
      <c r="F3130" t="s">
        <v>3</v>
      </c>
      <c r="G3130" t="s">
        <v>1239</v>
      </c>
      <c r="H3130" t="str">
        <f>IF(ISBLANK(G3130),"cash",IF(COUNTIF($D$2:D3130,D3130)=1,"Nuevo","frecuente"))</f>
        <v>frecuente</v>
      </c>
      <c r="I3130" s="8">
        <v>30.86</v>
      </c>
      <c r="J3130" t="s">
        <v>14</v>
      </c>
      <c r="K3130" t="str">
        <f>Tabla1[[#This Row],[day_of_the_week]]&amp;"-"&amp;Tabla1[[#This Row],[hour]]&amp;"-"&amp;Tabla1[[#This Row],[cash_type]]&amp;"-"&amp;Tabla1[[#This Row],[card]]&amp;"-"&amp;Tabla1[[#This Row],[coffee_name]]</f>
        <v>martes-17:08-card-ANON-0000-0000-1225-Americano with Milk</v>
      </c>
      <c r="L3130" t="str">
        <f>IF(COUNTIF($K$2:K3130,K3130)=1,"único","repetido")</f>
        <v>único</v>
      </c>
    </row>
    <row r="3131" spans="1:12" x14ac:dyDescent="0.3">
      <c r="A3131" s="1">
        <v>45706</v>
      </c>
      <c r="B3131" s="2">
        <v>45706.714783113428</v>
      </c>
      <c r="C3131" s="2" t="str">
        <f>TEXT(Tabla1[[#This Row],[date]],"mmm")</f>
        <v>feb</v>
      </c>
      <c r="D3131" s="2" t="str">
        <f>TEXT(Tabla1[[#This Row],[date]],"dddd")</f>
        <v>martes</v>
      </c>
      <c r="E3131" s="2" t="str">
        <f>TEXT(Tabla1[[#This Row],[datetime]],"hh:mm")</f>
        <v>17:09</v>
      </c>
      <c r="F3131" t="s">
        <v>3</v>
      </c>
      <c r="G3131" t="s">
        <v>1239</v>
      </c>
      <c r="H3131" t="str">
        <f>IF(ISBLANK(G3131),"cash",IF(COUNTIF($D$2:D3131,D3131)=1,"Nuevo","frecuente"))</f>
        <v>frecuente</v>
      </c>
      <c r="I3131" s="8">
        <v>21.06</v>
      </c>
      <c r="J3131" t="s">
        <v>35</v>
      </c>
      <c r="K3131" t="str">
        <f>Tabla1[[#This Row],[day_of_the_week]]&amp;"-"&amp;Tabla1[[#This Row],[hour]]&amp;"-"&amp;Tabla1[[#This Row],[cash_type]]&amp;"-"&amp;Tabla1[[#This Row],[card]]&amp;"-"&amp;Tabla1[[#This Row],[coffee_name]]</f>
        <v>martes-17:09-card-ANON-0000-0000-1225-Espresso</v>
      </c>
      <c r="L3131" t="str">
        <f>IF(COUNTIF($K$2:K3131,K3131)=1,"único","repetido")</f>
        <v>único</v>
      </c>
    </row>
    <row r="3132" spans="1:12" x14ac:dyDescent="0.3">
      <c r="A3132" s="1">
        <v>45706</v>
      </c>
      <c r="B3132" s="2">
        <v>45706.715542465281</v>
      </c>
      <c r="C3132" s="2" t="str">
        <f>TEXT(Tabla1[[#This Row],[date]],"mmm")</f>
        <v>feb</v>
      </c>
      <c r="D3132" s="2" t="str">
        <f>TEXT(Tabla1[[#This Row],[date]],"dddd")</f>
        <v>martes</v>
      </c>
      <c r="E3132" s="2" t="str">
        <f>TEXT(Tabla1[[#This Row],[datetime]],"hh:mm")</f>
        <v>17:10</v>
      </c>
      <c r="F3132" t="s">
        <v>3</v>
      </c>
      <c r="G3132" t="s">
        <v>1239</v>
      </c>
      <c r="H3132" t="str">
        <f>IF(ISBLANK(G3132),"cash",IF(COUNTIF($D$2:D3132,D3132)=1,"Nuevo","frecuente"))</f>
        <v>frecuente</v>
      </c>
      <c r="I3132" s="8">
        <v>35.76</v>
      </c>
      <c r="J3132" t="s">
        <v>18</v>
      </c>
      <c r="K3132" t="str">
        <f>Tabla1[[#This Row],[day_of_the_week]]&amp;"-"&amp;Tabla1[[#This Row],[hour]]&amp;"-"&amp;Tabla1[[#This Row],[cash_type]]&amp;"-"&amp;Tabla1[[#This Row],[card]]&amp;"-"&amp;Tabla1[[#This Row],[coffee_name]]</f>
        <v>martes-17:10-card-ANON-0000-0000-1225-Cocoa</v>
      </c>
      <c r="L3132" t="str">
        <f>IF(COUNTIF($K$2:K3132,K3132)=1,"único","repetido")</f>
        <v>único</v>
      </c>
    </row>
    <row r="3133" spans="1:12" x14ac:dyDescent="0.3">
      <c r="A3133" s="1">
        <v>45706</v>
      </c>
      <c r="B3133" s="2">
        <v>45706.716385520835</v>
      </c>
      <c r="C3133" s="2" t="str">
        <f>TEXT(Tabla1[[#This Row],[date]],"mmm")</f>
        <v>feb</v>
      </c>
      <c r="D3133" s="2" t="str">
        <f>TEXT(Tabla1[[#This Row],[date]],"dddd")</f>
        <v>martes</v>
      </c>
      <c r="E3133" s="2" t="str">
        <f>TEXT(Tabla1[[#This Row],[datetime]],"hh:mm")</f>
        <v>17:11</v>
      </c>
      <c r="F3133" t="s">
        <v>3</v>
      </c>
      <c r="G3133" t="s">
        <v>1239</v>
      </c>
      <c r="H3133" t="str">
        <f>IF(ISBLANK(G3133),"cash",IF(COUNTIF($D$2:D3133,D3133)=1,"Nuevo","frecuente"))</f>
        <v>frecuente</v>
      </c>
      <c r="I3133" s="8">
        <v>35.76</v>
      </c>
      <c r="J3133" t="s">
        <v>18</v>
      </c>
      <c r="K3133" t="str">
        <f>Tabla1[[#This Row],[day_of_the_week]]&amp;"-"&amp;Tabla1[[#This Row],[hour]]&amp;"-"&amp;Tabla1[[#This Row],[cash_type]]&amp;"-"&amp;Tabla1[[#This Row],[card]]&amp;"-"&amp;Tabla1[[#This Row],[coffee_name]]</f>
        <v>martes-17:11-card-ANON-0000-0000-1225-Cocoa</v>
      </c>
      <c r="L3133" t="str">
        <f>IF(COUNTIF($K$2:K3133,K3133)=1,"único","repetido")</f>
        <v>único</v>
      </c>
    </row>
    <row r="3134" spans="1:12" x14ac:dyDescent="0.3">
      <c r="A3134" s="1">
        <v>45706</v>
      </c>
      <c r="B3134" s="2">
        <v>45706.816982835648</v>
      </c>
      <c r="C3134" s="2" t="str">
        <f>TEXT(Tabla1[[#This Row],[date]],"mmm")</f>
        <v>feb</v>
      </c>
      <c r="D3134" s="2" t="str">
        <f>TEXT(Tabla1[[#This Row],[date]],"dddd")</f>
        <v>martes</v>
      </c>
      <c r="E3134" s="2" t="str">
        <f>TEXT(Tabla1[[#This Row],[datetime]],"hh:mm")</f>
        <v>19:36</v>
      </c>
      <c r="F3134" t="s">
        <v>3</v>
      </c>
      <c r="G3134" t="s">
        <v>1240</v>
      </c>
      <c r="H3134" t="str">
        <f>IF(ISBLANK(G3134),"cash",IF(COUNTIF($D$2:D3134,D3134)=1,"Nuevo","frecuente"))</f>
        <v>frecuente</v>
      </c>
      <c r="I3134" s="8">
        <v>35.76</v>
      </c>
      <c r="J3134" t="s">
        <v>18</v>
      </c>
      <c r="K3134" t="str">
        <f>Tabla1[[#This Row],[day_of_the_week]]&amp;"-"&amp;Tabla1[[#This Row],[hour]]&amp;"-"&amp;Tabla1[[#This Row],[cash_type]]&amp;"-"&amp;Tabla1[[#This Row],[card]]&amp;"-"&amp;Tabla1[[#This Row],[coffee_name]]</f>
        <v>martes-19:36-card-ANON-0000-0000-1226-Cocoa</v>
      </c>
      <c r="L3134" t="str">
        <f>IF(COUNTIF($K$2:K3134,K3134)=1,"único","repetido")</f>
        <v>único</v>
      </c>
    </row>
    <row r="3135" spans="1:12" x14ac:dyDescent="0.3">
      <c r="A3135" s="1">
        <v>45706</v>
      </c>
      <c r="B3135" s="2">
        <v>45706.838150416668</v>
      </c>
      <c r="C3135" s="2" t="str">
        <f>TEXT(Tabla1[[#This Row],[date]],"mmm")</f>
        <v>feb</v>
      </c>
      <c r="D3135" s="2" t="str">
        <f>TEXT(Tabla1[[#This Row],[date]],"dddd")</f>
        <v>martes</v>
      </c>
      <c r="E3135" s="2" t="str">
        <f>TEXT(Tabla1[[#This Row],[datetime]],"hh:mm")</f>
        <v>20:06</v>
      </c>
      <c r="F3135" t="s">
        <v>3</v>
      </c>
      <c r="G3135" t="s">
        <v>1199</v>
      </c>
      <c r="H3135" t="str">
        <f>IF(ISBLANK(G3135),"cash",IF(COUNTIF($D$2:D3135,D3135)=1,"Nuevo","frecuente"))</f>
        <v>frecuente</v>
      </c>
      <c r="I3135" s="8">
        <v>35.76</v>
      </c>
      <c r="J3135" t="s">
        <v>18</v>
      </c>
      <c r="K3135" t="str">
        <f>Tabla1[[#This Row],[day_of_the_week]]&amp;"-"&amp;Tabla1[[#This Row],[hour]]&amp;"-"&amp;Tabla1[[#This Row],[cash_type]]&amp;"-"&amp;Tabla1[[#This Row],[card]]&amp;"-"&amp;Tabla1[[#This Row],[coffee_name]]</f>
        <v>martes-20:06-card-ANON-0000-0000-1185-Cocoa</v>
      </c>
      <c r="L3135" t="str">
        <f>IF(COUNTIF($K$2:K3135,K3135)=1,"único","repetido")</f>
        <v>único</v>
      </c>
    </row>
    <row r="3136" spans="1:12" x14ac:dyDescent="0.3">
      <c r="A3136" s="1">
        <v>45706</v>
      </c>
      <c r="B3136" s="2">
        <v>45706.873756932873</v>
      </c>
      <c r="C3136" s="2" t="str">
        <f>TEXT(Tabla1[[#This Row],[date]],"mmm")</f>
        <v>feb</v>
      </c>
      <c r="D3136" s="2" t="str">
        <f>TEXT(Tabla1[[#This Row],[date]],"dddd")</f>
        <v>martes</v>
      </c>
      <c r="E3136" s="2" t="str">
        <f>TEXT(Tabla1[[#This Row],[datetime]],"hh:mm")</f>
        <v>20:58</v>
      </c>
      <c r="F3136" t="s">
        <v>3</v>
      </c>
      <c r="G3136" t="s">
        <v>1226</v>
      </c>
      <c r="H3136" t="str">
        <f>IF(ISBLANK(G3136),"cash",IF(COUNTIF($D$2:D3136,D3136)=1,"Nuevo","frecuente"))</f>
        <v>frecuente</v>
      </c>
      <c r="I3136" s="8">
        <v>35.76</v>
      </c>
      <c r="J3136" t="s">
        <v>9</v>
      </c>
      <c r="K3136" t="str">
        <f>Tabla1[[#This Row],[day_of_the_week]]&amp;"-"&amp;Tabla1[[#This Row],[hour]]&amp;"-"&amp;Tabla1[[#This Row],[cash_type]]&amp;"-"&amp;Tabla1[[#This Row],[card]]&amp;"-"&amp;Tabla1[[#This Row],[coffee_name]]</f>
        <v>martes-20:58-card-ANON-0000-0000-1212-Hot Chocolate</v>
      </c>
      <c r="L3136" t="str">
        <f>IF(COUNTIF($K$2:K3136,K3136)=1,"único","repetido")</f>
        <v>único</v>
      </c>
    </row>
    <row r="3137" spans="1:12" x14ac:dyDescent="0.3">
      <c r="A3137" s="1">
        <v>45706</v>
      </c>
      <c r="B3137" s="2">
        <v>45706.876384594907</v>
      </c>
      <c r="C3137" s="2" t="str">
        <f>TEXT(Tabla1[[#This Row],[date]],"mmm")</f>
        <v>feb</v>
      </c>
      <c r="D3137" s="2" t="str">
        <f>TEXT(Tabla1[[#This Row],[date]],"dddd")</f>
        <v>martes</v>
      </c>
      <c r="E3137" s="2" t="str">
        <f>TEXT(Tabla1[[#This Row],[datetime]],"hh:mm")</f>
        <v>21:02</v>
      </c>
      <c r="F3137" t="s">
        <v>3</v>
      </c>
      <c r="G3137" t="s">
        <v>1236</v>
      </c>
      <c r="H3137" t="str">
        <f>IF(ISBLANK(G3137),"cash",IF(COUNTIF($D$2:D3137,D3137)=1,"Nuevo","frecuente"))</f>
        <v>frecuente</v>
      </c>
      <c r="I3137" s="8">
        <v>30.86</v>
      </c>
      <c r="J3137" t="s">
        <v>14</v>
      </c>
      <c r="K3137" t="str">
        <f>Tabla1[[#This Row],[day_of_the_week]]&amp;"-"&amp;Tabla1[[#This Row],[hour]]&amp;"-"&amp;Tabla1[[#This Row],[cash_type]]&amp;"-"&amp;Tabla1[[#This Row],[card]]&amp;"-"&amp;Tabla1[[#This Row],[coffee_name]]</f>
        <v>martes-21:02-card-ANON-0000-0000-1222-Americano with Milk</v>
      </c>
      <c r="L3137" t="str">
        <f>IF(COUNTIF($K$2:K3137,K3137)=1,"único","repetido")</f>
        <v>único</v>
      </c>
    </row>
    <row r="3138" spans="1:12" x14ac:dyDescent="0.3">
      <c r="A3138" s="1">
        <v>45707</v>
      </c>
      <c r="B3138" s="2">
        <v>45707.339501747687</v>
      </c>
      <c r="C3138" s="2" t="str">
        <f>TEXT(Tabla1[[#This Row],[date]],"mmm")</f>
        <v>feb</v>
      </c>
      <c r="D3138" s="2" t="str">
        <f>TEXT(Tabla1[[#This Row],[date]],"dddd")</f>
        <v>miércoles</v>
      </c>
      <c r="E3138" s="2" t="str">
        <f>TEXT(Tabla1[[#This Row],[datetime]],"hh:mm")</f>
        <v>08:08</v>
      </c>
      <c r="F3138" t="s">
        <v>3</v>
      </c>
      <c r="G3138" t="s">
        <v>1175</v>
      </c>
      <c r="H3138" t="str">
        <f>IF(ISBLANK(G3138),"cash",IF(COUNTIF($D$2:D3138,D3138)=1,"Nuevo","frecuente"))</f>
        <v>frecuente</v>
      </c>
      <c r="I3138" s="8">
        <v>35.76</v>
      </c>
      <c r="J3138" t="s">
        <v>43</v>
      </c>
      <c r="K3138" t="str">
        <f>Tabla1[[#This Row],[day_of_the_week]]&amp;"-"&amp;Tabla1[[#This Row],[hour]]&amp;"-"&amp;Tabla1[[#This Row],[cash_type]]&amp;"-"&amp;Tabla1[[#This Row],[card]]&amp;"-"&amp;Tabla1[[#This Row],[coffee_name]]</f>
        <v>miércoles-08:08-card-ANON-0000-0000-1161-Cappuccino</v>
      </c>
      <c r="L3138" t="str">
        <f>IF(COUNTIF($K$2:K3138,K3138)=1,"único","repetido")</f>
        <v>único</v>
      </c>
    </row>
    <row r="3139" spans="1:12" x14ac:dyDescent="0.3">
      <c r="A3139" s="1">
        <v>45707</v>
      </c>
      <c r="B3139" s="2">
        <v>45707.340209270835</v>
      </c>
      <c r="C3139" s="2" t="str">
        <f>TEXT(Tabla1[[#This Row],[date]],"mmm")</f>
        <v>feb</v>
      </c>
      <c r="D3139" s="2" t="str">
        <f>TEXT(Tabla1[[#This Row],[date]],"dddd")</f>
        <v>miércoles</v>
      </c>
      <c r="E3139" s="2" t="str">
        <f>TEXT(Tabla1[[#This Row],[datetime]],"hh:mm")</f>
        <v>08:09</v>
      </c>
      <c r="F3139" t="s">
        <v>3</v>
      </c>
      <c r="G3139" t="s">
        <v>1166</v>
      </c>
      <c r="H3139" t="str">
        <f>IF(ISBLANK(G3139),"cash",IF(COUNTIF($D$2:D3139,D3139)=1,"Nuevo","frecuente"))</f>
        <v>frecuente</v>
      </c>
      <c r="I3139" s="8">
        <v>25.96</v>
      </c>
      <c r="J3139" t="s">
        <v>11</v>
      </c>
      <c r="K3139" t="str">
        <f>Tabla1[[#This Row],[day_of_the_week]]&amp;"-"&amp;Tabla1[[#This Row],[hour]]&amp;"-"&amp;Tabla1[[#This Row],[cash_type]]&amp;"-"&amp;Tabla1[[#This Row],[card]]&amp;"-"&amp;Tabla1[[#This Row],[coffee_name]]</f>
        <v>miércoles-08:09-card-ANON-0000-0000-1152-Americano</v>
      </c>
      <c r="L3139" t="str">
        <f>IF(COUNTIF($K$2:K3139,K3139)=1,"único","repetido")</f>
        <v>único</v>
      </c>
    </row>
    <row r="3140" spans="1:12" x14ac:dyDescent="0.3">
      <c r="A3140" s="1">
        <v>45707</v>
      </c>
      <c r="B3140" s="2">
        <v>45707.36635167824</v>
      </c>
      <c r="C3140" s="2" t="str">
        <f>TEXT(Tabla1[[#This Row],[date]],"mmm")</f>
        <v>feb</v>
      </c>
      <c r="D3140" s="2" t="str">
        <f>TEXT(Tabla1[[#This Row],[date]],"dddd")</f>
        <v>miércoles</v>
      </c>
      <c r="E3140" s="2" t="str">
        <f>TEXT(Tabla1[[#This Row],[datetime]],"hh:mm")</f>
        <v>08:47</v>
      </c>
      <c r="F3140" t="s">
        <v>3</v>
      </c>
      <c r="G3140" t="s">
        <v>1184</v>
      </c>
      <c r="H3140" t="str">
        <f>IF(ISBLANK(G3140),"cash",IF(COUNTIF($D$2:D3140,D3140)=1,"Nuevo","frecuente"))</f>
        <v>frecuente</v>
      </c>
      <c r="I3140" s="8">
        <v>25.96</v>
      </c>
      <c r="J3140" t="s">
        <v>11</v>
      </c>
      <c r="K3140" t="str">
        <f>Tabla1[[#This Row],[day_of_the_week]]&amp;"-"&amp;Tabla1[[#This Row],[hour]]&amp;"-"&amp;Tabla1[[#This Row],[cash_type]]&amp;"-"&amp;Tabla1[[#This Row],[card]]&amp;"-"&amp;Tabla1[[#This Row],[coffee_name]]</f>
        <v>miércoles-08:47-card-ANON-0000-0000-1170-Americano</v>
      </c>
      <c r="L3140" t="str">
        <f>IF(COUNTIF($K$2:K3140,K3140)=1,"único","repetido")</f>
        <v>único</v>
      </c>
    </row>
    <row r="3141" spans="1:12" x14ac:dyDescent="0.3">
      <c r="A3141" s="1">
        <v>45707</v>
      </c>
      <c r="B3141" s="2">
        <v>45707.392036770834</v>
      </c>
      <c r="C3141" s="2" t="str">
        <f>TEXT(Tabla1[[#This Row],[date]],"mmm")</f>
        <v>feb</v>
      </c>
      <c r="D3141" s="2" t="str">
        <f>TEXT(Tabla1[[#This Row],[date]],"dddd")</f>
        <v>miércoles</v>
      </c>
      <c r="E3141" s="2" t="str">
        <f>TEXT(Tabla1[[#This Row],[datetime]],"hh:mm")</f>
        <v>09:24</v>
      </c>
      <c r="F3141" t="s">
        <v>3</v>
      </c>
      <c r="G3141" t="s">
        <v>1234</v>
      </c>
      <c r="H3141" t="str">
        <f>IF(ISBLANK(G3141),"cash",IF(COUNTIF($D$2:D3141,D3141)=1,"Nuevo","frecuente"))</f>
        <v>frecuente</v>
      </c>
      <c r="I3141" s="8">
        <v>35.76</v>
      </c>
      <c r="J3141" t="s">
        <v>43</v>
      </c>
      <c r="K3141" t="str">
        <f>Tabla1[[#This Row],[day_of_the_week]]&amp;"-"&amp;Tabla1[[#This Row],[hour]]&amp;"-"&amp;Tabla1[[#This Row],[cash_type]]&amp;"-"&amp;Tabla1[[#This Row],[card]]&amp;"-"&amp;Tabla1[[#This Row],[coffee_name]]</f>
        <v>miércoles-09:24-card-ANON-0000-0000-1220-Cappuccino</v>
      </c>
      <c r="L3141" t="str">
        <f>IF(COUNTIF($K$2:K3141,K3141)=1,"único","repetido")</f>
        <v>único</v>
      </c>
    </row>
    <row r="3142" spans="1:12" x14ac:dyDescent="0.3">
      <c r="A3142" s="1">
        <v>45707</v>
      </c>
      <c r="B3142" s="2">
        <v>45707.423506956016</v>
      </c>
      <c r="C3142" s="2" t="str">
        <f>TEXT(Tabla1[[#This Row],[date]],"mmm")</f>
        <v>feb</v>
      </c>
      <c r="D3142" s="2" t="str">
        <f>TEXT(Tabla1[[#This Row],[date]],"dddd")</f>
        <v>miércoles</v>
      </c>
      <c r="E3142" s="2" t="str">
        <f>TEXT(Tabla1[[#This Row],[datetime]],"hh:mm")</f>
        <v>10:09</v>
      </c>
      <c r="F3142" t="s">
        <v>3</v>
      </c>
      <c r="G3142" t="s">
        <v>1181</v>
      </c>
      <c r="H3142" t="str">
        <f>IF(ISBLANK(G3142),"cash",IF(COUNTIF($D$2:D3142,D3142)=1,"Nuevo","frecuente"))</f>
        <v>frecuente</v>
      </c>
      <c r="I3142" s="8">
        <v>25.96</v>
      </c>
      <c r="J3142" t="s">
        <v>11</v>
      </c>
      <c r="K3142" t="str">
        <f>Tabla1[[#This Row],[day_of_the_week]]&amp;"-"&amp;Tabla1[[#This Row],[hour]]&amp;"-"&amp;Tabla1[[#This Row],[cash_type]]&amp;"-"&amp;Tabla1[[#This Row],[card]]&amp;"-"&amp;Tabla1[[#This Row],[coffee_name]]</f>
        <v>miércoles-10:09-card-ANON-0000-0000-1167-Americano</v>
      </c>
      <c r="L3142" t="str">
        <f>IF(COUNTIF($K$2:K3142,K3142)=1,"único","repetido")</f>
        <v>único</v>
      </c>
    </row>
    <row r="3143" spans="1:12" x14ac:dyDescent="0.3">
      <c r="A3143" s="1">
        <v>45707</v>
      </c>
      <c r="B3143" s="2">
        <v>45707.429875879629</v>
      </c>
      <c r="C3143" s="2" t="str">
        <f>TEXT(Tabla1[[#This Row],[date]],"mmm")</f>
        <v>feb</v>
      </c>
      <c r="D3143" s="2" t="str">
        <f>TEXT(Tabla1[[#This Row],[date]],"dddd")</f>
        <v>miércoles</v>
      </c>
      <c r="E3143" s="2" t="str">
        <f>TEXT(Tabla1[[#This Row],[datetime]],"hh:mm")</f>
        <v>10:19</v>
      </c>
      <c r="F3143" t="s">
        <v>3</v>
      </c>
      <c r="G3143" t="s">
        <v>1241</v>
      </c>
      <c r="H3143" t="str">
        <f>IF(ISBLANK(G3143),"cash",IF(COUNTIF($D$2:D3143,D3143)=1,"Nuevo","frecuente"))</f>
        <v>frecuente</v>
      </c>
      <c r="I3143" s="8">
        <v>35.76</v>
      </c>
      <c r="J3143" t="s">
        <v>9</v>
      </c>
      <c r="K3143" t="str">
        <f>Tabla1[[#This Row],[day_of_the_week]]&amp;"-"&amp;Tabla1[[#This Row],[hour]]&amp;"-"&amp;Tabla1[[#This Row],[cash_type]]&amp;"-"&amp;Tabla1[[#This Row],[card]]&amp;"-"&amp;Tabla1[[#This Row],[coffee_name]]</f>
        <v>miércoles-10:19-card-ANON-0000-0000-1227-Hot Chocolate</v>
      </c>
      <c r="L3143" t="str">
        <f>IF(COUNTIF($K$2:K3143,K3143)=1,"único","repetido")</f>
        <v>único</v>
      </c>
    </row>
    <row r="3144" spans="1:12" x14ac:dyDescent="0.3">
      <c r="A3144" s="1">
        <v>45707</v>
      </c>
      <c r="B3144" s="2">
        <v>45707.445041550927</v>
      </c>
      <c r="C3144" s="2" t="str">
        <f>TEXT(Tabla1[[#This Row],[date]],"mmm")</f>
        <v>feb</v>
      </c>
      <c r="D3144" s="2" t="str">
        <f>TEXT(Tabla1[[#This Row],[date]],"dddd")</f>
        <v>miércoles</v>
      </c>
      <c r="E3144" s="2" t="str">
        <f>TEXT(Tabla1[[#This Row],[datetime]],"hh:mm")</f>
        <v>10:40</v>
      </c>
      <c r="F3144" t="s">
        <v>3</v>
      </c>
      <c r="G3144" t="s">
        <v>1221</v>
      </c>
      <c r="H3144" t="str">
        <f>IF(ISBLANK(G3144),"cash",IF(COUNTIF($D$2:D3144,D3144)=1,"Nuevo","frecuente"))</f>
        <v>frecuente</v>
      </c>
      <c r="I3144" s="8">
        <v>30.86</v>
      </c>
      <c r="J3144" t="s">
        <v>14</v>
      </c>
      <c r="K3144" t="str">
        <f>Tabla1[[#This Row],[day_of_the_week]]&amp;"-"&amp;Tabla1[[#This Row],[hour]]&amp;"-"&amp;Tabla1[[#This Row],[cash_type]]&amp;"-"&amp;Tabla1[[#This Row],[card]]&amp;"-"&amp;Tabla1[[#This Row],[coffee_name]]</f>
        <v>miércoles-10:40-card-ANON-0000-0000-1207-Americano with Milk</v>
      </c>
      <c r="L3144" t="str">
        <f>IF(COUNTIF($K$2:K3144,K3144)=1,"único","repetido")</f>
        <v>único</v>
      </c>
    </row>
    <row r="3145" spans="1:12" x14ac:dyDescent="0.3">
      <c r="A3145" s="1">
        <v>45707</v>
      </c>
      <c r="B3145" s="2">
        <v>45707.531320277776</v>
      </c>
      <c r="C3145" s="2" t="str">
        <f>TEXT(Tabla1[[#This Row],[date]],"mmm")</f>
        <v>feb</v>
      </c>
      <c r="D3145" s="2" t="str">
        <f>TEXT(Tabla1[[#This Row],[date]],"dddd")</f>
        <v>miércoles</v>
      </c>
      <c r="E3145" s="2" t="str">
        <f>TEXT(Tabla1[[#This Row],[datetime]],"hh:mm")</f>
        <v>12:45</v>
      </c>
      <c r="F3145" t="s">
        <v>3</v>
      </c>
      <c r="G3145" t="s">
        <v>1212</v>
      </c>
      <c r="H3145" t="str">
        <f>IF(ISBLANK(G3145),"cash",IF(COUNTIF($D$2:D3145,D3145)=1,"Nuevo","frecuente"))</f>
        <v>frecuente</v>
      </c>
      <c r="I3145" s="8">
        <v>25.96</v>
      </c>
      <c r="J3145" t="s">
        <v>11</v>
      </c>
      <c r="K3145" t="str">
        <f>Tabla1[[#This Row],[day_of_the_week]]&amp;"-"&amp;Tabla1[[#This Row],[hour]]&amp;"-"&amp;Tabla1[[#This Row],[cash_type]]&amp;"-"&amp;Tabla1[[#This Row],[card]]&amp;"-"&amp;Tabla1[[#This Row],[coffee_name]]</f>
        <v>miércoles-12:45-card-ANON-0000-0000-1198-Americano</v>
      </c>
      <c r="L3145" t="str">
        <f>IF(COUNTIF($K$2:K3145,K3145)=1,"único","repetido")</f>
        <v>único</v>
      </c>
    </row>
    <row r="3146" spans="1:12" x14ac:dyDescent="0.3">
      <c r="A3146" s="1">
        <v>45707</v>
      </c>
      <c r="B3146" s="2">
        <v>45707.531990324074</v>
      </c>
      <c r="C3146" s="2" t="str">
        <f>TEXT(Tabla1[[#This Row],[date]],"mmm")</f>
        <v>feb</v>
      </c>
      <c r="D3146" s="2" t="str">
        <f>TEXT(Tabla1[[#This Row],[date]],"dddd")</f>
        <v>miércoles</v>
      </c>
      <c r="E3146" s="2" t="str">
        <f>TEXT(Tabla1[[#This Row],[datetime]],"hh:mm")</f>
        <v>12:46</v>
      </c>
      <c r="F3146" t="s">
        <v>3</v>
      </c>
      <c r="G3146" t="s">
        <v>1182</v>
      </c>
      <c r="H3146" t="str">
        <f>IF(ISBLANK(G3146),"cash",IF(COUNTIF($D$2:D3146,D3146)=1,"Nuevo","frecuente"))</f>
        <v>frecuente</v>
      </c>
      <c r="I3146" s="8">
        <v>35.76</v>
      </c>
      <c r="J3146" t="s">
        <v>18</v>
      </c>
      <c r="K3146" t="str">
        <f>Tabla1[[#This Row],[day_of_the_week]]&amp;"-"&amp;Tabla1[[#This Row],[hour]]&amp;"-"&amp;Tabla1[[#This Row],[cash_type]]&amp;"-"&amp;Tabla1[[#This Row],[card]]&amp;"-"&amp;Tabla1[[#This Row],[coffee_name]]</f>
        <v>miércoles-12:46-card-ANON-0000-0000-1168-Cocoa</v>
      </c>
      <c r="L3146" t="str">
        <f>IF(COUNTIF($K$2:K3146,K3146)=1,"único","repetido")</f>
        <v>único</v>
      </c>
    </row>
    <row r="3147" spans="1:12" x14ac:dyDescent="0.3">
      <c r="A3147" s="1">
        <v>45707</v>
      </c>
      <c r="B3147" s="2">
        <v>45707.546462754632</v>
      </c>
      <c r="C3147" s="2" t="str">
        <f>TEXT(Tabla1[[#This Row],[date]],"mmm")</f>
        <v>feb</v>
      </c>
      <c r="D3147" s="2" t="str">
        <f>TEXT(Tabla1[[#This Row],[date]],"dddd")</f>
        <v>miércoles</v>
      </c>
      <c r="E3147" s="2" t="str">
        <f>TEXT(Tabla1[[#This Row],[datetime]],"hh:mm")</f>
        <v>13:06</v>
      </c>
      <c r="F3147" t="s">
        <v>3</v>
      </c>
      <c r="G3147" t="s">
        <v>1185</v>
      </c>
      <c r="H3147" t="str">
        <f>IF(ISBLANK(G3147),"cash",IF(COUNTIF($D$2:D3147,D3147)=1,"Nuevo","frecuente"))</f>
        <v>frecuente</v>
      </c>
      <c r="I3147" s="8">
        <v>25.96</v>
      </c>
      <c r="J3147" t="s">
        <v>11</v>
      </c>
      <c r="K3147" t="str">
        <f>Tabla1[[#This Row],[day_of_the_week]]&amp;"-"&amp;Tabla1[[#This Row],[hour]]&amp;"-"&amp;Tabla1[[#This Row],[cash_type]]&amp;"-"&amp;Tabla1[[#This Row],[card]]&amp;"-"&amp;Tabla1[[#This Row],[coffee_name]]</f>
        <v>miércoles-13:06-card-ANON-0000-0000-1171-Americano</v>
      </c>
      <c r="L3147" t="str">
        <f>IF(COUNTIF($K$2:K3147,K3147)=1,"único","repetido")</f>
        <v>único</v>
      </c>
    </row>
    <row r="3148" spans="1:12" x14ac:dyDescent="0.3">
      <c r="A3148" s="1">
        <v>45707</v>
      </c>
      <c r="B3148" s="2">
        <v>45707.660217766206</v>
      </c>
      <c r="C3148" s="2" t="str">
        <f>TEXT(Tabla1[[#This Row],[date]],"mmm")</f>
        <v>feb</v>
      </c>
      <c r="D3148" s="2" t="str">
        <f>TEXT(Tabla1[[#This Row],[date]],"dddd")</f>
        <v>miércoles</v>
      </c>
      <c r="E3148" s="2" t="str">
        <f>TEXT(Tabla1[[#This Row],[datetime]],"hh:mm")</f>
        <v>15:50</v>
      </c>
      <c r="F3148" t="s">
        <v>3</v>
      </c>
      <c r="G3148" t="s">
        <v>1172</v>
      </c>
      <c r="H3148" t="str">
        <f>IF(ISBLANK(G3148),"cash",IF(COUNTIF($D$2:D3148,D3148)=1,"Nuevo","frecuente"))</f>
        <v>frecuente</v>
      </c>
      <c r="I3148" s="8">
        <v>35.76</v>
      </c>
      <c r="J3148" t="s">
        <v>43</v>
      </c>
      <c r="K3148" t="str">
        <f>Tabla1[[#This Row],[day_of_the_week]]&amp;"-"&amp;Tabla1[[#This Row],[hour]]&amp;"-"&amp;Tabla1[[#This Row],[cash_type]]&amp;"-"&amp;Tabla1[[#This Row],[card]]&amp;"-"&amp;Tabla1[[#This Row],[coffee_name]]</f>
        <v>miércoles-15:50-card-ANON-0000-0000-1158-Cappuccino</v>
      </c>
      <c r="L3148" t="str">
        <f>IF(COUNTIF($K$2:K3148,K3148)=1,"único","repetido")</f>
        <v>único</v>
      </c>
    </row>
    <row r="3149" spans="1:12" x14ac:dyDescent="0.3">
      <c r="A3149" s="1">
        <v>45707</v>
      </c>
      <c r="B3149" s="2">
        <v>45707.711114097219</v>
      </c>
      <c r="C3149" s="2" t="str">
        <f>TEXT(Tabla1[[#This Row],[date]],"mmm")</f>
        <v>feb</v>
      </c>
      <c r="D3149" s="2" t="str">
        <f>TEXT(Tabla1[[#This Row],[date]],"dddd")</f>
        <v>miércoles</v>
      </c>
      <c r="E3149" s="2" t="str">
        <f>TEXT(Tabla1[[#This Row],[datetime]],"hh:mm")</f>
        <v>17:04</v>
      </c>
      <c r="F3149" t="s">
        <v>3</v>
      </c>
      <c r="G3149" t="s">
        <v>1124</v>
      </c>
      <c r="H3149" t="str">
        <f>IF(ISBLANK(G3149),"cash",IF(COUNTIF($D$2:D3149,D3149)=1,"Nuevo","frecuente"))</f>
        <v>frecuente</v>
      </c>
      <c r="I3149" s="8">
        <v>25.96</v>
      </c>
      <c r="J3149" t="s">
        <v>11</v>
      </c>
      <c r="K3149" t="str">
        <f>Tabla1[[#This Row],[day_of_the_week]]&amp;"-"&amp;Tabla1[[#This Row],[hour]]&amp;"-"&amp;Tabla1[[#This Row],[cash_type]]&amp;"-"&amp;Tabla1[[#This Row],[card]]&amp;"-"&amp;Tabla1[[#This Row],[coffee_name]]</f>
        <v>miércoles-17:04-card-ANON-0000-0000-1110-Americano</v>
      </c>
      <c r="L3149" t="str">
        <f>IF(COUNTIF($K$2:K3149,K3149)=1,"único","repetido")</f>
        <v>único</v>
      </c>
    </row>
    <row r="3150" spans="1:12" x14ac:dyDescent="0.3">
      <c r="A3150" s="1">
        <v>45707</v>
      </c>
      <c r="B3150" s="2">
        <v>45707.732512685187</v>
      </c>
      <c r="C3150" s="2" t="str">
        <f>TEXT(Tabla1[[#This Row],[date]],"mmm")</f>
        <v>feb</v>
      </c>
      <c r="D3150" s="2" t="str">
        <f>TEXT(Tabla1[[#This Row],[date]],"dddd")</f>
        <v>miércoles</v>
      </c>
      <c r="E3150" s="2" t="str">
        <f>TEXT(Tabla1[[#This Row],[datetime]],"hh:mm")</f>
        <v>17:34</v>
      </c>
      <c r="F3150" t="s">
        <v>3</v>
      </c>
      <c r="G3150" t="s">
        <v>1172</v>
      </c>
      <c r="H3150" t="str">
        <f>IF(ISBLANK(G3150),"cash",IF(COUNTIF($D$2:D3150,D3150)=1,"Nuevo","frecuente"))</f>
        <v>frecuente</v>
      </c>
      <c r="I3150" s="8">
        <v>35.76</v>
      </c>
      <c r="J3150" t="s">
        <v>43</v>
      </c>
      <c r="K3150" t="str">
        <f>Tabla1[[#This Row],[day_of_the_week]]&amp;"-"&amp;Tabla1[[#This Row],[hour]]&amp;"-"&amp;Tabla1[[#This Row],[cash_type]]&amp;"-"&amp;Tabla1[[#This Row],[card]]&amp;"-"&amp;Tabla1[[#This Row],[coffee_name]]</f>
        <v>miércoles-17:34-card-ANON-0000-0000-1158-Cappuccino</v>
      </c>
      <c r="L3150" t="str">
        <f>IF(COUNTIF($K$2:K3150,K3150)=1,"único","repetido")</f>
        <v>único</v>
      </c>
    </row>
    <row r="3151" spans="1:12" x14ac:dyDescent="0.3">
      <c r="A3151" s="1">
        <v>45707</v>
      </c>
      <c r="B3151" s="2">
        <v>45707.74851892361</v>
      </c>
      <c r="C3151" s="2" t="str">
        <f>TEXT(Tabla1[[#This Row],[date]],"mmm")</f>
        <v>feb</v>
      </c>
      <c r="D3151" s="2" t="str">
        <f>TEXT(Tabla1[[#This Row],[date]],"dddd")</f>
        <v>miércoles</v>
      </c>
      <c r="E3151" s="2" t="str">
        <f>TEXT(Tabla1[[#This Row],[datetime]],"hh:mm")</f>
        <v>17:57</v>
      </c>
      <c r="F3151" t="s">
        <v>3</v>
      </c>
      <c r="G3151" t="s">
        <v>1231</v>
      </c>
      <c r="H3151" t="str">
        <f>IF(ISBLANK(G3151),"cash",IF(COUNTIF($D$2:D3151,D3151)=1,"Nuevo","frecuente"))</f>
        <v>frecuente</v>
      </c>
      <c r="I3151" s="8">
        <v>30.86</v>
      </c>
      <c r="J3151" t="s">
        <v>14</v>
      </c>
      <c r="K3151" t="str">
        <f>Tabla1[[#This Row],[day_of_the_week]]&amp;"-"&amp;Tabla1[[#This Row],[hour]]&amp;"-"&amp;Tabla1[[#This Row],[cash_type]]&amp;"-"&amp;Tabla1[[#This Row],[card]]&amp;"-"&amp;Tabla1[[#This Row],[coffee_name]]</f>
        <v>miércoles-17:57-card-ANON-0000-0000-1217-Americano with Milk</v>
      </c>
      <c r="L3151" t="str">
        <f>IF(COUNTIF($K$2:K3151,K3151)=1,"único","repetido")</f>
        <v>único</v>
      </c>
    </row>
    <row r="3152" spans="1:12" x14ac:dyDescent="0.3">
      <c r="A3152" s="1">
        <v>45707</v>
      </c>
      <c r="B3152" s="2">
        <v>45707.774754942133</v>
      </c>
      <c r="C3152" s="2" t="str">
        <f>TEXT(Tabla1[[#This Row],[date]],"mmm")</f>
        <v>feb</v>
      </c>
      <c r="D3152" s="2" t="str">
        <f>TEXT(Tabla1[[#This Row],[date]],"dddd")</f>
        <v>miércoles</v>
      </c>
      <c r="E3152" s="2" t="str">
        <f>TEXT(Tabla1[[#This Row],[datetime]],"hh:mm")</f>
        <v>18:35</v>
      </c>
      <c r="F3152" t="s">
        <v>3</v>
      </c>
      <c r="G3152" t="s">
        <v>1242</v>
      </c>
      <c r="H3152" t="str">
        <f>IF(ISBLANK(G3152),"cash",IF(COUNTIF($D$2:D3152,D3152)=1,"Nuevo","frecuente"))</f>
        <v>frecuente</v>
      </c>
      <c r="I3152" s="8">
        <v>35.76</v>
      </c>
      <c r="J3152" t="s">
        <v>43</v>
      </c>
      <c r="K3152" t="str">
        <f>Tabla1[[#This Row],[day_of_the_week]]&amp;"-"&amp;Tabla1[[#This Row],[hour]]&amp;"-"&amp;Tabla1[[#This Row],[cash_type]]&amp;"-"&amp;Tabla1[[#This Row],[card]]&amp;"-"&amp;Tabla1[[#This Row],[coffee_name]]</f>
        <v>miércoles-18:35-card-ANON-0000-0000-1228-Cappuccino</v>
      </c>
      <c r="L3152" t="str">
        <f>IF(COUNTIF($K$2:K3152,K3152)=1,"único","repetido")</f>
        <v>único</v>
      </c>
    </row>
    <row r="3153" spans="1:12" x14ac:dyDescent="0.3">
      <c r="A3153" s="1">
        <v>45707</v>
      </c>
      <c r="B3153" s="2">
        <v>45707.792744074075</v>
      </c>
      <c r="C3153" s="2" t="str">
        <f>TEXT(Tabla1[[#This Row],[date]],"mmm")</f>
        <v>feb</v>
      </c>
      <c r="D3153" s="2" t="str">
        <f>TEXT(Tabla1[[#This Row],[date]],"dddd")</f>
        <v>miércoles</v>
      </c>
      <c r="E3153" s="2" t="str">
        <f>TEXT(Tabla1[[#This Row],[datetime]],"hh:mm")</f>
        <v>19:01</v>
      </c>
      <c r="F3153" t="s">
        <v>3</v>
      </c>
      <c r="G3153" t="s">
        <v>1243</v>
      </c>
      <c r="H3153" t="str">
        <f>IF(ISBLANK(G3153),"cash",IF(COUNTIF($D$2:D3153,D3153)=1,"Nuevo","frecuente"))</f>
        <v>frecuente</v>
      </c>
      <c r="I3153" s="8">
        <v>35.76</v>
      </c>
      <c r="J3153" t="s">
        <v>7</v>
      </c>
      <c r="K3153" t="str">
        <f>Tabla1[[#This Row],[day_of_the_week]]&amp;"-"&amp;Tabla1[[#This Row],[hour]]&amp;"-"&amp;Tabla1[[#This Row],[cash_type]]&amp;"-"&amp;Tabla1[[#This Row],[card]]&amp;"-"&amp;Tabla1[[#This Row],[coffee_name]]</f>
        <v>miércoles-19:01-card-ANON-0000-0000-1229-Latte</v>
      </c>
      <c r="L3153" t="str">
        <f>IF(COUNTIF($K$2:K3153,K3153)=1,"único","repetido")</f>
        <v>único</v>
      </c>
    </row>
    <row r="3154" spans="1:12" x14ac:dyDescent="0.3">
      <c r="A3154" s="1">
        <v>45707</v>
      </c>
      <c r="B3154" s="2">
        <v>45707.799884143518</v>
      </c>
      <c r="C3154" s="2" t="str">
        <f>TEXT(Tabla1[[#This Row],[date]],"mmm")</f>
        <v>feb</v>
      </c>
      <c r="D3154" s="2" t="str">
        <f>TEXT(Tabla1[[#This Row],[date]],"dddd")</f>
        <v>miércoles</v>
      </c>
      <c r="E3154" s="2" t="str">
        <f>TEXT(Tabla1[[#This Row],[datetime]],"hh:mm")</f>
        <v>19:11</v>
      </c>
      <c r="F3154" t="s">
        <v>3</v>
      </c>
      <c r="G3154" t="s">
        <v>1193</v>
      </c>
      <c r="H3154" t="str">
        <f>IF(ISBLANK(G3154),"cash",IF(COUNTIF($D$2:D3154,D3154)=1,"Nuevo","frecuente"))</f>
        <v>frecuente</v>
      </c>
      <c r="I3154" s="8">
        <v>35.76</v>
      </c>
      <c r="J3154" t="s">
        <v>18</v>
      </c>
      <c r="K3154" t="str">
        <f>Tabla1[[#This Row],[day_of_the_week]]&amp;"-"&amp;Tabla1[[#This Row],[hour]]&amp;"-"&amp;Tabla1[[#This Row],[cash_type]]&amp;"-"&amp;Tabla1[[#This Row],[card]]&amp;"-"&amp;Tabla1[[#This Row],[coffee_name]]</f>
        <v>miércoles-19:11-card-ANON-0000-0000-1179-Cocoa</v>
      </c>
      <c r="L3154" t="str">
        <f>IF(COUNTIF($K$2:K3154,K3154)=1,"único","repetido")</f>
        <v>único</v>
      </c>
    </row>
    <row r="3155" spans="1:12" x14ac:dyDescent="0.3">
      <c r="A3155" s="1">
        <v>45707</v>
      </c>
      <c r="B3155" s="2">
        <v>45707.800495115742</v>
      </c>
      <c r="C3155" s="2" t="str">
        <f>TEXT(Tabla1[[#This Row],[date]],"mmm")</f>
        <v>feb</v>
      </c>
      <c r="D3155" s="2" t="str">
        <f>TEXT(Tabla1[[#This Row],[date]],"dddd")</f>
        <v>miércoles</v>
      </c>
      <c r="E3155" s="2" t="str">
        <f>TEXT(Tabla1[[#This Row],[datetime]],"hh:mm")</f>
        <v>19:12</v>
      </c>
      <c r="F3155" t="s">
        <v>3</v>
      </c>
      <c r="G3155" t="s">
        <v>1193</v>
      </c>
      <c r="H3155" t="str">
        <f>IF(ISBLANK(G3155),"cash",IF(COUNTIF($D$2:D3155,D3155)=1,"Nuevo","frecuente"))</f>
        <v>frecuente</v>
      </c>
      <c r="I3155" s="8">
        <v>35.76</v>
      </c>
      <c r="J3155" t="s">
        <v>9</v>
      </c>
      <c r="K3155" t="str">
        <f>Tabla1[[#This Row],[day_of_the_week]]&amp;"-"&amp;Tabla1[[#This Row],[hour]]&amp;"-"&amp;Tabla1[[#This Row],[cash_type]]&amp;"-"&amp;Tabla1[[#This Row],[card]]&amp;"-"&amp;Tabla1[[#This Row],[coffee_name]]</f>
        <v>miércoles-19:12-card-ANON-0000-0000-1179-Hot Chocolate</v>
      </c>
      <c r="L3155" t="str">
        <f>IF(COUNTIF($K$2:K3155,K3155)=1,"único","repetido")</f>
        <v>único</v>
      </c>
    </row>
    <row r="3156" spans="1:12" x14ac:dyDescent="0.3">
      <c r="A3156" s="1">
        <v>45707</v>
      </c>
      <c r="B3156" s="2">
        <v>45707.809988032408</v>
      </c>
      <c r="C3156" s="2" t="str">
        <f>TEXT(Tabla1[[#This Row],[date]],"mmm")</f>
        <v>feb</v>
      </c>
      <c r="D3156" s="2" t="str">
        <f>TEXT(Tabla1[[#This Row],[date]],"dddd")</f>
        <v>miércoles</v>
      </c>
      <c r="E3156" s="2" t="str">
        <f>TEXT(Tabla1[[#This Row],[datetime]],"hh:mm")</f>
        <v>19:26</v>
      </c>
      <c r="F3156" t="s">
        <v>3</v>
      </c>
      <c r="G3156" t="s">
        <v>1205</v>
      </c>
      <c r="H3156" t="str">
        <f>IF(ISBLANK(G3156),"cash",IF(COUNTIF($D$2:D3156,D3156)=1,"Nuevo","frecuente"))</f>
        <v>frecuente</v>
      </c>
      <c r="I3156" s="8">
        <v>35.76</v>
      </c>
      <c r="J3156" t="s">
        <v>7</v>
      </c>
      <c r="K3156" t="str">
        <f>Tabla1[[#This Row],[day_of_the_week]]&amp;"-"&amp;Tabla1[[#This Row],[hour]]&amp;"-"&amp;Tabla1[[#This Row],[cash_type]]&amp;"-"&amp;Tabla1[[#This Row],[card]]&amp;"-"&amp;Tabla1[[#This Row],[coffee_name]]</f>
        <v>miércoles-19:26-card-ANON-0000-0000-1191-Latte</v>
      </c>
      <c r="L3156" t="str">
        <f>IF(COUNTIF($K$2:K3156,K3156)=1,"único","repetido")</f>
        <v>único</v>
      </c>
    </row>
    <row r="3157" spans="1:12" x14ac:dyDescent="0.3">
      <c r="A3157" s="1">
        <v>45707</v>
      </c>
      <c r="B3157" s="2">
        <v>45707.837133935187</v>
      </c>
      <c r="C3157" s="2" t="str">
        <f>TEXT(Tabla1[[#This Row],[date]],"mmm")</f>
        <v>feb</v>
      </c>
      <c r="D3157" s="2" t="str">
        <f>TEXT(Tabla1[[#This Row],[date]],"dddd")</f>
        <v>miércoles</v>
      </c>
      <c r="E3157" s="2" t="str">
        <f>TEXT(Tabla1[[#This Row],[datetime]],"hh:mm")</f>
        <v>20:05</v>
      </c>
      <c r="F3157" t="s">
        <v>3</v>
      </c>
      <c r="G3157" t="s">
        <v>1196</v>
      </c>
      <c r="H3157" t="str">
        <f>IF(ISBLANK(G3157),"cash",IF(COUNTIF($D$2:D3157,D3157)=1,"Nuevo","frecuente"))</f>
        <v>frecuente</v>
      </c>
      <c r="I3157" s="8">
        <v>35.76</v>
      </c>
      <c r="J3157" t="s">
        <v>18</v>
      </c>
      <c r="K3157" t="str">
        <f>Tabla1[[#This Row],[day_of_the_week]]&amp;"-"&amp;Tabla1[[#This Row],[hour]]&amp;"-"&amp;Tabla1[[#This Row],[cash_type]]&amp;"-"&amp;Tabla1[[#This Row],[card]]&amp;"-"&amp;Tabla1[[#This Row],[coffee_name]]</f>
        <v>miércoles-20:05-card-ANON-0000-0000-1182-Cocoa</v>
      </c>
      <c r="L3157" t="str">
        <f>IF(COUNTIF($K$2:K3157,K3157)=1,"único","repetido")</f>
        <v>único</v>
      </c>
    </row>
    <row r="3158" spans="1:12" x14ac:dyDescent="0.3">
      <c r="A3158" s="1">
        <v>45708</v>
      </c>
      <c r="B3158" s="2">
        <v>45708.330839988426</v>
      </c>
      <c r="C3158" s="2" t="str">
        <f>TEXT(Tabla1[[#This Row],[date]],"mmm")</f>
        <v>feb</v>
      </c>
      <c r="D3158" s="2" t="str">
        <f>TEXT(Tabla1[[#This Row],[date]],"dddd")</f>
        <v>jueves</v>
      </c>
      <c r="E3158" s="2" t="str">
        <f>TEXT(Tabla1[[#This Row],[datetime]],"hh:mm")</f>
        <v>07:56</v>
      </c>
      <c r="F3158" t="s">
        <v>3</v>
      </c>
      <c r="G3158" t="s">
        <v>1175</v>
      </c>
      <c r="H3158" t="str">
        <f>IF(ISBLANK(G3158),"cash",IF(COUNTIF($D$2:D3158,D3158)=1,"Nuevo","frecuente"))</f>
        <v>frecuente</v>
      </c>
      <c r="I3158" s="8">
        <v>35.76</v>
      </c>
      <c r="J3158" t="s">
        <v>43</v>
      </c>
      <c r="K3158" t="str">
        <f>Tabla1[[#This Row],[day_of_the_week]]&amp;"-"&amp;Tabla1[[#This Row],[hour]]&amp;"-"&amp;Tabla1[[#This Row],[cash_type]]&amp;"-"&amp;Tabla1[[#This Row],[card]]&amp;"-"&amp;Tabla1[[#This Row],[coffee_name]]</f>
        <v>jueves-07:56-card-ANON-0000-0000-1161-Cappuccino</v>
      </c>
      <c r="L3158" t="str">
        <f>IF(COUNTIF($K$2:K3158,K3158)=1,"único","repetido")</f>
        <v>único</v>
      </c>
    </row>
    <row r="3159" spans="1:12" x14ac:dyDescent="0.3">
      <c r="A3159" s="1">
        <v>45708</v>
      </c>
      <c r="B3159" s="2">
        <v>45708.387422581021</v>
      </c>
      <c r="C3159" s="2" t="str">
        <f>TEXT(Tabla1[[#This Row],[date]],"mmm")</f>
        <v>feb</v>
      </c>
      <c r="D3159" s="2" t="str">
        <f>TEXT(Tabla1[[#This Row],[date]],"dddd")</f>
        <v>jueves</v>
      </c>
      <c r="E3159" s="2" t="str">
        <f>TEXT(Tabla1[[#This Row],[datetime]],"hh:mm")</f>
        <v>09:17</v>
      </c>
      <c r="F3159" t="s">
        <v>3</v>
      </c>
      <c r="G3159" t="s">
        <v>1181</v>
      </c>
      <c r="H3159" t="str">
        <f>IF(ISBLANK(G3159),"cash",IF(COUNTIF($D$2:D3159,D3159)=1,"Nuevo","frecuente"))</f>
        <v>frecuente</v>
      </c>
      <c r="I3159" s="8">
        <v>25.96</v>
      </c>
      <c r="J3159" t="s">
        <v>11</v>
      </c>
      <c r="K3159" t="str">
        <f>Tabla1[[#This Row],[day_of_the_week]]&amp;"-"&amp;Tabla1[[#This Row],[hour]]&amp;"-"&amp;Tabla1[[#This Row],[cash_type]]&amp;"-"&amp;Tabla1[[#This Row],[card]]&amp;"-"&amp;Tabla1[[#This Row],[coffee_name]]</f>
        <v>jueves-09:17-card-ANON-0000-0000-1167-Americano</v>
      </c>
      <c r="L3159" t="str">
        <f>IF(COUNTIF($K$2:K3159,K3159)=1,"único","repetido")</f>
        <v>único</v>
      </c>
    </row>
    <row r="3160" spans="1:12" x14ac:dyDescent="0.3">
      <c r="A3160" s="1">
        <v>45708</v>
      </c>
      <c r="B3160" s="2">
        <v>45708.428245648145</v>
      </c>
      <c r="C3160" s="2" t="str">
        <f>TEXT(Tabla1[[#This Row],[date]],"mmm")</f>
        <v>feb</v>
      </c>
      <c r="D3160" s="2" t="str">
        <f>TEXT(Tabla1[[#This Row],[date]],"dddd")</f>
        <v>jueves</v>
      </c>
      <c r="E3160" s="2" t="str">
        <f>TEXT(Tabla1[[#This Row],[datetime]],"hh:mm")</f>
        <v>10:16</v>
      </c>
      <c r="F3160" t="s">
        <v>3</v>
      </c>
      <c r="G3160" t="s">
        <v>1177</v>
      </c>
      <c r="H3160" t="str">
        <f>IF(ISBLANK(G3160),"cash",IF(COUNTIF($D$2:D3160,D3160)=1,"Nuevo","frecuente"))</f>
        <v>frecuente</v>
      </c>
      <c r="I3160" s="8">
        <v>35.76</v>
      </c>
      <c r="J3160" t="s">
        <v>43</v>
      </c>
      <c r="K3160" t="str">
        <f>Tabla1[[#This Row],[day_of_the_week]]&amp;"-"&amp;Tabla1[[#This Row],[hour]]&amp;"-"&amp;Tabla1[[#This Row],[cash_type]]&amp;"-"&amp;Tabla1[[#This Row],[card]]&amp;"-"&amp;Tabla1[[#This Row],[coffee_name]]</f>
        <v>jueves-10:16-card-ANON-0000-0000-1163-Cappuccino</v>
      </c>
      <c r="L3160" t="str">
        <f>IF(COUNTIF($K$2:K3160,K3160)=1,"único","repetido")</f>
        <v>único</v>
      </c>
    </row>
    <row r="3161" spans="1:12" x14ac:dyDescent="0.3">
      <c r="A3161" s="1">
        <v>45708</v>
      </c>
      <c r="B3161" s="2">
        <v>45708.428919803242</v>
      </c>
      <c r="C3161" s="2" t="str">
        <f>TEXT(Tabla1[[#This Row],[date]],"mmm")</f>
        <v>feb</v>
      </c>
      <c r="D3161" s="2" t="str">
        <f>TEXT(Tabla1[[#This Row],[date]],"dddd")</f>
        <v>jueves</v>
      </c>
      <c r="E3161" s="2" t="str">
        <f>TEXT(Tabla1[[#This Row],[datetime]],"hh:mm")</f>
        <v>10:17</v>
      </c>
      <c r="F3161" t="s">
        <v>3</v>
      </c>
      <c r="G3161" t="s">
        <v>1177</v>
      </c>
      <c r="H3161" t="str">
        <f>IF(ISBLANK(G3161),"cash",IF(COUNTIF($D$2:D3161,D3161)=1,"Nuevo","frecuente"))</f>
        <v>frecuente</v>
      </c>
      <c r="I3161" s="8">
        <v>25.96</v>
      </c>
      <c r="J3161" t="s">
        <v>11</v>
      </c>
      <c r="K3161" t="str">
        <f>Tabla1[[#This Row],[day_of_the_week]]&amp;"-"&amp;Tabla1[[#This Row],[hour]]&amp;"-"&amp;Tabla1[[#This Row],[cash_type]]&amp;"-"&amp;Tabla1[[#This Row],[card]]&amp;"-"&amp;Tabla1[[#This Row],[coffee_name]]</f>
        <v>jueves-10:17-card-ANON-0000-0000-1163-Americano</v>
      </c>
      <c r="L3161" t="str">
        <f>IF(COUNTIF($K$2:K3161,K3161)=1,"único","repetido")</f>
        <v>único</v>
      </c>
    </row>
    <row r="3162" spans="1:12" x14ac:dyDescent="0.3">
      <c r="A3162" s="1">
        <v>45708</v>
      </c>
      <c r="B3162" s="2">
        <v>45708.430844282404</v>
      </c>
      <c r="C3162" s="2" t="str">
        <f>TEXT(Tabla1[[#This Row],[date]],"mmm")</f>
        <v>feb</v>
      </c>
      <c r="D3162" s="2" t="str">
        <f>TEXT(Tabla1[[#This Row],[date]],"dddd")</f>
        <v>jueves</v>
      </c>
      <c r="E3162" s="2" t="str">
        <f>TEXT(Tabla1[[#This Row],[datetime]],"hh:mm")</f>
        <v>10:20</v>
      </c>
      <c r="F3162" t="s">
        <v>3</v>
      </c>
      <c r="G3162" t="s">
        <v>1181</v>
      </c>
      <c r="H3162" t="str">
        <f>IF(ISBLANK(G3162),"cash",IF(COUNTIF($D$2:D3162,D3162)=1,"Nuevo","frecuente"))</f>
        <v>frecuente</v>
      </c>
      <c r="I3162" s="8">
        <v>25.96</v>
      </c>
      <c r="J3162" t="s">
        <v>11</v>
      </c>
      <c r="K3162" t="str">
        <f>Tabla1[[#This Row],[day_of_the_week]]&amp;"-"&amp;Tabla1[[#This Row],[hour]]&amp;"-"&amp;Tabla1[[#This Row],[cash_type]]&amp;"-"&amp;Tabla1[[#This Row],[card]]&amp;"-"&amp;Tabla1[[#This Row],[coffee_name]]</f>
        <v>jueves-10:20-card-ANON-0000-0000-1167-Americano</v>
      </c>
      <c r="L3162" t="str">
        <f>IF(COUNTIF($K$2:K3162,K3162)=1,"único","repetido")</f>
        <v>único</v>
      </c>
    </row>
    <row r="3163" spans="1:12" x14ac:dyDescent="0.3">
      <c r="A3163" s="1">
        <v>45708</v>
      </c>
      <c r="B3163" s="2">
        <v>45708.433605868056</v>
      </c>
      <c r="C3163" s="2" t="str">
        <f>TEXT(Tabla1[[#This Row],[date]],"mmm")</f>
        <v>feb</v>
      </c>
      <c r="D3163" s="2" t="str">
        <f>TEXT(Tabla1[[#This Row],[date]],"dddd")</f>
        <v>jueves</v>
      </c>
      <c r="E3163" s="2" t="str">
        <f>TEXT(Tabla1[[#This Row],[datetime]],"hh:mm")</f>
        <v>10:24</v>
      </c>
      <c r="F3163" t="s">
        <v>3</v>
      </c>
      <c r="G3163" t="s">
        <v>1212</v>
      </c>
      <c r="H3163" t="str">
        <f>IF(ISBLANK(G3163),"cash",IF(COUNTIF($D$2:D3163,D3163)=1,"Nuevo","frecuente"))</f>
        <v>frecuente</v>
      </c>
      <c r="I3163" s="8">
        <v>25.96</v>
      </c>
      <c r="J3163" t="s">
        <v>11</v>
      </c>
      <c r="K3163" t="str">
        <f>Tabla1[[#This Row],[day_of_the_week]]&amp;"-"&amp;Tabla1[[#This Row],[hour]]&amp;"-"&amp;Tabla1[[#This Row],[cash_type]]&amp;"-"&amp;Tabla1[[#This Row],[card]]&amp;"-"&amp;Tabla1[[#This Row],[coffee_name]]</f>
        <v>jueves-10:24-card-ANON-0000-0000-1198-Americano</v>
      </c>
      <c r="L3163" t="str">
        <f>IF(COUNTIF($K$2:K3163,K3163)=1,"único","repetido")</f>
        <v>único</v>
      </c>
    </row>
    <row r="3164" spans="1:12" x14ac:dyDescent="0.3">
      <c r="A3164" s="1">
        <v>45708</v>
      </c>
      <c r="B3164" s="2">
        <v>45708.543285277781</v>
      </c>
      <c r="C3164" s="2" t="str">
        <f>TEXT(Tabla1[[#This Row],[date]],"mmm")</f>
        <v>feb</v>
      </c>
      <c r="D3164" s="2" t="str">
        <f>TEXT(Tabla1[[#This Row],[date]],"dddd")</f>
        <v>jueves</v>
      </c>
      <c r="E3164" s="2" t="str">
        <f>TEXT(Tabla1[[#This Row],[datetime]],"hh:mm")</f>
        <v>13:02</v>
      </c>
      <c r="F3164" t="s">
        <v>3</v>
      </c>
      <c r="G3164" t="s">
        <v>1217</v>
      </c>
      <c r="H3164" t="str">
        <f>IF(ISBLANK(G3164),"cash",IF(COUNTIF($D$2:D3164,D3164)=1,"Nuevo","frecuente"))</f>
        <v>frecuente</v>
      </c>
      <c r="I3164" s="8">
        <v>30.86</v>
      </c>
      <c r="J3164" t="s">
        <v>14</v>
      </c>
      <c r="K3164" t="str">
        <f>Tabla1[[#This Row],[day_of_the_week]]&amp;"-"&amp;Tabla1[[#This Row],[hour]]&amp;"-"&amp;Tabla1[[#This Row],[cash_type]]&amp;"-"&amp;Tabla1[[#This Row],[card]]&amp;"-"&amp;Tabla1[[#This Row],[coffee_name]]</f>
        <v>jueves-13:02-card-ANON-0000-0000-1203-Americano with Milk</v>
      </c>
      <c r="L3164" t="str">
        <f>IF(COUNTIF($K$2:K3164,K3164)=1,"único","repetido")</f>
        <v>único</v>
      </c>
    </row>
    <row r="3165" spans="1:12" x14ac:dyDescent="0.3">
      <c r="A3165" s="1">
        <v>45708</v>
      </c>
      <c r="B3165" s="2">
        <v>45708.597605312498</v>
      </c>
      <c r="C3165" s="2" t="str">
        <f>TEXT(Tabla1[[#This Row],[date]],"mmm")</f>
        <v>feb</v>
      </c>
      <c r="D3165" s="2" t="str">
        <f>TEXT(Tabla1[[#This Row],[date]],"dddd")</f>
        <v>jueves</v>
      </c>
      <c r="E3165" s="2" t="str">
        <f>TEXT(Tabla1[[#This Row],[datetime]],"hh:mm")</f>
        <v>14:20</v>
      </c>
      <c r="F3165" t="s">
        <v>3</v>
      </c>
      <c r="G3165" t="s">
        <v>1210</v>
      </c>
      <c r="H3165" t="str">
        <f>IF(ISBLANK(G3165),"cash",IF(COUNTIF($D$2:D3165,D3165)=1,"Nuevo","frecuente"))</f>
        <v>frecuente</v>
      </c>
      <c r="I3165" s="8">
        <v>35.76</v>
      </c>
      <c r="J3165" t="s">
        <v>7</v>
      </c>
      <c r="K3165" t="str">
        <f>Tabla1[[#This Row],[day_of_the_week]]&amp;"-"&amp;Tabla1[[#This Row],[hour]]&amp;"-"&amp;Tabla1[[#This Row],[cash_type]]&amp;"-"&amp;Tabla1[[#This Row],[card]]&amp;"-"&amp;Tabla1[[#This Row],[coffee_name]]</f>
        <v>jueves-14:20-card-ANON-0000-0000-1196-Latte</v>
      </c>
      <c r="L3165" t="str">
        <f>IF(COUNTIF($K$2:K3165,K3165)=1,"único","repetido")</f>
        <v>único</v>
      </c>
    </row>
    <row r="3166" spans="1:12" x14ac:dyDescent="0.3">
      <c r="A3166" s="1">
        <v>45708</v>
      </c>
      <c r="B3166" s="2">
        <v>45708.609719687498</v>
      </c>
      <c r="C3166" s="2" t="str">
        <f>TEXT(Tabla1[[#This Row],[date]],"mmm")</f>
        <v>feb</v>
      </c>
      <c r="D3166" s="2" t="str">
        <f>TEXT(Tabla1[[#This Row],[date]],"dddd")</f>
        <v>jueves</v>
      </c>
      <c r="E3166" s="2" t="str">
        <f>TEXT(Tabla1[[#This Row],[datetime]],"hh:mm")</f>
        <v>14:38</v>
      </c>
      <c r="F3166" t="s">
        <v>3</v>
      </c>
      <c r="G3166" t="s">
        <v>1177</v>
      </c>
      <c r="H3166" t="str">
        <f>IF(ISBLANK(G3166),"cash",IF(COUNTIF($D$2:D3166,D3166)=1,"Nuevo","frecuente"))</f>
        <v>frecuente</v>
      </c>
      <c r="I3166" s="8">
        <v>25.96</v>
      </c>
      <c r="J3166" t="s">
        <v>11</v>
      </c>
      <c r="K3166" t="str">
        <f>Tabla1[[#This Row],[day_of_the_week]]&amp;"-"&amp;Tabla1[[#This Row],[hour]]&amp;"-"&amp;Tabla1[[#This Row],[cash_type]]&amp;"-"&amp;Tabla1[[#This Row],[card]]&amp;"-"&amp;Tabla1[[#This Row],[coffee_name]]</f>
        <v>jueves-14:38-card-ANON-0000-0000-1163-Americano</v>
      </c>
      <c r="L3166" t="str">
        <f>IF(COUNTIF($K$2:K3166,K3166)=1,"único","repetido")</f>
        <v>único</v>
      </c>
    </row>
    <row r="3167" spans="1:12" x14ac:dyDescent="0.3">
      <c r="A3167" s="1">
        <v>45708</v>
      </c>
      <c r="B3167" s="2">
        <v>45708.638721701391</v>
      </c>
      <c r="C3167" s="2" t="str">
        <f>TEXT(Tabla1[[#This Row],[date]],"mmm")</f>
        <v>feb</v>
      </c>
      <c r="D3167" s="2" t="str">
        <f>TEXT(Tabla1[[#This Row],[date]],"dddd")</f>
        <v>jueves</v>
      </c>
      <c r="E3167" s="2" t="str">
        <f>TEXT(Tabla1[[#This Row],[datetime]],"hh:mm")</f>
        <v>15:19</v>
      </c>
      <c r="F3167" t="s">
        <v>3</v>
      </c>
      <c r="G3167" t="s">
        <v>1244</v>
      </c>
      <c r="H3167" t="str">
        <f>IF(ISBLANK(G3167),"cash",IF(COUNTIF($D$2:D3167,D3167)=1,"Nuevo","frecuente"))</f>
        <v>frecuente</v>
      </c>
      <c r="I3167" s="8">
        <v>21.06</v>
      </c>
      <c r="J3167" t="s">
        <v>35</v>
      </c>
      <c r="K3167" t="str">
        <f>Tabla1[[#This Row],[day_of_the_week]]&amp;"-"&amp;Tabla1[[#This Row],[hour]]&amp;"-"&amp;Tabla1[[#This Row],[cash_type]]&amp;"-"&amp;Tabla1[[#This Row],[card]]&amp;"-"&amp;Tabla1[[#This Row],[coffee_name]]</f>
        <v>jueves-15:19-card-ANON-0000-0000-1230-Espresso</v>
      </c>
      <c r="L3167" t="str">
        <f>IF(COUNTIF($K$2:K3167,K3167)=1,"único","repetido")</f>
        <v>único</v>
      </c>
    </row>
    <row r="3168" spans="1:12" x14ac:dyDescent="0.3">
      <c r="A3168" s="1">
        <v>45708</v>
      </c>
      <c r="B3168" s="2">
        <v>45708.670711967592</v>
      </c>
      <c r="C3168" s="2" t="str">
        <f>TEXT(Tabla1[[#This Row],[date]],"mmm")</f>
        <v>feb</v>
      </c>
      <c r="D3168" s="2" t="str">
        <f>TEXT(Tabla1[[#This Row],[date]],"dddd")</f>
        <v>jueves</v>
      </c>
      <c r="E3168" s="2" t="str">
        <f>TEXT(Tabla1[[#This Row],[datetime]],"hh:mm")</f>
        <v>16:05</v>
      </c>
      <c r="F3168" t="s">
        <v>3</v>
      </c>
      <c r="G3168" t="s">
        <v>1170</v>
      </c>
      <c r="H3168" t="str">
        <f>IF(ISBLANK(G3168),"cash",IF(COUNTIF($D$2:D3168,D3168)=1,"Nuevo","frecuente"))</f>
        <v>frecuente</v>
      </c>
      <c r="I3168" s="8">
        <v>35.76</v>
      </c>
      <c r="J3168" t="s">
        <v>43</v>
      </c>
      <c r="K3168" t="str">
        <f>Tabla1[[#This Row],[day_of_the_week]]&amp;"-"&amp;Tabla1[[#This Row],[hour]]&amp;"-"&amp;Tabla1[[#This Row],[cash_type]]&amp;"-"&amp;Tabla1[[#This Row],[card]]&amp;"-"&amp;Tabla1[[#This Row],[coffee_name]]</f>
        <v>jueves-16:05-card-ANON-0000-0000-1156-Cappuccino</v>
      </c>
      <c r="L3168" t="str">
        <f>IF(COUNTIF($K$2:K3168,K3168)=1,"único","repetido")</f>
        <v>único</v>
      </c>
    </row>
    <row r="3169" spans="1:12" x14ac:dyDescent="0.3">
      <c r="A3169" s="1">
        <v>45708</v>
      </c>
      <c r="B3169" s="2">
        <v>45708.707715601849</v>
      </c>
      <c r="C3169" s="2" t="str">
        <f>TEXT(Tabla1[[#This Row],[date]],"mmm")</f>
        <v>feb</v>
      </c>
      <c r="D3169" s="2" t="str">
        <f>TEXT(Tabla1[[#This Row],[date]],"dddd")</f>
        <v>jueves</v>
      </c>
      <c r="E3169" s="2" t="str">
        <f>TEXT(Tabla1[[#This Row],[datetime]],"hh:mm")</f>
        <v>16:59</v>
      </c>
      <c r="F3169" t="s">
        <v>3</v>
      </c>
      <c r="G3169" t="s">
        <v>1245</v>
      </c>
      <c r="H3169" t="str">
        <f>IF(ISBLANK(G3169),"cash",IF(COUNTIF($D$2:D3169,D3169)=1,"Nuevo","frecuente"))</f>
        <v>frecuente</v>
      </c>
      <c r="I3169" s="8">
        <v>35.76</v>
      </c>
      <c r="J3169" t="s">
        <v>43</v>
      </c>
      <c r="K3169" t="str">
        <f>Tabla1[[#This Row],[day_of_the_week]]&amp;"-"&amp;Tabla1[[#This Row],[hour]]&amp;"-"&amp;Tabla1[[#This Row],[cash_type]]&amp;"-"&amp;Tabla1[[#This Row],[card]]&amp;"-"&amp;Tabla1[[#This Row],[coffee_name]]</f>
        <v>jueves-16:59-card-ANON-0000-0000-1231-Cappuccino</v>
      </c>
      <c r="L3169" t="str">
        <f>IF(COUNTIF($K$2:K3169,K3169)=1,"único","repetido")</f>
        <v>único</v>
      </c>
    </row>
    <row r="3170" spans="1:12" x14ac:dyDescent="0.3">
      <c r="A3170" s="1">
        <v>45708</v>
      </c>
      <c r="B3170" s="2">
        <v>45708.70876090278</v>
      </c>
      <c r="C3170" s="2" t="str">
        <f>TEXT(Tabla1[[#This Row],[date]],"mmm")</f>
        <v>feb</v>
      </c>
      <c r="D3170" s="2" t="str">
        <f>TEXT(Tabla1[[#This Row],[date]],"dddd")</f>
        <v>jueves</v>
      </c>
      <c r="E3170" s="2" t="str">
        <f>TEXT(Tabla1[[#This Row],[datetime]],"hh:mm")</f>
        <v>17:00</v>
      </c>
      <c r="F3170" t="s">
        <v>3</v>
      </c>
      <c r="G3170" t="s">
        <v>1245</v>
      </c>
      <c r="H3170" t="str">
        <f>IF(ISBLANK(G3170),"cash",IF(COUNTIF($D$2:D3170,D3170)=1,"Nuevo","frecuente"))</f>
        <v>frecuente</v>
      </c>
      <c r="I3170" s="8">
        <v>35.76</v>
      </c>
      <c r="J3170" t="s">
        <v>9</v>
      </c>
      <c r="K3170" t="str">
        <f>Tabla1[[#This Row],[day_of_the_week]]&amp;"-"&amp;Tabla1[[#This Row],[hour]]&amp;"-"&amp;Tabla1[[#This Row],[cash_type]]&amp;"-"&amp;Tabla1[[#This Row],[card]]&amp;"-"&amp;Tabla1[[#This Row],[coffee_name]]</f>
        <v>jueves-17:00-card-ANON-0000-0000-1231-Hot Chocolate</v>
      </c>
      <c r="L3170" t="str">
        <f>IF(COUNTIF($K$2:K3170,K3170)=1,"único","repetido")</f>
        <v>único</v>
      </c>
    </row>
    <row r="3171" spans="1:12" x14ac:dyDescent="0.3">
      <c r="A3171" s="1">
        <v>45708</v>
      </c>
      <c r="B3171" s="2">
        <v>45708.713518356482</v>
      </c>
      <c r="C3171" s="2" t="str">
        <f>TEXT(Tabla1[[#This Row],[date]],"mmm")</f>
        <v>feb</v>
      </c>
      <c r="D3171" s="2" t="str">
        <f>TEXT(Tabla1[[#This Row],[date]],"dddd")</f>
        <v>jueves</v>
      </c>
      <c r="E3171" s="2" t="str">
        <f>TEXT(Tabla1[[#This Row],[datetime]],"hh:mm")</f>
        <v>17:07</v>
      </c>
      <c r="F3171" t="s">
        <v>3</v>
      </c>
      <c r="G3171" t="s">
        <v>1177</v>
      </c>
      <c r="H3171" t="str">
        <f>IF(ISBLANK(G3171),"cash",IF(COUNTIF($D$2:D3171,D3171)=1,"Nuevo","frecuente"))</f>
        <v>frecuente</v>
      </c>
      <c r="I3171" s="8">
        <v>25.96</v>
      </c>
      <c r="J3171" t="s">
        <v>11</v>
      </c>
      <c r="K3171" t="str">
        <f>Tabla1[[#This Row],[day_of_the_week]]&amp;"-"&amp;Tabla1[[#This Row],[hour]]&amp;"-"&amp;Tabla1[[#This Row],[cash_type]]&amp;"-"&amp;Tabla1[[#This Row],[card]]&amp;"-"&amp;Tabla1[[#This Row],[coffee_name]]</f>
        <v>jueves-17:07-card-ANON-0000-0000-1163-Americano</v>
      </c>
      <c r="L3171" t="str">
        <f>IF(COUNTIF($K$2:K3171,K3171)=1,"único","repetido")</f>
        <v>único</v>
      </c>
    </row>
    <row r="3172" spans="1:12" x14ac:dyDescent="0.3">
      <c r="A3172" s="1">
        <v>45708</v>
      </c>
      <c r="B3172" s="2">
        <v>45708.789984131945</v>
      </c>
      <c r="C3172" s="2" t="str">
        <f>TEXT(Tabla1[[#This Row],[date]],"mmm")</f>
        <v>feb</v>
      </c>
      <c r="D3172" s="2" t="str">
        <f>TEXT(Tabla1[[#This Row],[date]],"dddd")</f>
        <v>jueves</v>
      </c>
      <c r="E3172" s="2" t="str">
        <f>TEXT(Tabla1[[#This Row],[datetime]],"hh:mm")</f>
        <v>18:57</v>
      </c>
      <c r="F3172" t="s">
        <v>3</v>
      </c>
      <c r="G3172" t="s">
        <v>1246</v>
      </c>
      <c r="H3172" t="str">
        <f>IF(ISBLANK(G3172),"cash",IF(COUNTIF($D$2:D3172,D3172)=1,"Nuevo","frecuente"))</f>
        <v>frecuente</v>
      </c>
      <c r="I3172" s="8">
        <v>25.96</v>
      </c>
      <c r="J3172" t="s">
        <v>11</v>
      </c>
      <c r="K3172" t="str">
        <f>Tabla1[[#This Row],[day_of_the_week]]&amp;"-"&amp;Tabla1[[#This Row],[hour]]&amp;"-"&amp;Tabla1[[#This Row],[cash_type]]&amp;"-"&amp;Tabla1[[#This Row],[card]]&amp;"-"&amp;Tabla1[[#This Row],[coffee_name]]</f>
        <v>jueves-18:57-card-ANON-0000-0000-1232-Americano</v>
      </c>
      <c r="L3172" t="str">
        <f>IF(COUNTIF($K$2:K3172,K3172)=1,"único","repetido")</f>
        <v>único</v>
      </c>
    </row>
    <row r="3173" spans="1:12" x14ac:dyDescent="0.3">
      <c r="A3173" s="1">
        <v>45708</v>
      </c>
      <c r="B3173" s="2">
        <v>45708.792954583332</v>
      </c>
      <c r="C3173" s="2" t="str">
        <f>TEXT(Tabla1[[#This Row],[date]],"mmm")</f>
        <v>feb</v>
      </c>
      <c r="D3173" s="2" t="str">
        <f>TEXT(Tabla1[[#This Row],[date]],"dddd")</f>
        <v>jueves</v>
      </c>
      <c r="E3173" s="2" t="str">
        <f>TEXT(Tabla1[[#This Row],[datetime]],"hh:mm")</f>
        <v>19:01</v>
      </c>
      <c r="F3173" t="s">
        <v>3</v>
      </c>
      <c r="G3173" t="s">
        <v>1247</v>
      </c>
      <c r="H3173" t="str">
        <f>IF(ISBLANK(G3173),"cash",IF(COUNTIF($D$2:D3173,D3173)=1,"Nuevo","frecuente"))</f>
        <v>frecuente</v>
      </c>
      <c r="I3173" s="8">
        <v>35.76</v>
      </c>
      <c r="J3173" t="s">
        <v>9</v>
      </c>
      <c r="K3173" t="str">
        <f>Tabla1[[#This Row],[day_of_the_week]]&amp;"-"&amp;Tabla1[[#This Row],[hour]]&amp;"-"&amp;Tabla1[[#This Row],[cash_type]]&amp;"-"&amp;Tabla1[[#This Row],[card]]&amp;"-"&amp;Tabla1[[#This Row],[coffee_name]]</f>
        <v>jueves-19:01-card-ANON-0000-0000-1233-Hot Chocolate</v>
      </c>
      <c r="L3173" t="str">
        <f>IF(COUNTIF($K$2:K3173,K3173)=1,"único","repetido")</f>
        <v>único</v>
      </c>
    </row>
    <row r="3174" spans="1:12" x14ac:dyDescent="0.3">
      <c r="A3174" s="1">
        <v>45708</v>
      </c>
      <c r="B3174" s="2">
        <v>45708.796823703706</v>
      </c>
      <c r="C3174" s="2" t="str">
        <f>TEXT(Tabla1[[#This Row],[date]],"mmm")</f>
        <v>feb</v>
      </c>
      <c r="D3174" s="2" t="str">
        <f>TEXT(Tabla1[[#This Row],[date]],"dddd")</f>
        <v>jueves</v>
      </c>
      <c r="E3174" s="2" t="str">
        <f>TEXT(Tabla1[[#This Row],[datetime]],"hh:mm")</f>
        <v>19:07</v>
      </c>
      <c r="F3174" t="s">
        <v>3</v>
      </c>
      <c r="G3174" t="s">
        <v>1248</v>
      </c>
      <c r="H3174" t="str">
        <f>IF(ISBLANK(G3174),"cash",IF(COUNTIF($D$2:D3174,D3174)=1,"Nuevo","frecuente"))</f>
        <v>frecuente</v>
      </c>
      <c r="I3174" s="8">
        <v>35.76</v>
      </c>
      <c r="J3174" t="s">
        <v>18</v>
      </c>
      <c r="K3174" t="str">
        <f>Tabla1[[#This Row],[day_of_the_week]]&amp;"-"&amp;Tabla1[[#This Row],[hour]]&amp;"-"&amp;Tabla1[[#This Row],[cash_type]]&amp;"-"&amp;Tabla1[[#This Row],[card]]&amp;"-"&amp;Tabla1[[#This Row],[coffee_name]]</f>
        <v>jueves-19:07-card-ANON-0000-0000-1234-Cocoa</v>
      </c>
      <c r="L3174" t="str">
        <f>IF(COUNTIF($K$2:K3174,K3174)=1,"único","repetido")</f>
        <v>único</v>
      </c>
    </row>
    <row r="3175" spans="1:12" x14ac:dyDescent="0.3">
      <c r="A3175" s="1">
        <v>45708</v>
      </c>
      <c r="B3175" s="2">
        <v>45708.838236087962</v>
      </c>
      <c r="C3175" s="2" t="str">
        <f>TEXT(Tabla1[[#This Row],[date]],"mmm")</f>
        <v>feb</v>
      </c>
      <c r="D3175" s="2" t="str">
        <f>TEXT(Tabla1[[#This Row],[date]],"dddd")</f>
        <v>jueves</v>
      </c>
      <c r="E3175" s="2" t="str">
        <f>TEXT(Tabla1[[#This Row],[datetime]],"hh:mm")</f>
        <v>20:07</v>
      </c>
      <c r="F3175" t="s">
        <v>3</v>
      </c>
      <c r="G3175" t="s">
        <v>1183</v>
      </c>
      <c r="H3175" t="str">
        <f>IF(ISBLANK(G3175),"cash",IF(COUNTIF($D$2:D3175,D3175)=1,"Nuevo","frecuente"))</f>
        <v>frecuente</v>
      </c>
      <c r="I3175" s="8">
        <v>35.76</v>
      </c>
      <c r="J3175" t="s">
        <v>7</v>
      </c>
      <c r="K3175" t="str">
        <f>Tabla1[[#This Row],[day_of_the_week]]&amp;"-"&amp;Tabla1[[#This Row],[hour]]&amp;"-"&amp;Tabla1[[#This Row],[cash_type]]&amp;"-"&amp;Tabla1[[#This Row],[card]]&amp;"-"&amp;Tabla1[[#This Row],[coffee_name]]</f>
        <v>jueves-20:07-card-ANON-0000-0000-1169-Latte</v>
      </c>
      <c r="L3175" t="str">
        <f>IF(COUNTIF($K$2:K3175,K3175)=1,"único","repetido")</f>
        <v>único</v>
      </c>
    </row>
    <row r="3176" spans="1:12" x14ac:dyDescent="0.3">
      <c r="A3176" s="1">
        <v>45709</v>
      </c>
      <c r="B3176" s="2">
        <v>45709.291069537037</v>
      </c>
      <c r="C3176" s="2" t="str">
        <f>TEXT(Tabla1[[#This Row],[date]],"mmm")</f>
        <v>feb</v>
      </c>
      <c r="D3176" s="2" t="str">
        <f>TEXT(Tabla1[[#This Row],[date]],"dddd")</f>
        <v>viernes</v>
      </c>
      <c r="E3176" s="2" t="str">
        <f>TEXT(Tabla1[[#This Row],[datetime]],"hh:mm")</f>
        <v>06:59</v>
      </c>
      <c r="F3176" t="s">
        <v>3</v>
      </c>
      <c r="G3176" t="s">
        <v>1177</v>
      </c>
      <c r="H3176" t="str">
        <f>IF(ISBLANK(G3176),"cash",IF(COUNTIF($D$2:D3176,D3176)=1,"Nuevo","frecuente"))</f>
        <v>frecuente</v>
      </c>
      <c r="I3176" s="8">
        <v>25.96</v>
      </c>
      <c r="J3176" t="s">
        <v>11</v>
      </c>
      <c r="K3176" t="str">
        <f>Tabla1[[#This Row],[day_of_the_week]]&amp;"-"&amp;Tabla1[[#This Row],[hour]]&amp;"-"&amp;Tabla1[[#This Row],[cash_type]]&amp;"-"&amp;Tabla1[[#This Row],[card]]&amp;"-"&amp;Tabla1[[#This Row],[coffee_name]]</f>
        <v>viernes-06:59-card-ANON-0000-0000-1163-Americano</v>
      </c>
      <c r="L3176" t="str">
        <f>IF(COUNTIF($K$2:K3176,K3176)=1,"único","repetido")</f>
        <v>único</v>
      </c>
    </row>
    <row r="3177" spans="1:12" x14ac:dyDescent="0.3">
      <c r="A3177" s="1">
        <v>45709</v>
      </c>
      <c r="B3177" s="2">
        <v>45709.40381491898</v>
      </c>
      <c r="C3177" s="2" t="str">
        <f>TEXT(Tabla1[[#This Row],[date]],"mmm")</f>
        <v>feb</v>
      </c>
      <c r="D3177" s="2" t="str">
        <f>TEXT(Tabla1[[#This Row],[date]],"dddd")</f>
        <v>viernes</v>
      </c>
      <c r="E3177" s="2" t="str">
        <f>TEXT(Tabla1[[#This Row],[datetime]],"hh:mm")</f>
        <v>09:41</v>
      </c>
      <c r="F3177" t="s">
        <v>3</v>
      </c>
      <c r="G3177" t="s">
        <v>1249</v>
      </c>
      <c r="H3177" t="str">
        <f>IF(ISBLANK(G3177),"cash",IF(COUNTIF($D$2:D3177,D3177)=1,"Nuevo","frecuente"))</f>
        <v>frecuente</v>
      </c>
      <c r="I3177" s="8">
        <v>35.76</v>
      </c>
      <c r="J3177" t="s">
        <v>7</v>
      </c>
      <c r="K3177" t="str">
        <f>Tabla1[[#This Row],[day_of_the_week]]&amp;"-"&amp;Tabla1[[#This Row],[hour]]&amp;"-"&amp;Tabla1[[#This Row],[cash_type]]&amp;"-"&amp;Tabla1[[#This Row],[card]]&amp;"-"&amp;Tabla1[[#This Row],[coffee_name]]</f>
        <v>viernes-09:41-card-ANON-0000-0000-1235-Latte</v>
      </c>
      <c r="L3177" t="str">
        <f>IF(COUNTIF($K$2:K3177,K3177)=1,"único","repetido")</f>
        <v>único</v>
      </c>
    </row>
    <row r="3178" spans="1:12" x14ac:dyDescent="0.3">
      <c r="A3178" s="1">
        <v>45709</v>
      </c>
      <c r="B3178" s="2">
        <v>45709.409269884258</v>
      </c>
      <c r="C3178" s="2" t="str">
        <f>TEXT(Tabla1[[#This Row],[date]],"mmm")</f>
        <v>feb</v>
      </c>
      <c r="D3178" s="2" t="str">
        <f>TEXT(Tabla1[[#This Row],[date]],"dddd")</f>
        <v>viernes</v>
      </c>
      <c r="E3178" s="2" t="str">
        <f>TEXT(Tabla1[[#This Row],[datetime]],"hh:mm")</f>
        <v>09:49</v>
      </c>
      <c r="F3178" t="s">
        <v>3</v>
      </c>
      <c r="G3178" t="s">
        <v>1250</v>
      </c>
      <c r="H3178" t="str">
        <f>IF(ISBLANK(G3178),"cash",IF(COUNTIF($D$2:D3178,D3178)=1,"Nuevo","frecuente"))</f>
        <v>frecuente</v>
      </c>
      <c r="I3178" s="8">
        <v>35.76</v>
      </c>
      <c r="J3178" t="s">
        <v>43</v>
      </c>
      <c r="K3178" t="str">
        <f>Tabla1[[#This Row],[day_of_the_week]]&amp;"-"&amp;Tabla1[[#This Row],[hour]]&amp;"-"&amp;Tabla1[[#This Row],[cash_type]]&amp;"-"&amp;Tabla1[[#This Row],[card]]&amp;"-"&amp;Tabla1[[#This Row],[coffee_name]]</f>
        <v>viernes-09:49-card-ANON-0000-0000-1236-Cappuccino</v>
      </c>
      <c r="L3178" t="str">
        <f>IF(COUNTIF($K$2:K3178,K3178)=1,"único","repetido")</f>
        <v>único</v>
      </c>
    </row>
    <row r="3179" spans="1:12" x14ac:dyDescent="0.3">
      <c r="A3179" s="1">
        <v>45709</v>
      </c>
      <c r="B3179" s="2">
        <v>45709.410562557867</v>
      </c>
      <c r="C3179" s="2" t="str">
        <f>TEXT(Tabla1[[#This Row],[date]],"mmm")</f>
        <v>feb</v>
      </c>
      <c r="D3179" s="2" t="str">
        <f>TEXT(Tabla1[[#This Row],[date]],"dddd")</f>
        <v>viernes</v>
      </c>
      <c r="E3179" s="2" t="str">
        <f>TEXT(Tabla1[[#This Row],[datetime]],"hh:mm")</f>
        <v>09:51</v>
      </c>
      <c r="F3179" t="s">
        <v>3</v>
      </c>
      <c r="G3179" t="s">
        <v>1251</v>
      </c>
      <c r="H3179" t="str">
        <f>IF(ISBLANK(G3179),"cash",IF(COUNTIF($D$2:D3179,D3179)=1,"Nuevo","frecuente"))</f>
        <v>frecuente</v>
      </c>
      <c r="I3179" s="8">
        <v>21.06</v>
      </c>
      <c r="J3179" t="s">
        <v>35</v>
      </c>
      <c r="K3179" t="str">
        <f>Tabla1[[#This Row],[day_of_the_week]]&amp;"-"&amp;Tabla1[[#This Row],[hour]]&amp;"-"&amp;Tabla1[[#This Row],[cash_type]]&amp;"-"&amp;Tabla1[[#This Row],[card]]&amp;"-"&amp;Tabla1[[#This Row],[coffee_name]]</f>
        <v>viernes-09:51-card-ANON-0000-0000-1237-Espresso</v>
      </c>
      <c r="L3179" t="str">
        <f>IF(COUNTIF($K$2:K3179,K3179)=1,"único","repetido")</f>
        <v>único</v>
      </c>
    </row>
    <row r="3180" spans="1:12" x14ac:dyDescent="0.3">
      <c r="A3180" s="1">
        <v>45709</v>
      </c>
      <c r="B3180" s="2">
        <v>45709.429293726855</v>
      </c>
      <c r="C3180" s="2" t="str">
        <f>TEXT(Tabla1[[#This Row],[date]],"mmm")</f>
        <v>feb</v>
      </c>
      <c r="D3180" s="2" t="str">
        <f>TEXT(Tabla1[[#This Row],[date]],"dddd")</f>
        <v>viernes</v>
      </c>
      <c r="E3180" s="2" t="str">
        <f>TEXT(Tabla1[[#This Row],[datetime]],"hh:mm")</f>
        <v>10:18</v>
      </c>
      <c r="F3180" t="s">
        <v>3</v>
      </c>
      <c r="G3180" t="s">
        <v>1246</v>
      </c>
      <c r="H3180" t="str">
        <f>IF(ISBLANK(G3180),"cash",IF(COUNTIF($D$2:D3180,D3180)=1,"Nuevo","frecuente"))</f>
        <v>frecuente</v>
      </c>
      <c r="I3180" s="8">
        <v>25.96</v>
      </c>
      <c r="J3180" t="s">
        <v>11</v>
      </c>
      <c r="K3180" t="str">
        <f>Tabla1[[#This Row],[day_of_the_week]]&amp;"-"&amp;Tabla1[[#This Row],[hour]]&amp;"-"&amp;Tabla1[[#This Row],[cash_type]]&amp;"-"&amp;Tabla1[[#This Row],[card]]&amp;"-"&amp;Tabla1[[#This Row],[coffee_name]]</f>
        <v>viernes-10:18-card-ANON-0000-0000-1232-Americano</v>
      </c>
      <c r="L3180" t="str">
        <f>IF(COUNTIF($K$2:K3180,K3180)=1,"único","repetido")</f>
        <v>único</v>
      </c>
    </row>
    <row r="3181" spans="1:12" x14ac:dyDescent="0.3">
      <c r="A3181" s="1">
        <v>45709</v>
      </c>
      <c r="B3181" s="2">
        <v>45709.465364918979</v>
      </c>
      <c r="C3181" s="2" t="str">
        <f>TEXT(Tabla1[[#This Row],[date]],"mmm")</f>
        <v>feb</v>
      </c>
      <c r="D3181" s="2" t="str">
        <f>TEXT(Tabla1[[#This Row],[date]],"dddd")</f>
        <v>viernes</v>
      </c>
      <c r="E3181" s="2" t="str">
        <f>TEXT(Tabla1[[#This Row],[datetime]],"hh:mm")</f>
        <v>11:10</v>
      </c>
      <c r="F3181" t="s">
        <v>3</v>
      </c>
      <c r="G3181" t="s">
        <v>1177</v>
      </c>
      <c r="H3181" t="str">
        <f>IF(ISBLANK(G3181),"cash",IF(COUNTIF($D$2:D3181,D3181)=1,"Nuevo","frecuente"))</f>
        <v>frecuente</v>
      </c>
      <c r="I3181" s="8">
        <v>30.86</v>
      </c>
      <c r="J3181" t="s">
        <v>14</v>
      </c>
      <c r="K3181" t="str">
        <f>Tabla1[[#This Row],[day_of_the_week]]&amp;"-"&amp;Tabla1[[#This Row],[hour]]&amp;"-"&amp;Tabla1[[#This Row],[cash_type]]&amp;"-"&amp;Tabla1[[#This Row],[card]]&amp;"-"&amp;Tabla1[[#This Row],[coffee_name]]</f>
        <v>viernes-11:10-card-ANON-0000-0000-1163-Americano with Milk</v>
      </c>
      <c r="L3181" t="str">
        <f>IF(COUNTIF($K$2:K3181,K3181)=1,"único","repetido")</f>
        <v>único</v>
      </c>
    </row>
    <row r="3182" spans="1:12" x14ac:dyDescent="0.3">
      <c r="A3182" s="1">
        <v>45709</v>
      </c>
      <c r="B3182" s="2">
        <v>45709.503347592596</v>
      </c>
      <c r="C3182" s="2" t="str">
        <f>TEXT(Tabla1[[#This Row],[date]],"mmm")</f>
        <v>feb</v>
      </c>
      <c r="D3182" s="2" t="str">
        <f>TEXT(Tabla1[[#This Row],[date]],"dddd")</f>
        <v>viernes</v>
      </c>
      <c r="E3182" s="2" t="str">
        <f>TEXT(Tabla1[[#This Row],[datetime]],"hh:mm")</f>
        <v>12:04</v>
      </c>
      <c r="F3182" t="s">
        <v>3</v>
      </c>
      <c r="G3182" t="s">
        <v>1124</v>
      </c>
      <c r="H3182" t="str">
        <f>IF(ISBLANK(G3182),"cash",IF(COUNTIF($D$2:D3182,D3182)=1,"Nuevo","frecuente"))</f>
        <v>frecuente</v>
      </c>
      <c r="I3182" s="8">
        <v>25.96</v>
      </c>
      <c r="J3182" t="s">
        <v>11</v>
      </c>
      <c r="K3182" t="str">
        <f>Tabla1[[#This Row],[day_of_the_week]]&amp;"-"&amp;Tabla1[[#This Row],[hour]]&amp;"-"&amp;Tabla1[[#This Row],[cash_type]]&amp;"-"&amp;Tabla1[[#This Row],[card]]&amp;"-"&amp;Tabla1[[#This Row],[coffee_name]]</f>
        <v>viernes-12:04-card-ANON-0000-0000-1110-Americano</v>
      </c>
      <c r="L3182" t="str">
        <f>IF(COUNTIF($K$2:K3182,K3182)=1,"único","repetido")</f>
        <v>único</v>
      </c>
    </row>
    <row r="3183" spans="1:12" x14ac:dyDescent="0.3">
      <c r="A3183" s="1">
        <v>45709</v>
      </c>
      <c r="B3183" s="2">
        <v>45709.505356087961</v>
      </c>
      <c r="C3183" s="2" t="str">
        <f>TEXT(Tabla1[[#This Row],[date]],"mmm")</f>
        <v>feb</v>
      </c>
      <c r="D3183" s="2" t="str">
        <f>TEXT(Tabla1[[#This Row],[date]],"dddd")</f>
        <v>viernes</v>
      </c>
      <c r="E3183" s="2" t="str">
        <f>TEXT(Tabla1[[#This Row],[datetime]],"hh:mm")</f>
        <v>12:07</v>
      </c>
      <c r="F3183" t="s">
        <v>3</v>
      </c>
      <c r="G3183" t="s">
        <v>1252</v>
      </c>
      <c r="H3183" t="str">
        <f>IF(ISBLANK(G3183),"cash",IF(COUNTIF($D$2:D3183,D3183)=1,"Nuevo","frecuente"))</f>
        <v>frecuente</v>
      </c>
      <c r="I3183" s="8">
        <v>25.96</v>
      </c>
      <c r="J3183" t="s">
        <v>11</v>
      </c>
      <c r="K3183" t="str">
        <f>Tabla1[[#This Row],[day_of_the_week]]&amp;"-"&amp;Tabla1[[#This Row],[hour]]&amp;"-"&amp;Tabla1[[#This Row],[cash_type]]&amp;"-"&amp;Tabla1[[#This Row],[card]]&amp;"-"&amp;Tabla1[[#This Row],[coffee_name]]</f>
        <v>viernes-12:07-card-ANON-0000-0000-1238-Americano</v>
      </c>
      <c r="L3183" t="str">
        <f>IF(COUNTIF($K$2:K3183,K3183)=1,"único","repetido")</f>
        <v>único</v>
      </c>
    </row>
    <row r="3184" spans="1:12" x14ac:dyDescent="0.3">
      <c r="A3184" s="1">
        <v>45709</v>
      </c>
      <c r="B3184" s="2">
        <v>45709.539097199071</v>
      </c>
      <c r="C3184" s="2" t="str">
        <f>TEXT(Tabla1[[#This Row],[date]],"mmm")</f>
        <v>feb</v>
      </c>
      <c r="D3184" s="2" t="str">
        <f>TEXT(Tabla1[[#This Row],[date]],"dddd")</f>
        <v>viernes</v>
      </c>
      <c r="E3184" s="2" t="str">
        <f>TEXT(Tabla1[[#This Row],[datetime]],"hh:mm")</f>
        <v>12:56</v>
      </c>
      <c r="F3184" t="s">
        <v>3</v>
      </c>
      <c r="G3184" t="s">
        <v>1212</v>
      </c>
      <c r="H3184" t="str">
        <f>IF(ISBLANK(G3184),"cash",IF(COUNTIF($D$2:D3184,D3184)=1,"Nuevo","frecuente"))</f>
        <v>frecuente</v>
      </c>
      <c r="I3184" s="8">
        <v>25.96</v>
      </c>
      <c r="J3184" t="s">
        <v>11</v>
      </c>
      <c r="K3184" t="str">
        <f>Tabla1[[#This Row],[day_of_the_week]]&amp;"-"&amp;Tabla1[[#This Row],[hour]]&amp;"-"&amp;Tabla1[[#This Row],[cash_type]]&amp;"-"&amp;Tabla1[[#This Row],[card]]&amp;"-"&amp;Tabla1[[#This Row],[coffee_name]]</f>
        <v>viernes-12:56-card-ANON-0000-0000-1198-Americano</v>
      </c>
      <c r="L3184" t="str">
        <f>IF(COUNTIF($K$2:K3184,K3184)=1,"único","repetido")</f>
        <v>único</v>
      </c>
    </row>
    <row r="3185" spans="1:12" x14ac:dyDescent="0.3">
      <c r="A3185" s="1">
        <v>45709</v>
      </c>
      <c r="B3185" s="2">
        <v>45709.539616435184</v>
      </c>
      <c r="C3185" s="2" t="str">
        <f>TEXT(Tabla1[[#This Row],[date]],"mmm")</f>
        <v>feb</v>
      </c>
      <c r="D3185" s="2" t="str">
        <f>TEXT(Tabla1[[#This Row],[date]],"dddd")</f>
        <v>viernes</v>
      </c>
      <c r="E3185" s="2" t="str">
        <f>TEXT(Tabla1[[#This Row],[datetime]],"hh:mm")</f>
        <v>12:57</v>
      </c>
      <c r="F3185" t="s">
        <v>3</v>
      </c>
      <c r="G3185" t="s">
        <v>1181</v>
      </c>
      <c r="H3185" t="str">
        <f>IF(ISBLANK(G3185),"cash",IF(COUNTIF($D$2:D3185,D3185)=1,"Nuevo","frecuente"))</f>
        <v>frecuente</v>
      </c>
      <c r="I3185" s="8">
        <v>25.96</v>
      </c>
      <c r="J3185" t="s">
        <v>11</v>
      </c>
      <c r="K3185" t="str">
        <f>Tabla1[[#This Row],[day_of_the_week]]&amp;"-"&amp;Tabla1[[#This Row],[hour]]&amp;"-"&amp;Tabla1[[#This Row],[cash_type]]&amp;"-"&amp;Tabla1[[#This Row],[card]]&amp;"-"&amp;Tabla1[[#This Row],[coffee_name]]</f>
        <v>viernes-12:57-card-ANON-0000-0000-1167-Americano</v>
      </c>
      <c r="L3185" t="str">
        <f>IF(COUNTIF($K$2:K3185,K3185)=1,"único","repetido")</f>
        <v>único</v>
      </c>
    </row>
    <row r="3186" spans="1:12" x14ac:dyDescent="0.3">
      <c r="A3186" s="1">
        <v>45709</v>
      </c>
      <c r="B3186" s="2">
        <v>45709.546330173609</v>
      </c>
      <c r="C3186" s="2" t="str">
        <f>TEXT(Tabla1[[#This Row],[date]],"mmm")</f>
        <v>feb</v>
      </c>
      <c r="D3186" s="2" t="str">
        <f>TEXT(Tabla1[[#This Row],[date]],"dddd")</f>
        <v>viernes</v>
      </c>
      <c r="E3186" s="2" t="str">
        <f>TEXT(Tabla1[[#This Row],[datetime]],"hh:mm")</f>
        <v>13:06</v>
      </c>
      <c r="F3186" t="s">
        <v>3</v>
      </c>
      <c r="G3186" t="s">
        <v>1217</v>
      </c>
      <c r="H3186" t="str">
        <f>IF(ISBLANK(G3186),"cash",IF(COUNTIF($D$2:D3186,D3186)=1,"Nuevo","frecuente"))</f>
        <v>frecuente</v>
      </c>
      <c r="I3186" s="8">
        <v>25.96</v>
      </c>
      <c r="J3186" t="s">
        <v>11</v>
      </c>
      <c r="K3186" t="str">
        <f>Tabla1[[#This Row],[day_of_the_week]]&amp;"-"&amp;Tabla1[[#This Row],[hour]]&amp;"-"&amp;Tabla1[[#This Row],[cash_type]]&amp;"-"&amp;Tabla1[[#This Row],[card]]&amp;"-"&amp;Tabla1[[#This Row],[coffee_name]]</f>
        <v>viernes-13:06-card-ANON-0000-0000-1203-Americano</v>
      </c>
      <c r="L3186" t="str">
        <f>IF(COUNTIF($K$2:K3186,K3186)=1,"único","repetido")</f>
        <v>único</v>
      </c>
    </row>
    <row r="3187" spans="1:12" x14ac:dyDescent="0.3">
      <c r="A3187" s="1">
        <v>45709</v>
      </c>
      <c r="B3187" s="2">
        <v>45709.595773182868</v>
      </c>
      <c r="C3187" s="2" t="str">
        <f>TEXT(Tabla1[[#This Row],[date]],"mmm")</f>
        <v>feb</v>
      </c>
      <c r="D3187" s="2" t="str">
        <f>TEXT(Tabla1[[#This Row],[date]],"dddd")</f>
        <v>viernes</v>
      </c>
      <c r="E3187" s="2" t="str">
        <f>TEXT(Tabla1[[#This Row],[datetime]],"hh:mm")</f>
        <v>14:17</v>
      </c>
      <c r="F3187" t="s">
        <v>3</v>
      </c>
      <c r="G3187" t="s">
        <v>1217</v>
      </c>
      <c r="H3187" t="str">
        <f>IF(ISBLANK(G3187),"cash",IF(COUNTIF($D$2:D3187,D3187)=1,"Nuevo","frecuente"))</f>
        <v>frecuente</v>
      </c>
      <c r="I3187" s="8">
        <v>25.96</v>
      </c>
      <c r="J3187" t="s">
        <v>11</v>
      </c>
      <c r="K3187" t="str">
        <f>Tabla1[[#This Row],[day_of_the_week]]&amp;"-"&amp;Tabla1[[#This Row],[hour]]&amp;"-"&amp;Tabla1[[#This Row],[cash_type]]&amp;"-"&amp;Tabla1[[#This Row],[card]]&amp;"-"&amp;Tabla1[[#This Row],[coffee_name]]</f>
        <v>viernes-14:17-card-ANON-0000-0000-1203-Americano</v>
      </c>
      <c r="L3187" t="str">
        <f>IF(COUNTIF($K$2:K3187,K3187)=1,"único","repetido")</f>
        <v>único</v>
      </c>
    </row>
    <row r="3188" spans="1:12" x14ac:dyDescent="0.3">
      <c r="A3188" s="1">
        <v>45709</v>
      </c>
      <c r="B3188" s="2">
        <v>45709.637861886571</v>
      </c>
      <c r="C3188" s="2" t="str">
        <f>TEXT(Tabla1[[#This Row],[date]],"mmm")</f>
        <v>feb</v>
      </c>
      <c r="D3188" s="2" t="str">
        <f>TEXT(Tabla1[[#This Row],[date]],"dddd")</f>
        <v>viernes</v>
      </c>
      <c r="E3188" s="2" t="str">
        <f>TEXT(Tabla1[[#This Row],[datetime]],"hh:mm")</f>
        <v>15:18</v>
      </c>
      <c r="F3188" t="s">
        <v>3</v>
      </c>
      <c r="G3188" t="s">
        <v>1175</v>
      </c>
      <c r="H3188" t="str">
        <f>IF(ISBLANK(G3188),"cash",IF(COUNTIF($D$2:D3188,D3188)=1,"Nuevo","frecuente"))</f>
        <v>frecuente</v>
      </c>
      <c r="I3188" s="8">
        <v>35.76</v>
      </c>
      <c r="J3188" t="s">
        <v>43</v>
      </c>
      <c r="K3188" t="str">
        <f>Tabla1[[#This Row],[day_of_the_week]]&amp;"-"&amp;Tabla1[[#This Row],[hour]]&amp;"-"&amp;Tabla1[[#This Row],[cash_type]]&amp;"-"&amp;Tabla1[[#This Row],[card]]&amp;"-"&amp;Tabla1[[#This Row],[coffee_name]]</f>
        <v>viernes-15:18-card-ANON-0000-0000-1161-Cappuccino</v>
      </c>
      <c r="L3188" t="str">
        <f>IF(COUNTIF($K$2:K3188,K3188)=1,"único","repetido")</f>
        <v>único</v>
      </c>
    </row>
    <row r="3189" spans="1:12" x14ac:dyDescent="0.3">
      <c r="A3189" s="1">
        <v>45709</v>
      </c>
      <c r="B3189" s="2">
        <v>45709.656877719906</v>
      </c>
      <c r="C3189" s="2" t="str">
        <f>TEXT(Tabla1[[#This Row],[date]],"mmm")</f>
        <v>feb</v>
      </c>
      <c r="D3189" s="2" t="str">
        <f>TEXT(Tabla1[[#This Row],[date]],"dddd")</f>
        <v>viernes</v>
      </c>
      <c r="E3189" s="2" t="str">
        <f>TEXT(Tabla1[[#This Row],[datetime]],"hh:mm")</f>
        <v>15:45</v>
      </c>
      <c r="F3189" t="s">
        <v>3</v>
      </c>
      <c r="G3189" t="s">
        <v>1177</v>
      </c>
      <c r="H3189" t="str">
        <f>IF(ISBLANK(G3189),"cash",IF(COUNTIF($D$2:D3189,D3189)=1,"Nuevo","frecuente"))</f>
        <v>frecuente</v>
      </c>
      <c r="I3189" s="8">
        <v>25.96</v>
      </c>
      <c r="J3189" t="s">
        <v>11</v>
      </c>
      <c r="K3189" t="str">
        <f>Tabla1[[#This Row],[day_of_the_week]]&amp;"-"&amp;Tabla1[[#This Row],[hour]]&amp;"-"&amp;Tabla1[[#This Row],[cash_type]]&amp;"-"&amp;Tabla1[[#This Row],[card]]&amp;"-"&amp;Tabla1[[#This Row],[coffee_name]]</f>
        <v>viernes-15:45-card-ANON-0000-0000-1163-Americano</v>
      </c>
      <c r="L3189" t="str">
        <f>IF(COUNTIF($K$2:K3189,K3189)=1,"único","repetido")</f>
        <v>único</v>
      </c>
    </row>
    <row r="3190" spans="1:12" x14ac:dyDescent="0.3">
      <c r="A3190" s="1">
        <v>45709</v>
      </c>
      <c r="B3190" s="2">
        <v>45709.657503877315</v>
      </c>
      <c r="C3190" s="2" t="str">
        <f>TEXT(Tabla1[[#This Row],[date]],"mmm")</f>
        <v>feb</v>
      </c>
      <c r="D3190" s="2" t="str">
        <f>TEXT(Tabla1[[#This Row],[date]],"dddd")</f>
        <v>viernes</v>
      </c>
      <c r="E3190" s="2" t="str">
        <f>TEXT(Tabla1[[#This Row],[datetime]],"hh:mm")</f>
        <v>15:46</v>
      </c>
      <c r="F3190" t="s">
        <v>3</v>
      </c>
      <c r="G3190" t="s">
        <v>1177</v>
      </c>
      <c r="H3190" t="str">
        <f>IF(ISBLANK(G3190),"cash",IF(COUNTIF($D$2:D3190,D3190)=1,"Nuevo","frecuente"))</f>
        <v>frecuente</v>
      </c>
      <c r="I3190" s="8">
        <v>25.96</v>
      </c>
      <c r="J3190" t="s">
        <v>11</v>
      </c>
      <c r="K3190" t="str">
        <f>Tabla1[[#This Row],[day_of_the_week]]&amp;"-"&amp;Tabla1[[#This Row],[hour]]&amp;"-"&amp;Tabla1[[#This Row],[cash_type]]&amp;"-"&amp;Tabla1[[#This Row],[card]]&amp;"-"&amp;Tabla1[[#This Row],[coffee_name]]</f>
        <v>viernes-15:46-card-ANON-0000-0000-1163-Americano</v>
      </c>
      <c r="L3190" t="str">
        <f>IF(COUNTIF($K$2:K3190,K3190)=1,"único","repetido")</f>
        <v>único</v>
      </c>
    </row>
    <row r="3191" spans="1:12" x14ac:dyDescent="0.3">
      <c r="A3191" s="1">
        <v>45709</v>
      </c>
      <c r="B3191" s="2">
        <v>45709.661666898151</v>
      </c>
      <c r="C3191" s="2" t="str">
        <f>TEXT(Tabla1[[#This Row],[date]],"mmm")</f>
        <v>feb</v>
      </c>
      <c r="D3191" s="2" t="str">
        <f>TEXT(Tabla1[[#This Row],[date]],"dddd")</f>
        <v>viernes</v>
      </c>
      <c r="E3191" s="2" t="str">
        <f>TEXT(Tabla1[[#This Row],[datetime]],"hh:mm")</f>
        <v>15:52</v>
      </c>
      <c r="F3191" t="s">
        <v>3</v>
      </c>
      <c r="G3191" t="s">
        <v>1217</v>
      </c>
      <c r="H3191" t="str">
        <f>IF(ISBLANK(G3191),"cash",IF(COUNTIF($D$2:D3191,D3191)=1,"Nuevo","frecuente"))</f>
        <v>frecuente</v>
      </c>
      <c r="I3191" s="8">
        <v>25.96</v>
      </c>
      <c r="J3191" t="s">
        <v>11</v>
      </c>
      <c r="K3191" t="str">
        <f>Tabla1[[#This Row],[day_of_the_week]]&amp;"-"&amp;Tabla1[[#This Row],[hour]]&amp;"-"&amp;Tabla1[[#This Row],[cash_type]]&amp;"-"&amp;Tabla1[[#This Row],[card]]&amp;"-"&amp;Tabla1[[#This Row],[coffee_name]]</f>
        <v>viernes-15:52-card-ANON-0000-0000-1203-Americano</v>
      </c>
      <c r="L3191" t="str">
        <f>IF(COUNTIF($K$2:K3191,K3191)=1,"único","repetido")</f>
        <v>único</v>
      </c>
    </row>
    <row r="3192" spans="1:12" x14ac:dyDescent="0.3">
      <c r="A3192" s="1">
        <v>45709</v>
      </c>
      <c r="B3192" s="2">
        <v>45709.673682002314</v>
      </c>
      <c r="C3192" s="2" t="str">
        <f>TEXT(Tabla1[[#This Row],[date]],"mmm")</f>
        <v>feb</v>
      </c>
      <c r="D3192" s="2" t="str">
        <f>TEXT(Tabla1[[#This Row],[date]],"dddd")</f>
        <v>viernes</v>
      </c>
      <c r="E3192" s="2" t="str">
        <f>TEXT(Tabla1[[#This Row],[datetime]],"hh:mm")</f>
        <v>16:10</v>
      </c>
      <c r="F3192" t="s">
        <v>3</v>
      </c>
      <c r="G3192" t="s">
        <v>1253</v>
      </c>
      <c r="H3192" t="str">
        <f>IF(ISBLANK(G3192),"cash",IF(COUNTIF($D$2:D3192,D3192)=1,"Nuevo","frecuente"))</f>
        <v>frecuente</v>
      </c>
      <c r="I3192" s="8">
        <v>35.76</v>
      </c>
      <c r="J3192" t="s">
        <v>18</v>
      </c>
      <c r="K3192" t="str">
        <f>Tabla1[[#This Row],[day_of_the_week]]&amp;"-"&amp;Tabla1[[#This Row],[hour]]&amp;"-"&amp;Tabla1[[#This Row],[cash_type]]&amp;"-"&amp;Tabla1[[#This Row],[card]]&amp;"-"&amp;Tabla1[[#This Row],[coffee_name]]</f>
        <v>viernes-16:10-card-ANON-0000-0000-1239-Cocoa</v>
      </c>
      <c r="L3192" t="str">
        <f>IF(COUNTIF($K$2:K3192,K3192)=1,"único","repetido")</f>
        <v>único</v>
      </c>
    </row>
    <row r="3193" spans="1:12" x14ac:dyDescent="0.3">
      <c r="A3193" s="1">
        <v>45709</v>
      </c>
      <c r="B3193" s="2">
        <v>45709.699290196761</v>
      </c>
      <c r="C3193" s="2" t="str">
        <f>TEXT(Tabla1[[#This Row],[date]],"mmm")</f>
        <v>feb</v>
      </c>
      <c r="D3193" s="2" t="str">
        <f>TEXT(Tabla1[[#This Row],[date]],"dddd")</f>
        <v>viernes</v>
      </c>
      <c r="E3193" s="2" t="str">
        <f>TEXT(Tabla1[[#This Row],[datetime]],"hh:mm")</f>
        <v>16:46</v>
      </c>
      <c r="F3193" t="s">
        <v>3</v>
      </c>
      <c r="G3193" t="s">
        <v>1205</v>
      </c>
      <c r="H3193" t="str">
        <f>IF(ISBLANK(G3193),"cash",IF(COUNTIF($D$2:D3193,D3193)=1,"Nuevo","frecuente"))</f>
        <v>frecuente</v>
      </c>
      <c r="I3193" s="8">
        <v>35.76</v>
      </c>
      <c r="J3193" t="s">
        <v>7</v>
      </c>
      <c r="K3193" t="str">
        <f>Tabla1[[#This Row],[day_of_the_week]]&amp;"-"&amp;Tabla1[[#This Row],[hour]]&amp;"-"&amp;Tabla1[[#This Row],[cash_type]]&amp;"-"&amp;Tabla1[[#This Row],[card]]&amp;"-"&amp;Tabla1[[#This Row],[coffee_name]]</f>
        <v>viernes-16:46-card-ANON-0000-0000-1191-Latte</v>
      </c>
      <c r="L3193" t="str">
        <f>IF(COUNTIF($K$2:K3193,K3193)=1,"único","repetido")</f>
        <v>único</v>
      </c>
    </row>
    <row r="3194" spans="1:12" x14ac:dyDescent="0.3">
      <c r="A3194" s="1">
        <v>45709</v>
      </c>
      <c r="B3194" s="2">
        <v>45709.700677256944</v>
      </c>
      <c r="C3194" s="2" t="str">
        <f>TEXT(Tabla1[[#This Row],[date]],"mmm")</f>
        <v>feb</v>
      </c>
      <c r="D3194" s="2" t="str">
        <f>TEXT(Tabla1[[#This Row],[date]],"dddd")</f>
        <v>viernes</v>
      </c>
      <c r="E3194" s="2" t="str">
        <f>TEXT(Tabla1[[#This Row],[datetime]],"hh:mm")</f>
        <v>16:48</v>
      </c>
      <c r="F3194" t="s">
        <v>3</v>
      </c>
      <c r="G3194" t="s">
        <v>1179</v>
      </c>
      <c r="H3194" t="str">
        <f>IF(ISBLANK(G3194),"cash",IF(COUNTIF($D$2:D3194,D3194)=1,"Nuevo","frecuente"))</f>
        <v>frecuente</v>
      </c>
      <c r="I3194" s="8">
        <v>35.76</v>
      </c>
      <c r="J3194" t="s">
        <v>9</v>
      </c>
      <c r="K3194" t="str">
        <f>Tabla1[[#This Row],[day_of_the_week]]&amp;"-"&amp;Tabla1[[#This Row],[hour]]&amp;"-"&amp;Tabla1[[#This Row],[cash_type]]&amp;"-"&amp;Tabla1[[#This Row],[card]]&amp;"-"&amp;Tabla1[[#This Row],[coffee_name]]</f>
        <v>viernes-16:48-card-ANON-0000-0000-1165-Hot Chocolate</v>
      </c>
      <c r="L3194" t="str">
        <f>IF(COUNTIF($K$2:K3194,K3194)=1,"único","repetido")</f>
        <v>único</v>
      </c>
    </row>
    <row r="3195" spans="1:12" x14ac:dyDescent="0.3">
      <c r="A3195" s="1">
        <v>45709</v>
      </c>
      <c r="B3195" s="2">
        <v>45709.701544178242</v>
      </c>
      <c r="C3195" s="2" t="str">
        <f>TEXT(Tabla1[[#This Row],[date]],"mmm")</f>
        <v>feb</v>
      </c>
      <c r="D3195" s="2" t="str">
        <f>TEXT(Tabla1[[#This Row],[date]],"dddd")</f>
        <v>viernes</v>
      </c>
      <c r="E3195" s="2" t="str">
        <f>TEXT(Tabla1[[#This Row],[datetime]],"hh:mm")</f>
        <v>16:50</v>
      </c>
      <c r="F3195" t="s">
        <v>3</v>
      </c>
      <c r="G3195" t="s">
        <v>1179</v>
      </c>
      <c r="H3195" t="str">
        <f>IF(ISBLANK(G3195),"cash",IF(COUNTIF($D$2:D3195,D3195)=1,"Nuevo","frecuente"))</f>
        <v>frecuente</v>
      </c>
      <c r="I3195" s="8">
        <v>35.76</v>
      </c>
      <c r="J3195" t="s">
        <v>7</v>
      </c>
      <c r="K3195" t="str">
        <f>Tabla1[[#This Row],[day_of_the_week]]&amp;"-"&amp;Tabla1[[#This Row],[hour]]&amp;"-"&amp;Tabla1[[#This Row],[cash_type]]&amp;"-"&amp;Tabla1[[#This Row],[card]]&amp;"-"&amp;Tabla1[[#This Row],[coffee_name]]</f>
        <v>viernes-16:50-card-ANON-0000-0000-1165-Latte</v>
      </c>
      <c r="L3195" t="str">
        <f>IF(COUNTIF($K$2:K3195,K3195)=1,"único","repetido")</f>
        <v>único</v>
      </c>
    </row>
    <row r="3196" spans="1:12" x14ac:dyDescent="0.3">
      <c r="A3196" s="1">
        <v>45709</v>
      </c>
      <c r="B3196" s="2">
        <v>45709.797440104165</v>
      </c>
      <c r="C3196" s="2" t="str">
        <f>TEXT(Tabla1[[#This Row],[date]],"mmm")</f>
        <v>feb</v>
      </c>
      <c r="D3196" s="2" t="str">
        <f>TEXT(Tabla1[[#This Row],[date]],"dddd")</f>
        <v>viernes</v>
      </c>
      <c r="E3196" s="2" t="str">
        <f>TEXT(Tabla1[[#This Row],[datetime]],"hh:mm")</f>
        <v>19:08</v>
      </c>
      <c r="F3196" t="s">
        <v>3</v>
      </c>
      <c r="G3196" t="s">
        <v>1192</v>
      </c>
      <c r="H3196" t="str">
        <f>IF(ISBLANK(G3196),"cash",IF(COUNTIF($D$2:D3196,D3196)=1,"Nuevo","frecuente"))</f>
        <v>frecuente</v>
      </c>
      <c r="I3196" s="8">
        <v>35.76</v>
      </c>
      <c r="J3196" t="s">
        <v>18</v>
      </c>
      <c r="K3196" t="str">
        <f>Tabla1[[#This Row],[day_of_the_week]]&amp;"-"&amp;Tabla1[[#This Row],[hour]]&amp;"-"&amp;Tabla1[[#This Row],[cash_type]]&amp;"-"&amp;Tabla1[[#This Row],[card]]&amp;"-"&amp;Tabla1[[#This Row],[coffee_name]]</f>
        <v>viernes-19:08-card-ANON-0000-0000-1178-Cocoa</v>
      </c>
      <c r="L3196" t="str">
        <f>IF(COUNTIF($K$2:K3196,K3196)=1,"único","repetido")</f>
        <v>único</v>
      </c>
    </row>
    <row r="3197" spans="1:12" x14ac:dyDescent="0.3">
      <c r="A3197" s="1">
        <v>45709</v>
      </c>
      <c r="B3197" s="2">
        <v>45709.798027210651</v>
      </c>
      <c r="C3197" s="2" t="str">
        <f>TEXT(Tabla1[[#This Row],[date]],"mmm")</f>
        <v>feb</v>
      </c>
      <c r="D3197" s="2" t="str">
        <f>TEXT(Tabla1[[#This Row],[date]],"dddd")</f>
        <v>viernes</v>
      </c>
      <c r="E3197" s="2" t="str">
        <f>TEXT(Tabla1[[#This Row],[datetime]],"hh:mm")</f>
        <v>19:09</v>
      </c>
      <c r="F3197" t="s">
        <v>3</v>
      </c>
      <c r="G3197" t="s">
        <v>1192</v>
      </c>
      <c r="H3197" t="str">
        <f>IF(ISBLANK(G3197),"cash",IF(COUNTIF($D$2:D3197,D3197)=1,"Nuevo","frecuente"))</f>
        <v>frecuente</v>
      </c>
      <c r="I3197" s="8">
        <v>35.76</v>
      </c>
      <c r="J3197" t="s">
        <v>18</v>
      </c>
      <c r="K3197" t="str">
        <f>Tabla1[[#This Row],[day_of_the_week]]&amp;"-"&amp;Tabla1[[#This Row],[hour]]&amp;"-"&amp;Tabla1[[#This Row],[cash_type]]&amp;"-"&amp;Tabla1[[#This Row],[card]]&amp;"-"&amp;Tabla1[[#This Row],[coffee_name]]</f>
        <v>viernes-19:09-card-ANON-0000-0000-1178-Cocoa</v>
      </c>
      <c r="L3197" t="str">
        <f>IF(COUNTIF($K$2:K3197,K3197)=1,"único","repetido")</f>
        <v>único</v>
      </c>
    </row>
    <row r="3198" spans="1:12" x14ac:dyDescent="0.3">
      <c r="A3198" s="1">
        <v>45709</v>
      </c>
      <c r="B3198" s="2">
        <v>45709.832917997686</v>
      </c>
      <c r="C3198" s="2" t="str">
        <f>TEXT(Tabla1[[#This Row],[date]],"mmm")</f>
        <v>feb</v>
      </c>
      <c r="D3198" s="2" t="str">
        <f>TEXT(Tabla1[[#This Row],[date]],"dddd")</f>
        <v>viernes</v>
      </c>
      <c r="E3198" s="2" t="str">
        <f>TEXT(Tabla1[[#This Row],[datetime]],"hh:mm")</f>
        <v>19:59</v>
      </c>
      <c r="F3198" t="s">
        <v>3</v>
      </c>
      <c r="G3198" t="s">
        <v>1198</v>
      </c>
      <c r="H3198" t="str">
        <f>IF(ISBLANK(G3198),"cash",IF(COUNTIF($D$2:D3198,D3198)=1,"Nuevo","frecuente"))</f>
        <v>frecuente</v>
      </c>
      <c r="I3198" s="8">
        <v>35.76</v>
      </c>
      <c r="J3198" t="s">
        <v>43</v>
      </c>
      <c r="K3198" t="str">
        <f>Tabla1[[#This Row],[day_of_the_week]]&amp;"-"&amp;Tabla1[[#This Row],[hour]]&amp;"-"&amp;Tabla1[[#This Row],[cash_type]]&amp;"-"&amp;Tabla1[[#This Row],[card]]&amp;"-"&amp;Tabla1[[#This Row],[coffee_name]]</f>
        <v>viernes-19:59-card-ANON-0000-0000-1184-Cappuccino</v>
      </c>
      <c r="L3198" t="str">
        <f>IF(COUNTIF($K$2:K3198,K3198)=1,"único","repetido")</f>
        <v>único</v>
      </c>
    </row>
    <row r="3199" spans="1:12" x14ac:dyDescent="0.3">
      <c r="A3199" s="1">
        <v>45710</v>
      </c>
      <c r="B3199" s="2">
        <v>45710.452994004627</v>
      </c>
      <c r="C3199" s="2" t="str">
        <f>TEXT(Tabla1[[#This Row],[date]],"mmm")</f>
        <v>feb</v>
      </c>
      <c r="D3199" s="2" t="str">
        <f>TEXT(Tabla1[[#This Row],[date]],"dddd")</f>
        <v>sábado</v>
      </c>
      <c r="E3199" s="2" t="str">
        <f>TEXT(Tabla1[[#This Row],[datetime]],"hh:mm")</f>
        <v>10:52</v>
      </c>
      <c r="F3199" t="s">
        <v>3</v>
      </c>
      <c r="G3199" t="s">
        <v>1254</v>
      </c>
      <c r="H3199" t="str">
        <f>IF(ISBLANK(G3199),"cash",IF(COUNTIF($D$2:D3199,D3199)=1,"Nuevo","frecuente"))</f>
        <v>frecuente</v>
      </c>
      <c r="I3199" s="8">
        <v>35.76</v>
      </c>
      <c r="J3199" t="s">
        <v>9</v>
      </c>
      <c r="K3199" t="str">
        <f>Tabla1[[#This Row],[day_of_the_week]]&amp;"-"&amp;Tabla1[[#This Row],[hour]]&amp;"-"&amp;Tabla1[[#This Row],[cash_type]]&amp;"-"&amp;Tabla1[[#This Row],[card]]&amp;"-"&amp;Tabla1[[#This Row],[coffee_name]]</f>
        <v>sábado-10:52-card-ANON-0000-0000-1240-Hot Chocolate</v>
      </c>
      <c r="L3199" t="str">
        <f>IF(COUNTIF($K$2:K3199,K3199)=1,"único","repetido")</f>
        <v>único</v>
      </c>
    </row>
    <row r="3200" spans="1:12" x14ac:dyDescent="0.3">
      <c r="A3200" s="1">
        <v>45710</v>
      </c>
      <c r="B3200" s="2">
        <v>45710.478130243057</v>
      </c>
      <c r="C3200" s="2" t="str">
        <f>TEXT(Tabla1[[#This Row],[date]],"mmm")</f>
        <v>feb</v>
      </c>
      <c r="D3200" s="2" t="str">
        <f>TEXT(Tabla1[[#This Row],[date]],"dddd")</f>
        <v>sábado</v>
      </c>
      <c r="E3200" s="2" t="str">
        <f>TEXT(Tabla1[[#This Row],[datetime]],"hh:mm")</f>
        <v>11:28</v>
      </c>
      <c r="F3200" t="s">
        <v>3</v>
      </c>
      <c r="G3200" t="s">
        <v>1255</v>
      </c>
      <c r="H3200" t="str">
        <f>IF(ISBLANK(G3200),"cash",IF(COUNTIF($D$2:D3200,D3200)=1,"Nuevo","frecuente"))</f>
        <v>frecuente</v>
      </c>
      <c r="I3200" s="8">
        <v>25.96</v>
      </c>
      <c r="J3200" t="s">
        <v>11</v>
      </c>
      <c r="K3200" t="str">
        <f>Tabla1[[#This Row],[day_of_the_week]]&amp;"-"&amp;Tabla1[[#This Row],[hour]]&amp;"-"&amp;Tabla1[[#This Row],[cash_type]]&amp;"-"&amp;Tabla1[[#This Row],[card]]&amp;"-"&amp;Tabla1[[#This Row],[coffee_name]]</f>
        <v>sábado-11:28-card-ANON-0000-0000-1241-Americano</v>
      </c>
      <c r="L3200" t="str">
        <f>IF(COUNTIF($K$2:K3200,K3200)=1,"único","repetido")</f>
        <v>único</v>
      </c>
    </row>
    <row r="3201" spans="1:12" x14ac:dyDescent="0.3">
      <c r="A3201" s="1">
        <v>45710</v>
      </c>
      <c r="B3201" s="2">
        <v>45710.486954259257</v>
      </c>
      <c r="C3201" s="2" t="str">
        <f>TEXT(Tabla1[[#This Row],[date]],"mmm")</f>
        <v>feb</v>
      </c>
      <c r="D3201" s="2" t="str">
        <f>TEXT(Tabla1[[#This Row],[date]],"dddd")</f>
        <v>sábado</v>
      </c>
      <c r="E3201" s="2" t="str">
        <f>TEXT(Tabla1[[#This Row],[datetime]],"hh:mm")</f>
        <v>11:41</v>
      </c>
      <c r="F3201" t="s">
        <v>3</v>
      </c>
      <c r="G3201" t="s">
        <v>1204</v>
      </c>
      <c r="H3201" t="str">
        <f>IF(ISBLANK(G3201),"cash",IF(COUNTIF($D$2:D3201,D3201)=1,"Nuevo","frecuente"))</f>
        <v>frecuente</v>
      </c>
      <c r="I3201" s="8">
        <v>25.96</v>
      </c>
      <c r="J3201" t="s">
        <v>11</v>
      </c>
      <c r="K3201" t="str">
        <f>Tabla1[[#This Row],[day_of_the_week]]&amp;"-"&amp;Tabla1[[#This Row],[hour]]&amp;"-"&amp;Tabla1[[#This Row],[cash_type]]&amp;"-"&amp;Tabla1[[#This Row],[card]]&amp;"-"&amp;Tabla1[[#This Row],[coffee_name]]</f>
        <v>sábado-11:41-card-ANON-0000-0000-1190-Americano</v>
      </c>
      <c r="L3201" t="str">
        <f>IF(COUNTIF($K$2:K3201,K3201)=1,"único","repetido")</f>
        <v>único</v>
      </c>
    </row>
    <row r="3202" spans="1:12" x14ac:dyDescent="0.3">
      <c r="A3202" s="1">
        <v>45710</v>
      </c>
      <c r="B3202" s="2">
        <v>45710.541456631945</v>
      </c>
      <c r="C3202" s="2" t="str">
        <f>TEXT(Tabla1[[#This Row],[date]],"mmm")</f>
        <v>feb</v>
      </c>
      <c r="D3202" s="2" t="str">
        <f>TEXT(Tabla1[[#This Row],[date]],"dddd")</f>
        <v>sábado</v>
      </c>
      <c r="E3202" s="2" t="str">
        <f>TEXT(Tabla1[[#This Row],[datetime]],"hh:mm")</f>
        <v>12:59</v>
      </c>
      <c r="F3202" t="s">
        <v>3</v>
      </c>
      <c r="G3202" t="s">
        <v>109</v>
      </c>
      <c r="H3202" t="str">
        <f>IF(ISBLANK(G3202),"cash",IF(COUNTIF($D$2:D3202,D3202)=1,"Nuevo","frecuente"))</f>
        <v>frecuente</v>
      </c>
      <c r="I3202" s="8">
        <v>21.06</v>
      </c>
      <c r="J3202" t="s">
        <v>35</v>
      </c>
      <c r="K3202" t="str">
        <f>Tabla1[[#This Row],[day_of_the_week]]&amp;"-"&amp;Tabla1[[#This Row],[hour]]&amp;"-"&amp;Tabla1[[#This Row],[cash_type]]&amp;"-"&amp;Tabla1[[#This Row],[card]]&amp;"-"&amp;Tabla1[[#This Row],[coffee_name]]</f>
        <v>sábado-12:59-card-ANON-0000-0000-0095-Espresso</v>
      </c>
      <c r="L3202" t="str">
        <f>IF(COUNTIF($K$2:K3202,K3202)=1,"único","repetido")</f>
        <v>único</v>
      </c>
    </row>
    <row r="3203" spans="1:12" x14ac:dyDescent="0.3">
      <c r="A3203" s="1">
        <v>45710</v>
      </c>
      <c r="B3203" s="2">
        <v>45710.627121180558</v>
      </c>
      <c r="C3203" s="2" t="str">
        <f>TEXT(Tabla1[[#This Row],[date]],"mmm")</f>
        <v>feb</v>
      </c>
      <c r="D3203" s="2" t="str">
        <f>TEXT(Tabla1[[#This Row],[date]],"dddd")</f>
        <v>sábado</v>
      </c>
      <c r="E3203" s="2" t="str">
        <f>TEXT(Tabla1[[#This Row],[datetime]],"hh:mm")</f>
        <v>15:03</v>
      </c>
      <c r="F3203" t="s">
        <v>3</v>
      </c>
      <c r="G3203" t="s">
        <v>1176</v>
      </c>
      <c r="H3203" t="str">
        <f>IF(ISBLANK(G3203),"cash",IF(COUNTIF($D$2:D3203,D3203)=1,"Nuevo","frecuente"))</f>
        <v>frecuente</v>
      </c>
      <c r="I3203" s="8">
        <v>30.86</v>
      </c>
      <c r="J3203" t="s">
        <v>14</v>
      </c>
      <c r="K3203" t="str">
        <f>Tabla1[[#This Row],[day_of_the_week]]&amp;"-"&amp;Tabla1[[#This Row],[hour]]&amp;"-"&amp;Tabla1[[#This Row],[cash_type]]&amp;"-"&amp;Tabla1[[#This Row],[card]]&amp;"-"&amp;Tabla1[[#This Row],[coffee_name]]</f>
        <v>sábado-15:03-card-ANON-0000-0000-1162-Americano with Milk</v>
      </c>
      <c r="L3203" t="str">
        <f>IF(COUNTIF($K$2:K3203,K3203)=1,"único","repetido")</f>
        <v>único</v>
      </c>
    </row>
    <row r="3204" spans="1:12" x14ac:dyDescent="0.3">
      <c r="A3204" s="1">
        <v>45711</v>
      </c>
      <c r="B3204" s="2">
        <v>45711.439716631947</v>
      </c>
      <c r="C3204" s="2" t="str">
        <f>TEXT(Tabla1[[#This Row],[date]],"mmm")</f>
        <v>feb</v>
      </c>
      <c r="D3204" s="2" t="str">
        <f>TEXT(Tabla1[[#This Row],[date]],"dddd")</f>
        <v>domingo</v>
      </c>
      <c r="E3204" s="2" t="str">
        <f>TEXT(Tabla1[[#This Row],[datetime]],"hh:mm")</f>
        <v>10:33</v>
      </c>
      <c r="F3204" t="s">
        <v>3</v>
      </c>
      <c r="G3204" t="s">
        <v>1170</v>
      </c>
      <c r="H3204" t="str">
        <f>IF(ISBLANK(G3204),"cash",IF(COUNTIF($D$2:D3204,D3204)=1,"Nuevo","frecuente"))</f>
        <v>frecuente</v>
      </c>
      <c r="I3204" s="8">
        <v>30.86</v>
      </c>
      <c r="J3204" t="s">
        <v>14</v>
      </c>
      <c r="K3204" t="str">
        <f>Tabla1[[#This Row],[day_of_the_week]]&amp;"-"&amp;Tabla1[[#This Row],[hour]]&amp;"-"&amp;Tabla1[[#This Row],[cash_type]]&amp;"-"&amp;Tabla1[[#This Row],[card]]&amp;"-"&amp;Tabla1[[#This Row],[coffee_name]]</f>
        <v>domingo-10:33-card-ANON-0000-0000-1156-Americano with Milk</v>
      </c>
      <c r="L3204" t="str">
        <f>IF(COUNTIF($K$2:K3204,K3204)=1,"único","repetido")</f>
        <v>único</v>
      </c>
    </row>
    <row r="3205" spans="1:12" x14ac:dyDescent="0.3">
      <c r="A3205" s="1">
        <v>45711</v>
      </c>
      <c r="B3205" s="2">
        <v>45711.536416724535</v>
      </c>
      <c r="C3205" s="2" t="str">
        <f>TEXT(Tabla1[[#This Row],[date]],"mmm")</f>
        <v>feb</v>
      </c>
      <c r="D3205" s="2" t="str">
        <f>TEXT(Tabla1[[#This Row],[date]],"dddd")</f>
        <v>domingo</v>
      </c>
      <c r="E3205" s="2" t="str">
        <f>TEXT(Tabla1[[#This Row],[datetime]],"hh:mm")</f>
        <v>12:52</v>
      </c>
      <c r="F3205" t="s">
        <v>3</v>
      </c>
      <c r="G3205" t="s">
        <v>1177</v>
      </c>
      <c r="H3205" t="str">
        <f>IF(ISBLANK(G3205),"cash",IF(COUNTIF($D$2:D3205,D3205)=1,"Nuevo","frecuente"))</f>
        <v>frecuente</v>
      </c>
      <c r="I3205" s="8">
        <v>30.86</v>
      </c>
      <c r="J3205" t="s">
        <v>14</v>
      </c>
      <c r="K3205" t="str">
        <f>Tabla1[[#This Row],[day_of_the_week]]&amp;"-"&amp;Tabla1[[#This Row],[hour]]&amp;"-"&amp;Tabla1[[#This Row],[cash_type]]&amp;"-"&amp;Tabla1[[#This Row],[card]]&amp;"-"&amp;Tabla1[[#This Row],[coffee_name]]</f>
        <v>domingo-12:52-card-ANON-0000-0000-1163-Americano with Milk</v>
      </c>
      <c r="L3205" t="str">
        <f>IF(COUNTIF($K$2:K3205,K3205)=1,"único","repetido")</f>
        <v>único</v>
      </c>
    </row>
    <row r="3206" spans="1:12" x14ac:dyDescent="0.3">
      <c r="A3206" s="1">
        <v>45711</v>
      </c>
      <c r="B3206" s="2">
        <v>45711.537571412038</v>
      </c>
      <c r="C3206" s="2" t="str">
        <f>TEXT(Tabla1[[#This Row],[date]],"mmm")</f>
        <v>feb</v>
      </c>
      <c r="D3206" s="2" t="str">
        <f>TEXT(Tabla1[[#This Row],[date]],"dddd")</f>
        <v>domingo</v>
      </c>
      <c r="E3206" s="2" t="str">
        <f>TEXT(Tabla1[[#This Row],[datetime]],"hh:mm")</f>
        <v>12:54</v>
      </c>
      <c r="F3206" t="s">
        <v>3</v>
      </c>
      <c r="G3206" t="s">
        <v>1177</v>
      </c>
      <c r="H3206" t="str">
        <f>IF(ISBLANK(G3206),"cash",IF(COUNTIF($D$2:D3206,D3206)=1,"Nuevo","frecuente"))</f>
        <v>frecuente</v>
      </c>
      <c r="I3206" s="8">
        <v>30.86</v>
      </c>
      <c r="J3206" t="s">
        <v>14</v>
      </c>
      <c r="K3206" t="str">
        <f>Tabla1[[#This Row],[day_of_the_week]]&amp;"-"&amp;Tabla1[[#This Row],[hour]]&amp;"-"&amp;Tabla1[[#This Row],[cash_type]]&amp;"-"&amp;Tabla1[[#This Row],[card]]&amp;"-"&amp;Tabla1[[#This Row],[coffee_name]]</f>
        <v>domingo-12:54-card-ANON-0000-0000-1163-Americano with Milk</v>
      </c>
      <c r="L3206" t="str">
        <f>IF(COUNTIF($K$2:K3206,K3206)=1,"único","repetido")</f>
        <v>único</v>
      </c>
    </row>
    <row r="3207" spans="1:12" x14ac:dyDescent="0.3">
      <c r="A3207" s="1">
        <v>45711</v>
      </c>
      <c r="B3207" s="2">
        <v>45711.57663920139</v>
      </c>
      <c r="C3207" s="2" t="str">
        <f>TEXT(Tabla1[[#This Row],[date]],"mmm")</f>
        <v>feb</v>
      </c>
      <c r="D3207" s="2" t="str">
        <f>TEXT(Tabla1[[#This Row],[date]],"dddd")</f>
        <v>domingo</v>
      </c>
      <c r="E3207" s="2" t="str">
        <f>TEXT(Tabla1[[#This Row],[datetime]],"hh:mm")</f>
        <v>13:50</v>
      </c>
      <c r="F3207" t="s">
        <v>3</v>
      </c>
      <c r="G3207" t="s">
        <v>1256</v>
      </c>
      <c r="H3207" t="str">
        <f>IF(ISBLANK(G3207),"cash",IF(COUNTIF($D$2:D3207,D3207)=1,"Nuevo","frecuente"))</f>
        <v>frecuente</v>
      </c>
      <c r="I3207" s="8">
        <v>35.76</v>
      </c>
      <c r="J3207" t="s">
        <v>43</v>
      </c>
      <c r="K3207" t="str">
        <f>Tabla1[[#This Row],[day_of_the_week]]&amp;"-"&amp;Tabla1[[#This Row],[hour]]&amp;"-"&amp;Tabla1[[#This Row],[cash_type]]&amp;"-"&amp;Tabla1[[#This Row],[card]]&amp;"-"&amp;Tabla1[[#This Row],[coffee_name]]</f>
        <v>domingo-13:50-card-ANON-0000-0000-1242-Cappuccino</v>
      </c>
      <c r="L3207" t="str">
        <f>IF(COUNTIF($K$2:K3207,K3207)=1,"único","repetido")</f>
        <v>único</v>
      </c>
    </row>
    <row r="3208" spans="1:12" x14ac:dyDescent="0.3">
      <c r="A3208" s="1">
        <v>45711</v>
      </c>
      <c r="B3208" s="2">
        <v>45711.584762048609</v>
      </c>
      <c r="C3208" s="2" t="str">
        <f>TEXT(Tabla1[[#This Row],[date]],"mmm")</f>
        <v>feb</v>
      </c>
      <c r="D3208" s="2" t="str">
        <f>TEXT(Tabla1[[#This Row],[date]],"dddd")</f>
        <v>domingo</v>
      </c>
      <c r="E3208" s="2" t="str">
        <f>TEXT(Tabla1[[#This Row],[datetime]],"hh:mm")</f>
        <v>14:02</v>
      </c>
      <c r="F3208" t="s">
        <v>3</v>
      </c>
      <c r="G3208" t="s">
        <v>1170</v>
      </c>
      <c r="H3208" t="str">
        <f>IF(ISBLANK(G3208),"cash",IF(COUNTIF($D$2:D3208,D3208)=1,"Nuevo","frecuente"))</f>
        <v>frecuente</v>
      </c>
      <c r="I3208" s="8">
        <v>35.76</v>
      </c>
      <c r="J3208" t="s">
        <v>18</v>
      </c>
      <c r="K3208" t="str">
        <f>Tabla1[[#This Row],[day_of_the_week]]&amp;"-"&amp;Tabla1[[#This Row],[hour]]&amp;"-"&amp;Tabla1[[#This Row],[cash_type]]&amp;"-"&amp;Tabla1[[#This Row],[card]]&amp;"-"&amp;Tabla1[[#This Row],[coffee_name]]</f>
        <v>domingo-14:02-card-ANON-0000-0000-1156-Cocoa</v>
      </c>
      <c r="L3208" t="str">
        <f>IF(COUNTIF($K$2:K3208,K3208)=1,"único","repetido")</f>
        <v>único</v>
      </c>
    </row>
    <row r="3209" spans="1:12" x14ac:dyDescent="0.3">
      <c r="A3209" s="1">
        <v>45711</v>
      </c>
      <c r="B3209" s="2">
        <v>45711.727603263891</v>
      </c>
      <c r="C3209" s="2" t="str">
        <f>TEXT(Tabla1[[#This Row],[date]],"mmm")</f>
        <v>feb</v>
      </c>
      <c r="D3209" s="2" t="str">
        <f>TEXT(Tabla1[[#This Row],[date]],"dddd")</f>
        <v>domingo</v>
      </c>
      <c r="E3209" s="2" t="str">
        <f>TEXT(Tabla1[[#This Row],[datetime]],"hh:mm")</f>
        <v>17:27</v>
      </c>
      <c r="F3209" t="s">
        <v>3</v>
      </c>
      <c r="G3209" t="s">
        <v>1257</v>
      </c>
      <c r="H3209" t="str">
        <f>IF(ISBLANK(G3209),"cash",IF(COUNTIF($D$2:D3209,D3209)=1,"Nuevo","frecuente"))</f>
        <v>frecuente</v>
      </c>
      <c r="I3209" s="8">
        <v>25.96</v>
      </c>
      <c r="J3209" t="s">
        <v>11</v>
      </c>
      <c r="K3209" t="str">
        <f>Tabla1[[#This Row],[day_of_the_week]]&amp;"-"&amp;Tabla1[[#This Row],[hour]]&amp;"-"&amp;Tabla1[[#This Row],[cash_type]]&amp;"-"&amp;Tabla1[[#This Row],[card]]&amp;"-"&amp;Tabla1[[#This Row],[coffee_name]]</f>
        <v>domingo-17:27-card-ANON-0000-0000-1243-Americano</v>
      </c>
      <c r="L3209" t="str">
        <f>IF(COUNTIF($K$2:K3209,K3209)=1,"único","repetido")</f>
        <v>único</v>
      </c>
    </row>
    <row r="3210" spans="1:12" x14ac:dyDescent="0.3">
      <c r="A3210" s="1">
        <v>45712</v>
      </c>
      <c r="B3210" s="2">
        <v>45712.385342187503</v>
      </c>
      <c r="C3210" s="2" t="str">
        <f>TEXT(Tabla1[[#This Row],[date]],"mmm")</f>
        <v>feb</v>
      </c>
      <c r="D3210" s="2" t="str">
        <f>TEXT(Tabla1[[#This Row],[date]],"dddd")</f>
        <v>lunes</v>
      </c>
      <c r="E3210" s="2" t="str">
        <f>TEXT(Tabla1[[#This Row],[datetime]],"hh:mm")</f>
        <v>09:14</v>
      </c>
      <c r="F3210" t="s">
        <v>3</v>
      </c>
      <c r="G3210" t="s">
        <v>1234</v>
      </c>
      <c r="H3210" t="str">
        <f>IF(ISBLANK(G3210),"cash",IF(COUNTIF($D$2:D3210,D3210)=1,"Nuevo","frecuente"))</f>
        <v>frecuente</v>
      </c>
      <c r="I3210" s="8">
        <v>30.86</v>
      </c>
      <c r="J3210" t="s">
        <v>14</v>
      </c>
      <c r="K3210" t="str">
        <f>Tabla1[[#This Row],[day_of_the_week]]&amp;"-"&amp;Tabla1[[#This Row],[hour]]&amp;"-"&amp;Tabla1[[#This Row],[cash_type]]&amp;"-"&amp;Tabla1[[#This Row],[card]]&amp;"-"&amp;Tabla1[[#This Row],[coffee_name]]</f>
        <v>lunes-09:14-card-ANON-0000-0000-1220-Americano with Milk</v>
      </c>
      <c r="L3210" t="str">
        <f>IF(COUNTIF($K$2:K3210,K3210)=1,"único","repetido")</f>
        <v>único</v>
      </c>
    </row>
    <row r="3211" spans="1:12" x14ac:dyDescent="0.3">
      <c r="A3211" s="1">
        <v>45712</v>
      </c>
      <c r="B3211" s="2">
        <v>45712.406373831021</v>
      </c>
      <c r="C3211" s="2" t="str">
        <f>TEXT(Tabla1[[#This Row],[date]],"mmm")</f>
        <v>feb</v>
      </c>
      <c r="D3211" s="2" t="str">
        <f>TEXT(Tabla1[[#This Row],[date]],"dddd")</f>
        <v>lunes</v>
      </c>
      <c r="E3211" s="2" t="str">
        <f>TEXT(Tabla1[[#This Row],[datetime]],"hh:mm")</f>
        <v>09:45</v>
      </c>
      <c r="F3211" t="s">
        <v>3</v>
      </c>
      <c r="G3211" t="s">
        <v>1258</v>
      </c>
      <c r="H3211" t="str">
        <f>IF(ISBLANK(G3211),"cash",IF(COUNTIF($D$2:D3211,D3211)=1,"Nuevo","frecuente"))</f>
        <v>frecuente</v>
      </c>
      <c r="I3211" s="8">
        <v>35.76</v>
      </c>
      <c r="J3211" t="s">
        <v>7</v>
      </c>
      <c r="K3211" t="str">
        <f>Tabla1[[#This Row],[day_of_the_week]]&amp;"-"&amp;Tabla1[[#This Row],[hour]]&amp;"-"&amp;Tabla1[[#This Row],[cash_type]]&amp;"-"&amp;Tabla1[[#This Row],[card]]&amp;"-"&amp;Tabla1[[#This Row],[coffee_name]]</f>
        <v>lunes-09:45-card-ANON-0000-0000-1244-Latte</v>
      </c>
      <c r="L3211" t="str">
        <f>IF(COUNTIF($K$2:K3211,K3211)=1,"único","repetido")</f>
        <v>único</v>
      </c>
    </row>
    <row r="3212" spans="1:12" x14ac:dyDescent="0.3">
      <c r="A3212" s="1">
        <v>45712</v>
      </c>
      <c r="B3212" s="2">
        <v>45712.418616909723</v>
      </c>
      <c r="C3212" s="2" t="str">
        <f>TEXT(Tabla1[[#This Row],[date]],"mmm")</f>
        <v>feb</v>
      </c>
      <c r="D3212" s="2" t="str">
        <f>TEXT(Tabla1[[#This Row],[date]],"dddd")</f>
        <v>lunes</v>
      </c>
      <c r="E3212" s="2" t="str">
        <f>TEXT(Tabla1[[#This Row],[datetime]],"hh:mm")</f>
        <v>10:02</v>
      </c>
      <c r="F3212" t="s">
        <v>3</v>
      </c>
      <c r="G3212" t="s">
        <v>1177</v>
      </c>
      <c r="H3212" t="str">
        <f>IF(ISBLANK(G3212),"cash",IF(COUNTIF($D$2:D3212,D3212)=1,"Nuevo","frecuente"))</f>
        <v>frecuente</v>
      </c>
      <c r="I3212" s="8">
        <v>25.96</v>
      </c>
      <c r="J3212" t="s">
        <v>11</v>
      </c>
      <c r="K3212" t="str">
        <f>Tabla1[[#This Row],[day_of_the_week]]&amp;"-"&amp;Tabla1[[#This Row],[hour]]&amp;"-"&amp;Tabla1[[#This Row],[cash_type]]&amp;"-"&amp;Tabla1[[#This Row],[card]]&amp;"-"&amp;Tabla1[[#This Row],[coffee_name]]</f>
        <v>lunes-10:02-card-ANON-0000-0000-1163-Americano</v>
      </c>
      <c r="L3212" t="str">
        <f>IF(COUNTIF($K$2:K3212,K3212)=1,"único","repetido")</f>
        <v>único</v>
      </c>
    </row>
    <row r="3213" spans="1:12" x14ac:dyDescent="0.3">
      <c r="A3213" s="1">
        <v>45712</v>
      </c>
      <c r="B3213" s="2">
        <v>45712.423061273148</v>
      </c>
      <c r="C3213" s="2" t="str">
        <f>TEXT(Tabla1[[#This Row],[date]],"mmm")</f>
        <v>feb</v>
      </c>
      <c r="D3213" s="2" t="str">
        <f>TEXT(Tabla1[[#This Row],[date]],"dddd")</f>
        <v>lunes</v>
      </c>
      <c r="E3213" s="2" t="str">
        <f>TEXT(Tabla1[[#This Row],[datetime]],"hh:mm")</f>
        <v>10:09</v>
      </c>
      <c r="F3213" t="s">
        <v>3</v>
      </c>
      <c r="G3213" t="s">
        <v>1259</v>
      </c>
      <c r="H3213" t="str">
        <f>IF(ISBLANK(G3213),"cash",IF(COUNTIF($D$2:D3213,D3213)=1,"Nuevo","frecuente"))</f>
        <v>frecuente</v>
      </c>
      <c r="I3213" s="8">
        <v>30.86</v>
      </c>
      <c r="J3213" t="s">
        <v>14</v>
      </c>
      <c r="K3213" t="str">
        <f>Tabla1[[#This Row],[day_of_the_week]]&amp;"-"&amp;Tabla1[[#This Row],[hour]]&amp;"-"&amp;Tabla1[[#This Row],[cash_type]]&amp;"-"&amp;Tabla1[[#This Row],[card]]&amp;"-"&amp;Tabla1[[#This Row],[coffee_name]]</f>
        <v>lunes-10:09-card-ANON-0000-0000-1245-Americano with Milk</v>
      </c>
      <c r="L3213" t="str">
        <f>IF(COUNTIF($K$2:K3213,K3213)=1,"único","repetido")</f>
        <v>único</v>
      </c>
    </row>
    <row r="3214" spans="1:12" x14ac:dyDescent="0.3">
      <c r="A3214" s="1">
        <v>45712</v>
      </c>
      <c r="B3214" s="2">
        <v>45712.423862569442</v>
      </c>
      <c r="C3214" s="2" t="str">
        <f>TEXT(Tabla1[[#This Row],[date]],"mmm")</f>
        <v>feb</v>
      </c>
      <c r="D3214" s="2" t="str">
        <f>TEXT(Tabla1[[#This Row],[date]],"dddd")</f>
        <v>lunes</v>
      </c>
      <c r="E3214" s="2" t="str">
        <f>TEXT(Tabla1[[#This Row],[datetime]],"hh:mm")</f>
        <v>10:10</v>
      </c>
      <c r="F3214" t="s">
        <v>3</v>
      </c>
      <c r="G3214" t="s">
        <v>1259</v>
      </c>
      <c r="H3214" t="str">
        <f>IF(ISBLANK(G3214),"cash",IF(COUNTIF($D$2:D3214,D3214)=1,"Nuevo","frecuente"))</f>
        <v>frecuente</v>
      </c>
      <c r="I3214" s="8">
        <v>30.86</v>
      </c>
      <c r="J3214" t="s">
        <v>14</v>
      </c>
      <c r="K3214" t="str">
        <f>Tabla1[[#This Row],[day_of_the_week]]&amp;"-"&amp;Tabla1[[#This Row],[hour]]&amp;"-"&amp;Tabla1[[#This Row],[cash_type]]&amp;"-"&amp;Tabla1[[#This Row],[card]]&amp;"-"&amp;Tabla1[[#This Row],[coffee_name]]</f>
        <v>lunes-10:10-card-ANON-0000-0000-1245-Americano with Milk</v>
      </c>
      <c r="L3214" t="str">
        <f>IF(COUNTIF($K$2:K3214,K3214)=1,"único","repetido")</f>
        <v>único</v>
      </c>
    </row>
    <row r="3215" spans="1:12" x14ac:dyDescent="0.3">
      <c r="A3215" s="1">
        <v>45712</v>
      </c>
      <c r="B3215" s="2">
        <v>45712.44985740741</v>
      </c>
      <c r="C3215" s="2" t="str">
        <f>TEXT(Tabla1[[#This Row],[date]],"mmm")</f>
        <v>feb</v>
      </c>
      <c r="D3215" s="2" t="str">
        <f>TEXT(Tabla1[[#This Row],[date]],"dddd")</f>
        <v>lunes</v>
      </c>
      <c r="E3215" s="2" t="str">
        <f>TEXT(Tabla1[[#This Row],[datetime]],"hh:mm")</f>
        <v>10:47</v>
      </c>
      <c r="F3215" t="s">
        <v>3</v>
      </c>
      <c r="G3215" t="s">
        <v>1258</v>
      </c>
      <c r="H3215" t="str">
        <f>IF(ISBLANK(G3215),"cash",IF(COUNTIF($D$2:D3215,D3215)=1,"Nuevo","frecuente"))</f>
        <v>frecuente</v>
      </c>
      <c r="I3215" s="8">
        <v>35.76</v>
      </c>
      <c r="J3215" t="s">
        <v>18</v>
      </c>
      <c r="K3215" t="str">
        <f>Tabla1[[#This Row],[day_of_the_week]]&amp;"-"&amp;Tabla1[[#This Row],[hour]]&amp;"-"&amp;Tabla1[[#This Row],[cash_type]]&amp;"-"&amp;Tabla1[[#This Row],[card]]&amp;"-"&amp;Tabla1[[#This Row],[coffee_name]]</f>
        <v>lunes-10:47-card-ANON-0000-0000-1244-Cocoa</v>
      </c>
      <c r="L3215" t="str">
        <f>IF(COUNTIF($K$2:K3215,K3215)=1,"único","repetido")</f>
        <v>único</v>
      </c>
    </row>
    <row r="3216" spans="1:12" x14ac:dyDescent="0.3">
      <c r="A3216" s="1">
        <v>45712</v>
      </c>
      <c r="B3216" s="2">
        <v>45712.540755891205</v>
      </c>
      <c r="C3216" s="2" t="str">
        <f>TEXT(Tabla1[[#This Row],[date]],"mmm")</f>
        <v>feb</v>
      </c>
      <c r="D3216" s="2" t="str">
        <f>TEXT(Tabla1[[#This Row],[date]],"dddd")</f>
        <v>lunes</v>
      </c>
      <c r="E3216" s="2" t="str">
        <f>TEXT(Tabla1[[#This Row],[datetime]],"hh:mm")</f>
        <v>12:58</v>
      </c>
      <c r="F3216" t="s">
        <v>3</v>
      </c>
      <c r="G3216" t="s">
        <v>1205</v>
      </c>
      <c r="H3216" t="str">
        <f>IF(ISBLANK(G3216),"cash",IF(COUNTIF($D$2:D3216,D3216)=1,"Nuevo","frecuente"))</f>
        <v>frecuente</v>
      </c>
      <c r="I3216" s="8">
        <v>35.76</v>
      </c>
      <c r="J3216" t="s">
        <v>7</v>
      </c>
      <c r="K3216" t="str">
        <f>Tabla1[[#This Row],[day_of_the_week]]&amp;"-"&amp;Tabla1[[#This Row],[hour]]&amp;"-"&amp;Tabla1[[#This Row],[cash_type]]&amp;"-"&amp;Tabla1[[#This Row],[card]]&amp;"-"&amp;Tabla1[[#This Row],[coffee_name]]</f>
        <v>lunes-12:58-card-ANON-0000-0000-1191-Latte</v>
      </c>
      <c r="L3216" t="str">
        <f>IF(COUNTIF($K$2:K3216,K3216)=1,"único","repetido")</f>
        <v>único</v>
      </c>
    </row>
    <row r="3217" spans="1:12" x14ac:dyDescent="0.3">
      <c r="A3217" s="1">
        <v>45712</v>
      </c>
      <c r="B3217" s="2">
        <v>45712.541681458337</v>
      </c>
      <c r="C3217" s="2" t="str">
        <f>TEXT(Tabla1[[#This Row],[date]],"mmm")</f>
        <v>feb</v>
      </c>
      <c r="D3217" s="2" t="str">
        <f>TEXT(Tabla1[[#This Row],[date]],"dddd")</f>
        <v>lunes</v>
      </c>
      <c r="E3217" s="2" t="str">
        <f>TEXT(Tabla1[[#This Row],[datetime]],"hh:mm")</f>
        <v>13:00</v>
      </c>
      <c r="F3217" t="s">
        <v>3</v>
      </c>
      <c r="G3217" t="s">
        <v>1205</v>
      </c>
      <c r="H3217" t="str">
        <f>IF(ISBLANK(G3217),"cash",IF(COUNTIF($D$2:D3217,D3217)=1,"Nuevo","frecuente"))</f>
        <v>frecuente</v>
      </c>
      <c r="I3217" s="8">
        <v>35.76</v>
      </c>
      <c r="J3217" t="s">
        <v>18</v>
      </c>
      <c r="K3217" t="str">
        <f>Tabla1[[#This Row],[day_of_the_week]]&amp;"-"&amp;Tabla1[[#This Row],[hour]]&amp;"-"&amp;Tabla1[[#This Row],[cash_type]]&amp;"-"&amp;Tabla1[[#This Row],[card]]&amp;"-"&amp;Tabla1[[#This Row],[coffee_name]]</f>
        <v>lunes-13:00-card-ANON-0000-0000-1191-Cocoa</v>
      </c>
      <c r="L3217" t="str">
        <f>IF(COUNTIF($K$2:K3217,K3217)=1,"único","repetido")</f>
        <v>único</v>
      </c>
    </row>
    <row r="3218" spans="1:12" x14ac:dyDescent="0.3">
      <c r="A3218" s="1">
        <v>45712</v>
      </c>
      <c r="B3218" s="2">
        <v>45712.652798842595</v>
      </c>
      <c r="C3218" s="2" t="str">
        <f>TEXT(Tabla1[[#This Row],[date]],"mmm")</f>
        <v>feb</v>
      </c>
      <c r="D3218" s="2" t="str">
        <f>TEXT(Tabla1[[#This Row],[date]],"dddd")</f>
        <v>lunes</v>
      </c>
      <c r="E3218" s="2" t="str">
        <f>TEXT(Tabla1[[#This Row],[datetime]],"hh:mm")</f>
        <v>15:40</v>
      </c>
      <c r="F3218" t="s">
        <v>3</v>
      </c>
      <c r="G3218" t="s">
        <v>1177</v>
      </c>
      <c r="H3218" t="str">
        <f>IF(ISBLANK(G3218),"cash",IF(COUNTIF($D$2:D3218,D3218)=1,"Nuevo","frecuente"))</f>
        <v>frecuente</v>
      </c>
      <c r="I3218" s="8">
        <v>30.86</v>
      </c>
      <c r="J3218" t="s">
        <v>14</v>
      </c>
      <c r="K3218" t="str">
        <f>Tabla1[[#This Row],[day_of_the_week]]&amp;"-"&amp;Tabla1[[#This Row],[hour]]&amp;"-"&amp;Tabla1[[#This Row],[cash_type]]&amp;"-"&amp;Tabla1[[#This Row],[card]]&amp;"-"&amp;Tabla1[[#This Row],[coffee_name]]</f>
        <v>lunes-15:40-card-ANON-0000-0000-1163-Americano with Milk</v>
      </c>
      <c r="L3218" t="str">
        <f>IF(COUNTIF($K$2:K3218,K3218)=1,"único","repetido")</f>
        <v>único</v>
      </c>
    </row>
    <row r="3219" spans="1:12" x14ac:dyDescent="0.3">
      <c r="A3219" s="1">
        <v>45712</v>
      </c>
      <c r="B3219" s="2">
        <v>45712.666739895831</v>
      </c>
      <c r="C3219" s="2" t="str">
        <f>TEXT(Tabla1[[#This Row],[date]],"mmm")</f>
        <v>feb</v>
      </c>
      <c r="D3219" s="2" t="str">
        <f>TEXT(Tabla1[[#This Row],[date]],"dddd")</f>
        <v>lunes</v>
      </c>
      <c r="E3219" s="2" t="str">
        <f>TEXT(Tabla1[[#This Row],[datetime]],"hh:mm")</f>
        <v>16:00</v>
      </c>
      <c r="F3219" t="s">
        <v>3</v>
      </c>
      <c r="G3219" t="s">
        <v>1260</v>
      </c>
      <c r="H3219" t="str">
        <f>IF(ISBLANK(G3219),"cash",IF(COUNTIF($D$2:D3219,D3219)=1,"Nuevo","frecuente"))</f>
        <v>frecuente</v>
      </c>
      <c r="I3219" s="8">
        <v>35.76</v>
      </c>
      <c r="J3219" t="s">
        <v>18</v>
      </c>
      <c r="K3219" t="str">
        <f>Tabla1[[#This Row],[day_of_the_week]]&amp;"-"&amp;Tabla1[[#This Row],[hour]]&amp;"-"&amp;Tabla1[[#This Row],[cash_type]]&amp;"-"&amp;Tabla1[[#This Row],[card]]&amp;"-"&amp;Tabla1[[#This Row],[coffee_name]]</f>
        <v>lunes-16:00-card-ANON-0000-0000-1246-Cocoa</v>
      </c>
      <c r="L3219" t="str">
        <f>IF(COUNTIF($K$2:K3219,K3219)=1,"único","repetido")</f>
        <v>único</v>
      </c>
    </row>
    <row r="3220" spans="1:12" x14ac:dyDescent="0.3">
      <c r="A3220" s="1">
        <v>45712</v>
      </c>
      <c r="B3220" s="2">
        <v>45712.67388855324</v>
      </c>
      <c r="C3220" s="2" t="str">
        <f>TEXT(Tabla1[[#This Row],[date]],"mmm")</f>
        <v>feb</v>
      </c>
      <c r="D3220" s="2" t="str">
        <f>TEXT(Tabla1[[#This Row],[date]],"dddd")</f>
        <v>lunes</v>
      </c>
      <c r="E3220" s="2" t="str">
        <f>TEXT(Tabla1[[#This Row],[datetime]],"hh:mm")</f>
        <v>16:10</v>
      </c>
      <c r="F3220" t="s">
        <v>3</v>
      </c>
      <c r="G3220" t="s">
        <v>1198</v>
      </c>
      <c r="H3220" t="str">
        <f>IF(ISBLANK(G3220),"cash",IF(COUNTIF($D$2:D3220,D3220)=1,"Nuevo","frecuente"))</f>
        <v>frecuente</v>
      </c>
      <c r="I3220" s="8">
        <v>35.76</v>
      </c>
      <c r="J3220" t="s">
        <v>43</v>
      </c>
      <c r="K3220" t="str">
        <f>Tabla1[[#This Row],[day_of_the_week]]&amp;"-"&amp;Tabla1[[#This Row],[hour]]&amp;"-"&amp;Tabla1[[#This Row],[cash_type]]&amp;"-"&amp;Tabla1[[#This Row],[card]]&amp;"-"&amp;Tabla1[[#This Row],[coffee_name]]</f>
        <v>lunes-16:10-card-ANON-0000-0000-1184-Cappuccino</v>
      </c>
      <c r="L3220" t="str">
        <f>IF(COUNTIF($K$2:K3220,K3220)=1,"único","repetido")</f>
        <v>único</v>
      </c>
    </row>
    <row r="3221" spans="1:12" x14ac:dyDescent="0.3">
      <c r="A3221" s="1">
        <v>45712</v>
      </c>
      <c r="B3221" s="2">
        <v>45712.686714490737</v>
      </c>
      <c r="C3221" s="2" t="str">
        <f>TEXT(Tabla1[[#This Row],[date]],"mmm")</f>
        <v>feb</v>
      </c>
      <c r="D3221" s="2" t="str">
        <f>TEXT(Tabla1[[#This Row],[date]],"dddd")</f>
        <v>lunes</v>
      </c>
      <c r="E3221" s="2" t="str">
        <f>TEXT(Tabla1[[#This Row],[datetime]],"hh:mm")</f>
        <v>16:28</v>
      </c>
      <c r="F3221" t="s">
        <v>3</v>
      </c>
      <c r="G3221" t="s">
        <v>1191</v>
      </c>
      <c r="H3221" t="str">
        <f>IF(ISBLANK(G3221),"cash",IF(COUNTIF($D$2:D3221,D3221)=1,"Nuevo","frecuente"))</f>
        <v>frecuente</v>
      </c>
      <c r="I3221" s="8">
        <v>35.76</v>
      </c>
      <c r="J3221" t="s">
        <v>7</v>
      </c>
      <c r="K3221" t="str">
        <f>Tabla1[[#This Row],[day_of_the_week]]&amp;"-"&amp;Tabla1[[#This Row],[hour]]&amp;"-"&amp;Tabla1[[#This Row],[cash_type]]&amp;"-"&amp;Tabla1[[#This Row],[card]]&amp;"-"&amp;Tabla1[[#This Row],[coffee_name]]</f>
        <v>lunes-16:28-card-ANON-0000-0000-1177-Latte</v>
      </c>
      <c r="L3221" t="str">
        <f>IF(COUNTIF($K$2:K3221,K3221)=1,"único","repetido")</f>
        <v>único</v>
      </c>
    </row>
    <row r="3222" spans="1:12" x14ac:dyDescent="0.3">
      <c r="A3222" s="1">
        <v>45712</v>
      </c>
      <c r="B3222" s="2">
        <v>45712.708084814818</v>
      </c>
      <c r="C3222" s="2" t="str">
        <f>TEXT(Tabla1[[#This Row],[date]],"mmm")</f>
        <v>feb</v>
      </c>
      <c r="D3222" s="2" t="str">
        <f>TEXT(Tabla1[[#This Row],[date]],"dddd")</f>
        <v>lunes</v>
      </c>
      <c r="E3222" s="2" t="str">
        <f>TEXT(Tabla1[[#This Row],[datetime]],"hh:mm")</f>
        <v>16:59</v>
      </c>
      <c r="F3222" t="s">
        <v>3</v>
      </c>
      <c r="G3222" t="s">
        <v>1184</v>
      </c>
      <c r="H3222" t="str">
        <f>IF(ISBLANK(G3222),"cash",IF(COUNTIF($D$2:D3222,D3222)=1,"Nuevo","frecuente"))</f>
        <v>frecuente</v>
      </c>
      <c r="I3222" s="8">
        <v>25.96</v>
      </c>
      <c r="J3222" t="s">
        <v>11</v>
      </c>
      <c r="K3222" t="str">
        <f>Tabla1[[#This Row],[day_of_the_week]]&amp;"-"&amp;Tabla1[[#This Row],[hour]]&amp;"-"&amp;Tabla1[[#This Row],[cash_type]]&amp;"-"&amp;Tabla1[[#This Row],[card]]&amp;"-"&amp;Tabla1[[#This Row],[coffee_name]]</f>
        <v>lunes-16:59-card-ANON-0000-0000-1170-Americano</v>
      </c>
      <c r="L3222" t="str">
        <f>IF(COUNTIF($K$2:K3222,K3222)=1,"único","repetido")</f>
        <v>único</v>
      </c>
    </row>
    <row r="3223" spans="1:12" x14ac:dyDescent="0.3">
      <c r="A3223" s="1">
        <v>45712</v>
      </c>
      <c r="B3223" s="2">
        <v>45712.708853414355</v>
      </c>
      <c r="C3223" s="2" t="str">
        <f>TEXT(Tabla1[[#This Row],[date]],"mmm")</f>
        <v>feb</v>
      </c>
      <c r="D3223" s="2" t="str">
        <f>TEXT(Tabla1[[#This Row],[date]],"dddd")</f>
        <v>lunes</v>
      </c>
      <c r="E3223" s="2" t="str">
        <f>TEXT(Tabla1[[#This Row],[datetime]],"hh:mm")</f>
        <v>17:00</v>
      </c>
      <c r="F3223" t="s">
        <v>3</v>
      </c>
      <c r="G3223" t="s">
        <v>1184</v>
      </c>
      <c r="H3223" t="str">
        <f>IF(ISBLANK(G3223),"cash",IF(COUNTIF($D$2:D3223,D3223)=1,"Nuevo","frecuente"))</f>
        <v>frecuente</v>
      </c>
      <c r="I3223" s="8">
        <v>25.96</v>
      </c>
      <c r="J3223" t="s">
        <v>11</v>
      </c>
      <c r="K3223" t="str">
        <f>Tabla1[[#This Row],[day_of_the_week]]&amp;"-"&amp;Tabla1[[#This Row],[hour]]&amp;"-"&amp;Tabla1[[#This Row],[cash_type]]&amp;"-"&amp;Tabla1[[#This Row],[card]]&amp;"-"&amp;Tabla1[[#This Row],[coffee_name]]</f>
        <v>lunes-17:00-card-ANON-0000-0000-1170-Americano</v>
      </c>
      <c r="L3223" t="str">
        <f>IF(COUNTIF($K$2:K3223,K3223)=1,"único","repetido")</f>
        <v>único</v>
      </c>
    </row>
    <row r="3224" spans="1:12" x14ac:dyDescent="0.3">
      <c r="A3224" s="1">
        <v>45712</v>
      </c>
      <c r="B3224" s="2">
        <v>45712.73447855324</v>
      </c>
      <c r="C3224" s="2" t="str">
        <f>TEXT(Tabla1[[#This Row],[date]],"mmm")</f>
        <v>feb</v>
      </c>
      <c r="D3224" s="2" t="str">
        <f>TEXT(Tabla1[[#This Row],[date]],"dddd")</f>
        <v>lunes</v>
      </c>
      <c r="E3224" s="2" t="str">
        <f>TEXT(Tabla1[[#This Row],[datetime]],"hh:mm")</f>
        <v>17:37</v>
      </c>
      <c r="F3224" t="s">
        <v>3</v>
      </c>
      <c r="G3224" t="s">
        <v>1236</v>
      </c>
      <c r="H3224" t="str">
        <f>IF(ISBLANK(G3224),"cash",IF(COUNTIF($D$2:D3224,D3224)=1,"Nuevo","frecuente"))</f>
        <v>frecuente</v>
      </c>
      <c r="I3224" s="8">
        <v>30.86</v>
      </c>
      <c r="J3224" t="s">
        <v>14</v>
      </c>
      <c r="K3224" t="str">
        <f>Tabla1[[#This Row],[day_of_the_week]]&amp;"-"&amp;Tabla1[[#This Row],[hour]]&amp;"-"&amp;Tabla1[[#This Row],[cash_type]]&amp;"-"&amp;Tabla1[[#This Row],[card]]&amp;"-"&amp;Tabla1[[#This Row],[coffee_name]]</f>
        <v>lunes-17:37-card-ANON-0000-0000-1222-Americano with Milk</v>
      </c>
      <c r="L3224" t="str">
        <f>IF(COUNTIF($K$2:K3224,K3224)=1,"único","repetido")</f>
        <v>único</v>
      </c>
    </row>
    <row r="3225" spans="1:12" x14ac:dyDescent="0.3">
      <c r="A3225" s="1">
        <v>45712</v>
      </c>
      <c r="B3225" s="2">
        <v>45712.754880775465</v>
      </c>
      <c r="C3225" s="2" t="str">
        <f>TEXT(Tabla1[[#This Row],[date]],"mmm")</f>
        <v>feb</v>
      </c>
      <c r="D3225" s="2" t="str">
        <f>TEXT(Tabla1[[#This Row],[date]],"dddd")</f>
        <v>lunes</v>
      </c>
      <c r="E3225" s="2" t="str">
        <f>TEXT(Tabla1[[#This Row],[datetime]],"hh:mm")</f>
        <v>18:07</v>
      </c>
      <c r="F3225" t="s">
        <v>3</v>
      </c>
      <c r="G3225" t="s">
        <v>1176</v>
      </c>
      <c r="H3225" t="str">
        <f>IF(ISBLANK(G3225),"cash",IF(COUNTIF($D$2:D3225,D3225)=1,"Nuevo","frecuente"))</f>
        <v>frecuente</v>
      </c>
      <c r="I3225" s="8">
        <v>30.86</v>
      </c>
      <c r="J3225" t="s">
        <v>14</v>
      </c>
      <c r="K3225" t="str">
        <f>Tabla1[[#This Row],[day_of_the_week]]&amp;"-"&amp;Tabla1[[#This Row],[hour]]&amp;"-"&amp;Tabla1[[#This Row],[cash_type]]&amp;"-"&amp;Tabla1[[#This Row],[card]]&amp;"-"&amp;Tabla1[[#This Row],[coffee_name]]</f>
        <v>lunes-18:07-card-ANON-0000-0000-1162-Americano with Milk</v>
      </c>
      <c r="L3225" t="str">
        <f>IF(COUNTIF($K$2:K3225,K3225)=1,"único","repetido")</f>
        <v>único</v>
      </c>
    </row>
    <row r="3226" spans="1:12" x14ac:dyDescent="0.3">
      <c r="A3226" s="1">
        <v>45712</v>
      </c>
      <c r="B3226" s="2">
        <v>45712.765244965274</v>
      </c>
      <c r="C3226" s="2" t="str">
        <f>TEXT(Tabla1[[#This Row],[date]],"mmm")</f>
        <v>feb</v>
      </c>
      <c r="D3226" s="2" t="str">
        <f>TEXT(Tabla1[[#This Row],[date]],"dddd")</f>
        <v>lunes</v>
      </c>
      <c r="E3226" s="2" t="str">
        <f>TEXT(Tabla1[[#This Row],[datetime]],"hh:mm")</f>
        <v>18:21</v>
      </c>
      <c r="F3226" t="s">
        <v>3</v>
      </c>
      <c r="G3226" t="s">
        <v>1205</v>
      </c>
      <c r="H3226" t="str">
        <f>IF(ISBLANK(G3226),"cash",IF(COUNTIF($D$2:D3226,D3226)=1,"Nuevo","frecuente"))</f>
        <v>frecuente</v>
      </c>
      <c r="I3226" s="8">
        <v>35.76</v>
      </c>
      <c r="J3226" t="s">
        <v>7</v>
      </c>
      <c r="K3226" t="str">
        <f>Tabla1[[#This Row],[day_of_the_week]]&amp;"-"&amp;Tabla1[[#This Row],[hour]]&amp;"-"&amp;Tabla1[[#This Row],[cash_type]]&amp;"-"&amp;Tabla1[[#This Row],[card]]&amp;"-"&amp;Tabla1[[#This Row],[coffee_name]]</f>
        <v>lunes-18:21-card-ANON-0000-0000-1191-Latte</v>
      </c>
      <c r="L3226" t="str">
        <f>IF(COUNTIF($K$2:K3226,K3226)=1,"único","repetido")</f>
        <v>único</v>
      </c>
    </row>
    <row r="3227" spans="1:12" x14ac:dyDescent="0.3">
      <c r="A3227" s="1">
        <v>45712</v>
      </c>
      <c r="B3227" s="2">
        <v>45712.794843020834</v>
      </c>
      <c r="C3227" s="2" t="str">
        <f>TEXT(Tabla1[[#This Row],[date]],"mmm")</f>
        <v>feb</v>
      </c>
      <c r="D3227" s="2" t="str">
        <f>TEXT(Tabla1[[#This Row],[date]],"dddd")</f>
        <v>lunes</v>
      </c>
      <c r="E3227" s="2" t="str">
        <f>TEXT(Tabla1[[#This Row],[datetime]],"hh:mm")</f>
        <v>19:04</v>
      </c>
      <c r="F3227" t="s">
        <v>3</v>
      </c>
      <c r="G3227" t="s">
        <v>892</v>
      </c>
      <c r="H3227" t="str">
        <f>IF(ISBLANK(G3227),"cash",IF(COUNTIF($D$2:D3227,D3227)=1,"Nuevo","frecuente"))</f>
        <v>frecuente</v>
      </c>
      <c r="I3227" s="8">
        <v>30.86</v>
      </c>
      <c r="J3227" t="s">
        <v>14</v>
      </c>
      <c r="K3227" t="str">
        <f>Tabla1[[#This Row],[day_of_the_week]]&amp;"-"&amp;Tabla1[[#This Row],[hour]]&amp;"-"&amp;Tabla1[[#This Row],[cash_type]]&amp;"-"&amp;Tabla1[[#This Row],[card]]&amp;"-"&amp;Tabla1[[#This Row],[coffee_name]]</f>
        <v>lunes-19:04-card-ANON-0000-0000-0878-Americano with Milk</v>
      </c>
      <c r="L3227" t="str">
        <f>IF(COUNTIF($K$2:K3227,K3227)=1,"único","repetido")</f>
        <v>único</v>
      </c>
    </row>
    <row r="3228" spans="1:12" x14ac:dyDescent="0.3">
      <c r="A3228" s="1">
        <v>45712</v>
      </c>
      <c r="B3228" s="2">
        <v>45712.808458437503</v>
      </c>
      <c r="C3228" s="2" t="str">
        <f>TEXT(Tabla1[[#This Row],[date]],"mmm")</f>
        <v>feb</v>
      </c>
      <c r="D3228" s="2" t="str">
        <f>TEXT(Tabla1[[#This Row],[date]],"dddd")</f>
        <v>lunes</v>
      </c>
      <c r="E3228" s="2" t="str">
        <f>TEXT(Tabla1[[#This Row],[datetime]],"hh:mm")</f>
        <v>19:24</v>
      </c>
      <c r="F3228" t="s">
        <v>3</v>
      </c>
      <c r="G3228" t="s">
        <v>1193</v>
      </c>
      <c r="H3228" t="str">
        <f>IF(ISBLANK(G3228),"cash",IF(COUNTIF($D$2:D3228,D3228)=1,"Nuevo","frecuente"))</f>
        <v>frecuente</v>
      </c>
      <c r="I3228" s="8">
        <v>35.76</v>
      </c>
      <c r="J3228" t="s">
        <v>9</v>
      </c>
      <c r="K3228" t="str">
        <f>Tabla1[[#This Row],[day_of_the_week]]&amp;"-"&amp;Tabla1[[#This Row],[hour]]&amp;"-"&amp;Tabla1[[#This Row],[cash_type]]&amp;"-"&amp;Tabla1[[#This Row],[card]]&amp;"-"&amp;Tabla1[[#This Row],[coffee_name]]</f>
        <v>lunes-19:24-card-ANON-0000-0000-1179-Hot Chocolate</v>
      </c>
      <c r="L3228" t="str">
        <f>IF(COUNTIF($K$2:K3228,K3228)=1,"único","repetido")</f>
        <v>único</v>
      </c>
    </row>
    <row r="3229" spans="1:12" x14ac:dyDescent="0.3">
      <c r="A3229" s="1">
        <v>45712</v>
      </c>
      <c r="B3229" s="2">
        <v>45712.808963090276</v>
      </c>
      <c r="C3229" s="2" t="str">
        <f>TEXT(Tabla1[[#This Row],[date]],"mmm")</f>
        <v>feb</v>
      </c>
      <c r="D3229" s="2" t="str">
        <f>TEXT(Tabla1[[#This Row],[date]],"dddd")</f>
        <v>lunes</v>
      </c>
      <c r="E3229" s="2" t="str">
        <f>TEXT(Tabla1[[#This Row],[datetime]],"hh:mm")</f>
        <v>19:24</v>
      </c>
      <c r="F3229" t="s">
        <v>3</v>
      </c>
      <c r="G3229" t="s">
        <v>1261</v>
      </c>
      <c r="H3229" t="str">
        <f>IF(ISBLANK(G3229),"cash",IF(COUNTIF($D$2:D3229,D3229)=1,"Nuevo","frecuente"))</f>
        <v>frecuente</v>
      </c>
      <c r="I3229" s="8">
        <v>35.76</v>
      </c>
      <c r="J3229" t="s">
        <v>7</v>
      </c>
      <c r="K3229" t="str">
        <f>Tabla1[[#This Row],[day_of_the_week]]&amp;"-"&amp;Tabla1[[#This Row],[hour]]&amp;"-"&amp;Tabla1[[#This Row],[cash_type]]&amp;"-"&amp;Tabla1[[#This Row],[card]]&amp;"-"&amp;Tabla1[[#This Row],[coffee_name]]</f>
        <v>lunes-19:24-card-ANON-0000-0000-1247-Latte</v>
      </c>
      <c r="L3229" t="str">
        <f>IF(COUNTIF($K$2:K3229,K3229)=1,"único","repetido")</f>
        <v>único</v>
      </c>
    </row>
    <row r="3230" spans="1:12" x14ac:dyDescent="0.3">
      <c r="A3230" s="1">
        <v>45712</v>
      </c>
      <c r="B3230" s="2">
        <v>45712.809893136575</v>
      </c>
      <c r="C3230" s="2" t="str">
        <f>TEXT(Tabla1[[#This Row],[date]],"mmm")</f>
        <v>feb</v>
      </c>
      <c r="D3230" s="2" t="str">
        <f>TEXT(Tabla1[[#This Row],[date]],"dddd")</f>
        <v>lunes</v>
      </c>
      <c r="E3230" s="2" t="str">
        <f>TEXT(Tabla1[[#This Row],[datetime]],"hh:mm")</f>
        <v>19:26</v>
      </c>
      <c r="F3230" t="s">
        <v>3</v>
      </c>
      <c r="G3230" t="s">
        <v>1193</v>
      </c>
      <c r="H3230" t="str">
        <f>IF(ISBLANK(G3230),"cash",IF(COUNTIF($D$2:D3230,D3230)=1,"Nuevo","frecuente"))</f>
        <v>frecuente</v>
      </c>
      <c r="I3230" s="8">
        <v>35.76</v>
      </c>
      <c r="J3230" t="s">
        <v>18</v>
      </c>
      <c r="K3230" t="str">
        <f>Tabla1[[#This Row],[day_of_the_week]]&amp;"-"&amp;Tabla1[[#This Row],[hour]]&amp;"-"&amp;Tabla1[[#This Row],[cash_type]]&amp;"-"&amp;Tabla1[[#This Row],[card]]&amp;"-"&amp;Tabla1[[#This Row],[coffee_name]]</f>
        <v>lunes-19:26-card-ANON-0000-0000-1179-Cocoa</v>
      </c>
      <c r="L3230" t="str">
        <f>IF(COUNTIF($K$2:K3230,K3230)=1,"único","repetido")</f>
        <v>único</v>
      </c>
    </row>
    <row r="3231" spans="1:12" x14ac:dyDescent="0.3">
      <c r="A3231" s="1">
        <v>45712</v>
      </c>
      <c r="B3231" s="2">
        <v>45712.843649340277</v>
      </c>
      <c r="C3231" s="2" t="str">
        <f>TEXT(Tabla1[[#This Row],[date]],"mmm")</f>
        <v>feb</v>
      </c>
      <c r="D3231" s="2" t="str">
        <f>TEXT(Tabla1[[#This Row],[date]],"dddd")</f>
        <v>lunes</v>
      </c>
      <c r="E3231" s="2" t="str">
        <f>TEXT(Tabla1[[#This Row],[datetime]],"hh:mm")</f>
        <v>20:14</v>
      </c>
      <c r="F3231" t="s">
        <v>3</v>
      </c>
      <c r="G3231" t="s">
        <v>1170</v>
      </c>
      <c r="H3231" t="str">
        <f>IF(ISBLANK(G3231),"cash",IF(COUNTIF($D$2:D3231,D3231)=1,"Nuevo","frecuente"))</f>
        <v>frecuente</v>
      </c>
      <c r="I3231" s="8">
        <v>35.76</v>
      </c>
      <c r="J3231" t="s">
        <v>18</v>
      </c>
      <c r="K3231" t="str">
        <f>Tabla1[[#This Row],[day_of_the_week]]&amp;"-"&amp;Tabla1[[#This Row],[hour]]&amp;"-"&amp;Tabla1[[#This Row],[cash_type]]&amp;"-"&amp;Tabla1[[#This Row],[card]]&amp;"-"&amp;Tabla1[[#This Row],[coffee_name]]</f>
        <v>lunes-20:14-card-ANON-0000-0000-1156-Cocoa</v>
      </c>
      <c r="L3231" t="str">
        <f>IF(COUNTIF($K$2:K3231,K3231)=1,"único","repetido")</f>
        <v>único</v>
      </c>
    </row>
    <row r="3232" spans="1:12" x14ac:dyDescent="0.3">
      <c r="A3232" s="1">
        <v>45713</v>
      </c>
      <c r="B3232" s="2">
        <v>45713.333787696756</v>
      </c>
      <c r="C3232" s="2" t="str">
        <f>TEXT(Tabla1[[#This Row],[date]],"mmm")</f>
        <v>feb</v>
      </c>
      <c r="D3232" s="2" t="str">
        <f>TEXT(Tabla1[[#This Row],[date]],"dddd")</f>
        <v>martes</v>
      </c>
      <c r="E3232" s="2" t="str">
        <f>TEXT(Tabla1[[#This Row],[datetime]],"hh:mm")</f>
        <v>08:00</v>
      </c>
      <c r="F3232" t="s">
        <v>3</v>
      </c>
      <c r="G3232" t="s">
        <v>1167</v>
      </c>
      <c r="H3232" t="str">
        <f>IF(ISBLANK(G3232),"cash",IF(COUNTIF($D$2:D3232,D3232)=1,"Nuevo","frecuente"))</f>
        <v>frecuente</v>
      </c>
      <c r="I3232" s="8">
        <v>30.86</v>
      </c>
      <c r="J3232" t="s">
        <v>14</v>
      </c>
      <c r="K3232" t="str">
        <f>Tabla1[[#This Row],[day_of_the_week]]&amp;"-"&amp;Tabla1[[#This Row],[hour]]&amp;"-"&amp;Tabla1[[#This Row],[cash_type]]&amp;"-"&amp;Tabla1[[#This Row],[card]]&amp;"-"&amp;Tabla1[[#This Row],[coffee_name]]</f>
        <v>martes-08:00-card-ANON-0000-0000-1153-Americano with Milk</v>
      </c>
      <c r="L3232" t="str">
        <f>IF(COUNTIF($K$2:K3232,K3232)=1,"único","repetido")</f>
        <v>único</v>
      </c>
    </row>
    <row r="3233" spans="1:12" x14ac:dyDescent="0.3">
      <c r="A3233" s="1">
        <v>45713</v>
      </c>
      <c r="B3233" s="2">
        <v>45713.367604953703</v>
      </c>
      <c r="C3233" s="2" t="str">
        <f>TEXT(Tabla1[[#This Row],[date]],"mmm")</f>
        <v>feb</v>
      </c>
      <c r="D3233" s="2" t="str">
        <f>TEXT(Tabla1[[#This Row],[date]],"dddd")</f>
        <v>martes</v>
      </c>
      <c r="E3233" s="2" t="str">
        <f>TEXT(Tabla1[[#This Row],[datetime]],"hh:mm")</f>
        <v>08:49</v>
      </c>
      <c r="F3233" t="s">
        <v>3</v>
      </c>
      <c r="G3233" t="s">
        <v>1166</v>
      </c>
      <c r="H3233" t="str">
        <f>IF(ISBLANK(G3233),"cash",IF(COUNTIF($D$2:D3233,D3233)=1,"Nuevo","frecuente"))</f>
        <v>frecuente</v>
      </c>
      <c r="I3233" s="8">
        <v>25.96</v>
      </c>
      <c r="J3233" t="s">
        <v>11</v>
      </c>
      <c r="K3233" t="str">
        <f>Tabla1[[#This Row],[day_of_the_week]]&amp;"-"&amp;Tabla1[[#This Row],[hour]]&amp;"-"&amp;Tabla1[[#This Row],[cash_type]]&amp;"-"&amp;Tabla1[[#This Row],[card]]&amp;"-"&amp;Tabla1[[#This Row],[coffee_name]]</f>
        <v>martes-08:49-card-ANON-0000-0000-1152-Americano</v>
      </c>
      <c r="L3233" t="str">
        <f>IF(COUNTIF($K$2:K3233,K3233)=1,"único","repetido")</f>
        <v>único</v>
      </c>
    </row>
    <row r="3234" spans="1:12" x14ac:dyDescent="0.3">
      <c r="A3234" s="1">
        <v>45713</v>
      </c>
      <c r="B3234" s="2">
        <v>45713.368220590281</v>
      </c>
      <c r="C3234" s="2" t="str">
        <f>TEXT(Tabla1[[#This Row],[date]],"mmm")</f>
        <v>feb</v>
      </c>
      <c r="D3234" s="2" t="str">
        <f>TEXT(Tabla1[[#This Row],[date]],"dddd")</f>
        <v>martes</v>
      </c>
      <c r="E3234" s="2" t="str">
        <f>TEXT(Tabla1[[#This Row],[datetime]],"hh:mm")</f>
        <v>08:50</v>
      </c>
      <c r="F3234" t="s">
        <v>3</v>
      </c>
      <c r="G3234" t="s">
        <v>1166</v>
      </c>
      <c r="H3234" t="str">
        <f>IF(ISBLANK(G3234),"cash",IF(COUNTIF($D$2:D3234,D3234)=1,"Nuevo","frecuente"))</f>
        <v>frecuente</v>
      </c>
      <c r="I3234" s="8">
        <v>30.86</v>
      </c>
      <c r="J3234" t="s">
        <v>14</v>
      </c>
      <c r="K3234" t="str">
        <f>Tabla1[[#This Row],[day_of_the_week]]&amp;"-"&amp;Tabla1[[#This Row],[hour]]&amp;"-"&amp;Tabla1[[#This Row],[cash_type]]&amp;"-"&amp;Tabla1[[#This Row],[card]]&amp;"-"&amp;Tabla1[[#This Row],[coffee_name]]</f>
        <v>martes-08:50-card-ANON-0000-0000-1152-Americano with Milk</v>
      </c>
      <c r="L3234" t="str">
        <f>IF(COUNTIF($K$2:K3234,K3234)=1,"único","repetido")</f>
        <v>único</v>
      </c>
    </row>
    <row r="3235" spans="1:12" x14ac:dyDescent="0.3">
      <c r="A3235" s="1">
        <v>45713</v>
      </c>
      <c r="B3235" s="2">
        <v>45713.418574675925</v>
      </c>
      <c r="C3235" s="2" t="str">
        <f>TEXT(Tabla1[[#This Row],[date]],"mmm")</f>
        <v>feb</v>
      </c>
      <c r="D3235" s="2" t="str">
        <f>TEXT(Tabla1[[#This Row],[date]],"dddd")</f>
        <v>martes</v>
      </c>
      <c r="E3235" s="2" t="str">
        <f>TEXT(Tabla1[[#This Row],[datetime]],"hh:mm")</f>
        <v>10:02</v>
      </c>
      <c r="F3235" t="s">
        <v>3</v>
      </c>
      <c r="G3235" t="s">
        <v>1251</v>
      </c>
      <c r="H3235" t="str">
        <f>IF(ISBLANK(G3235),"cash",IF(COUNTIF($D$2:D3235,D3235)=1,"Nuevo","frecuente"))</f>
        <v>frecuente</v>
      </c>
      <c r="I3235" s="8">
        <v>21.06</v>
      </c>
      <c r="J3235" t="s">
        <v>35</v>
      </c>
      <c r="K3235" t="str">
        <f>Tabla1[[#This Row],[day_of_the_week]]&amp;"-"&amp;Tabla1[[#This Row],[hour]]&amp;"-"&amp;Tabla1[[#This Row],[cash_type]]&amp;"-"&amp;Tabla1[[#This Row],[card]]&amp;"-"&amp;Tabla1[[#This Row],[coffee_name]]</f>
        <v>martes-10:02-card-ANON-0000-0000-1237-Espresso</v>
      </c>
      <c r="L3235" t="str">
        <f>IF(COUNTIF($K$2:K3235,K3235)=1,"único","repetido")</f>
        <v>único</v>
      </c>
    </row>
    <row r="3236" spans="1:12" x14ac:dyDescent="0.3">
      <c r="A3236" s="1">
        <v>45713</v>
      </c>
      <c r="B3236" s="2">
        <v>45713.460808449076</v>
      </c>
      <c r="C3236" s="2" t="str">
        <f>TEXT(Tabla1[[#This Row],[date]],"mmm")</f>
        <v>feb</v>
      </c>
      <c r="D3236" s="2" t="str">
        <f>TEXT(Tabla1[[#This Row],[date]],"dddd")</f>
        <v>martes</v>
      </c>
      <c r="E3236" s="2" t="str">
        <f>TEXT(Tabla1[[#This Row],[datetime]],"hh:mm")</f>
        <v>11:03</v>
      </c>
      <c r="F3236" t="s">
        <v>3</v>
      </c>
      <c r="G3236" t="s">
        <v>1184</v>
      </c>
      <c r="H3236" t="str">
        <f>IF(ISBLANK(G3236),"cash",IF(COUNTIF($D$2:D3236,D3236)=1,"Nuevo","frecuente"))</f>
        <v>frecuente</v>
      </c>
      <c r="I3236" s="8">
        <v>25.96</v>
      </c>
      <c r="J3236" t="s">
        <v>11</v>
      </c>
      <c r="K3236" t="str">
        <f>Tabla1[[#This Row],[day_of_the_week]]&amp;"-"&amp;Tabla1[[#This Row],[hour]]&amp;"-"&amp;Tabla1[[#This Row],[cash_type]]&amp;"-"&amp;Tabla1[[#This Row],[card]]&amp;"-"&amp;Tabla1[[#This Row],[coffee_name]]</f>
        <v>martes-11:03-card-ANON-0000-0000-1170-Americano</v>
      </c>
      <c r="L3236" t="str">
        <f>IF(COUNTIF($K$2:K3236,K3236)=1,"único","repetido")</f>
        <v>único</v>
      </c>
    </row>
    <row r="3237" spans="1:12" x14ac:dyDescent="0.3">
      <c r="A3237" s="1">
        <v>45713</v>
      </c>
      <c r="B3237" s="2">
        <v>45713.461422650464</v>
      </c>
      <c r="C3237" s="2" t="str">
        <f>TEXT(Tabla1[[#This Row],[date]],"mmm")</f>
        <v>feb</v>
      </c>
      <c r="D3237" s="2" t="str">
        <f>TEXT(Tabla1[[#This Row],[date]],"dddd")</f>
        <v>martes</v>
      </c>
      <c r="E3237" s="2" t="str">
        <f>TEXT(Tabla1[[#This Row],[datetime]],"hh:mm")</f>
        <v>11:04</v>
      </c>
      <c r="F3237" t="s">
        <v>3</v>
      </c>
      <c r="G3237" t="s">
        <v>1166</v>
      </c>
      <c r="H3237" t="str">
        <f>IF(ISBLANK(G3237),"cash",IF(COUNTIF($D$2:D3237,D3237)=1,"Nuevo","frecuente"))</f>
        <v>frecuente</v>
      </c>
      <c r="I3237" s="8">
        <v>25.96</v>
      </c>
      <c r="J3237" t="s">
        <v>11</v>
      </c>
      <c r="K3237" t="str">
        <f>Tabla1[[#This Row],[day_of_the_week]]&amp;"-"&amp;Tabla1[[#This Row],[hour]]&amp;"-"&amp;Tabla1[[#This Row],[cash_type]]&amp;"-"&amp;Tabla1[[#This Row],[card]]&amp;"-"&amp;Tabla1[[#This Row],[coffee_name]]</f>
        <v>martes-11:04-card-ANON-0000-0000-1152-Americano</v>
      </c>
      <c r="L3237" t="str">
        <f>IF(COUNTIF($K$2:K3237,K3237)=1,"único","repetido")</f>
        <v>único</v>
      </c>
    </row>
    <row r="3238" spans="1:12" x14ac:dyDescent="0.3">
      <c r="A3238" s="1">
        <v>45713</v>
      </c>
      <c r="B3238" s="2">
        <v>45713.514369293982</v>
      </c>
      <c r="C3238" s="2" t="str">
        <f>TEXT(Tabla1[[#This Row],[date]],"mmm")</f>
        <v>feb</v>
      </c>
      <c r="D3238" s="2" t="str">
        <f>TEXT(Tabla1[[#This Row],[date]],"dddd")</f>
        <v>martes</v>
      </c>
      <c r="E3238" s="2" t="str">
        <f>TEXT(Tabla1[[#This Row],[datetime]],"hh:mm")</f>
        <v>12:20</v>
      </c>
      <c r="F3238" t="s">
        <v>3</v>
      </c>
      <c r="G3238" t="s">
        <v>1198</v>
      </c>
      <c r="H3238" t="str">
        <f>IF(ISBLANK(G3238),"cash",IF(COUNTIF($D$2:D3238,D3238)=1,"Nuevo","frecuente"))</f>
        <v>frecuente</v>
      </c>
      <c r="I3238" s="8">
        <v>35.76</v>
      </c>
      <c r="J3238" t="s">
        <v>43</v>
      </c>
      <c r="K3238" t="str">
        <f>Tabla1[[#This Row],[day_of_the_week]]&amp;"-"&amp;Tabla1[[#This Row],[hour]]&amp;"-"&amp;Tabla1[[#This Row],[cash_type]]&amp;"-"&amp;Tabla1[[#This Row],[card]]&amp;"-"&amp;Tabla1[[#This Row],[coffee_name]]</f>
        <v>martes-12:20-card-ANON-0000-0000-1184-Cappuccino</v>
      </c>
      <c r="L3238" t="str">
        <f>IF(COUNTIF($K$2:K3238,K3238)=1,"único","repetido")</f>
        <v>único</v>
      </c>
    </row>
    <row r="3239" spans="1:12" x14ac:dyDescent="0.3">
      <c r="A3239" s="1">
        <v>45713</v>
      </c>
      <c r="B3239" s="2">
        <v>45713.593270150464</v>
      </c>
      <c r="C3239" s="2" t="str">
        <f>TEXT(Tabla1[[#This Row],[date]],"mmm")</f>
        <v>feb</v>
      </c>
      <c r="D3239" s="2" t="str">
        <f>TEXT(Tabla1[[#This Row],[date]],"dddd")</f>
        <v>martes</v>
      </c>
      <c r="E3239" s="2" t="str">
        <f>TEXT(Tabla1[[#This Row],[datetime]],"hh:mm")</f>
        <v>14:14</v>
      </c>
      <c r="F3239" t="s">
        <v>3</v>
      </c>
      <c r="G3239" t="s">
        <v>1175</v>
      </c>
      <c r="H3239" t="str">
        <f>IF(ISBLANK(G3239),"cash",IF(COUNTIF($D$2:D3239,D3239)=1,"Nuevo","frecuente"))</f>
        <v>frecuente</v>
      </c>
      <c r="I3239" s="8">
        <v>35.76</v>
      </c>
      <c r="J3239" t="s">
        <v>43</v>
      </c>
      <c r="K3239" t="str">
        <f>Tabla1[[#This Row],[day_of_the_week]]&amp;"-"&amp;Tabla1[[#This Row],[hour]]&amp;"-"&amp;Tabla1[[#This Row],[cash_type]]&amp;"-"&amp;Tabla1[[#This Row],[card]]&amp;"-"&amp;Tabla1[[#This Row],[coffee_name]]</f>
        <v>martes-14:14-card-ANON-0000-0000-1161-Cappuccino</v>
      </c>
      <c r="L3239" t="str">
        <f>IF(COUNTIF($K$2:K3239,K3239)=1,"único","repetido")</f>
        <v>único</v>
      </c>
    </row>
    <row r="3240" spans="1:12" x14ac:dyDescent="0.3">
      <c r="A3240" s="1">
        <v>45713</v>
      </c>
      <c r="B3240" s="2">
        <v>45713.701127256943</v>
      </c>
      <c r="C3240" s="2" t="str">
        <f>TEXT(Tabla1[[#This Row],[date]],"mmm")</f>
        <v>feb</v>
      </c>
      <c r="D3240" s="2" t="str">
        <f>TEXT(Tabla1[[#This Row],[date]],"dddd")</f>
        <v>martes</v>
      </c>
      <c r="E3240" s="2" t="str">
        <f>TEXT(Tabla1[[#This Row],[datetime]],"hh:mm")</f>
        <v>16:49</v>
      </c>
      <c r="F3240" t="s">
        <v>3</v>
      </c>
      <c r="G3240" t="s">
        <v>31</v>
      </c>
      <c r="H3240" t="str">
        <f>IF(ISBLANK(G3240),"cash",IF(COUNTIF($D$2:D3240,D3240)=1,"Nuevo","frecuente"))</f>
        <v>frecuente</v>
      </c>
      <c r="I3240" s="8">
        <v>25.96</v>
      </c>
      <c r="J3240" t="s">
        <v>11</v>
      </c>
      <c r="K3240" t="str">
        <f>Tabla1[[#This Row],[day_of_the_week]]&amp;"-"&amp;Tabla1[[#This Row],[hour]]&amp;"-"&amp;Tabla1[[#This Row],[cash_type]]&amp;"-"&amp;Tabla1[[#This Row],[card]]&amp;"-"&amp;Tabla1[[#This Row],[coffee_name]]</f>
        <v>martes-16:49-card-ANON-0000-0000-0019-Americano</v>
      </c>
      <c r="L3240" t="str">
        <f>IF(COUNTIF($K$2:K3240,K3240)=1,"único","repetido")</f>
        <v>único</v>
      </c>
    </row>
    <row r="3241" spans="1:12" x14ac:dyDescent="0.3">
      <c r="A3241" s="1">
        <v>45713</v>
      </c>
      <c r="B3241" s="2">
        <v>45713.701803368058</v>
      </c>
      <c r="C3241" s="2" t="str">
        <f>TEXT(Tabla1[[#This Row],[date]],"mmm")</f>
        <v>feb</v>
      </c>
      <c r="D3241" s="2" t="str">
        <f>TEXT(Tabla1[[#This Row],[date]],"dddd")</f>
        <v>martes</v>
      </c>
      <c r="E3241" s="2" t="str">
        <f>TEXT(Tabla1[[#This Row],[datetime]],"hh:mm")</f>
        <v>16:50</v>
      </c>
      <c r="F3241" t="s">
        <v>3</v>
      </c>
      <c r="G3241" t="s">
        <v>31</v>
      </c>
      <c r="H3241" t="str">
        <f>IF(ISBLANK(G3241),"cash",IF(COUNTIF($D$2:D3241,D3241)=1,"Nuevo","frecuente"))</f>
        <v>frecuente</v>
      </c>
      <c r="I3241" s="8">
        <v>25.96</v>
      </c>
      <c r="J3241" t="s">
        <v>11</v>
      </c>
      <c r="K3241" t="str">
        <f>Tabla1[[#This Row],[day_of_the_week]]&amp;"-"&amp;Tabla1[[#This Row],[hour]]&amp;"-"&amp;Tabla1[[#This Row],[cash_type]]&amp;"-"&amp;Tabla1[[#This Row],[card]]&amp;"-"&amp;Tabla1[[#This Row],[coffee_name]]</f>
        <v>martes-16:50-card-ANON-0000-0000-0019-Americano</v>
      </c>
      <c r="L3241" t="str">
        <f>IF(COUNTIF($K$2:K3241,K3241)=1,"único","repetido")</f>
        <v>único</v>
      </c>
    </row>
    <row r="3242" spans="1:12" x14ac:dyDescent="0.3">
      <c r="A3242" s="1">
        <v>45713</v>
      </c>
      <c r="B3242" s="2">
        <v>45713.763299270831</v>
      </c>
      <c r="C3242" s="2" t="str">
        <f>TEXT(Tabla1[[#This Row],[date]],"mmm")</f>
        <v>feb</v>
      </c>
      <c r="D3242" s="2" t="str">
        <f>TEXT(Tabla1[[#This Row],[date]],"dddd")</f>
        <v>martes</v>
      </c>
      <c r="E3242" s="2" t="str">
        <f>TEXT(Tabla1[[#This Row],[datetime]],"hh:mm")</f>
        <v>18:19</v>
      </c>
      <c r="F3242" t="s">
        <v>3</v>
      </c>
      <c r="G3242" t="s">
        <v>1248</v>
      </c>
      <c r="H3242" t="str">
        <f>IF(ISBLANK(G3242),"cash",IF(COUNTIF($D$2:D3242,D3242)=1,"Nuevo","frecuente"))</f>
        <v>frecuente</v>
      </c>
      <c r="I3242" s="8">
        <v>35.76</v>
      </c>
      <c r="J3242" t="s">
        <v>18</v>
      </c>
      <c r="K3242" t="str">
        <f>Tabla1[[#This Row],[day_of_the_week]]&amp;"-"&amp;Tabla1[[#This Row],[hour]]&amp;"-"&amp;Tabla1[[#This Row],[cash_type]]&amp;"-"&amp;Tabla1[[#This Row],[card]]&amp;"-"&amp;Tabla1[[#This Row],[coffee_name]]</f>
        <v>martes-18:19-card-ANON-0000-0000-1234-Cocoa</v>
      </c>
      <c r="L3242" t="str">
        <f>IF(COUNTIF($K$2:K3242,K3242)=1,"único","repetido")</f>
        <v>único</v>
      </c>
    </row>
    <row r="3243" spans="1:12" x14ac:dyDescent="0.3">
      <c r="A3243" s="1">
        <v>45713</v>
      </c>
      <c r="B3243" s="2">
        <v>45713.814356875002</v>
      </c>
      <c r="C3243" s="2" t="str">
        <f>TEXT(Tabla1[[#This Row],[date]],"mmm")</f>
        <v>feb</v>
      </c>
      <c r="D3243" s="2" t="str">
        <f>TEXT(Tabla1[[#This Row],[date]],"dddd")</f>
        <v>martes</v>
      </c>
      <c r="E3243" s="2" t="str">
        <f>TEXT(Tabla1[[#This Row],[datetime]],"hh:mm")</f>
        <v>19:32</v>
      </c>
      <c r="F3243" t="s">
        <v>3</v>
      </c>
      <c r="G3243" t="s">
        <v>1166</v>
      </c>
      <c r="H3243" t="str">
        <f>IF(ISBLANK(G3243),"cash",IF(COUNTIF($D$2:D3243,D3243)=1,"Nuevo","frecuente"))</f>
        <v>frecuente</v>
      </c>
      <c r="I3243" s="8">
        <v>35.76</v>
      </c>
      <c r="J3243" t="s">
        <v>43</v>
      </c>
      <c r="K3243" t="str">
        <f>Tabla1[[#This Row],[day_of_the_week]]&amp;"-"&amp;Tabla1[[#This Row],[hour]]&amp;"-"&amp;Tabla1[[#This Row],[cash_type]]&amp;"-"&amp;Tabla1[[#This Row],[card]]&amp;"-"&amp;Tabla1[[#This Row],[coffee_name]]</f>
        <v>martes-19:32-card-ANON-0000-0000-1152-Cappuccino</v>
      </c>
      <c r="L3243" t="str">
        <f>IF(COUNTIF($K$2:K3243,K3243)=1,"único","repetido")</f>
        <v>único</v>
      </c>
    </row>
    <row r="3244" spans="1:12" x14ac:dyDescent="0.3">
      <c r="A3244" s="1">
        <v>45714</v>
      </c>
      <c r="B3244" s="2">
        <v>45714.373347650464</v>
      </c>
      <c r="C3244" s="2" t="str">
        <f>TEXT(Tabla1[[#This Row],[date]],"mmm")</f>
        <v>feb</v>
      </c>
      <c r="D3244" s="2" t="str">
        <f>TEXT(Tabla1[[#This Row],[date]],"dddd")</f>
        <v>miércoles</v>
      </c>
      <c r="E3244" s="2" t="str">
        <f>TEXT(Tabla1[[#This Row],[datetime]],"hh:mm")</f>
        <v>08:57</v>
      </c>
      <c r="F3244" t="s">
        <v>3</v>
      </c>
      <c r="G3244" t="s">
        <v>1184</v>
      </c>
      <c r="H3244" t="str">
        <f>IF(ISBLANK(G3244),"cash",IF(COUNTIF($D$2:D3244,D3244)=1,"Nuevo","frecuente"))</f>
        <v>frecuente</v>
      </c>
      <c r="I3244" s="8">
        <v>25.96</v>
      </c>
      <c r="J3244" t="s">
        <v>11</v>
      </c>
      <c r="K3244" t="str">
        <f>Tabla1[[#This Row],[day_of_the_week]]&amp;"-"&amp;Tabla1[[#This Row],[hour]]&amp;"-"&amp;Tabla1[[#This Row],[cash_type]]&amp;"-"&amp;Tabla1[[#This Row],[card]]&amp;"-"&amp;Tabla1[[#This Row],[coffee_name]]</f>
        <v>miércoles-08:57-card-ANON-0000-0000-1170-Americano</v>
      </c>
      <c r="L3244" t="str">
        <f>IF(COUNTIF($K$2:K3244,K3244)=1,"único","repetido")</f>
        <v>único</v>
      </c>
    </row>
    <row r="3245" spans="1:12" x14ac:dyDescent="0.3">
      <c r="A3245" s="1">
        <v>45714</v>
      </c>
      <c r="B3245" s="2">
        <v>45714.424619675927</v>
      </c>
      <c r="C3245" s="2" t="str">
        <f>TEXT(Tabla1[[#This Row],[date]],"mmm")</f>
        <v>feb</v>
      </c>
      <c r="D3245" s="2" t="str">
        <f>TEXT(Tabla1[[#This Row],[date]],"dddd")</f>
        <v>miércoles</v>
      </c>
      <c r="E3245" s="2" t="str">
        <f>TEXT(Tabla1[[#This Row],[datetime]],"hh:mm")</f>
        <v>10:11</v>
      </c>
      <c r="F3245" t="s">
        <v>3</v>
      </c>
      <c r="G3245" t="s">
        <v>1262</v>
      </c>
      <c r="H3245" t="str">
        <f>IF(ISBLANK(G3245),"cash",IF(COUNTIF($D$2:D3245,D3245)=1,"Nuevo","frecuente"))</f>
        <v>frecuente</v>
      </c>
      <c r="I3245" s="8">
        <v>30.86</v>
      </c>
      <c r="J3245" t="s">
        <v>14</v>
      </c>
      <c r="K3245" t="str">
        <f>Tabla1[[#This Row],[day_of_the_week]]&amp;"-"&amp;Tabla1[[#This Row],[hour]]&amp;"-"&amp;Tabla1[[#This Row],[cash_type]]&amp;"-"&amp;Tabla1[[#This Row],[card]]&amp;"-"&amp;Tabla1[[#This Row],[coffee_name]]</f>
        <v>miércoles-10:11-card-ANON-0000-0000-1248-Americano with Milk</v>
      </c>
      <c r="L3245" t="str">
        <f>IF(COUNTIF($K$2:K3245,K3245)=1,"único","repetido")</f>
        <v>único</v>
      </c>
    </row>
    <row r="3246" spans="1:12" x14ac:dyDescent="0.3">
      <c r="A3246" s="1">
        <v>45714</v>
      </c>
      <c r="B3246" s="2">
        <v>45714.425295289351</v>
      </c>
      <c r="C3246" s="2" t="str">
        <f>TEXT(Tabla1[[#This Row],[date]],"mmm")</f>
        <v>feb</v>
      </c>
      <c r="D3246" s="2" t="str">
        <f>TEXT(Tabla1[[#This Row],[date]],"dddd")</f>
        <v>miércoles</v>
      </c>
      <c r="E3246" s="2" t="str">
        <f>TEXT(Tabla1[[#This Row],[datetime]],"hh:mm")</f>
        <v>10:12</v>
      </c>
      <c r="F3246" t="s">
        <v>3</v>
      </c>
      <c r="G3246" t="s">
        <v>1262</v>
      </c>
      <c r="H3246" t="str">
        <f>IF(ISBLANK(G3246),"cash",IF(COUNTIF($D$2:D3246,D3246)=1,"Nuevo","frecuente"))</f>
        <v>frecuente</v>
      </c>
      <c r="I3246" s="8">
        <v>30.86</v>
      </c>
      <c r="J3246" t="s">
        <v>14</v>
      </c>
      <c r="K3246" t="str">
        <f>Tabla1[[#This Row],[day_of_the_week]]&amp;"-"&amp;Tabla1[[#This Row],[hour]]&amp;"-"&amp;Tabla1[[#This Row],[cash_type]]&amp;"-"&amp;Tabla1[[#This Row],[card]]&amp;"-"&amp;Tabla1[[#This Row],[coffee_name]]</f>
        <v>miércoles-10:12-card-ANON-0000-0000-1248-Americano with Milk</v>
      </c>
      <c r="L3246" t="str">
        <f>IF(COUNTIF($K$2:K3246,K3246)=1,"único","repetido")</f>
        <v>único</v>
      </c>
    </row>
    <row r="3247" spans="1:12" x14ac:dyDescent="0.3">
      <c r="A3247" s="1">
        <v>45714</v>
      </c>
      <c r="B3247" s="2">
        <v>45714.428438553237</v>
      </c>
      <c r="C3247" s="2" t="str">
        <f>TEXT(Tabla1[[#This Row],[date]],"mmm")</f>
        <v>feb</v>
      </c>
      <c r="D3247" s="2" t="str">
        <f>TEXT(Tabla1[[#This Row],[date]],"dddd")</f>
        <v>miércoles</v>
      </c>
      <c r="E3247" s="2" t="str">
        <f>TEXT(Tabla1[[#This Row],[datetime]],"hh:mm")</f>
        <v>10:16</v>
      </c>
      <c r="F3247" t="s">
        <v>3</v>
      </c>
      <c r="G3247" t="s">
        <v>1169</v>
      </c>
      <c r="H3247" t="str">
        <f>IF(ISBLANK(G3247),"cash",IF(COUNTIF($D$2:D3247,D3247)=1,"Nuevo","frecuente"))</f>
        <v>frecuente</v>
      </c>
      <c r="I3247" s="8">
        <v>35.76</v>
      </c>
      <c r="J3247" t="s">
        <v>9</v>
      </c>
      <c r="K3247" t="str">
        <f>Tabla1[[#This Row],[day_of_the_week]]&amp;"-"&amp;Tabla1[[#This Row],[hour]]&amp;"-"&amp;Tabla1[[#This Row],[cash_type]]&amp;"-"&amp;Tabla1[[#This Row],[card]]&amp;"-"&amp;Tabla1[[#This Row],[coffee_name]]</f>
        <v>miércoles-10:16-card-ANON-0000-0000-1155-Hot Chocolate</v>
      </c>
      <c r="L3247" t="str">
        <f>IF(COUNTIF($K$2:K3247,K3247)=1,"único","repetido")</f>
        <v>único</v>
      </c>
    </row>
    <row r="3248" spans="1:12" x14ac:dyDescent="0.3">
      <c r="A3248" s="1">
        <v>45714</v>
      </c>
      <c r="B3248" s="2">
        <v>45714.551005520836</v>
      </c>
      <c r="C3248" s="2" t="str">
        <f>TEXT(Tabla1[[#This Row],[date]],"mmm")</f>
        <v>feb</v>
      </c>
      <c r="D3248" s="2" t="str">
        <f>TEXT(Tabla1[[#This Row],[date]],"dddd")</f>
        <v>miércoles</v>
      </c>
      <c r="E3248" s="2" t="str">
        <f>TEXT(Tabla1[[#This Row],[datetime]],"hh:mm")</f>
        <v>13:13</v>
      </c>
      <c r="F3248" t="s">
        <v>3</v>
      </c>
      <c r="G3248" t="s">
        <v>1182</v>
      </c>
      <c r="H3248" t="str">
        <f>IF(ISBLANK(G3248),"cash",IF(COUNTIF($D$2:D3248,D3248)=1,"Nuevo","frecuente"))</f>
        <v>frecuente</v>
      </c>
      <c r="I3248" s="8">
        <v>35.76</v>
      </c>
      <c r="J3248" t="s">
        <v>18</v>
      </c>
      <c r="K3248" t="str">
        <f>Tabla1[[#This Row],[day_of_the_week]]&amp;"-"&amp;Tabla1[[#This Row],[hour]]&amp;"-"&amp;Tabla1[[#This Row],[cash_type]]&amp;"-"&amp;Tabla1[[#This Row],[card]]&amp;"-"&amp;Tabla1[[#This Row],[coffee_name]]</f>
        <v>miércoles-13:13-card-ANON-0000-0000-1168-Cocoa</v>
      </c>
      <c r="L3248" t="str">
        <f>IF(COUNTIF($K$2:K3248,K3248)=1,"único","repetido")</f>
        <v>único</v>
      </c>
    </row>
    <row r="3249" spans="1:12" x14ac:dyDescent="0.3">
      <c r="A3249" s="1">
        <v>45714</v>
      </c>
      <c r="B3249" s="2">
        <v>45714.563467719905</v>
      </c>
      <c r="C3249" s="2" t="str">
        <f>TEXT(Tabla1[[#This Row],[date]],"mmm")</f>
        <v>feb</v>
      </c>
      <c r="D3249" s="2" t="str">
        <f>TEXT(Tabla1[[#This Row],[date]],"dddd")</f>
        <v>miércoles</v>
      </c>
      <c r="E3249" s="2" t="str">
        <f>TEXT(Tabla1[[#This Row],[datetime]],"hh:mm")</f>
        <v>13:31</v>
      </c>
      <c r="F3249" t="s">
        <v>3</v>
      </c>
      <c r="G3249" t="s">
        <v>1205</v>
      </c>
      <c r="H3249" t="str">
        <f>IF(ISBLANK(G3249),"cash",IF(COUNTIF($D$2:D3249,D3249)=1,"Nuevo","frecuente"))</f>
        <v>frecuente</v>
      </c>
      <c r="I3249" s="8">
        <v>35.76</v>
      </c>
      <c r="J3249" t="s">
        <v>7</v>
      </c>
      <c r="K3249" t="str">
        <f>Tabla1[[#This Row],[day_of_the_week]]&amp;"-"&amp;Tabla1[[#This Row],[hour]]&amp;"-"&amp;Tabla1[[#This Row],[cash_type]]&amp;"-"&amp;Tabla1[[#This Row],[card]]&amp;"-"&amp;Tabla1[[#This Row],[coffee_name]]</f>
        <v>miércoles-13:31-card-ANON-0000-0000-1191-Latte</v>
      </c>
      <c r="L3249" t="str">
        <f>IF(COUNTIF($K$2:K3249,K3249)=1,"único","repetido")</f>
        <v>único</v>
      </c>
    </row>
    <row r="3250" spans="1:12" x14ac:dyDescent="0.3">
      <c r="A3250" s="1">
        <v>45714</v>
      </c>
      <c r="B3250" s="2">
        <v>45714.626373101855</v>
      </c>
      <c r="C3250" s="2" t="str">
        <f>TEXT(Tabla1[[#This Row],[date]],"mmm")</f>
        <v>feb</v>
      </c>
      <c r="D3250" s="2" t="str">
        <f>TEXT(Tabla1[[#This Row],[date]],"dddd")</f>
        <v>miércoles</v>
      </c>
      <c r="E3250" s="2" t="str">
        <f>TEXT(Tabla1[[#This Row],[datetime]],"hh:mm")</f>
        <v>15:01</v>
      </c>
      <c r="F3250" t="s">
        <v>3</v>
      </c>
      <c r="G3250" t="s">
        <v>1124</v>
      </c>
      <c r="H3250" t="str">
        <f>IF(ISBLANK(G3250),"cash",IF(COUNTIF($D$2:D3250,D3250)=1,"Nuevo","frecuente"))</f>
        <v>frecuente</v>
      </c>
      <c r="I3250" s="8">
        <v>25.96</v>
      </c>
      <c r="J3250" t="s">
        <v>11</v>
      </c>
      <c r="K3250" t="str">
        <f>Tabla1[[#This Row],[day_of_the_week]]&amp;"-"&amp;Tabla1[[#This Row],[hour]]&amp;"-"&amp;Tabla1[[#This Row],[cash_type]]&amp;"-"&amp;Tabla1[[#This Row],[card]]&amp;"-"&amp;Tabla1[[#This Row],[coffee_name]]</f>
        <v>miércoles-15:01-card-ANON-0000-0000-1110-Americano</v>
      </c>
      <c r="L3250" t="str">
        <f>IF(COUNTIF($K$2:K3250,K3250)=1,"único","repetido")</f>
        <v>único</v>
      </c>
    </row>
    <row r="3251" spans="1:12" x14ac:dyDescent="0.3">
      <c r="A3251" s="1">
        <v>45714</v>
      </c>
      <c r="B3251" s="2">
        <v>45714.635277650465</v>
      </c>
      <c r="C3251" s="2" t="str">
        <f>TEXT(Tabla1[[#This Row],[date]],"mmm")</f>
        <v>feb</v>
      </c>
      <c r="D3251" s="2" t="str">
        <f>TEXT(Tabla1[[#This Row],[date]],"dddd")</f>
        <v>miércoles</v>
      </c>
      <c r="E3251" s="2" t="str">
        <f>TEXT(Tabla1[[#This Row],[datetime]],"hh:mm")</f>
        <v>15:14</v>
      </c>
      <c r="F3251" t="s">
        <v>3</v>
      </c>
      <c r="G3251" t="s">
        <v>1263</v>
      </c>
      <c r="H3251" t="str">
        <f>IF(ISBLANK(G3251),"cash",IF(COUNTIF($D$2:D3251,D3251)=1,"Nuevo","frecuente"))</f>
        <v>frecuente</v>
      </c>
      <c r="I3251" s="8">
        <v>25.96</v>
      </c>
      <c r="J3251" t="s">
        <v>11</v>
      </c>
      <c r="K3251" t="str">
        <f>Tabla1[[#This Row],[day_of_the_week]]&amp;"-"&amp;Tabla1[[#This Row],[hour]]&amp;"-"&amp;Tabla1[[#This Row],[cash_type]]&amp;"-"&amp;Tabla1[[#This Row],[card]]&amp;"-"&amp;Tabla1[[#This Row],[coffee_name]]</f>
        <v>miércoles-15:14-card-ANON-0000-0000-1249-Americano</v>
      </c>
      <c r="L3251" t="str">
        <f>IF(COUNTIF($K$2:K3251,K3251)=1,"único","repetido")</f>
        <v>único</v>
      </c>
    </row>
    <row r="3252" spans="1:12" x14ac:dyDescent="0.3">
      <c r="A3252" s="1">
        <v>45714</v>
      </c>
      <c r="B3252" s="2">
        <v>45714.637089664349</v>
      </c>
      <c r="C3252" s="2" t="str">
        <f>TEXT(Tabla1[[#This Row],[date]],"mmm")</f>
        <v>feb</v>
      </c>
      <c r="D3252" s="2" t="str">
        <f>TEXT(Tabla1[[#This Row],[date]],"dddd")</f>
        <v>miércoles</v>
      </c>
      <c r="E3252" s="2" t="str">
        <f>TEXT(Tabla1[[#This Row],[datetime]],"hh:mm")</f>
        <v>15:17</v>
      </c>
      <c r="F3252" t="s">
        <v>3</v>
      </c>
      <c r="G3252" t="s">
        <v>1261</v>
      </c>
      <c r="H3252" t="str">
        <f>IF(ISBLANK(G3252),"cash",IF(COUNTIF($D$2:D3252,D3252)=1,"Nuevo","frecuente"))</f>
        <v>frecuente</v>
      </c>
      <c r="I3252" s="8">
        <v>25.96</v>
      </c>
      <c r="J3252" t="s">
        <v>28</v>
      </c>
      <c r="K3252" t="str">
        <f>Tabla1[[#This Row],[day_of_the_week]]&amp;"-"&amp;Tabla1[[#This Row],[hour]]&amp;"-"&amp;Tabla1[[#This Row],[cash_type]]&amp;"-"&amp;Tabla1[[#This Row],[card]]&amp;"-"&amp;Tabla1[[#This Row],[coffee_name]]</f>
        <v>miércoles-15:17-card-ANON-0000-0000-1247-Cortado</v>
      </c>
      <c r="L3252" t="str">
        <f>IF(COUNTIF($K$2:K3252,K3252)=1,"único","repetido")</f>
        <v>único</v>
      </c>
    </row>
    <row r="3253" spans="1:12" x14ac:dyDescent="0.3">
      <c r="A3253" s="1">
        <v>45714</v>
      </c>
      <c r="B3253" s="2">
        <v>45714.638921527781</v>
      </c>
      <c r="C3253" s="2" t="str">
        <f>TEXT(Tabla1[[#This Row],[date]],"mmm")</f>
        <v>feb</v>
      </c>
      <c r="D3253" s="2" t="str">
        <f>TEXT(Tabla1[[#This Row],[date]],"dddd")</f>
        <v>miércoles</v>
      </c>
      <c r="E3253" s="2" t="str">
        <f>TEXT(Tabla1[[#This Row],[datetime]],"hh:mm")</f>
        <v>15:20</v>
      </c>
      <c r="F3253" t="s">
        <v>3</v>
      </c>
      <c r="G3253" t="s">
        <v>1264</v>
      </c>
      <c r="H3253" t="str">
        <f>IF(ISBLANK(G3253),"cash",IF(COUNTIF($D$2:D3253,D3253)=1,"Nuevo","frecuente"))</f>
        <v>frecuente</v>
      </c>
      <c r="I3253" s="8">
        <v>35.76</v>
      </c>
      <c r="J3253" t="s">
        <v>9</v>
      </c>
      <c r="K3253" t="str">
        <f>Tabla1[[#This Row],[day_of_the_week]]&amp;"-"&amp;Tabla1[[#This Row],[hour]]&amp;"-"&amp;Tabla1[[#This Row],[cash_type]]&amp;"-"&amp;Tabla1[[#This Row],[card]]&amp;"-"&amp;Tabla1[[#This Row],[coffee_name]]</f>
        <v>miércoles-15:20-card-ANON-0000-0000-1250-Hot Chocolate</v>
      </c>
      <c r="L3253" t="str">
        <f>IF(COUNTIF($K$2:K3253,K3253)=1,"único","repetido")</f>
        <v>único</v>
      </c>
    </row>
    <row r="3254" spans="1:12" x14ac:dyDescent="0.3">
      <c r="A3254" s="1">
        <v>45714</v>
      </c>
      <c r="B3254" s="2">
        <v>45714.639453761571</v>
      </c>
      <c r="C3254" s="2" t="str">
        <f>TEXT(Tabla1[[#This Row],[date]],"mmm")</f>
        <v>feb</v>
      </c>
      <c r="D3254" s="2" t="str">
        <f>TEXT(Tabla1[[#This Row],[date]],"dddd")</f>
        <v>miércoles</v>
      </c>
      <c r="E3254" s="2" t="str">
        <f>TEXT(Tabla1[[#This Row],[datetime]],"hh:mm")</f>
        <v>15:20</v>
      </c>
      <c r="F3254" t="s">
        <v>3</v>
      </c>
      <c r="G3254" t="s">
        <v>1264</v>
      </c>
      <c r="H3254" t="str">
        <f>IF(ISBLANK(G3254),"cash",IF(COUNTIF($D$2:D3254,D3254)=1,"Nuevo","frecuente"))</f>
        <v>frecuente</v>
      </c>
      <c r="I3254" s="8">
        <v>25.96</v>
      </c>
      <c r="J3254" t="s">
        <v>11</v>
      </c>
      <c r="K3254" t="str">
        <f>Tabla1[[#This Row],[day_of_the_week]]&amp;"-"&amp;Tabla1[[#This Row],[hour]]&amp;"-"&amp;Tabla1[[#This Row],[cash_type]]&amp;"-"&amp;Tabla1[[#This Row],[card]]&amp;"-"&amp;Tabla1[[#This Row],[coffee_name]]</f>
        <v>miércoles-15:20-card-ANON-0000-0000-1250-Americano</v>
      </c>
      <c r="L3254" t="str">
        <f>IF(COUNTIF($K$2:K3254,K3254)=1,"único","repetido")</f>
        <v>único</v>
      </c>
    </row>
    <row r="3255" spans="1:12" x14ac:dyDescent="0.3">
      <c r="A3255" s="1">
        <v>45714</v>
      </c>
      <c r="B3255" s="2">
        <v>45714.64496824074</v>
      </c>
      <c r="C3255" s="2" t="str">
        <f>TEXT(Tabla1[[#This Row],[date]],"mmm")</f>
        <v>feb</v>
      </c>
      <c r="D3255" s="2" t="str">
        <f>TEXT(Tabla1[[#This Row],[date]],"dddd")</f>
        <v>miércoles</v>
      </c>
      <c r="E3255" s="2" t="str">
        <f>TEXT(Tabla1[[#This Row],[datetime]],"hh:mm")</f>
        <v>15:28</v>
      </c>
      <c r="F3255" t="s">
        <v>3</v>
      </c>
      <c r="G3255" t="s">
        <v>1204</v>
      </c>
      <c r="H3255" t="str">
        <f>IF(ISBLANK(G3255),"cash",IF(COUNTIF($D$2:D3255,D3255)=1,"Nuevo","frecuente"))</f>
        <v>frecuente</v>
      </c>
      <c r="I3255" s="8">
        <v>25.96</v>
      </c>
      <c r="J3255" t="s">
        <v>11</v>
      </c>
      <c r="K3255" t="str">
        <f>Tabla1[[#This Row],[day_of_the_week]]&amp;"-"&amp;Tabla1[[#This Row],[hour]]&amp;"-"&amp;Tabla1[[#This Row],[cash_type]]&amp;"-"&amp;Tabla1[[#This Row],[card]]&amp;"-"&amp;Tabla1[[#This Row],[coffee_name]]</f>
        <v>miércoles-15:28-card-ANON-0000-0000-1190-Americano</v>
      </c>
      <c r="L3255" t="str">
        <f>IF(COUNTIF($K$2:K3255,K3255)=1,"único","repetido")</f>
        <v>único</v>
      </c>
    </row>
    <row r="3256" spans="1:12" x14ac:dyDescent="0.3">
      <c r="A3256" s="1">
        <v>45714</v>
      </c>
      <c r="B3256" s="2">
        <v>45714.681097129629</v>
      </c>
      <c r="C3256" s="2" t="str">
        <f>TEXT(Tabla1[[#This Row],[date]],"mmm")</f>
        <v>feb</v>
      </c>
      <c r="D3256" s="2" t="str">
        <f>TEXT(Tabla1[[#This Row],[date]],"dddd")</f>
        <v>miércoles</v>
      </c>
      <c r="E3256" s="2" t="str">
        <f>TEXT(Tabla1[[#This Row],[datetime]],"hh:mm")</f>
        <v>16:20</v>
      </c>
      <c r="F3256" t="s">
        <v>3</v>
      </c>
      <c r="G3256" t="s">
        <v>1178</v>
      </c>
      <c r="H3256" t="str">
        <f>IF(ISBLANK(G3256),"cash",IF(COUNTIF($D$2:D3256,D3256)=1,"Nuevo","frecuente"))</f>
        <v>frecuente</v>
      </c>
      <c r="I3256" s="8">
        <v>35.76</v>
      </c>
      <c r="J3256" t="s">
        <v>7</v>
      </c>
      <c r="K3256" t="str">
        <f>Tabla1[[#This Row],[day_of_the_week]]&amp;"-"&amp;Tabla1[[#This Row],[hour]]&amp;"-"&amp;Tabla1[[#This Row],[cash_type]]&amp;"-"&amp;Tabla1[[#This Row],[card]]&amp;"-"&amp;Tabla1[[#This Row],[coffee_name]]</f>
        <v>miércoles-16:20-card-ANON-0000-0000-1164-Latte</v>
      </c>
      <c r="L3256" t="str">
        <f>IF(COUNTIF($K$2:K3256,K3256)=1,"único","repetido")</f>
        <v>único</v>
      </c>
    </row>
    <row r="3257" spans="1:12" x14ac:dyDescent="0.3">
      <c r="A3257" s="1">
        <v>45714</v>
      </c>
      <c r="B3257" s="2">
        <v>45714.705018680557</v>
      </c>
      <c r="C3257" s="2" t="str">
        <f>TEXT(Tabla1[[#This Row],[date]],"mmm")</f>
        <v>feb</v>
      </c>
      <c r="D3257" s="2" t="str">
        <f>TEXT(Tabla1[[#This Row],[date]],"dddd")</f>
        <v>miércoles</v>
      </c>
      <c r="E3257" s="2" t="str">
        <f>TEXT(Tabla1[[#This Row],[datetime]],"hh:mm")</f>
        <v>16:55</v>
      </c>
      <c r="F3257" t="s">
        <v>3</v>
      </c>
      <c r="G3257" t="s">
        <v>1179</v>
      </c>
      <c r="H3257" t="str">
        <f>IF(ISBLANK(G3257),"cash",IF(COUNTIF($D$2:D3257,D3257)=1,"Nuevo","frecuente"))</f>
        <v>frecuente</v>
      </c>
      <c r="I3257" s="8">
        <v>35.76</v>
      </c>
      <c r="J3257" t="s">
        <v>9</v>
      </c>
      <c r="K3257" t="str">
        <f>Tabla1[[#This Row],[day_of_the_week]]&amp;"-"&amp;Tabla1[[#This Row],[hour]]&amp;"-"&amp;Tabla1[[#This Row],[cash_type]]&amp;"-"&amp;Tabla1[[#This Row],[card]]&amp;"-"&amp;Tabla1[[#This Row],[coffee_name]]</f>
        <v>miércoles-16:55-card-ANON-0000-0000-1165-Hot Chocolate</v>
      </c>
      <c r="L3257" t="str">
        <f>IF(COUNTIF($K$2:K3257,K3257)=1,"único","repetido")</f>
        <v>único</v>
      </c>
    </row>
    <row r="3258" spans="1:12" x14ac:dyDescent="0.3">
      <c r="A3258" s="1">
        <v>45714</v>
      </c>
      <c r="B3258" s="2">
        <v>45714.705551493054</v>
      </c>
      <c r="C3258" s="2" t="str">
        <f>TEXT(Tabla1[[#This Row],[date]],"mmm")</f>
        <v>feb</v>
      </c>
      <c r="D3258" s="2" t="str">
        <f>TEXT(Tabla1[[#This Row],[date]],"dddd")</f>
        <v>miércoles</v>
      </c>
      <c r="E3258" s="2" t="str">
        <f>TEXT(Tabla1[[#This Row],[datetime]],"hh:mm")</f>
        <v>16:56</v>
      </c>
      <c r="F3258" t="s">
        <v>3</v>
      </c>
      <c r="G3258" t="s">
        <v>1205</v>
      </c>
      <c r="H3258" t="str">
        <f>IF(ISBLANK(G3258),"cash",IF(COUNTIF($D$2:D3258,D3258)=1,"Nuevo","frecuente"))</f>
        <v>frecuente</v>
      </c>
      <c r="I3258" s="8">
        <v>35.76</v>
      </c>
      <c r="J3258" t="s">
        <v>7</v>
      </c>
      <c r="K3258" t="str">
        <f>Tabla1[[#This Row],[day_of_the_week]]&amp;"-"&amp;Tabla1[[#This Row],[hour]]&amp;"-"&amp;Tabla1[[#This Row],[cash_type]]&amp;"-"&amp;Tabla1[[#This Row],[card]]&amp;"-"&amp;Tabla1[[#This Row],[coffee_name]]</f>
        <v>miércoles-16:56-card-ANON-0000-0000-1191-Latte</v>
      </c>
      <c r="L3258" t="str">
        <f>IF(COUNTIF($K$2:K3258,K3258)=1,"único","repetido")</f>
        <v>único</v>
      </c>
    </row>
    <row r="3259" spans="1:12" x14ac:dyDescent="0.3">
      <c r="A3259" s="1">
        <v>45714</v>
      </c>
      <c r="B3259" s="2">
        <v>45714.724127002315</v>
      </c>
      <c r="C3259" s="2" t="str">
        <f>TEXT(Tabla1[[#This Row],[date]],"mmm")</f>
        <v>feb</v>
      </c>
      <c r="D3259" s="2" t="str">
        <f>TEXT(Tabla1[[#This Row],[date]],"dddd")</f>
        <v>miércoles</v>
      </c>
      <c r="E3259" s="2" t="str">
        <f>TEXT(Tabla1[[#This Row],[datetime]],"hh:mm")</f>
        <v>17:22</v>
      </c>
      <c r="F3259" t="s">
        <v>3</v>
      </c>
      <c r="G3259" t="s">
        <v>1180</v>
      </c>
      <c r="H3259" t="str">
        <f>IF(ISBLANK(G3259),"cash",IF(COUNTIF($D$2:D3259,D3259)=1,"Nuevo","frecuente"))</f>
        <v>frecuente</v>
      </c>
      <c r="I3259" s="8">
        <v>30.86</v>
      </c>
      <c r="J3259" t="s">
        <v>14</v>
      </c>
      <c r="K3259" t="str">
        <f>Tabla1[[#This Row],[day_of_the_week]]&amp;"-"&amp;Tabla1[[#This Row],[hour]]&amp;"-"&amp;Tabla1[[#This Row],[cash_type]]&amp;"-"&amp;Tabla1[[#This Row],[card]]&amp;"-"&amp;Tabla1[[#This Row],[coffee_name]]</f>
        <v>miércoles-17:22-card-ANON-0000-0000-1166-Americano with Milk</v>
      </c>
      <c r="L3259" t="str">
        <f>IF(COUNTIF($K$2:K3259,K3259)=1,"único","repetido")</f>
        <v>único</v>
      </c>
    </row>
    <row r="3260" spans="1:12" x14ac:dyDescent="0.3">
      <c r="A3260" s="1">
        <v>45714</v>
      </c>
      <c r="B3260" s="2">
        <v>45714.75791828704</v>
      </c>
      <c r="C3260" s="2" t="str">
        <f>TEXT(Tabla1[[#This Row],[date]],"mmm")</f>
        <v>feb</v>
      </c>
      <c r="D3260" s="2" t="str">
        <f>TEXT(Tabla1[[#This Row],[date]],"dddd")</f>
        <v>miércoles</v>
      </c>
      <c r="E3260" s="2" t="str">
        <f>TEXT(Tabla1[[#This Row],[datetime]],"hh:mm")</f>
        <v>18:11</v>
      </c>
      <c r="F3260" t="s">
        <v>3</v>
      </c>
      <c r="G3260" t="s">
        <v>1177</v>
      </c>
      <c r="H3260" t="str">
        <f>IF(ISBLANK(G3260),"cash",IF(COUNTIF($D$2:D3260,D3260)=1,"Nuevo","frecuente"))</f>
        <v>frecuente</v>
      </c>
      <c r="I3260" s="8">
        <v>35.76</v>
      </c>
      <c r="J3260" t="s">
        <v>7</v>
      </c>
      <c r="K3260" t="str">
        <f>Tabla1[[#This Row],[day_of_the_week]]&amp;"-"&amp;Tabla1[[#This Row],[hour]]&amp;"-"&amp;Tabla1[[#This Row],[cash_type]]&amp;"-"&amp;Tabla1[[#This Row],[card]]&amp;"-"&amp;Tabla1[[#This Row],[coffee_name]]</f>
        <v>miércoles-18:11-card-ANON-0000-0000-1163-Latte</v>
      </c>
      <c r="L3260" t="str">
        <f>IF(COUNTIF($K$2:K3260,K3260)=1,"único","repetido")</f>
        <v>único</v>
      </c>
    </row>
    <row r="3261" spans="1:12" x14ac:dyDescent="0.3">
      <c r="A3261" s="1">
        <v>45714</v>
      </c>
      <c r="B3261" s="2">
        <v>45714.759611331021</v>
      </c>
      <c r="C3261" s="2" t="str">
        <f>TEXT(Tabla1[[#This Row],[date]],"mmm")</f>
        <v>feb</v>
      </c>
      <c r="D3261" s="2" t="str">
        <f>TEXT(Tabla1[[#This Row],[date]],"dddd")</f>
        <v>miércoles</v>
      </c>
      <c r="E3261" s="2" t="str">
        <f>TEXT(Tabla1[[#This Row],[datetime]],"hh:mm")</f>
        <v>18:13</v>
      </c>
      <c r="F3261" t="s">
        <v>3</v>
      </c>
      <c r="G3261" t="s">
        <v>1177</v>
      </c>
      <c r="H3261" t="str">
        <f>IF(ISBLANK(G3261),"cash",IF(COUNTIF($D$2:D3261,D3261)=1,"Nuevo","frecuente"))</f>
        <v>frecuente</v>
      </c>
      <c r="I3261" s="8">
        <v>35.76</v>
      </c>
      <c r="J3261" t="s">
        <v>43</v>
      </c>
      <c r="K3261" t="str">
        <f>Tabla1[[#This Row],[day_of_the_week]]&amp;"-"&amp;Tabla1[[#This Row],[hour]]&amp;"-"&amp;Tabla1[[#This Row],[cash_type]]&amp;"-"&amp;Tabla1[[#This Row],[card]]&amp;"-"&amp;Tabla1[[#This Row],[coffee_name]]</f>
        <v>miércoles-18:13-card-ANON-0000-0000-1163-Cappuccino</v>
      </c>
      <c r="L3261" t="str">
        <f>IF(COUNTIF($K$2:K3261,K3261)=1,"único","repetido")</f>
        <v>único</v>
      </c>
    </row>
    <row r="3262" spans="1:12" x14ac:dyDescent="0.3">
      <c r="A3262" s="1">
        <v>45715</v>
      </c>
      <c r="B3262" s="2">
        <v>45715.304864837963</v>
      </c>
      <c r="C3262" s="2" t="str">
        <f>TEXT(Tabla1[[#This Row],[date]],"mmm")</f>
        <v>feb</v>
      </c>
      <c r="D3262" s="2" t="str">
        <f>TEXT(Tabla1[[#This Row],[date]],"dddd")</f>
        <v>jueves</v>
      </c>
      <c r="E3262" s="2" t="str">
        <f>TEXT(Tabla1[[#This Row],[datetime]],"hh:mm")</f>
        <v>07:19</v>
      </c>
      <c r="F3262" t="s">
        <v>3</v>
      </c>
      <c r="G3262" t="s">
        <v>1177</v>
      </c>
      <c r="H3262" t="str">
        <f>IF(ISBLANK(G3262),"cash",IF(COUNTIF($D$2:D3262,D3262)=1,"Nuevo","frecuente"))</f>
        <v>frecuente</v>
      </c>
      <c r="I3262" s="8">
        <v>35.76</v>
      </c>
      <c r="J3262" t="s">
        <v>43</v>
      </c>
      <c r="K3262" t="str">
        <f>Tabla1[[#This Row],[day_of_the_week]]&amp;"-"&amp;Tabla1[[#This Row],[hour]]&amp;"-"&amp;Tabla1[[#This Row],[cash_type]]&amp;"-"&amp;Tabla1[[#This Row],[card]]&amp;"-"&amp;Tabla1[[#This Row],[coffee_name]]</f>
        <v>jueves-07:19-card-ANON-0000-0000-1163-Cappuccino</v>
      </c>
      <c r="L3262" t="str">
        <f>IF(COUNTIF($K$2:K3262,K3262)=1,"único","repetido")</f>
        <v>único</v>
      </c>
    </row>
    <row r="3263" spans="1:12" x14ac:dyDescent="0.3">
      <c r="A3263" s="1">
        <v>45715</v>
      </c>
      <c r="B3263" s="2">
        <v>45715.306256747688</v>
      </c>
      <c r="C3263" s="2" t="str">
        <f>TEXT(Tabla1[[#This Row],[date]],"mmm")</f>
        <v>feb</v>
      </c>
      <c r="D3263" s="2" t="str">
        <f>TEXT(Tabla1[[#This Row],[date]],"dddd")</f>
        <v>jueves</v>
      </c>
      <c r="E3263" s="2" t="str">
        <f>TEXT(Tabla1[[#This Row],[datetime]],"hh:mm")</f>
        <v>07:21</v>
      </c>
      <c r="F3263" t="s">
        <v>3</v>
      </c>
      <c r="G3263" t="s">
        <v>1175</v>
      </c>
      <c r="H3263" t="str">
        <f>IF(ISBLANK(G3263),"cash",IF(COUNTIF($D$2:D3263,D3263)=1,"Nuevo","frecuente"))</f>
        <v>frecuente</v>
      </c>
      <c r="I3263" s="8">
        <v>35.76</v>
      </c>
      <c r="J3263" t="s">
        <v>43</v>
      </c>
      <c r="K3263" t="str">
        <f>Tabla1[[#This Row],[day_of_the_week]]&amp;"-"&amp;Tabla1[[#This Row],[hour]]&amp;"-"&amp;Tabla1[[#This Row],[cash_type]]&amp;"-"&amp;Tabla1[[#This Row],[card]]&amp;"-"&amp;Tabla1[[#This Row],[coffee_name]]</f>
        <v>jueves-07:21-card-ANON-0000-0000-1161-Cappuccino</v>
      </c>
      <c r="L3263" t="str">
        <f>IF(COUNTIF($K$2:K3263,K3263)=1,"único","repetido")</f>
        <v>único</v>
      </c>
    </row>
    <row r="3264" spans="1:12" x14ac:dyDescent="0.3">
      <c r="A3264" s="1">
        <v>45715</v>
      </c>
      <c r="B3264" s="2">
        <v>45715.45311519676</v>
      </c>
      <c r="C3264" s="2" t="str">
        <f>TEXT(Tabla1[[#This Row],[date]],"mmm")</f>
        <v>feb</v>
      </c>
      <c r="D3264" s="2" t="str">
        <f>TEXT(Tabla1[[#This Row],[date]],"dddd")</f>
        <v>jueves</v>
      </c>
      <c r="E3264" s="2" t="str">
        <f>TEXT(Tabla1[[#This Row],[datetime]],"hh:mm")</f>
        <v>10:52</v>
      </c>
      <c r="F3264" t="s">
        <v>3</v>
      </c>
      <c r="G3264" t="s">
        <v>1251</v>
      </c>
      <c r="H3264" t="str">
        <f>IF(ISBLANK(G3264),"cash",IF(COUNTIF($D$2:D3264,D3264)=1,"Nuevo","frecuente"))</f>
        <v>frecuente</v>
      </c>
      <c r="I3264" s="8">
        <v>21.06</v>
      </c>
      <c r="J3264" t="s">
        <v>35</v>
      </c>
      <c r="K3264" t="str">
        <f>Tabla1[[#This Row],[day_of_the_week]]&amp;"-"&amp;Tabla1[[#This Row],[hour]]&amp;"-"&amp;Tabla1[[#This Row],[cash_type]]&amp;"-"&amp;Tabla1[[#This Row],[card]]&amp;"-"&amp;Tabla1[[#This Row],[coffee_name]]</f>
        <v>jueves-10:52-card-ANON-0000-0000-1237-Espresso</v>
      </c>
      <c r="L3264" t="str">
        <f>IF(COUNTIF($K$2:K3264,K3264)=1,"único","repetido")</f>
        <v>único</v>
      </c>
    </row>
    <row r="3265" spans="1:12" x14ac:dyDescent="0.3">
      <c r="A3265" s="1">
        <v>45715</v>
      </c>
      <c r="B3265" s="2">
        <v>45715.464084074076</v>
      </c>
      <c r="C3265" s="2" t="str">
        <f>TEXT(Tabla1[[#This Row],[date]],"mmm")</f>
        <v>feb</v>
      </c>
      <c r="D3265" s="2" t="str">
        <f>TEXT(Tabla1[[#This Row],[date]],"dddd")</f>
        <v>jueves</v>
      </c>
      <c r="E3265" s="2" t="str">
        <f>TEXT(Tabla1[[#This Row],[datetime]],"hh:mm")</f>
        <v>11:08</v>
      </c>
      <c r="F3265" t="s">
        <v>3</v>
      </c>
      <c r="G3265" t="s">
        <v>1182</v>
      </c>
      <c r="H3265" t="str">
        <f>IF(ISBLANK(G3265),"cash",IF(COUNTIF($D$2:D3265,D3265)=1,"Nuevo","frecuente"))</f>
        <v>frecuente</v>
      </c>
      <c r="I3265" s="8">
        <v>35.76</v>
      </c>
      <c r="J3265" t="s">
        <v>18</v>
      </c>
      <c r="K3265" t="str">
        <f>Tabla1[[#This Row],[day_of_the_week]]&amp;"-"&amp;Tabla1[[#This Row],[hour]]&amp;"-"&amp;Tabla1[[#This Row],[cash_type]]&amp;"-"&amp;Tabla1[[#This Row],[card]]&amp;"-"&amp;Tabla1[[#This Row],[coffee_name]]</f>
        <v>jueves-11:08-card-ANON-0000-0000-1168-Cocoa</v>
      </c>
      <c r="L3265" t="str">
        <f>IF(COUNTIF($K$2:K3265,K3265)=1,"único","repetido")</f>
        <v>único</v>
      </c>
    </row>
    <row r="3266" spans="1:12" x14ac:dyDescent="0.3">
      <c r="A3266" s="1">
        <v>45715</v>
      </c>
      <c r="B3266" s="2">
        <v>45715.53351710648</v>
      </c>
      <c r="C3266" s="2" t="str">
        <f>TEXT(Tabla1[[#This Row],[date]],"mmm")</f>
        <v>feb</v>
      </c>
      <c r="D3266" s="2" t="str">
        <f>TEXT(Tabla1[[#This Row],[date]],"dddd")</f>
        <v>jueves</v>
      </c>
      <c r="E3266" s="2" t="str">
        <f>TEXT(Tabla1[[#This Row],[datetime]],"hh:mm")</f>
        <v>12:48</v>
      </c>
      <c r="F3266" t="s">
        <v>3</v>
      </c>
      <c r="G3266" t="s">
        <v>1265</v>
      </c>
      <c r="H3266" t="str">
        <f>IF(ISBLANK(G3266),"cash",IF(COUNTIF($D$2:D3266,D3266)=1,"Nuevo","frecuente"))</f>
        <v>frecuente</v>
      </c>
      <c r="I3266" s="8">
        <v>35.76</v>
      </c>
      <c r="J3266" t="s">
        <v>18</v>
      </c>
      <c r="K3266" t="str">
        <f>Tabla1[[#This Row],[day_of_the_week]]&amp;"-"&amp;Tabla1[[#This Row],[hour]]&amp;"-"&amp;Tabla1[[#This Row],[cash_type]]&amp;"-"&amp;Tabla1[[#This Row],[card]]&amp;"-"&amp;Tabla1[[#This Row],[coffee_name]]</f>
        <v>jueves-12:48-card-ANON-0000-0000-1251-Cocoa</v>
      </c>
      <c r="L3266" t="str">
        <f>IF(COUNTIF($K$2:K3266,K3266)=1,"único","repetido")</f>
        <v>único</v>
      </c>
    </row>
    <row r="3267" spans="1:12" x14ac:dyDescent="0.3">
      <c r="A3267" s="1">
        <v>45715</v>
      </c>
      <c r="B3267" s="2">
        <v>45715.562366018516</v>
      </c>
      <c r="C3267" s="2" t="str">
        <f>TEXT(Tabla1[[#This Row],[date]],"mmm")</f>
        <v>feb</v>
      </c>
      <c r="D3267" s="2" t="str">
        <f>TEXT(Tabla1[[#This Row],[date]],"dddd")</f>
        <v>jueves</v>
      </c>
      <c r="E3267" s="2" t="str">
        <f>TEXT(Tabla1[[#This Row],[datetime]],"hh:mm")</f>
        <v>13:29</v>
      </c>
      <c r="F3267" t="s">
        <v>3</v>
      </c>
      <c r="G3267" t="s">
        <v>1266</v>
      </c>
      <c r="H3267" t="str">
        <f>IF(ISBLANK(G3267),"cash",IF(COUNTIF($D$2:D3267,D3267)=1,"Nuevo","frecuente"))</f>
        <v>frecuente</v>
      </c>
      <c r="I3267" s="8">
        <v>30.86</v>
      </c>
      <c r="J3267" t="s">
        <v>14</v>
      </c>
      <c r="K3267" t="str">
        <f>Tabla1[[#This Row],[day_of_the_week]]&amp;"-"&amp;Tabla1[[#This Row],[hour]]&amp;"-"&amp;Tabla1[[#This Row],[cash_type]]&amp;"-"&amp;Tabla1[[#This Row],[card]]&amp;"-"&amp;Tabla1[[#This Row],[coffee_name]]</f>
        <v>jueves-13:29-card-ANON-0000-0000-1252-Americano with Milk</v>
      </c>
      <c r="L3267" t="str">
        <f>IF(COUNTIF($K$2:K3267,K3267)=1,"único","repetido")</f>
        <v>único</v>
      </c>
    </row>
    <row r="3268" spans="1:12" x14ac:dyDescent="0.3">
      <c r="A3268" s="1">
        <v>45715</v>
      </c>
      <c r="B3268" s="2">
        <v>45715.599496516203</v>
      </c>
      <c r="C3268" s="2" t="str">
        <f>TEXT(Tabla1[[#This Row],[date]],"mmm")</f>
        <v>feb</v>
      </c>
      <c r="D3268" s="2" t="str">
        <f>TEXT(Tabla1[[#This Row],[date]],"dddd")</f>
        <v>jueves</v>
      </c>
      <c r="E3268" s="2" t="str">
        <f>TEXT(Tabla1[[#This Row],[datetime]],"hh:mm")</f>
        <v>14:23</v>
      </c>
      <c r="F3268" t="s">
        <v>3</v>
      </c>
      <c r="G3268" t="s">
        <v>1177</v>
      </c>
      <c r="H3268" t="str">
        <f>IF(ISBLANK(G3268),"cash",IF(COUNTIF($D$2:D3268,D3268)=1,"Nuevo","frecuente"))</f>
        <v>frecuente</v>
      </c>
      <c r="I3268" s="8">
        <v>25.96</v>
      </c>
      <c r="J3268" t="s">
        <v>11</v>
      </c>
      <c r="K3268" t="str">
        <f>Tabla1[[#This Row],[day_of_the_week]]&amp;"-"&amp;Tabla1[[#This Row],[hour]]&amp;"-"&amp;Tabla1[[#This Row],[cash_type]]&amp;"-"&amp;Tabla1[[#This Row],[card]]&amp;"-"&amp;Tabla1[[#This Row],[coffee_name]]</f>
        <v>jueves-14:23-card-ANON-0000-0000-1163-Americano</v>
      </c>
      <c r="L3268" t="str">
        <f>IF(COUNTIF($K$2:K3268,K3268)=1,"único","repetido")</f>
        <v>único</v>
      </c>
    </row>
    <row r="3269" spans="1:12" x14ac:dyDescent="0.3">
      <c r="A3269" s="1">
        <v>45715</v>
      </c>
      <c r="B3269" s="2">
        <v>45715.613418113426</v>
      </c>
      <c r="C3269" s="2" t="str">
        <f>TEXT(Tabla1[[#This Row],[date]],"mmm")</f>
        <v>feb</v>
      </c>
      <c r="D3269" s="2" t="str">
        <f>TEXT(Tabla1[[#This Row],[date]],"dddd")</f>
        <v>jueves</v>
      </c>
      <c r="E3269" s="2" t="str">
        <f>TEXT(Tabla1[[#This Row],[datetime]],"hh:mm")</f>
        <v>14:43</v>
      </c>
      <c r="F3269" t="s">
        <v>3</v>
      </c>
      <c r="G3269" t="s">
        <v>1267</v>
      </c>
      <c r="H3269" t="str">
        <f>IF(ISBLANK(G3269),"cash",IF(COUNTIF($D$2:D3269,D3269)=1,"Nuevo","frecuente"))</f>
        <v>frecuente</v>
      </c>
      <c r="I3269" s="8">
        <v>35.76</v>
      </c>
      <c r="J3269" t="s">
        <v>7</v>
      </c>
      <c r="K3269" t="str">
        <f>Tabla1[[#This Row],[day_of_the_week]]&amp;"-"&amp;Tabla1[[#This Row],[hour]]&amp;"-"&amp;Tabla1[[#This Row],[cash_type]]&amp;"-"&amp;Tabla1[[#This Row],[card]]&amp;"-"&amp;Tabla1[[#This Row],[coffee_name]]</f>
        <v>jueves-14:43-card-ANON-0000-0000-1253-Latte</v>
      </c>
      <c r="L3269" t="str">
        <f>IF(COUNTIF($K$2:K3269,K3269)=1,"único","repetido")</f>
        <v>único</v>
      </c>
    </row>
    <row r="3270" spans="1:12" x14ac:dyDescent="0.3">
      <c r="A3270" s="1">
        <v>45715</v>
      </c>
      <c r="B3270" s="2">
        <v>45715.658225601852</v>
      </c>
      <c r="C3270" s="2" t="str">
        <f>TEXT(Tabla1[[#This Row],[date]],"mmm")</f>
        <v>feb</v>
      </c>
      <c r="D3270" s="2" t="str">
        <f>TEXT(Tabla1[[#This Row],[date]],"dddd")</f>
        <v>jueves</v>
      </c>
      <c r="E3270" s="2" t="str">
        <f>TEXT(Tabla1[[#This Row],[datetime]],"hh:mm")</f>
        <v>15:47</v>
      </c>
      <c r="F3270" t="s">
        <v>3</v>
      </c>
      <c r="G3270" t="s">
        <v>1184</v>
      </c>
      <c r="H3270" t="str">
        <f>IF(ISBLANK(G3270),"cash",IF(COUNTIF($D$2:D3270,D3270)=1,"Nuevo","frecuente"))</f>
        <v>frecuente</v>
      </c>
      <c r="I3270" s="8">
        <v>25.96</v>
      </c>
      <c r="J3270" t="s">
        <v>11</v>
      </c>
      <c r="K3270" t="str">
        <f>Tabla1[[#This Row],[day_of_the_week]]&amp;"-"&amp;Tabla1[[#This Row],[hour]]&amp;"-"&amp;Tabla1[[#This Row],[cash_type]]&amp;"-"&amp;Tabla1[[#This Row],[card]]&amp;"-"&amp;Tabla1[[#This Row],[coffee_name]]</f>
        <v>jueves-15:47-card-ANON-0000-0000-1170-Americano</v>
      </c>
      <c r="L3270" t="str">
        <f>IF(COUNTIF($K$2:K3270,K3270)=1,"único","repetido")</f>
        <v>único</v>
      </c>
    </row>
    <row r="3271" spans="1:12" x14ac:dyDescent="0.3">
      <c r="A3271" s="1">
        <v>45715</v>
      </c>
      <c r="B3271" s="2">
        <v>45715.686436377313</v>
      </c>
      <c r="C3271" s="2" t="str">
        <f>TEXT(Tabla1[[#This Row],[date]],"mmm")</f>
        <v>feb</v>
      </c>
      <c r="D3271" s="2" t="str">
        <f>TEXT(Tabla1[[#This Row],[date]],"dddd")</f>
        <v>jueves</v>
      </c>
      <c r="E3271" s="2" t="str">
        <f>TEXT(Tabla1[[#This Row],[datetime]],"hh:mm")</f>
        <v>16:28</v>
      </c>
      <c r="F3271" t="s">
        <v>3</v>
      </c>
      <c r="G3271" t="s">
        <v>1184</v>
      </c>
      <c r="H3271" t="str">
        <f>IF(ISBLANK(G3271),"cash",IF(COUNTIF($D$2:D3271,D3271)=1,"Nuevo","frecuente"))</f>
        <v>frecuente</v>
      </c>
      <c r="I3271" s="8">
        <v>25.96</v>
      </c>
      <c r="J3271" t="s">
        <v>11</v>
      </c>
      <c r="K3271" t="str">
        <f>Tabla1[[#This Row],[day_of_the_week]]&amp;"-"&amp;Tabla1[[#This Row],[hour]]&amp;"-"&amp;Tabla1[[#This Row],[cash_type]]&amp;"-"&amp;Tabla1[[#This Row],[card]]&amp;"-"&amp;Tabla1[[#This Row],[coffee_name]]</f>
        <v>jueves-16:28-card-ANON-0000-0000-1170-Americano</v>
      </c>
      <c r="L3271" t="str">
        <f>IF(COUNTIF($K$2:K3271,K3271)=1,"único","repetido")</f>
        <v>único</v>
      </c>
    </row>
    <row r="3272" spans="1:12" x14ac:dyDescent="0.3">
      <c r="A3272" s="1">
        <v>45715</v>
      </c>
      <c r="B3272" s="2">
        <v>45715.717314803238</v>
      </c>
      <c r="C3272" s="2" t="str">
        <f>TEXT(Tabla1[[#This Row],[date]],"mmm")</f>
        <v>feb</v>
      </c>
      <c r="D3272" s="2" t="str">
        <f>TEXT(Tabla1[[#This Row],[date]],"dddd")</f>
        <v>jueves</v>
      </c>
      <c r="E3272" s="2" t="str">
        <f>TEXT(Tabla1[[#This Row],[datetime]],"hh:mm")</f>
        <v>17:12</v>
      </c>
      <c r="F3272" t="s">
        <v>3</v>
      </c>
      <c r="G3272" t="s">
        <v>1204</v>
      </c>
      <c r="H3272" t="str">
        <f>IF(ISBLANK(G3272),"cash",IF(COUNTIF($D$2:D3272,D3272)=1,"Nuevo","frecuente"))</f>
        <v>frecuente</v>
      </c>
      <c r="I3272" s="8">
        <v>25.96</v>
      </c>
      <c r="J3272" t="s">
        <v>11</v>
      </c>
      <c r="K3272" t="str">
        <f>Tabla1[[#This Row],[day_of_the_week]]&amp;"-"&amp;Tabla1[[#This Row],[hour]]&amp;"-"&amp;Tabla1[[#This Row],[cash_type]]&amp;"-"&amp;Tabla1[[#This Row],[card]]&amp;"-"&amp;Tabla1[[#This Row],[coffee_name]]</f>
        <v>jueves-17:12-card-ANON-0000-0000-1190-Americano</v>
      </c>
      <c r="L3272" t="str">
        <f>IF(COUNTIF($K$2:K3272,K3272)=1,"único","repetido")</f>
        <v>único</v>
      </c>
    </row>
    <row r="3273" spans="1:12" x14ac:dyDescent="0.3">
      <c r="A3273" s="1">
        <v>45715</v>
      </c>
      <c r="B3273" s="2">
        <v>45715.724421782405</v>
      </c>
      <c r="C3273" s="2" t="str">
        <f>TEXT(Tabla1[[#This Row],[date]],"mmm")</f>
        <v>feb</v>
      </c>
      <c r="D3273" s="2" t="str">
        <f>TEXT(Tabla1[[#This Row],[date]],"dddd")</f>
        <v>jueves</v>
      </c>
      <c r="E3273" s="2" t="str">
        <f>TEXT(Tabla1[[#This Row],[datetime]],"hh:mm")</f>
        <v>17:23</v>
      </c>
      <c r="F3273" t="s">
        <v>3</v>
      </c>
      <c r="G3273" t="s">
        <v>1184</v>
      </c>
      <c r="H3273" t="str">
        <f>IF(ISBLANK(G3273),"cash",IF(COUNTIF($D$2:D3273,D3273)=1,"Nuevo","frecuente"))</f>
        <v>frecuente</v>
      </c>
      <c r="I3273" s="8">
        <v>25.96</v>
      </c>
      <c r="J3273" t="s">
        <v>11</v>
      </c>
      <c r="K3273" t="str">
        <f>Tabla1[[#This Row],[day_of_the_week]]&amp;"-"&amp;Tabla1[[#This Row],[hour]]&amp;"-"&amp;Tabla1[[#This Row],[cash_type]]&amp;"-"&amp;Tabla1[[#This Row],[card]]&amp;"-"&amp;Tabla1[[#This Row],[coffee_name]]</f>
        <v>jueves-17:23-card-ANON-0000-0000-1170-Americano</v>
      </c>
      <c r="L3273" t="str">
        <f>IF(COUNTIF($K$2:K3273,K3273)=1,"único","repetido")</f>
        <v>único</v>
      </c>
    </row>
    <row r="3274" spans="1:12" x14ac:dyDescent="0.3">
      <c r="A3274" s="1">
        <v>45715</v>
      </c>
      <c r="B3274" s="2">
        <v>45715.745289976854</v>
      </c>
      <c r="C3274" s="2" t="str">
        <f>TEXT(Tabla1[[#This Row],[date]],"mmm")</f>
        <v>feb</v>
      </c>
      <c r="D3274" s="2" t="str">
        <f>TEXT(Tabla1[[#This Row],[date]],"dddd")</f>
        <v>jueves</v>
      </c>
      <c r="E3274" s="2" t="str">
        <f>TEXT(Tabla1[[#This Row],[datetime]],"hh:mm")</f>
        <v>17:53</v>
      </c>
      <c r="F3274" t="s">
        <v>3</v>
      </c>
      <c r="G3274" t="s">
        <v>1268</v>
      </c>
      <c r="H3274" t="str">
        <f>IF(ISBLANK(G3274),"cash",IF(COUNTIF($D$2:D3274,D3274)=1,"Nuevo","frecuente"))</f>
        <v>frecuente</v>
      </c>
      <c r="I3274" s="8">
        <v>35.76</v>
      </c>
      <c r="J3274" t="s">
        <v>7</v>
      </c>
      <c r="K3274" t="str">
        <f>Tabla1[[#This Row],[day_of_the_week]]&amp;"-"&amp;Tabla1[[#This Row],[hour]]&amp;"-"&amp;Tabla1[[#This Row],[cash_type]]&amp;"-"&amp;Tabla1[[#This Row],[card]]&amp;"-"&amp;Tabla1[[#This Row],[coffee_name]]</f>
        <v>jueves-17:53-card-ANON-0000-0000-1254-Latte</v>
      </c>
      <c r="L3274" t="str">
        <f>IF(COUNTIF($K$2:K3274,K3274)=1,"único","repetido")</f>
        <v>único</v>
      </c>
    </row>
    <row r="3275" spans="1:12" x14ac:dyDescent="0.3">
      <c r="A3275" s="1">
        <v>45715</v>
      </c>
      <c r="B3275" s="2">
        <v>45715.762140844905</v>
      </c>
      <c r="C3275" s="2" t="str">
        <f>TEXT(Tabla1[[#This Row],[date]],"mmm")</f>
        <v>feb</v>
      </c>
      <c r="D3275" s="2" t="str">
        <f>TEXT(Tabla1[[#This Row],[date]],"dddd")</f>
        <v>jueves</v>
      </c>
      <c r="E3275" s="2" t="str">
        <f>TEXT(Tabla1[[#This Row],[datetime]],"hh:mm")</f>
        <v>18:17</v>
      </c>
      <c r="F3275" t="s">
        <v>3</v>
      </c>
      <c r="G3275" t="s">
        <v>1222</v>
      </c>
      <c r="H3275" t="str">
        <f>IF(ISBLANK(G3275),"cash",IF(COUNTIF($D$2:D3275,D3275)=1,"Nuevo","frecuente"))</f>
        <v>frecuente</v>
      </c>
      <c r="I3275" s="8">
        <v>35.76</v>
      </c>
      <c r="J3275" t="s">
        <v>7</v>
      </c>
      <c r="K3275" t="str">
        <f>Tabla1[[#This Row],[day_of_the_week]]&amp;"-"&amp;Tabla1[[#This Row],[hour]]&amp;"-"&amp;Tabla1[[#This Row],[cash_type]]&amp;"-"&amp;Tabla1[[#This Row],[card]]&amp;"-"&amp;Tabla1[[#This Row],[coffee_name]]</f>
        <v>jueves-18:17-card-ANON-0000-0000-1208-Latte</v>
      </c>
      <c r="L3275" t="str">
        <f>IF(COUNTIF($K$2:K3275,K3275)=1,"único","repetido")</f>
        <v>único</v>
      </c>
    </row>
    <row r="3276" spans="1:12" x14ac:dyDescent="0.3">
      <c r="A3276" s="1">
        <v>45715</v>
      </c>
      <c r="B3276" s="2">
        <v>45715.776861759259</v>
      </c>
      <c r="C3276" s="2" t="str">
        <f>TEXT(Tabla1[[#This Row],[date]],"mmm")</f>
        <v>feb</v>
      </c>
      <c r="D3276" s="2" t="str">
        <f>TEXT(Tabla1[[#This Row],[date]],"dddd")</f>
        <v>jueves</v>
      </c>
      <c r="E3276" s="2" t="str">
        <f>TEXT(Tabla1[[#This Row],[datetime]],"hh:mm")</f>
        <v>18:38</v>
      </c>
      <c r="F3276" t="s">
        <v>3</v>
      </c>
      <c r="G3276" t="s">
        <v>1198</v>
      </c>
      <c r="H3276" t="str">
        <f>IF(ISBLANK(G3276),"cash",IF(COUNTIF($D$2:D3276,D3276)=1,"Nuevo","frecuente"))</f>
        <v>frecuente</v>
      </c>
      <c r="I3276" s="8">
        <v>35.76</v>
      </c>
      <c r="J3276" t="s">
        <v>43</v>
      </c>
      <c r="K3276" t="str">
        <f>Tabla1[[#This Row],[day_of_the_week]]&amp;"-"&amp;Tabla1[[#This Row],[hour]]&amp;"-"&amp;Tabla1[[#This Row],[cash_type]]&amp;"-"&amp;Tabla1[[#This Row],[card]]&amp;"-"&amp;Tabla1[[#This Row],[coffee_name]]</f>
        <v>jueves-18:38-card-ANON-0000-0000-1184-Cappuccino</v>
      </c>
      <c r="L3276" t="str">
        <f>IF(COUNTIF($K$2:K3276,K3276)=1,"único","repetido")</f>
        <v>único</v>
      </c>
    </row>
    <row r="3277" spans="1:12" x14ac:dyDescent="0.3">
      <c r="A3277" s="1">
        <v>45715</v>
      </c>
      <c r="B3277" s="2">
        <v>45715.777799108793</v>
      </c>
      <c r="C3277" s="2" t="str">
        <f>TEXT(Tabla1[[#This Row],[date]],"mmm")</f>
        <v>feb</v>
      </c>
      <c r="D3277" s="2" t="str">
        <f>TEXT(Tabla1[[#This Row],[date]],"dddd")</f>
        <v>jueves</v>
      </c>
      <c r="E3277" s="2" t="str">
        <f>TEXT(Tabla1[[#This Row],[datetime]],"hh:mm")</f>
        <v>18:40</v>
      </c>
      <c r="F3277" t="s">
        <v>3</v>
      </c>
      <c r="G3277" t="s">
        <v>1193</v>
      </c>
      <c r="H3277" t="str">
        <f>IF(ISBLANK(G3277),"cash",IF(COUNTIF($D$2:D3277,D3277)=1,"Nuevo","frecuente"))</f>
        <v>frecuente</v>
      </c>
      <c r="I3277" s="8">
        <v>35.76</v>
      </c>
      <c r="J3277" t="s">
        <v>18</v>
      </c>
      <c r="K3277" t="str">
        <f>Tabla1[[#This Row],[day_of_the_week]]&amp;"-"&amp;Tabla1[[#This Row],[hour]]&amp;"-"&amp;Tabla1[[#This Row],[cash_type]]&amp;"-"&amp;Tabla1[[#This Row],[card]]&amp;"-"&amp;Tabla1[[#This Row],[coffee_name]]</f>
        <v>jueves-18:40-card-ANON-0000-0000-1179-Cocoa</v>
      </c>
      <c r="L3277" t="str">
        <f>IF(COUNTIF($K$2:K3277,K3277)=1,"único","repetido")</f>
        <v>único</v>
      </c>
    </row>
    <row r="3278" spans="1:12" x14ac:dyDescent="0.3">
      <c r="A3278" s="1">
        <v>45715</v>
      </c>
      <c r="B3278" s="2">
        <v>45715.801569699077</v>
      </c>
      <c r="C3278" s="2" t="str">
        <f>TEXT(Tabla1[[#This Row],[date]],"mmm")</f>
        <v>feb</v>
      </c>
      <c r="D3278" s="2" t="str">
        <f>TEXT(Tabla1[[#This Row],[date]],"dddd")</f>
        <v>jueves</v>
      </c>
      <c r="E3278" s="2" t="str">
        <f>TEXT(Tabla1[[#This Row],[datetime]],"hh:mm")</f>
        <v>19:14</v>
      </c>
      <c r="F3278" t="s">
        <v>3</v>
      </c>
      <c r="G3278" t="s">
        <v>1229</v>
      </c>
      <c r="H3278" t="str">
        <f>IF(ISBLANK(G3278),"cash",IF(COUNTIF($D$2:D3278,D3278)=1,"Nuevo","frecuente"))</f>
        <v>frecuente</v>
      </c>
      <c r="I3278" s="8">
        <v>35.76</v>
      </c>
      <c r="J3278" t="s">
        <v>7</v>
      </c>
      <c r="K3278" t="str">
        <f>Tabla1[[#This Row],[day_of_the_week]]&amp;"-"&amp;Tabla1[[#This Row],[hour]]&amp;"-"&amp;Tabla1[[#This Row],[cash_type]]&amp;"-"&amp;Tabla1[[#This Row],[card]]&amp;"-"&amp;Tabla1[[#This Row],[coffee_name]]</f>
        <v>jueves-19:14-card-ANON-0000-0000-1215-Latte</v>
      </c>
      <c r="L3278" t="str">
        <f>IF(COUNTIF($K$2:K3278,K3278)=1,"único","repetido")</f>
        <v>único</v>
      </c>
    </row>
    <row r="3279" spans="1:12" x14ac:dyDescent="0.3">
      <c r="A3279" s="1">
        <v>45715</v>
      </c>
      <c r="B3279" s="2">
        <v>45715.834805636572</v>
      </c>
      <c r="C3279" s="2" t="str">
        <f>TEXT(Tabla1[[#This Row],[date]],"mmm")</f>
        <v>feb</v>
      </c>
      <c r="D3279" s="2" t="str">
        <f>TEXT(Tabla1[[#This Row],[date]],"dddd")</f>
        <v>jueves</v>
      </c>
      <c r="E3279" s="2" t="str">
        <f>TEXT(Tabla1[[#This Row],[datetime]],"hh:mm")</f>
        <v>20:02</v>
      </c>
      <c r="F3279" t="s">
        <v>3</v>
      </c>
      <c r="G3279" t="s">
        <v>60</v>
      </c>
      <c r="H3279" t="str">
        <f>IF(ISBLANK(G3279),"cash",IF(COUNTIF($D$2:D3279,D3279)=1,"Nuevo","frecuente"))</f>
        <v>frecuente</v>
      </c>
      <c r="I3279" s="8">
        <v>35.76</v>
      </c>
      <c r="J3279" t="s">
        <v>43</v>
      </c>
      <c r="K3279" t="str">
        <f>Tabla1[[#This Row],[day_of_the_week]]&amp;"-"&amp;Tabla1[[#This Row],[hour]]&amp;"-"&amp;Tabla1[[#This Row],[cash_type]]&amp;"-"&amp;Tabla1[[#This Row],[card]]&amp;"-"&amp;Tabla1[[#This Row],[coffee_name]]</f>
        <v>jueves-20:02-card-ANON-0000-0000-0046-Cappuccino</v>
      </c>
      <c r="L3279" t="str">
        <f>IF(COUNTIF($K$2:K3279,K3279)=1,"único","repetido")</f>
        <v>único</v>
      </c>
    </row>
    <row r="3280" spans="1:12" x14ac:dyDescent="0.3">
      <c r="A3280" s="1">
        <v>45716</v>
      </c>
      <c r="B3280" s="2">
        <v>45716.286638784724</v>
      </c>
      <c r="C3280" s="2" t="str">
        <f>TEXT(Tabla1[[#This Row],[date]],"mmm")</f>
        <v>feb</v>
      </c>
      <c r="D3280" s="2" t="str">
        <f>TEXT(Tabla1[[#This Row],[date]],"dddd")</f>
        <v>viernes</v>
      </c>
      <c r="E3280" s="2" t="str">
        <f>TEXT(Tabla1[[#This Row],[datetime]],"hh:mm")</f>
        <v>06:52</v>
      </c>
      <c r="F3280" t="s">
        <v>3</v>
      </c>
      <c r="G3280" t="s">
        <v>1177</v>
      </c>
      <c r="H3280" t="str">
        <f>IF(ISBLANK(G3280),"cash",IF(COUNTIF($D$2:D3280,D3280)=1,"Nuevo","frecuente"))</f>
        <v>frecuente</v>
      </c>
      <c r="I3280" s="8">
        <v>30.86</v>
      </c>
      <c r="J3280" t="s">
        <v>14</v>
      </c>
      <c r="K3280" t="str">
        <f>Tabla1[[#This Row],[day_of_the_week]]&amp;"-"&amp;Tabla1[[#This Row],[hour]]&amp;"-"&amp;Tabla1[[#This Row],[cash_type]]&amp;"-"&amp;Tabla1[[#This Row],[card]]&amp;"-"&amp;Tabla1[[#This Row],[coffee_name]]</f>
        <v>viernes-06:52-card-ANON-0000-0000-1163-Americano with Milk</v>
      </c>
      <c r="L3280" t="str">
        <f>IF(COUNTIF($K$2:K3280,K3280)=1,"único","repetido")</f>
        <v>único</v>
      </c>
    </row>
    <row r="3281" spans="1:12" x14ac:dyDescent="0.3">
      <c r="A3281" s="1">
        <v>45716</v>
      </c>
      <c r="B3281" s="2">
        <v>45716.288194131943</v>
      </c>
      <c r="C3281" s="2" t="str">
        <f>TEXT(Tabla1[[#This Row],[date]],"mmm")</f>
        <v>feb</v>
      </c>
      <c r="D3281" s="2" t="str">
        <f>TEXT(Tabla1[[#This Row],[date]],"dddd")</f>
        <v>viernes</v>
      </c>
      <c r="E3281" s="2" t="str">
        <f>TEXT(Tabla1[[#This Row],[datetime]],"hh:mm")</f>
        <v>06:55</v>
      </c>
      <c r="F3281" t="s">
        <v>3</v>
      </c>
      <c r="G3281" t="s">
        <v>1177</v>
      </c>
      <c r="H3281" t="str">
        <f>IF(ISBLANK(G3281),"cash",IF(COUNTIF($D$2:D3281,D3281)=1,"Nuevo","frecuente"))</f>
        <v>frecuente</v>
      </c>
      <c r="I3281" s="8">
        <v>30.86</v>
      </c>
      <c r="J3281" t="s">
        <v>14</v>
      </c>
      <c r="K3281" t="str">
        <f>Tabla1[[#This Row],[day_of_the_week]]&amp;"-"&amp;Tabla1[[#This Row],[hour]]&amp;"-"&amp;Tabla1[[#This Row],[cash_type]]&amp;"-"&amp;Tabla1[[#This Row],[card]]&amp;"-"&amp;Tabla1[[#This Row],[coffee_name]]</f>
        <v>viernes-06:55-card-ANON-0000-0000-1163-Americano with Milk</v>
      </c>
      <c r="L3281" t="str">
        <f>IF(COUNTIF($K$2:K3281,K3281)=1,"único","repetido")</f>
        <v>único</v>
      </c>
    </row>
    <row r="3282" spans="1:12" x14ac:dyDescent="0.3">
      <c r="A3282" s="1">
        <v>45716</v>
      </c>
      <c r="B3282" s="2">
        <v>45716.304593981484</v>
      </c>
      <c r="C3282" s="2" t="str">
        <f>TEXT(Tabla1[[#This Row],[date]],"mmm")</f>
        <v>feb</v>
      </c>
      <c r="D3282" s="2" t="str">
        <f>TEXT(Tabla1[[#This Row],[date]],"dddd")</f>
        <v>viernes</v>
      </c>
      <c r="E3282" s="2" t="str">
        <f>TEXT(Tabla1[[#This Row],[datetime]],"hh:mm")</f>
        <v>07:18</v>
      </c>
      <c r="F3282" t="s">
        <v>3</v>
      </c>
      <c r="G3282" t="s">
        <v>1175</v>
      </c>
      <c r="H3282" t="str">
        <f>IF(ISBLANK(G3282),"cash",IF(COUNTIF($D$2:D3282,D3282)=1,"Nuevo","frecuente"))</f>
        <v>frecuente</v>
      </c>
      <c r="I3282" s="8">
        <v>35.76</v>
      </c>
      <c r="J3282" t="s">
        <v>43</v>
      </c>
      <c r="K3282" t="str">
        <f>Tabla1[[#This Row],[day_of_the_week]]&amp;"-"&amp;Tabla1[[#This Row],[hour]]&amp;"-"&amp;Tabla1[[#This Row],[cash_type]]&amp;"-"&amp;Tabla1[[#This Row],[card]]&amp;"-"&amp;Tabla1[[#This Row],[coffee_name]]</f>
        <v>viernes-07:18-card-ANON-0000-0000-1161-Cappuccino</v>
      </c>
      <c r="L3282" t="str">
        <f>IF(COUNTIF($K$2:K3282,K3282)=1,"único","repetido")</f>
        <v>único</v>
      </c>
    </row>
    <row r="3283" spans="1:12" x14ac:dyDescent="0.3">
      <c r="A3283" s="1">
        <v>45716</v>
      </c>
      <c r="B3283" s="2">
        <v>45716.34025212963</v>
      </c>
      <c r="C3283" s="2" t="str">
        <f>TEXT(Tabla1[[#This Row],[date]],"mmm")</f>
        <v>feb</v>
      </c>
      <c r="D3283" s="2" t="str">
        <f>TEXT(Tabla1[[#This Row],[date]],"dddd")</f>
        <v>viernes</v>
      </c>
      <c r="E3283" s="2" t="str">
        <f>TEXT(Tabla1[[#This Row],[datetime]],"hh:mm")</f>
        <v>08:09</v>
      </c>
      <c r="F3283" t="s">
        <v>3</v>
      </c>
      <c r="G3283" t="s">
        <v>1269</v>
      </c>
      <c r="H3283" t="str">
        <f>IF(ISBLANK(G3283),"cash",IF(COUNTIF($D$2:D3283,D3283)=1,"Nuevo","frecuente"))</f>
        <v>frecuente</v>
      </c>
      <c r="I3283" s="8">
        <v>21.06</v>
      </c>
      <c r="J3283" t="s">
        <v>35</v>
      </c>
      <c r="K3283" t="str">
        <f>Tabla1[[#This Row],[day_of_the_week]]&amp;"-"&amp;Tabla1[[#This Row],[hour]]&amp;"-"&amp;Tabla1[[#This Row],[cash_type]]&amp;"-"&amp;Tabla1[[#This Row],[card]]&amp;"-"&amp;Tabla1[[#This Row],[coffee_name]]</f>
        <v>viernes-08:09-card-ANON-0000-0000-1255-Espresso</v>
      </c>
      <c r="L3283" t="str">
        <f>IF(COUNTIF($K$2:K3283,K3283)=1,"único","repetido")</f>
        <v>único</v>
      </c>
    </row>
    <row r="3284" spans="1:12" x14ac:dyDescent="0.3">
      <c r="A3284" s="1">
        <v>45716</v>
      </c>
      <c r="B3284" s="2">
        <v>45716.376829409724</v>
      </c>
      <c r="C3284" s="2" t="str">
        <f>TEXT(Tabla1[[#This Row],[date]],"mmm")</f>
        <v>feb</v>
      </c>
      <c r="D3284" s="2" t="str">
        <f>TEXT(Tabla1[[#This Row],[date]],"dddd")</f>
        <v>viernes</v>
      </c>
      <c r="E3284" s="2" t="str">
        <f>TEXT(Tabla1[[#This Row],[datetime]],"hh:mm")</f>
        <v>09:02</v>
      </c>
      <c r="F3284" t="s">
        <v>3</v>
      </c>
      <c r="G3284" t="s">
        <v>1176</v>
      </c>
      <c r="H3284" t="str">
        <f>IF(ISBLANK(G3284),"cash",IF(COUNTIF($D$2:D3284,D3284)=1,"Nuevo","frecuente"))</f>
        <v>frecuente</v>
      </c>
      <c r="I3284" s="8">
        <v>30.86</v>
      </c>
      <c r="J3284" t="s">
        <v>14</v>
      </c>
      <c r="K3284" t="str">
        <f>Tabla1[[#This Row],[day_of_the_week]]&amp;"-"&amp;Tabla1[[#This Row],[hour]]&amp;"-"&amp;Tabla1[[#This Row],[cash_type]]&amp;"-"&amp;Tabla1[[#This Row],[card]]&amp;"-"&amp;Tabla1[[#This Row],[coffee_name]]</f>
        <v>viernes-09:02-card-ANON-0000-0000-1162-Americano with Milk</v>
      </c>
      <c r="L3284" t="str">
        <f>IF(COUNTIF($K$2:K3284,K3284)=1,"único","repetido")</f>
        <v>único</v>
      </c>
    </row>
    <row r="3285" spans="1:12" x14ac:dyDescent="0.3">
      <c r="A3285" s="1">
        <v>45716</v>
      </c>
      <c r="B3285" s="2">
        <v>45716.614214270834</v>
      </c>
      <c r="C3285" s="2" t="str">
        <f>TEXT(Tabla1[[#This Row],[date]],"mmm")</f>
        <v>feb</v>
      </c>
      <c r="D3285" s="2" t="str">
        <f>TEXT(Tabla1[[#This Row],[date]],"dddd")</f>
        <v>viernes</v>
      </c>
      <c r="E3285" s="2" t="str">
        <f>TEXT(Tabla1[[#This Row],[datetime]],"hh:mm")</f>
        <v>14:44</v>
      </c>
      <c r="F3285" t="s">
        <v>3</v>
      </c>
      <c r="G3285" t="s">
        <v>1124</v>
      </c>
      <c r="H3285" t="str">
        <f>IF(ISBLANK(G3285),"cash",IF(COUNTIF($D$2:D3285,D3285)=1,"Nuevo","frecuente"))</f>
        <v>frecuente</v>
      </c>
      <c r="I3285" s="8">
        <v>25.96</v>
      </c>
      <c r="J3285" t="s">
        <v>11</v>
      </c>
      <c r="K3285" t="str">
        <f>Tabla1[[#This Row],[day_of_the_week]]&amp;"-"&amp;Tabla1[[#This Row],[hour]]&amp;"-"&amp;Tabla1[[#This Row],[cash_type]]&amp;"-"&amp;Tabla1[[#This Row],[card]]&amp;"-"&amp;Tabla1[[#This Row],[coffee_name]]</f>
        <v>viernes-14:44-card-ANON-0000-0000-1110-Americano</v>
      </c>
      <c r="L3285" t="str">
        <f>IF(COUNTIF($K$2:K3285,K3285)=1,"único","repetido")</f>
        <v>único</v>
      </c>
    </row>
    <row r="3286" spans="1:12" x14ac:dyDescent="0.3">
      <c r="A3286" s="1">
        <v>45716</v>
      </c>
      <c r="B3286" s="2">
        <v>45716.614838240741</v>
      </c>
      <c r="C3286" s="2" t="str">
        <f>TEXT(Tabla1[[#This Row],[date]],"mmm")</f>
        <v>feb</v>
      </c>
      <c r="D3286" s="2" t="str">
        <f>TEXT(Tabla1[[#This Row],[date]],"dddd")</f>
        <v>viernes</v>
      </c>
      <c r="E3286" s="2" t="str">
        <f>TEXT(Tabla1[[#This Row],[datetime]],"hh:mm")</f>
        <v>14:45</v>
      </c>
      <c r="F3286" t="s">
        <v>3</v>
      </c>
      <c r="G3286" t="s">
        <v>1124</v>
      </c>
      <c r="H3286" t="str">
        <f>IF(ISBLANK(G3286),"cash",IF(COUNTIF($D$2:D3286,D3286)=1,"Nuevo","frecuente"))</f>
        <v>frecuente</v>
      </c>
      <c r="I3286" s="8">
        <v>25.96</v>
      </c>
      <c r="J3286" t="s">
        <v>11</v>
      </c>
      <c r="K3286" t="str">
        <f>Tabla1[[#This Row],[day_of_the_week]]&amp;"-"&amp;Tabla1[[#This Row],[hour]]&amp;"-"&amp;Tabla1[[#This Row],[cash_type]]&amp;"-"&amp;Tabla1[[#This Row],[card]]&amp;"-"&amp;Tabla1[[#This Row],[coffee_name]]</f>
        <v>viernes-14:45-card-ANON-0000-0000-1110-Americano</v>
      </c>
      <c r="L3286" t="str">
        <f>IF(COUNTIF($K$2:K3286,K3286)=1,"único","repetido")</f>
        <v>único</v>
      </c>
    </row>
    <row r="3287" spans="1:12" x14ac:dyDescent="0.3">
      <c r="A3287" s="1">
        <v>45716</v>
      </c>
      <c r="B3287" s="2">
        <v>45716.616578032408</v>
      </c>
      <c r="C3287" s="2" t="str">
        <f>TEXT(Tabla1[[#This Row],[date]],"mmm")</f>
        <v>feb</v>
      </c>
      <c r="D3287" s="2" t="str">
        <f>TEXT(Tabla1[[#This Row],[date]],"dddd")</f>
        <v>viernes</v>
      </c>
      <c r="E3287" s="2" t="str">
        <f>TEXT(Tabla1[[#This Row],[datetime]],"hh:mm")</f>
        <v>14:47</v>
      </c>
      <c r="F3287" t="s">
        <v>3</v>
      </c>
      <c r="G3287" t="s">
        <v>1177</v>
      </c>
      <c r="H3287" t="str">
        <f>IF(ISBLANK(G3287),"cash",IF(COUNTIF($D$2:D3287,D3287)=1,"Nuevo","frecuente"))</f>
        <v>frecuente</v>
      </c>
      <c r="I3287" s="8">
        <v>25.96</v>
      </c>
      <c r="J3287" t="s">
        <v>11</v>
      </c>
      <c r="K3287" t="str">
        <f>Tabla1[[#This Row],[day_of_the_week]]&amp;"-"&amp;Tabla1[[#This Row],[hour]]&amp;"-"&amp;Tabla1[[#This Row],[cash_type]]&amp;"-"&amp;Tabla1[[#This Row],[card]]&amp;"-"&amp;Tabla1[[#This Row],[coffee_name]]</f>
        <v>viernes-14:47-card-ANON-0000-0000-1163-Americano</v>
      </c>
      <c r="L3287" t="str">
        <f>IF(COUNTIF($K$2:K3287,K3287)=1,"único","repetido")</f>
        <v>único</v>
      </c>
    </row>
    <row r="3288" spans="1:12" x14ac:dyDescent="0.3">
      <c r="A3288" s="1">
        <v>45716</v>
      </c>
      <c r="B3288" s="2">
        <v>45716.619470011574</v>
      </c>
      <c r="C3288" s="2" t="str">
        <f>TEXT(Tabla1[[#This Row],[date]],"mmm")</f>
        <v>feb</v>
      </c>
      <c r="D3288" s="2" t="str">
        <f>TEXT(Tabla1[[#This Row],[date]],"dddd")</f>
        <v>viernes</v>
      </c>
      <c r="E3288" s="2" t="str">
        <f>TEXT(Tabla1[[#This Row],[datetime]],"hh:mm")</f>
        <v>14:52</v>
      </c>
      <c r="F3288" t="s">
        <v>3</v>
      </c>
      <c r="G3288" t="s">
        <v>1205</v>
      </c>
      <c r="H3288" t="str">
        <f>IF(ISBLANK(G3288),"cash",IF(COUNTIF($D$2:D3288,D3288)=1,"Nuevo","frecuente"))</f>
        <v>frecuente</v>
      </c>
      <c r="I3288" s="8">
        <v>35.76</v>
      </c>
      <c r="J3288" t="s">
        <v>7</v>
      </c>
      <c r="K3288" t="str">
        <f>Tabla1[[#This Row],[day_of_the_week]]&amp;"-"&amp;Tabla1[[#This Row],[hour]]&amp;"-"&amp;Tabla1[[#This Row],[cash_type]]&amp;"-"&amp;Tabla1[[#This Row],[card]]&amp;"-"&amp;Tabla1[[#This Row],[coffee_name]]</f>
        <v>viernes-14:52-card-ANON-0000-0000-1191-Latte</v>
      </c>
      <c r="L3288" t="str">
        <f>IF(COUNTIF($K$2:K3288,K3288)=1,"único","repetido")</f>
        <v>único</v>
      </c>
    </row>
    <row r="3289" spans="1:12" x14ac:dyDescent="0.3">
      <c r="A3289" s="1">
        <v>45716</v>
      </c>
      <c r="B3289" s="2">
        <v>45716.638410590276</v>
      </c>
      <c r="C3289" s="2" t="str">
        <f>TEXT(Tabla1[[#This Row],[date]],"mmm")</f>
        <v>feb</v>
      </c>
      <c r="D3289" s="2" t="str">
        <f>TEXT(Tabla1[[#This Row],[date]],"dddd")</f>
        <v>viernes</v>
      </c>
      <c r="E3289" s="2" t="str">
        <f>TEXT(Tabla1[[#This Row],[datetime]],"hh:mm")</f>
        <v>15:19</v>
      </c>
      <c r="F3289" t="s">
        <v>3</v>
      </c>
      <c r="G3289" t="s">
        <v>1124</v>
      </c>
      <c r="H3289" t="str">
        <f>IF(ISBLANK(G3289),"cash",IF(COUNTIF($D$2:D3289,D3289)=1,"Nuevo","frecuente"))</f>
        <v>frecuente</v>
      </c>
      <c r="I3289" s="8">
        <v>25.96</v>
      </c>
      <c r="J3289" t="s">
        <v>11</v>
      </c>
      <c r="K3289" t="str">
        <f>Tabla1[[#This Row],[day_of_the_week]]&amp;"-"&amp;Tabla1[[#This Row],[hour]]&amp;"-"&amp;Tabla1[[#This Row],[cash_type]]&amp;"-"&amp;Tabla1[[#This Row],[card]]&amp;"-"&amp;Tabla1[[#This Row],[coffee_name]]</f>
        <v>viernes-15:19-card-ANON-0000-0000-1110-Americano</v>
      </c>
      <c r="L3289" t="str">
        <f>IF(COUNTIF($K$2:K3289,K3289)=1,"único","repetido")</f>
        <v>único</v>
      </c>
    </row>
    <row r="3290" spans="1:12" x14ac:dyDescent="0.3">
      <c r="A3290" s="1">
        <v>45716</v>
      </c>
      <c r="B3290" s="2">
        <v>45716.68226134259</v>
      </c>
      <c r="C3290" s="2" t="str">
        <f>TEXT(Tabla1[[#This Row],[date]],"mmm")</f>
        <v>feb</v>
      </c>
      <c r="D3290" s="2" t="str">
        <f>TEXT(Tabla1[[#This Row],[date]],"dddd")</f>
        <v>viernes</v>
      </c>
      <c r="E3290" s="2" t="str">
        <f>TEXT(Tabla1[[#This Row],[datetime]],"hh:mm")</f>
        <v>16:22</v>
      </c>
      <c r="F3290" t="s">
        <v>3</v>
      </c>
      <c r="G3290" t="s">
        <v>1170</v>
      </c>
      <c r="H3290" t="str">
        <f>IF(ISBLANK(G3290),"cash",IF(COUNTIF($D$2:D3290,D3290)=1,"Nuevo","frecuente"))</f>
        <v>frecuente</v>
      </c>
      <c r="I3290" s="8">
        <v>35.76</v>
      </c>
      <c r="J3290" t="s">
        <v>18</v>
      </c>
      <c r="K3290" t="str">
        <f>Tabla1[[#This Row],[day_of_the_week]]&amp;"-"&amp;Tabla1[[#This Row],[hour]]&amp;"-"&amp;Tabla1[[#This Row],[cash_type]]&amp;"-"&amp;Tabla1[[#This Row],[card]]&amp;"-"&amp;Tabla1[[#This Row],[coffee_name]]</f>
        <v>viernes-16:22-card-ANON-0000-0000-1156-Cocoa</v>
      </c>
      <c r="L3290" t="str">
        <f>IF(COUNTIF($K$2:K3290,K3290)=1,"único","repetido")</f>
        <v>único</v>
      </c>
    </row>
    <row r="3291" spans="1:12" x14ac:dyDescent="0.3">
      <c r="A3291" s="1">
        <v>45716</v>
      </c>
      <c r="B3291" s="2">
        <v>45716.687577488425</v>
      </c>
      <c r="C3291" s="2" t="str">
        <f>TEXT(Tabla1[[#This Row],[date]],"mmm")</f>
        <v>feb</v>
      </c>
      <c r="D3291" s="2" t="str">
        <f>TEXT(Tabla1[[#This Row],[date]],"dddd")</f>
        <v>viernes</v>
      </c>
      <c r="E3291" s="2" t="str">
        <f>TEXT(Tabla1[[#This Row],[datetime]],"hh:mm")</f>
        <v>16:30</v>
      </c>
      <c r="F3291" t="s">
        <v>3</v>
      </c>
      <c r="G3291" t="s">
        <v>1184</v>
      </c>
      <c r="H3291" t="str">
        <f>IF(ISBLANK(G3291),"cash",IF(COUNTIF($D$2:D3291,D3291)=1,"Nuevo","frecuente"))</f>
        <v>frecuente</v>
      </c>
      <c r="I3291" s="8">
        <v>25.96</v>
      </c>
      <c r="J3291" t="s">
        <v>11</v>
      </c>
      <c r="K3291" t="str">
        <f>Tabla1[[#This Row],[day_of_the_week]]&amp;"-"&amp;Tabla1[[#This Row],[hour]]&amp;"-"&amp;Tabla1[[#This Row],[cash_type]]&amp;"-"&amp;Tabla1[[#This Row],[card]]&amp;"-"&amp;Tabla1[[#This Row],[coffee_name]]</f>
        <v>viernes-16:30-card-ANON-0000-0000-1170-Americano</v>
      </c>
      <c r="L3291" t="str">
        <f>IF(COUNTIF($K$2:K3291,K3291)=1,"único","repetido")</f>
        <v>único</v>
      </c>
    </row>
    <row r="3292" spans="1:12" x14ac:dyDescent="0.3">
      <c r="A3292" s="1">
        <v>45716</v>
      </c>
      <c r="B3292" s="2">
        <v>45716.722926956019</v>
      </c>
      <c r="C3292" s="2" t="str">
        <f>TEXT(Tabla1[[#This Row],[date]],"mmm")</f>
        <v>feb</v>
      </c>
      <c r="D3292" s="2" t="str">
        <f>TEXT(Tabla1[[#This Row],[date]],"dddd")</f>
        <v>viernes</v>
      </c>
      <c r="E3292" s="2" t="str">
        <f>TEXT(Tabla1[[#This Row],[datetime]],"hh:mm")</f>
        <v>17:21</v>
      </c>
      <c r="F3292" t="s">
        <v>3</v>
      </c>
      <c r="G3292" t="s">
        <v>1205</v>
      </c>
      <c r="H3292" t="str">
        <f>IF(ISBLANK(G3292),"cash",IF(COUNTIF($D$2:D3292,D3292)=1,"Nuevo","frecuente"))</f>
        <v>frecuente</v>
      </c>
      <c r="I3292" s="8">
        <v>35.76</v>
      </c>
      <c r="J3292" t="s">
        <v>7</v>
      </c>
      <c r="K3292" t="str">
        <f>Tabla1[[#This Row],[day_of_the_week]]&amp;"-"&amp;Tabla1[[#This Row],[hour]]&amp;"-"&amp;Tabla1[[#This Row],[cash_type]]&amp;"-"&amp;Tabla1[[#This Row],[card]]&amp;"-"&amp;Tabla1[[#This Row],[coffee_name]]</f>
        <v>viernes-17:21-card-ANON-0000-0000-1191-Latte</v>
      </c>
      <c r="L3292" t="str">
        <f>IF(COUNTIF($K$2:K3292,K3292)=1,"único","repetido")</f>
        <v>único</v>
      </c>
    </row>
    <row r="3293" spans="1:12" x14ac:dyDescent="0.3">
      <c r="A3293" s="1">
        <v>45716</v>
      </c>
      <c r="B3293" s="2">
        <v>45716.729911423608</v>
      </c>
      <c r="C3293" s="2" t="str">
        <f>TEXT(Tabla1[[#This Row],[date]],"mmm")</f>
        <v>feb</v>
      </c>
      <c r="D3293" s="2" t="str">
        <f>TEXT(Tabla1[[#This Row],[date]],"dddd")</f>
        <v>viernes</v>
      </c>
      <c r="E3293" s="2" t="str">
        <f>TEXT(Tabla1[[#This Row],[datetime]],"hh:mm")</f>
        <v>17:31</v>
      </c>
      <c r="F3293" t="s">
        <v>3</v>
      </c>
      <c r="G3293" t="s">
        <v>1270</v>
      </c>
      <c r="H3293" t="str">
        <f>IF(ISBLANK(G3293),"cash",IF(COUNTIF($D$2:D3293,D3293)=1,"Nuevo","frecuente"))</f>
        <v>frecuente</v>
      </c>
      <c r="I3293" s="8">
        <v>30.86</v>
      </c>
      <c r="J3293" t="s">
        <v>14</v>
      </c>
      <c r="K3293" t="str">
        <f>Tabla1[[#This Row],[day_of_the_week]]&amp;"-"&amp;Tabla1[[#This Row],[hour]]&amp;"-"&amp;Tabla1[[#This Row],[cash_type]]&amp;"-"&amp;Tabla1[[#This Row],[card]]&amp;"-"&amp;Tabla1[[#This Row],[coffee_name]]</f>
        <v>viernes-17:31-card-ANON-0000-0000-1256-Americano with Milk</v>
      </c>
      <c r="L3293" t="str">
        <f>IF(COUNTIF($K$2:K3293,K3293)=1,"único","repetido")</f>
        <v>único</v>
      </c>
    </row>
    <row r="3294" spans="1:12" x14ac:dyDescent="0.3">
      <c r="A3294" s="1">
        <v>45716</v>
      </c>
      <c r="B3294" s="2">
        <v>45716.730748055554</v>
      </c>
      <c r="C3294" s="2" t="str">
        <f>TEXT(Tabla1[[#This Row],[date]],"mmm")</f>
        <v>feb</v>
      </c>
      <c r="D3294" s="2" t="str">
        <f>TEXT(Tabla1[[#This Row],[date]],"dddd")</f>
        <v>viernes</v>
      </c>
      <c r="E3294" s="2" t="str">
        <f>TEXT(Tabla1[[#This Row],[datetime]],"hh:mm")</f>
        <v>17:32</v>
      </c>
      <c r="F3294" t="s">
        <v>3</v>
      </c>
      <c r="G3294" t="s">
        <v>1184</v>
      </c>
      <c r="H3294" t="str">
        <f>IF(ISBLANK(G3294),"cash",IF(COUNTIF($D$2:D3294,D3294)=1,"Nuevo","frecuente"))</f>
        <v>frecuente</v>
      </c>
      <c r="I3294" s="8">
        <v>25.96</v>
      </c>
      <c r="J3294" t="s">
        <v>11</v>
      </c>
      <c r="K3294" t="str">
        <f>Tabla1[[#This Row],[day_of_the_week]]&amp;"-"&amp;Tabla1[[#This Row],[hour]]&amp;"-"&amp;Tabla1[[#This Row],[cash_type]]&amp;"-"&amp;Tabla1[[#This Row],[card]]&amp;"-"&amp;Tabla1[[#This Row],[coffee_name]]</f>
        <v>viernes-17:32-card-ANON-0000-0000-1170-Americano</v>
      </c>
      <c r="L3294" t="str">
        <f>IF(COUNTIF($K$2:K3294,K3294)=1,"único","repetido")</f>
        <v>único</v>
      </c>
    </row>
    <row r="3295" spans="1:12" x14ac:dyDescent="0.3">
      <c r="A3295" s="1">
        <v>45716</v>
      </c>
      <c r="B3295" s="2">
        <v>45716.731818842592</v>
      </c>
      <c r="C3295" s="2" t="str">
        <f>TEXT(Tabla1[[#This Row],[date]],"mmm")</f>
        <v>feb</v>
      </c>
      <c r="D3295" s="2" t="str">
        <f>TEXT(Tabla1[[#This Row],[date]],"dddd")</f>
        <v>viernes</v>
      </c>
      <c r="E3295" s="2" t="str">
        <f>TEXT(Tabla1[[#This Row],[datetime]],"hh:mm")</f>
        <v>17:33</v>
      </c>
      <c r="F3295" t="s">
        <v>3</v>
      </c>
      <c r="G3295" t="s">
        <v>1204</v>
      </c>
      <c r="H3295" t="str">
        <f>IF(ISBLANK(G3295),"cash",IF(COUNTIF($D$2:D3295,D3295)=1,"Nuevo","frecuente"))</f>
        <v>frecuente</v>
      </c>
      <c r="I3295" s="8">
        <v>25.96</v>
      </c>
      <c r="J3295" t="s">
        <v>11</v>
      </c>
      <c r="K3295" t="str">
        <f>Tabla1[[#This Row],[day_of_the_week]]&amp;"-"&amp;Tabla1[[#This Row],[hour]]&amp;"-"&amp;Tabla1[[#This Row],[cash_type]]&amp;"-"&amp;Tabla1[[#This Row],[card]]&amp;"-"&amp;Tabla1[[#This Row],[coffee_name]]</f>
        <v>viernes-17:33-card-ANON-0000-0000-1190-Americano</v>
      </c>
      <c r="L3295" t="str">
        <f>IF(COUNTIF($K$2:K3295,K3295)=1,"único","repetido")</f>
        <v>único</v>
      </c>
    </row>
    <row r="3296" spans="1:12" x14ac:dyDescent="0.3">
      <c r="A3296" s="1">
        <v>45716</v>
      </c>
      <c r="B3296" s="2">
        <v>45716.787378321758</v>
      </c>
      <c r="C3296" s="2" t="str">
        <f>TEXT(Tabla1[[#This Row],[date]],"mmm")</f>
        <v>feb</v>
      </c>
      <c r="D3296" s="2" t="str">
        <f>TEXT(Tabla1[[#This Row],[date]],"dddd")</f>
        <v>viernes</v>
      </c>
      <c r="E3296" s="2" t="str">
        <f>TEXT(Tabla1[[#This Row],[datetime]],"hh:mm")</f>
        <v>18:53</v>
      </c>
      <c r="F3296" t="s">
        <v>3</v>
      </c>
      <c r="G3296" t="s">
        <v>1271</v>
      </c>
      <c r="H3296" t="str">
        <f>IF(ISBLANK(G3296),"cash",IF(COUNTIF($D$2:D3296,D3296)=1,"Nuevo","frecuente"))</f>
        <v>frecuente</v>
      </c>
      <c r="I3296" s="8">
        <v>35.76</v>
      </c>
      <c r="J3296" t="s">
        <v>7</v>
      </c>
      <c r="K3296" t="str">
        <f>Tabla1[[#This Row],[day_of_the_week]]&amp;"-"&amp;Tabla1[[#This Row],[hour]]&amp;"-"&amp;Tabla1[[#This Row],[cash_type]]&amp;"-"&amp;Tabla1[[#This Row],[card]]&amp;"-"&amp;Tabla1[[#This Row],[coffee_name]]</f>
        <v>viernes-18:53-card-ANON-0000-0000-1257-Latte</v>
      </c>
      <c r="L3296" t="str">
        <f>IF(COUNTIF($K$2:K3296,K3296)=1,"único","repetido")</f>
        <v>único</v>
      </c>
    </row>
    <row r="3297" spans="1:12" x14ac:dyDescent="0.3">
      <c r="A3297" s="1">
        <v>45717</v>
      </c>
      <c r="B3297" s="2">
        <v>45717.438723865744</v>
      </c>
      <c r="C3297" s="2" t="str">
        <f>TEXT(Tabla1[[#This Row],[date]],"mmm")</f>
        <v>mar</v>
      </c>
      <c r="D3297" s="2" t="str">
        <f>TEXT(Tabla1[[#This Row],[date]],"dddd")</f>
        <v>sábado</v>
      </c>
      <c r="E3297" s="2" t="str">
        <f>TEXT(Tabla1[[#This Row],[datetime]],"hh:mm")</f>
        <v>10:31</v>
      </c>
      <c r="F3297" t="s">
        <v>3</v>
      </c>
      <c r="G3297" t="s">
        <v>1198</v>
      </c>
      <c r="H3297" t="str">
        <f>IF(ISBLANK(G3297),"cash",IF(COUNTIF($D$2:D3297,D3297)=1,"Nuevo","frecuente"))</f>
        <v>frecuente</v>
      </c>
      <c r="I3297" s="8">
        <v>35.76</v>
      </c>
      <c r="J3297" t="s">
        <v>43</v>
      </c>
      <c r="K3297" t="str">
        <f>Tabla1[[#This Row],[day_of_the_week]]&amp;"-"&amp;Tabla1[[#This Row],[hour]]&amp;"-"&amp;Tabla1[[#This Row],[cash_type]]&amp;"-"&amp;Tabla1[[#This Row],[card]]&amp;"-"&amp;Tabla1[[#This Row],[coffee_name]]</f>
        <v>sábado-10:31-card-ANON-0000-0000-1184-Cappuccino</v>
      </c>
      <c r="L3297" t="str">
        <f>IF(COUNTIF($K$2:K3297,K3297)=1,"único","repetido")</f>
        <v>único</v>
      </c>
    </row>
    <row r="3298" spans="1:12" x14ac:dyDescent="0.3">
      <c r="A3298" s="1">
        <v>45717</v>
      </c>
      <c r="B3298" s="2">
        <v>45717.475052164351</v>
      </c>
      <c r="C3298" s="2" t="str">
        <f>TEXT(Tabla1[[#This Row],[date]],"mmm")</f>
        <v>mar</v>
      </c>
      <c r="D3298" s="2" t="str">
        <f>TEXT(Tabla1[[#This Row],[date]],"dddd")</f>
        <v>sábado</v>
      </c>
      <c r="E3298" s="2" t="str">
        <f>TEXT(Tabla1[[#This Row],[datetime]],"hh:mm")</f>
        <v>11:24</v>
      </c>
      <c r="F3298" t="s">
        <v>3</v>
      </c>
      <c r="G3298" t="s">
        <v>1204</v>
      </c>
      <c r="H3298" t="str">
        <f>IF(ISBLANK(G3298),"cash",IF(COUNTIF($D$2:D3298,D3298)=1,"Nuevo","frecuente"))</f>
        <v>frecuente</v>
      </c>
      <c r="I3298" s="8">
        <v>25.96</v>
      </c>
      <c r="J3298" t="s">
        <v>11</v>
      </c>
      <c r="K3298" t="str">
        <f>Tabla1[[#This Row],[day_of_the_week]]&amp;"-"&amp;Tabla1[[#This Row],[hour]]&amp;"-"&amp;Tabla1[[#This Row],[cash_type]]&amp;"-"&amp;Tabla1[[#This Row],[card]]&amp;"-"&amp;Tabla1[[#This Row],[coffee_name]]</f>
        <v>sábado-11:24-card-ANON-0000-0000-1190-Americano</v>
      </c>
      <c r="L3298" t="str">
        <f>IF(COUNTIF($K$2:K3298,K3298)=1,"único","repetido")</f>
        <v>único</v>
      </c>
    </row>
    <row r="3299" spans="1:12" x14ac:dyDescent="0.3">
      <c r="A3299" s="1">
        <v>45717</v>
      </c>
      <c r="B3299" s="2">
        <v>45717.47775928241</v>
      </c>
      <c r="C3299" s="2" t="str">
        <f>TEXT(Tabla1[[#This Row],[date]],"mmm")</f>
        <v>mar</v>
      </c>
      <c r="D3299" s="2" t="str">
        <f>TEXT(Tabla1[[#This Row],[date]],"dddd")</f>
        <v>sábado</v>
      </c>
      <c r="E3299" s="2" t="str">
        <f>TEXT(Tabla1[[#This Row],[datetime]],"hh:mm")</f>
        <v>11:27</v>
      </c>
      <c r="F3299" t="s">
        <v>3</v>
      </c>
      <c r="G3299" t="s">
        <v>1212</v>
      </c>
      <c r="H3299" t="str">
        <f>IF(ISBLANK(G3299),"cash",IF(COUNTIF($D$2:D3299,D3299)=1,"Nuevo","frecuente"))</f>
        <v>frecuente</v>
      </c>
      <c r="I3299" s="8">
        <v>25.96</v>
      </c>
      <c r="J3299" t="s">
        <v>11</v>
      </c>
      <c r="K3299" t="str">
        <f>Tabla1[[#This Row],[day_of_the_week]]&amp;"-"&amp;Tabla1[[#This Row],[hour]]&amp;"-"&amp;Tabla1[[#This Row],[cash_type]]&amp;"-"&amp;Tabla1[[#This Row],[card]]&amp;"-"&amp;Tabla1[[#This Row],[coffee_name]]</f>
        <v>sábado-11:27-card-ANON-0000-0000-1198-Americano</v>
      </c>
      <c r="L3299" t="str">
        <f>IF(COUNTIF($K$2:K3299,K3299)=1,"único","repetido")</f>
        <v>único</v>
      </c>
    </row>
    <row r="3300" spans="1:12" x14ac:dyDescent="0.3">
      <c r="A3300" s="1">
        <v>45717</v>
      </c>
      <c r="B3300" s="2">
        <v>45717.613470219905</v>
      </c>
      <c r="C3300" s="2" t="str">
        <f>TEXT(Tabla1[[#This Row],[date]],"mmm")</f>
        <v>mar</v>
      </c>
      <c r="D3300" s="2" t="str">
        <f>TEXT(Tabla1[[#This Row],[date]],"dddd")</f>
        <v>sábado</v>
      </c>
      <c r="E3300" s="2" t="str">
        <f>TEXT(Tabla1[[#This Row],[datetime]],"hh:mm")</f>
        <v>14:43</v>
      </c>
      <c r="F3300" t="s">
        <v>3</v>
      </c>
      <c r="G3300" t="s">
        <v>1268</v>
      </c>
      <c r="H3300" t="str">
        <f>IF(ISBLANK(G3300),"cash",IF(COUNTIF($D$2:D3300,D3300)=1,"Nuevo","frecuente"))</f>
        <v>frecuente</v>
      </c>
      <c r="I3300" s="8">
        <v>35.76</v>
      </c>
      <c r="J3300" t="s">
        <v>7</v>
      </c>
      <c r="K3300" t="str">
        <f>Tabla1[[#This Row],[day_of_the_week]]&amp;"-"&amp;Tabla1[[#This Row],[hour]]&amp;"-"&amp;Tabla1[[#This Row],[cash_type]]&amp;"-"&amp;Tabla1[[#This Row],[card]]&amp;"-"&amp;Tabla1[[#This Row],[coffee_name]]</f>
        <v>sábado-14:43-card-ANON-0000-0000-1254-Latte</v>
      </c>
      <c r="L3300" t="str">
        <f>IF(COUNTIF($K$2:K3300,K3300)=1,"único","repetido")</f>
        <v>único</v>
      </c>
    </row>
    <row r="3301" spans="1:12" x14ac:dyDescent="0.3">
      <c r="A3301" s="1">
        <v>45717</v>
      </c>
      <c r="B3301" s="2">
        <v>45717.626753472221</v>
      </c>
      <c r="C3301" s="2" t="str">
        <f>TEXT(Tabla1[[#This Row],[date]],"mmm")</f>
        <v>mar</v>
      </c>
      <c r="D3301" s="2" t="str">
        <f>TEXT(Tabla1[[#This Row],[date]],"dddd")</f>
        <v>sábado</v>
      </c>
      <c r="E3301" s="2" t="str">
        <f>TEXT(Tabla1[[#This Row],[datetime]],"hh:mm")</f>
        <v>15:02</v>
      </c>
      <c r="F3301" t="s">
        <v>3</v>
      </c>
      <c r="G3301" t="s">
        <v>1166</v>
      </c>
      <c r="H3301" t="str">
        <f>IF(ISBLANK(G3301),"cash",IF(COUNTIF($D$2:D3301,D3301)=1,"Nuevo","frecuente"))</f>
        <v>frecuente</v>
      </c>
      <c r="I3301" s="8">
        <v>25.96</v>
      </c>
      <c r="J3301" t="s">
        <v>11</v>
      </c>
      <c r="K3301" t="str">
        <f>Tabla1[[#This Row],[day_of_the_week]]&amp;"-"&amp;Tabla1[[#This Row],[hour]]&amp;"-"&amp;Tabla1[[#This Row],[cash_type]]&amp;"-"&amp;Tabla1[[#This Row],[card]]&amp;"-"&amp;Tabla1[[#This Row],[coffee_name]]</f>
        <v>sábado-15:02-card-ANON-0000-0000-1152-Americano</v>
      </c>
      <c r="L3301" t="str">
        <f>IF(COUNTIF($K$2:K3301,K3301)=1,"único","repetido")</f>
        <v>único</v>
      </c>
    </row>
    <row r="3302" spans="1:12" x14ac:dyDescent="0.3">
      <c r="A3302" s="1">
        <v>45717</v>
      </c>
      <c r="B3302" s="2">
        <v>45717.630789618059</v>
      </c>
      <c r="C3302" s="2" t="str">
        <f>TEXT(Tabla1[[#This Row],[date]],"mmm")</f>
        <v>mar</v>
      </c>
      <c r="D3302" s="2" t="str">
        <f>TEXT(Tabla1[[#This Row],[date]],"dddd")</f>
        <v>sábado</v>
      </c>
      <c r="E3302" s="2" t="str">
        <f>TEXT(Tabla1[[#This Row],[datetime]],"hh:mm")</f>
        <v>15:08</v>
      </c>
      <c r="F3302" t="s">
        <v>3</v>
      </c>
      <c r="G3302" t="s">
        <v>1171</v>
      </c>
      <c r="H3302" t="str">
        <f>IF(ISBLANK(G3302),"cash",IF(COUNTIF($D$2:D3302,D3302)=1,"Nuevo","frecuente"))</f>
        <v>frecuente</v>
      </c>
      <c r="I3302" s="8">
        <v>30.86</v>
      </c>
      <c r="J3302" t="s">
        <v>14</v>
      </c>
      <c r="K3302" t="str">
        <f>Tabla1[[#This Row],[day_of_the_week]]&amp;"-"&amp;Tabla1[[#This Row],[hour]]&amp;"-"&amp;Tabla1[[#This Row],[cash_type]]&amp;"-"&amp;Tabla1[[#This Row],[card]]&amp;"-"&amp;Tabla1[[#This Row],[coffee_name]]</f>
        <v>sábado-15:08-card-ANON-0000-0000-1157-Americano with Milk</v>
      </c>
      <c r="L3302" t="str">
        <f>IF(COUNTIF($K$2:K3302,K3302)=1,"único","repetido")</f>
        <v>único</v>
      </c>
    </row>
    <row r="3303" spans="1:12" x14ac:dyDescent="0.3">
      <c r="A3303" s="1">
        <v>45717</v>
      </c>
      <c r="B3303" s="2">
        <v>45717.695984363425</v>
      </c>
      <c r="C3303" s="2" t="str">
        <f>TEXT(Tabla1[[#This Row],[date]],"mmm")</f>
        <v>mar</v>
      </c>
      <c r="D3303" s="2" t="str">
        <f>TEXT(Tabla1[[#This Row],[date]],"dddd")</f>
        <v>sábado</v>
      </c>
      <c r="E3303" s="2" t="str">
        <f>TEXT(Tabla1[[#This Row],[datetime]],"hh:mm")</f>
        <v>16:42</v>
      </c>
      <c r="F3303" t="s">
        <v>3</v>
      </c>
      <c r="G3303" t="s">
        <v>1198</v>
      </c>
      <c r="H3303" t="str">
        <f>IF(ISBLANK(G3303),"cash",IF(COUNTIF($D$2:D3303,D3303)=1,"Nuevo","frecuente"))</f>
        <v>frecuente</v>
      </c>
      <c r="I3303" s="8">
        <v>35.76</v>
      </c>
      <c r="J3303" t="s">
        <v>43</v>
      </c>
      <c r="K3303" t="str">
        <f>Tabla1[[#This Row],[day_of_the_week]]&amp;"-"&amp;Tabla1[[#This Row],[hour]]&amp;"-"&amp;Tabla1[[#This Row],[cash_type]]&amp;"-"&amp;Tabla1[[#This Row],[card]]&amp;"-"&amp;Tabla1[[#This Row],[coffee_name]]</f>
        <v>sábado-16:42-card-ANON-0000-0000-1184-Cappuccino</v>
      </c>
      <c r="L3303" t="str">
        <f>IF(COUNTIF($K$2:K3303,K3303)=1,"único","repetido")</f>
        <v>único</v>
      </c>
    </row>
    <row r="3304" spans="1:12" x14ac:dyDescent="0.3">
      <c r="A3304" s="1">
        <v>45717</v>
      </c>
      <c r="B3304" s="2">
        <v>45717.714276643521</v>
      </c>
      <c r="C3304" s="2" t="str">
        <f>TEXT(Tabla1[[#This Row],[date]],"mmm")</f>
        <v>mar</v>
      </c>
      <c r="D3304" s="2" t="str">
        <f>TEXT(Tabla1[[#This Row],[date]],"dddd")</f>
        <v>sábado</v>
      </c>
      <c r="E3304" s="2" t="str">
        <f>TEXT(Tabla1[[#This Row],[datetime]],"hh:mm")</f>
        <v>17:08</v>
      </c>
      <c r="F3304" t="s">
        <v>3</v>
      </c>
      <c r="G3304" t="s">
        <v>1272</v>
      </c>
      <c r="H3304" t="str">
        <f>IF(ISBLANK(G3304),"cash",IF(COUNTIF($D$2:D3304,D3304)=1,"Nuevo","frecuente"))</f>
        <v>frecuente</v>
      </c>
      <c r="I3304" s="8">
        <v>25.96</v>
      </c>
      <c r="J3304" t="s">
        <v>11</v>
      </c>
      <c r="K3304" t="str">
        <f>Tabla1[[#This Row],[day_of_the_week]]&amp;"-"&amp;Tabla1[[#This Row],[hour]]&amp;"-"&amp;Tabla1[[#This Row],[cash_type]]&amp;"-"&amp;Tabla1[[#This Row],[card]]&amp;"-"&amp;Tabla1[[#This Row],[coffee_name]]</f>
        <v>sábado-17:08-card-ANON-0000-0000-1258-Americano</v>
      </c>
      <c r="L3304" t="str">
        <f>IF(COUNTIF($K$2:K3304,K3304)=1,"único","repetido")</f>
        <v>único</v>
      </c>
    </row>
    <row r="3305" spans="1:12" x14ac:dyDescent="0.3">
      <c r="A3305" s="1">
        <v>45718</v>
      </c>
      <c r="B3305" s="2">
        <v>45718.415454803238</v>
      </c>
      <c r="C3305" s="2" t="str">
        <f>TEXT(Tabla1[[#This Row],[date]],"mmm")</f>
        <v>mar</v>
      </c>
      <c r="D3305" s="2" t="str">
        <f>TEXT(Tabla1[[#This Row],[date]],"dddd")</f>
        <v>domingo</v>
      </c>
      <c r="E3305" s="2" t="str">
        <f>TEXT(Tabla1[[#This Row],[datetime]],"hh:mm")</f>
        <v>09:58</v>
      </c>
      <c r="F3305" t="s">
        <v>3</v>
      </c>
      <c r="G3305" t="s">
        <v>1177</v>
      </c>
      <c r="H3305" t="str">
        <f>IF(ISBLANK(G3305),"cash",IF(COUNTIF($D$2:D3305,D3305)=1,"Nuevo","frecuente"))</f>
        <v>frecuente</v>
      </c>
      <c r="I3305" s="8">
        <v>35.76</v>
      </c>
      <c r="J3305" t="s">
        <v>18</v>
      </c>
      <c r="K3305" t="str">
        <f>Tabla1[[#This Row],[day_of_the_week]]&amp;"-"&amp;Tabla1[[#This Row],[hour]]&amp;"-"&amp;Tabla1[[#This Row],[cash_type]]&amp;"-"&amp;Tabla1[[#This Row],[card]]&amp;"-"&amp;Tabla1[[#This Row],[coffee_name]]</f>
        <v>domingo-09:58-card-ANON-0000-0000-1163-Cocoa</v>
      </c>
      <c r="L3305" t="str">
        <f>IF(COUNTIF($K$2:K3305,K3305)=1,"único","repetido")</f>
        <v>único</v>
      </c>
    </row>
    <row r="3306" spans="1:12" x14ac:dyDescent="0.3">
      <c r="A3306" s="1">
        <v>45718</v>
      </c>
      <c r="B3306" s="2">
        <v>45718.512226574072</v>
      </c>
      <c r="C3306" s="2" t="str">
        <f>TEXT(Tabla1[[#This Row],[date]],"mmm")</f>
        <v>mar</v>
      </c>
      <c r="D3306" s="2" t="str">
        <f>TEXT(Tabla1[[#This Row],[date]],"dddd")</f>
        <v>domingo</v>
      </c>
      <c r="E3306" s="2" t="str">
        <f>TEXT(Tabla1[[#This Row],[datetime]],"hh:mm")</f>
        <v>12:17</v>
      </c>
      <c r="F3306" t="s">
        <v>3</v>
      </c>
      <c r="G3306" t="s">
        <v>1203</v>
      </c>
      <c r="H3306" t="str">
        <f>IF(ISBLANK(G3306),"cash",IF(COUNTIF($D$2:D3306,D3306)=1,"Nuevo","frecuente"))</f>
        <v>frecuente</v>
      </c>
      <c r="I3306" s="8">
        <v>35.76</v>
      </c>
      <c r="J3306" t="s">
        <v>7</v>
      </c>
      <c r="K3306" t="str">
        <f>Tabla1[[#This Row],[day_of_the_week]]&amp;"-"&amp;Tabla1[[#This Row],[hour]]&amp;"-"&amp;Tabla1[[#This Row],[cash_type]]&amp;"-"&amp;Tabla1[[#This Row],[card]]&amp;"-"&amp;Tabla1[[#This Row],[coffee_name]]</f>
        <v>domingo-12:17-card-ANON-0000-0000-1189-Latte</v>
      </c>
      <c r="L3306" t="str">
        <f>IF(COUNTIF($K$2:K3306,K3306)=1,"único","repetido")</f>
        <v>único</v>
      </c>
    </row>
    <row r="3307" spans="1:12" x14ac:dyDescent="0.3">
      <c r="A3307" s="1">
        <v>45718</v>
      </c>
      <c r="B3307" s="2">
        <v>45718.566892777781</v>
      </c>
      <c r="C3307" s="2" t="str">
        <f>TEXT(Tabla1[[#This Row],[date]],"mmm")</f>
        <v>mar</v>
      </c>
      <c r="D3307" s="2" t="str">
        <f>TEXT(Tabla1[[#This Row],[date]],"dddd")</f>
        <v>domingo</v>
      </c>
      <c r="E3307" s="2" t="str">
        <f>TEXT(Tabla1[[#This Row],[datetime]],"hh:mm")</f>
        <v>13:36</v>
      </c>
      <c r="F3307" t="s">
        <v>3</v>
      </c>
      <c r="G3307" t="s">
        <v>1231</v>
      </c>
      <c r="H3307" t="str">
        <f>IF(ISBLANK(G3307),"cash",IF(COUNTIF($D$2:D3307,D3307)=1,"Nuevo","frecuente"))</f>
        <v>frecuente</v>
      </c>
      <c r="I3307" s="8">
        <v>30.86</v>
      </c>
      <c r="J3307" t="s">
        <v>14</v>
      </c>
      <c r="K3307" t="str">
        <f>Tabla1[[#This Row],[day_of_the_week]]&amp;"-"&amp;Tabla1[[#This Row],[hour]]&amp;"-"&amp;Tabla1[[#This Row],[cash_type]]&amp;"-"&amp;Tabla1[[#This Row],[card]]&amp;"-"&amp;Tabla1[[#This Row],[coffee_name]]</f>
        <v>domingo-13:36-card-ANON-0000-0000-1217-Americano with Milk</v>
      </c>
      <c r="L3307" t="str">
        <f>IF(COUNTIF($K$2:K3307,K3307)=1,"único","repetido")</f>
        <v>único</v>
      </c>
    </row>
    <row r="3308" spans="1:12" x14ac:dyDescent="0.3">
      <c r="A3308" s="1">
        <v>45718</v>
      </c>
      <c r="B3308" s="2">
        <v>45718.640480046299</v>
      </c>
      <c r="C3308" s="2" t="str">
        <f>TEXT(Tabla1[[#This Row],[date]],"mmm")</f>
        <v>mar</v>
      </c>
      <c r="D3308" s="2" t="str">
        <f>TEXT(Tabla1[[#This Row],[date]],"dddd")</f>
        <v>domingo</v>
      </c>
      <c r="E3308" s="2" t="str">
        <f>TEXT(Tabla1[[#This Row],[datetime]],"hh:mm")</f>
        <v>15:22</v>
      </c>
      <c r="F3308" t="s">
        <v>3</v>
      </c>
      <c r="G3308" t="s">
        <v>1166</v>
      </c>
      <c r="H3308" t="str">
        <f>IF(ISBLANK(G3308),"cash",IF(COUNTIF($D$2:D3308,D3308)=1,"Nuevo","frecuente"))</f>
        <v>frecuente</v>
      </c>
      <c r="I3308" s="8">
        <v>30.86</v>
      </c>
      <c r="J3308" t="s">
        <v>14</v>
      </c>
      <c r="K3308" t="str">
        <f>Tabla1[[#This Row],[day_of_the_week]]&amp;"-"&amp;Tabla1[[#This Row],[hour]]&amp;"-"&amp;Tabla1[[#This Row],[cash_type]]&amp;"-"&amp;Tabla1[[#This Row],[card]]&amp;"-"&amp;Tabla1[[#This Row],[coffee_name]]</f>
        <v>domingo-15:22-card-ANON-0000-0000-1152-Americano with Milk</v>
      </c>
      <c r="L3308" t="str">
        <f>IF(COUNTIF($K$2:K3308,K3308)=1,"único","repetido")</f>
        <v>único</v>
      </c>
    </row>
    <row r="3309" spans="1:12" x14ac:dyDescent="0.3">
      <c r="A3309" s="1">
        <v>45718</v>
      </c>
      <c r="B3309" s="2">
        <v>45718.641154351855</v>
      </c>
      <c r="C3309" s="2" t="str">
        <f>TEXT(Tabla1[[#This Row],[date]],"mmm")</f>
        <v>mar</v>
      </c>
      <c r="D3309" s="2" t="str">
        <f>TEXT(Tabla1[[#This Row],[date]],"dddd")</f>
        <v>domingo</v>
      </c>
      <c r="E3309" s="2" t="str">
        <f>TEXT(Tabla1[[#This Row],[datetime]],"hh:mm")</f>
        <v>15:23</v>
      </c>
      <c r="F3309" t="s">
        <v>3</v>
      </c>
      <c r="G3309" t="s">
        <v>1166</v>
      </c>
      <c r="H3309" t="str">
        <f>IF(ISBLANK(G3309),"cash",IF(COUNTIF($D$2:D3309,D3309)=1,"Nuevo","frecuente"))</f>
        <v>frecuente</v>
      </c>
      <c r="I3309" s="8">
        <v>25.96</v>
      </c>
      <c r="J3309" t="s">
        <v>11</v>
      </c>
      <c r="K3309" t="str">
        <f>Tabla1[[#This Row],[day_of_the_week]]&amp;"-"&amp;Tabla1[[#This Row],[hour]]&amp;"-"&amp;Tabla1[[#This Row],[cash_type]]&amp;"-"&amp;Tabla1[[#This Row],[card]]&amp;"-"&amp;Tabla1[[#This Row],[coffee_name]]</f>
        <v>domingo-15:23-card-ANON-0000-0000-1152-Americano</v>
      </c>
      <c r="L3309" t="str">
        <f>IF(COUNTIF($K$2:K3309,K3309)=1,"único","repetido")</f>
        <v>único</v>
      </c>
    </row>
    <row r="3310" spans="1:12" x14ac:dyDescent="0.3">
      <c r="A3310" s="1">
        <v>45718</v>
      </c>
      <c r="B3310" s="2">
        <v>45718.64219017361</v>
      </c>
      <c r="C3310" s="2" t="str">
        <f>TEXT(Tabla1[[#This Row],[date]],"mmm")</f>
        <v>mar</v>
      </c>
      <c r="D3310" s="2" t="str">
        <f>TEXT(Tabla1[[#This Row],[date]],"dddd")</f>
        <v>domingo</v>
      </c>
      <c r="E3310" s="2" t="str">
        <f>TEXT(Tabla1[[#This Row],[datetime]],"hh:mm")</f>
        <v>15:24</v>
      </c>
      <c r="F3310" t="s">
        <v>3</v>
      </c>
      <c r="G3310" t="s">
        <v>1204</v>
      </c>
      <c r="H3310" t="str">
        <f>IF(ISBLANK(G3310),"cash",IF(COUNTIF($D$2:D3310,D3310)=1,"Nuevo","frecuente"))</f>
        <v>frecuente</v>
      </c>
      <c r="I3310" s="8">
        <v>25.96</v>
      </c>
      <c r="J3310" t="s">
        <v>11</v>
      </c>
      <c r="K3310" t="str">
        <f>Tabla1[[#This Row],[day_of_the_week]]&amp;"-"&amp;Tabla1[[#This Row],[hour]]&amp;"-"&amp;Tabla1[[#This Row],[cash_type]]&amp;"-"&amp;Tabla1[[#This Row],[card]]&amp;"-"&amp;Tabla1[[#This Row],[coffee_name]]</f>
        <v>domingo-15:24-card-ANON-0000-0000-1190-Americano</v>
      </c>
      <c r="L3310" t="str">
        <f>IF(COUNTIF($K$2:K3310,K3310)=1,"único","repetido")</f>
        <v>único</v>
      </c>
    </row>
    <row r="3311" spans="1:12" x14ac:dyDescent="0.3">
      <c r="A3311" s="1">
        <v>45719</v>
      </c>
      <c r="B3311" s="2">
        <v>45719.35002247685</v>
      </c>
      <c r="C3311" s="2" t="str">
        <f>TEXT(Tabla1[[#This Row],[date]],"mmm")</f>
        <v>mar</v>
      </c>
      <c r="D3311" s="2" t="str">
        <f>TEXT(Tabla1[[#This Row],[date]],"dddd")</f>
        <v>lunes</v>
      </c>
      <c r="E3311" s="2" t="str">
        <f>TEXT(Tabla1[[#This Row],[datetime]],"hh:mm")</f>
        <v>08:24</v>
      </c>
      <c r="F3311" t="s">
        <v>3</v>
      </c>
      <c r="G3311" t="s">
        <v>1175</v>
      </c>
      <c r="H3311" t="str">
        <f>IF(ISBLANK(G3311),"cash",IF(COUNTIF($D$2:D3311,D3311)=1,"Nuevo","frecuente"))</f>
        <v>frecuente</v>
      </c>
      <c r="I3311" s="8">
        <v>35.76</v>
      </c>
      <c r="J3311" t="s">
        <v>43</v>
      </c>
      <c r="K3311" t="str">
        <f>Tabla1[[#This Row],[day_of_the_week]]&amp;"-"&amp;Tabla1[[#This Row],[hour]]&amp;"-"&amp;Tabla1[[#This Row],[cash_type]]&amp;"-"&amp;Tabla1[[#This Row],[card]]&amp;"-"&amp;Tabla1[[#This Row],[coffee_name]]</f>
        <v>lunes-08:24-card-ANON-0000-0000-1161-Cappuccino</v>
      </c>
      <c r="L3311" t="str">
        <f>IF(COUNTIF($K$2:K3311,K3311)=1,"único","repetido")</f>
        <v>único</v>
      </c>
    </row>
    <row r="3312" spans="1:12" x14ac:dyDescent="0.3">
      <c r="A3312" s="1">
        <v>45719</v>
      </c>
      <c r="B3312" s="2">
        <v>45719.407545925926</v>
      </c>
      <c r="C3312" s="2" t="str">
        <f>TEXT(Tabla1[[#This Row],[date]],"mmm")</f>
        <v>mar</v>
      </c>
      <c r="D3312" s="2" t="str">
        <f>TEXT(Tabla1[[#This Row],[date]],"dddd")</f>
        <v>lunes</v>
      </c>
      <c r="E3312" s="2" t="str">
        <f>TEXT(Tabla1[[#This Row],[datetime]],"hh:mm")</f>
        <v>09:46</v>
      </c>
      <c r="F3312" t="s">
        <v>3</v>
      </c>
      <c r="G3312" t="s">
        <v>1258</v>
      </c>
      <c r="H3312" t="str">
        <f>IF(ISBLANK(G3312),"cash",IF(COUNTIF($D$2:D3312,D3312)=1,"Nuevo","frecuente"))</f>
        <v>frecuente</v>
      </c>
      <c r="I3312" s="8">
        <v>35.76</v>
      </c>
      <c r="J3312" t="s">
        <v>18</v>
      </c>
      <c r="K3312" t="str">
        <f>Tabla1[[#This Row],[day_of_the_week]]&amp;"-"&amp;Tabla1[[#This Row],[hour]]&amp;"-"&amp;Tabla1[[#This Row],[cash_type]]&amp;"-"&amp;Tabla1[[#This Row],[card]]&amp;"-"&amp;Tabla1[[#This Row],[coffee_name]]</f>
        <v>lunes-09:46-card-ANON-0000-0000-1244-Cocoa</v>
      </c>
      <c r="L3312" t="str">
        <f>IF(COUNTIF($K$2:K3312,K3312)=1,"único","repetido")</f>
        <v>único</v>
      </c>
    </row>
    <row r="3313" spans="1:12" x14ac:dyDescent="0.3">
      <c r="A3313" s="1">
        <v>45719</v>
      </c>
      <c r="B3313" s="2">
        <v>45719.40878863426</v>
      </c>
      <c r="C3313" s="2" t="str">
        <f>TEXT(Tabla1[[#This Row],[date]],"mmm")</f>
        <v>mar</v>
      </c>
      <c r="D3313" s="2" t="str">
        <f>TEXT(Tabla1[[#This Row],[date]],"dddd")</f>
        <v>lunes</v>
      </c>
      <c r="E3313" s="2" t="str">
        <f>TEXT(Tabla1[[#This Row],[datetime]],"hh:mm")</f>
        <v>09:48</v>
      </c>
      <c r="F3313" t="s">
        <v>3</v>
      </c>
      <c r="G3313" t="s">
        <v>1258</v>
      </c>
      <c r="H3313" t="str">
        <f>IF(ISBLANK(G3313),"cash",IF(COUNTIF($D$2:D3313,D3313)=1,"Nuevo","frecuente"))</f>
        <v>frecuente</v>
      </c>
      <c r="I3313" s="8">
        <v>35.76</v>
      </c>
      <c r="J3313" t="s">
        <v>7</v>
      </c>
      <c r="K3313" t="str">
        <f>Tabla1[[#This Row],[day_of_the_week]]&amp;"-"&amp;Tabla1[[#This Row],[hour]]&amp;"-"&amp;Tabla1[[#This Row],[cash_type]]&amp;"-"&amp;Tabla1[[#This Row],[card]]&amp;"-"&amp;Tabla1[[#This Row],[coffee_name]]</f>
        <v>lunes-09:48-card-ANON-0000-0000-1244-Latte</v>
      </c>
      <c r="L3313" t="str">
        <f>IF(COUNTIF($K$2:K3313,K3313)=1,"único","repetido")</f>
        <v>único</v>
      </c>
    </row>
    <row r="3314" spans="1:12" x14ac:dyDescent="0.3">
      <c r="A3314" s="1">
        <v>45719</v>
      </c>
      <c r="B3314" s="2">
        <v>45719.431535185184</v>
      </c>
      <c r="C3314" s="2" t="str">
        <f>TEXT(Tabla1[[#This Row],[date]],"mmm")</f>
        <v>mar</v>
      </c>
      <c r="D3314" s="2" t="str">
        <f>TEXT(Tabla1[[#This Row],[date]],"dddd")</f>
        <v>lunes</v>
      </c>
      <c r="E3314" s="2" t="str">
        <f>TEXT(Tabla1[[#This Row],[datetime]],"hh:mm")</f>
        <v>10:21</v>
      </c>
      <c r="F3314" t="s">
        <v>3</v>
      </c>
      <c r="G3314" t="s">
        <v>1241</v>
      </c>
      <c r="H3314" t="str">
        <f>IF(ISBLANK(G3314),"cash",IF(COUNTIF($D$2:D3314,D3314)=1,"Nuevo","frecuente"))</f>
        <v>frecuente</v>
      </c>
      <c r="I3314" s="8">
        <v>35.76</v>
      </c>
      <c r="J3314" t="s">
        <v>9</v>
      </c>
      <c r="K3314" t="str">
        <f>Tabla1[[#This Row],[day_of_the_week]]&amp;"-"&amp;Tabla1[[#This Row],[hour]]&amp;"-"&amp;Tabla1[[#This Row],[cash_type]]&amp;"-"&amp;Tabla1[[#This Row],[card]]&amp;"-"&amp;Tabla1[[#This Row],[coffee_name]]</f>
        <v>lunes-10:21-card-ANON-0000-0000-1227-Hot Chocolate</v>
      </c>
      <c r="L3314" t="str">
        <f>IF(COUNTIF($K$2:K3314,K3314)=1,"único","repetido")</f>
        <v>único</v>
      </c>
    </row>
    <row r="3315" spans="1:12" x14ac:dyDescent="0.3">
      <c r="A3315" s="1">
        <v>45719</v>
      </c>
      <c r="B3315" s="2">
        <v>45719.433874027774</v>
      </c>
      <c r="C3315" s="2" t="str">
        <f>TEXT(Tabla1[[#This Row],[date]],"mmm")</f>
        <v>mar</v>
      </c>
      <c r="D3315" s="2" t="str">
        <f>TEXT(Tabla1[[#This Row],[date]],"dddd")</f>
        <v>lunes</v>
      </c>
      <c r="E3315" s="2" t="str">
        <f>TEXT(Tabla1[[#This Row],[datetime]],"hh:mm")</f>
        <v>10:24</v>
      </c>
      <c r="F3315" t="s">
        <v>3</v>
      </c>
      <c r="G3315" t="s">
        <v>1273</v>
      </c>
      <c r="H3315" t="str">
        <f>IF(ISBLANK(G3315),"cash",IF(COUNTIF($D$2:D3315,D3315)=1,"Nuevo","frecuente"))</f>
        <v>frecuente</v>
      </c>
      <c r="I3315" s="8">
        <v>35.76</v>
      </c>
      <c r="J3315" t="s">
        <v>9</v>
      </c>
      <c r="K3315" t="str">
        <f>Tabla1[[#This Row],[day_of_the_week]]&amp;"-"&amp;Tabla1[[#This Row],[hour]]&amp;"-"&amp;Tabla1[[#This Row],[cash_type]]&amp;"-"&amp;Tabla1[[#This Row],[card]]&amp;"-"&amp;Tabla1[[#This Row],[coffee_name]]</f>
        <v>lunes-10:24-card-ANON-0000-0000-1259-Hot Chocolate</v>
      </c>
      <c r="L3315" t="str">
        <f>IF(COUNTIF($K$2:K3315,K3315)=1,"único","repetido")</f>
        <v>único</v>
      </c>
    </row>
    <row r="3316" spans="1:12" x14ac:dyDescent="0.3">
      <c r="A3316" s="1">
        <v>45719</v>
      </c>
      <c r="B3316" s="2">
        <v>45719.540370972223</v>
      </c>
      <c r="C3316" s="2" t="str">
        <f>TEXT(Tabla1[[#This Row],[date]],"mmm")</f>
        <v>mar</v>
      </c>
      <c r="D3316" s="2" t="str">
        <f>TEXT(Tabla1[[#This Row],[date]],"dddd")</f>
        <v>lunes</v>
      </c>
      <c r="E3316" s="2" t="str">
        <f>TEXT(Tabla1[[#This Row],[datetime]],"hh:mm")</f>
        <v>12:58</v>
      </c>
      <c r="F3316" t="s">
        <v>3</v>
      </c>
      <c r="G3316" t="s">
        <v>1198</v>
      </c>
      <c r="H3316" t="str">
        <f>IF(ISBLANK(G3316),"cash",IF(COUNTIF($D$2:D3316,D3316)=1,"Nuevo","frecuente"))</f>
        <v>frecuente</v>
      </c>
      <c r="I3316" s="8">
        <v>35.76</v>
      </c>
      <c r="J3316" t="s">
        <v>43</v>
      </c>
      <c r="K3316" t="str">
        <f>Tabla1[[#This Row],[day_of_the_week]]&amp;"-"&amp;Tabla1[[#This Row],[hour]]&amp;"-"&amp;Tabla1[[#This Row],[cash_type]]&amp;"-"&amp;Tabla1[[#This Row],[card]]&amp;"-"&amp;Tabla1[[#This Row],[coffee_name]]</f>
        <v>lunes-12:58-card-ANON-0000-0000-1184-Cappuccino</v>
      </c>
      <c r="L3316" t="str">
        <f>IF(COUNTIF($K$2:K3316,K3316)=1,"único","repetido")</f>
        <v>único</v>
      </c>
    </row>
    <row r="3317" spans="1:12" x14ac:dyDescent="0.3">
      <c r="A3317" s="1">
        <v>45719</v>
      </c>
      <c r="B3317" s="2">
        <v>45719.632652800923</v>
      </c>
      <c r="C3317" s="2" t="str">
        <f>TEXT(Tabla1[[#This Row],[date]],"mmm")</f>
        <v>mar</v>
      </c>
      <c r="D3317" s="2" t="str">
        <f>TEXT(Tabla1[[#This Row],[date]],"dddd")</f>
        <v>lunes</v>
      </c>
      <c r="E3317" s="2" t="str">
        <f>TEXT(Tabla1[[#This Row],[datetime]],"hh:mm")</f>
        <v>15:11</v>
      </c>
      <c r="F3317" t="s">
        <v>3</v>
      </c>
      <c r="G3317" t="s">
        <v>1205</v>
      </c>
      <c r="H3317" t="str">
        <f>IF(ISBLANK(G3317),"cash",IF(COUNTIF($D$2:D3317,D3317)=1,"Nuevo","frecuente"))</f>
        <v>frecuente</v>
      </c>
      <c r="I3317" s="8">
        <v>35.76</v>
      </c>
      <c r="J3317" t="s">
        <v>7</v>
      </c>
      <c r="K3317" t="str">
        <f>Tabla1[[#This Row],[day_of_the_week]]&amp;"-"&amp;Tabla1[[#This Row],[hour]]&amp;"-"&amp;Tabla1[[#This Row],[cash_type]]&amp;"-"&amp;Tabla1[[#This Row],[card]]&amp;"-"&amp;Tabla1[[#This Row],[coffee_name]]</f>
        <v>lunes-15:11-card-ANON-0000-0000-1191-Latte</v>
      </c>
      <c r="L3317" t="str">
        <f>IF(COUNTIF($K$2:K3317,K3317)=1,"único","repetido")</f>
        <v>único</v>
      </c>
    </row>
    <row r="3318" spans="1:12" x14ac:dyDescent="0.3">
      <c r="A3318" s="1">
        <v>45719</v>
      </c>
      <c r="B3318" s="2">
        <v>45719.658319641203</v>
      </c>
      <c r="C3318" s="2" t="str">
        <f>TEXT(Tabla1[[#This Row],[date]],"mmm")</f>
        <v>mar</v>
      </c>
      <c r="D3318" s="2" t="str">
        <f>TEXT(Tabla1[[#This Row],[date]],"dddd")</f>
        <v>lunes</v>
      </c>
      <c r="E3318" s="2" t="str">
        <f>TEXT(Tabla1[[#This Row],[datetime]],"hh:mm")</f>
        <v>15:47</v>
      </c>
      <c r="F3318" t="s">
        <v>3</v>
      </c>
      <c r="G3318" t="s">
        <v>1181</v>
      </c>
      <c r="H3318" t="str">
        <f>IF(ISBLANK(G3318),"cash",IF(COUNTIF($D$2:D3318,D3318)=1,"Nuevo","frecuente"))</f>
        <v>frecuente</v>
      </c>
      <c r="I3318" s="8">
        <v>25.96</v>
      </c>
      <c r="J3318" t="s">
        <v>11</v>
      </c>
      <c r="K3318" t="str">
        <f>Tabla1[[#This Row],[day_of_the_week]]&amp;"-"&amp;Tabla1[[#This Row],[hour]]&amp;"-"&amp;Tabla1[[#This Row],[cash_type]]&amp;"-"&amp;Tabla1[[#This Row],[card]]&amp;"-"&amp;Tabla1[[#This Row],[coffee_name]]</f>
        <v>lunes-15:47-card-ANON-0000-0000-1167-Americano</v>
      </c>
      <c r="L3318" t="str">
        <f>IF(COUNTIF($K$2:K3318,K3318)=1,"único","repetido")</f>
        <v>único</v>
      </c>
    </row>
    <row r="3319" spans="1:12" x14ac:dyDescent="0.3">
      <c r="A3319" s="1">
        <v>45719</v>
      </c>
      <c r="B3319" s="2">
        <v>45719.67697296296</v>
      </c>
      <c r="C3319" s="2" t="str">
        <f>TEXT(Tabla1[[#This Row],[date]],"mmm")</f>
        <v>mar</v>
      </c>
      <c r="D3319" s="2" t="str">
        <f>TEXT(Tabla1[[#This Row],[date]],"dddd")</f>
        <v>lunes</v>
      </c>
      <c r="E3319" s="2" t="str">
        <f>TEXT(Tabla1[[#This Row],[datetime]],"hh:mm")</f>
        <v>16:14</v>
      </c>
      <c r="F3319" t="s">
        <v>3</v>
      </c>
      <c r="G3319" t="s">
        <v>1210</v>
      </c>
      <c r="H3319" t="str">
        <f>IF(ISBLANK(G3319),"cash",IF(COUNTIF($D$2:D3319,D3319)=1,"Nuevo","frecuente"))</f>
        <v>frecuente</v>
      </c>
      <c r="I3319" s="8">
        <v>35.76</v>
      </c>
      <c r="J3319" t="s">
        <v>18</v>
      </c>
      <c r="K3319" t="str">
        <f>Tabla1[[#This Row],[day_of_the_week]]&amp;"-"&amp;Tabla1[[#This Row],[hour]]&amp;"-"&amp;Tabla1[[#This Row],[cash_type]]&amp;"-"&amp;Tabla1[[#This Row],[card]]&amp;"-"&amp;Tabla1[[#This Row],[coffee_name]]</f>
        <v>lunes-16:14-card-ANON-0000-0000-1196-Cocoa</v>
      </c>
      <c r="L3319" t="str">
        <f>IF(COUNTIF($K$2:K3319,K3319)=1,"único","repetido")</f>
        <v>único</v>
      </c>
    </row>
    <row r="3320" spans="1:12" x14ac:dyDescent="0.3">
      <c r="A3320" s="1">
        <v>45719</v>
      </c>
      <c r="B3320" s="2">
        <v>45719.678185648147</v>
      </c>
      <c r="C3320" s="2" t="str">
        <f>TEXT(Tabla1[[#This Row],[date]],"mmm")</f>
        <v>mar</v>
      </c>
      <c r="D3320" s="2" t="str">
        <f>TEXT(Tabla1[[#This Row],[date]],"dddd")</f>
        <v>lunes</v>
      </c>
      <c r="E3320" s="2" t="str">
        <f>TEXT(Tabla1[[#This Row],[datetime]],"hh:mm")</f>
        <v>16:16</v>
      </c>
      <c r="F3320" t="s">
        <v>3</v>
      </c>
      <c r="G3320" t="s">
        <v>1205</v>
      </c>
      <c r="H3320" t="str">
        <f>IF(ISBLANK(G3320),"cash",IF(COUNTIF($D$2:D3320,D3320)=1,"Nuevo","frecuente"))</f>
        <v>frecuente</v>
      </c>
      <c r="I3320" s="8">
        <v>35.76</v>
      </c>
      <c r="J3320" t="s">
        <v>7</v>
      </c>
      <c r="K3320" t="str">
        <f>Tabla1[[#This Row],[day_of_the_week]]&amp;"-"&amp;Tabla1[[#This Row],[hour]]&amp;"-"&amp;Tabla1[[#This Row],[cash_type]]&amp;"-"&amp;Tabla1[[#This Row],[card]]&amp;"-"&amp;Tabla1[[#This Row],[coffee_name]]</f>
        <v>lunes-16:16-card-ANON-0000-0000-1191-Latte</v>
      </c>
      <c r="L3320" t="str">
        <f>IF(COUNTIF($K$2:K3320,K3320)=1,"único","repetido")</f>
        <v>único</v>
      </c>
    </row>
    <row r="3321" spans="1:12" x14ac:dyDescent="0.3">
      <c r="A3321" s="1">
        <v>45719</v>
      </c>
      <c r="B3321" s="2">
        <v>45719.679480196763</v>
      </c>
      <c r="C3321" s="2" t="str">
        <f>TEXT(Tabla1[[#This Row],[date]],"mmm")</f>
        <v>mar</v>
      </c>
      <c r="D3321" s="2" t="str">
        <f>TEXT(Tabla1[[#This Row],[date]],"dddd")</f>
        <v>lunes</v>
      </c>
      <c r="E3321" s="2" t="str">
        <f>TEXT(Tabla1[[#This Row],[datetime]],"hh:mm")</f>
        <v>16:18</v>
      </c>
      <c r="F3321" t="s">
        <v>3</v>
      </c>
      <c r="G3321" t="s">
        <v>1178</v>
      </c>
      <c r="H3321" t="str">
        <f>IF(ISBLANK(G3321),"cash",IF(COUNTIF($D$2:D3321,D3321)=1,"Nuevo","frecuente"))</f>
        <v>frecuente</v>
      </c>
      <c r="I3321" s="8">
        <v>35.76</v>
      </c>
      <c r="J3321" t="s">
        <v>7</v>
      </c>
      <c r="K3321" t="str">
        <f>Tabla1[[#This Row],[day_of_the_week]]&amp;"-"&amp;Tabla1[[#This Row],[hour]]&amp;"-"&amp;Tabla1[[#This Row],[cash_type]]&amp;"-"&amp;Tabla1[[#This Row],[card]]&amp;"-"&amp;Tabla1[[#This Row],[coffee_name]]</f>
        <v>lunes-16:18-card-ANON-0000-0000-1164-Latte</v>
      </c>
      <c r="L3321" t="str">
        <f>IF(COUNTIF($K$2:K3321,K3321)=1,"único","repetido")</f>
        <v>único</v>
      </c>
    </row>
    <row r="3322" spans="1:12" x14ac:dyDescent="0.3">
      <c r="A3322" s="1">
        <v>45719</v>
      </c>
      <c r="B3322" s="2">
        <v>45719.694783611114</v>
      </c>
      <c r="C3322" s="2" t="str">
        <f>TEXT(Tabla1[[#This Row],[date]],"mmm")</f>
        <v>mar</v>
      </c>
      <c r="D3322" s="2" t="str">
        <f>TEXT(Tabla1[[#This Row],[date]],"dddd")</f>
        <v>lunes</v>
      </c>
      <c r="E3322" s="2" t="str">
        <f>TEXT(Tabla1[[#This Row],[datetime]],"hh:mm")</f>
        <v>16:40</v>
      </c>
      <c r="F3322" t="s">
        <v>3</v>
      </c>
      <c r="G3322" t="s">
        <v>1172</v>
      </c>
      <c r="H3322" t="str">
        <f>IF(ISBLANK(G3322),"cash",IF(COUNTIF($D$2:D3322,D3322)=1,"Nuevo","frecuente"))</f>
        <v>frecuente</v>
      </c>
      <c r="I3322" s="8">
        <v>35.76</v>
      </c>
      <c r="J3322" t="s">
        <v>43</v>
      </c>
      <c r="K3322" t="str">
        <f>Tabla1[[#This Row],[day_of_the_week]]&amp;"-"&amp;Tabla1[[#This Row],[hour]]&amp;"-"&amp;Tabla1[[#This Row],[cash_type]]&amp;"-"&amp;Tabla1[[#This Row],[card]]&amp;"-"&amp;Tabla1[[#This Row],[coffee_name]]</f>
        <v>lunes-16:40-card-ANON-0000-0000-1158-Cappuccino</v>
      </c>
      <c r="L3322" t="str">
        <f>IF(COUNTIF($K$2:K3322,K3322)=1,"único","repetido")</f>
        <v>único</v>
      </c>
    </row>
    <row r="3323" spans="1:12" x14ac:dyDescent="0.3">
      <c r="A3323" s="1">
        <v>45719</v>
      </c>
      <c r="B3323" s="2">
        <v>45719.69609503472</v>
      </c>
      <c r="C3323" s="2" t="str">
        <f>TEXT(Tabla1[[#This Row],[date]],"mmm")</f>
        <v>mar</v>
      </c>
      <c r="D3323" s="2" t="str">
        <f>TEXT(Tabla1[[#This Row],[date]],"dddd")</f>
        <v>lunes</v>
      </c>
      <c r="E3323" s="2" t="str">
        <f>TEXT(Tabla1[[#This Row],[datetime]],"hh:mm")</f>
        <v>16:42</v>
      </c>
      <c r="F3323" t="s">
        <v>3</v>
      </c>
      <c r="G3323" t="s">
        <v>1172</v>
      </c>
      <c r="H3323" t="str">
        <f>IF(ISBLANK(G3323),"cash",IF(COUNTIF($D$2:D3323,D3323)=1,"Nuevo","frecuente"))</f>
        <v>frecuente</v>
      </c>
      <c r="I3323" s="8">
        <v>35.76</v>
      </c>
      <c r="J3323" t="s">
        <v>43</v>
      </c>
      <c r="K3323" t="str">
        <f>Tabla1[[#This Row],[day_of_the_week]]&amp;"-"&amp;Tabla1[[#This Row],[hour]]&amp;"-"&amp;Tabla1[[#This Row],[cash_type]]&amp;"-"&amp;Tabla1[[#This Row],[card]]&amp;"-"&amp;Tabla1[[#This Row],[coffee_name]]</f>
        <v>lunes-16:42-card-ANON-0000-0000-1158-Cappuccino</v>
      </c>
      <c r="L3323" t="str">
        <f>IF(COUNTIF($K$2:K3323,K3323)=1,"único","repetido")</f>
        <v>único</v>
      </c>
    </row>
    <row r="3324" spans="1:12" x14ac:dyDescent="0.3">
      <c r="A3324" s="1">
        <v>45719</v>
      </c>
      <c r="B3324" s="2">
        <v>45719.702912372682</v>
      </c>
      <c r="C3324" s="2" t="str">
        <f>TEXT(Tabla1[[#This Row],[date]],"mmm")</f>
        <v>mar</v>
      </c>
      <c r="D3324" s="2" t="str">
        <f>TEXT(Tabla1[[#This Row],[date]],"dddd")</f>
        <v>lunes</v>
      </c>
      <c r="E3324" s="2" t="str">
        <f>TEXT(Tabla1[[#This Row],[datetime]],"hh:mm")</f>
        <v>16:52</v>
      </c>
      <c r="F3324" t="s">
        <v>3</v>
      </c>
      <c r="G3324" t="s">
        <v>1184</v>
      </c>
      <c r="H3324" t="str">
        <f>IF(ISBLANK(G3324),"cash",IF(COUNTIF($D$2:D3324,D3324)=1,"Nuevo","frecuente"))</f>
        <v>frecuente</v>
      </c>
      <c r="I3324" s="8">
        <v>25.96</v>
      </c>
      <c r="J3324" t="s">
        <v>11</v>
      </c>
      <c r="K3324" t="str">
        <f>Tabla1[[#This Row],[day_of_the_week]]&amp;"-"&amp;Tabla1[[#This Row],[hour]]&amp;"-"&amp;Tabla1[[#This Row],[cash_type]]&amp;"-"&amp;Tabla1[[#This Row],[card]]&amp;"-"&amp;Tabla1[[#This Row],[coffee_name]]</f>
        <v>lunes-16:52-card-ANON-0000-0000-1170-Americano</v>
      </c>
      <c r="L3324" t="str">
        <f>IF(COUNTIF($K$2:K3324,K3324)=1,"único","repetido")</f>
        <v>único</v>
      </c>
    </row>
    <row r="3325" spans="1:12" x14ac:dyDescent="0.3">
      <c r="A3325" s="1">
        <v>45719</v>
      </c>
      <c r="B3325" s="2">
        <v>45719.728273194443</v>
      </c>
      <c r="C3325" s="2" t="str">
        <f>TEXT(Tabla1[[#This Row],[date]],"mmm")</f>
        <v>mar</v>
      </c>
      <c r="D3325" s="2" t="str">
        <f>TEXT(Tabla1[[#This Row],[date]],"dddd")</f>
        <v>lunes</v>
      </c>
      <c r="E3325" s="2" t="str">
        <f>TEXT(Tabla1[[#This Row],[datetime]],"hh:mm")</f>
        <v>17:28</v>
      </c>
      <c r="F3325" t="s">
        <v>3</v>
      </c>
      <c r="G3325" t="s">
        <v>1270</v>
      </c>
      <c r="H3325" t="str">
        <f>IF(ISBLANK(G3325),"cash",IF(COUNTIF($D$2:D3325,D3325)=1,"Nuevo","frecuente"))</f>
        <v>frecuente</v>
      </c>
      <c r="I3325" s="8">
        <v>30.86</v>
      </c>
      <c r="J3325" t="s">
        <v>14</v>
      </c>
      <c r="K3325" t="str">
        <f>Tabla1[[#This Row],[day_of_the_week]]&amp;"-"&amp;Tabla1[[#This Row],[hour]]&amp;"-"&amp;Tabla1[[#This Row],[cash_type]]&amp;"-"&amp;Tabla1[[#This Row],[card]]&amp;"-"&amp;Tabla1[[#This Row],[coffee_name]]</f>
        <v>lunes-17:28-card-ANON-0000-0000-1256-Americano with Milk</v>
      </c>
      <c r="L3325" t="str">
        <f>IF(COUNTIF($K$2:K3325,K3325)=1,"único","repetido")</f>
        <v>único</v>
      </c>
    </row>
    <row r="3326" spans="1:12" x14ac:dyDescent="0.3">
      <c r="A3326" s="1">
        <v>45719</v>
      </c>
      <c r="B3326" s="2">
        <v>45719.730120138891</v>
      </c>
      <c r="C3326" s="2" t="str">
        <f>TEXT(Tabla1[[#This Row],[date]],"mmm")</f>
        <v>mar</v>
      </c>
      <c r="D3326" s="2" t="str">
        <f>TEXT(Tabla1[[#This Row],[date]],"dddd")</f>
        <v>lunes</v>
      </c>
      <c r="E3326" s="2" t="str">
        <f>TEXT(Tabla1[[#This Row],[datetime]],"hh:mm")</f>
        <v>17:31</v>
      </c>
      <c r="F3326" t="s">
        <v>3</v>
      </c>
      <c r="G3326" t="s">
        <v>1212</v>
      </c>
      <c r="H3326" t="str">
        <f>IF(ISBLANK(G3326),"cash",IF(COUNTIF($D$2:D3326,D3326)=1,"Nuevo","frecuente"))</f>
        <v>frecuente</v>
      </c>
      <c r="I3326" s="8">
        <v>25.96</v>
      </c>
      <c r="J3326" t="s">
        <v>11</v>
      </c>
      <c r="K3326" t="str">
        <f>Tabla1[[#This Row],[day_of_the_week]]&amp;"-"&amp;Tabla1[[#This Row],[hour]]&amp;"-"&amp;Tabla1[[#This Row],[cash_type]]&amp;"-"&amp;Tabla1[[#This Row],[card]]&amp;"-"&amp;Tabla1[[#This Row],[coffee_name]]</f>
        <v>lunes-17:31-card-ANON-0000-0000-1198-Americano</v>
      </c>
      <c r="L3326" t="str">
        <f>IF(COUNTIF($K$2:K3326,K3326)=1,"único","repetido")</f>
        <v>único</v>
      </c>
    </row>
    <row r="3327" spans="1:12" x14ac:dyDescent="0.3">
      <c r="A3327" s="1">
        <v>45719</v>
      </c>
      <c r="B3327" s="2">
        <v>45719.730768946756</v>
      </c>
      <c r="C3327" s="2" t="str">
        <f>TEXT(Tabla1[[#This Row],[date]],"mmm")</f>
        <v>mar</v>
      </c>
      <c r="D3327" s="2" t="str">
        <f>TEXT(Tabla1[[#This Row],[date]],"dddd")</f>
        <v>lunes</v>
      </c>
      <c r="E3327" s="2" t="str">
        <f>TEXT(Tabla1[[#This Row],[datetime]],"hh:mm")</f>
        <v>17:32</v>
      </c>
      <c r="F3327" t="s">
        <v>3</v>
      </c>
      <c r="G3327" t="s">
        <v>1212</v>
      </c>
      <c r="H3327" t="str">
        <f>IF(ISBLANK(G3327),"cash",IF(COUNTIF($D$2:D3327,D3327)=1,"Nuevo","frecuente"))</f>
        <v>frecuente</v>
      </c>
      <c r="I3327" s="8">
        <v>35.76</v>
      </c>
      <c r="J3327" t="s">
        <v>9</v>
      </c>
      <c r="K3327" t="str">
        <f>Tabla1[[#This Row],[day_of_the_week]]&amp;"-"&amp;Tabla1[[#This Row],[hour]]&amp;"-"&amp;Tabla1[[#This Row],[cash_type]]&amp;"-"&amp;Tabla1[[#This Row],[card]]&amp;"-"&amp;Tabla1[[#This Row],[coffee_name]]</f>
        <v>lunes-17:32-card-ANON-0000-0000-1198-Hot Chocolate</v>
      </c>
      <c r="L3327" t="str">
        <f>IF(COUNTIF($K$2:K3327,K3327)=1,"único","repetido")</f>
        <v>único</v>
      </c>
    </row>
    <row r="3328" spans="1:12" x14ac:dyDescent="0.3">
      <c r="A3328" s="1">
        <v>45719</v>
      </c>
      <c r="B3328" s="2">
        <v>45719.731235567131</v>
      </c>
      <c r="C3328" s="2" t="str">
        <f>TEXT(Tabla1[[#This Row],[date]],"mmm")</f>
        <v>mar</v>
      </c>
      <c r="D3328" s="2" t="str">
        <f>TEXT(Tabla1[[#This Row],[date]],"dddd")</f>
        <v>lunes</v>
      </c>
      <c r="E3328" s="2" t="str">
        <f>TEXT(Tabla1[[#This Row],[datetime]],"hh:mm")</f>
        <v>17:32</v>
      </c>
      <c r="F3328" t="s">
        <v>3</v>
      </c>
      <c r="G3328" t="s">
        <v>1212</v>
      </c>
      <c r="H3328" t="str">
        <f>IF(ISBLANK(G3328),"cash",IF(COUNTIF($D$2:D3328,D3328)=1,"Nuevo","frecuente"))</f>
        <v>frecuente</v>
      </c>
      <c r="I3328" s="8">
        <v>25.96</v>
      </c>
      <c r="J3328" t="s">
        <v>11</v>
      </c>
      <c r="K3328" t="str">
        <f>Tabla1[[#This Row],[day_of_the_week]]&amp;"-"&amp;Tabla1[[#This Row],[hour]]&amp;"-"&amp;Tabla1[[#This Row],[cash_type]]&amp;"-"&amp;Tabla1[[#This Row],[card]]&amp;"-"&amp;Tabla1[[#This Row],[coffee_name]]</f>
        <v>lunes-17:32-card-ANON-0000-0000-1198-Americano</v>
      </c>
      <c r="L3328" t="str">
        <f>IF(COUNTIF($K$2:K3328,K3328)=1,"único","repetido")</f>
        <v>único</v>
      </c>
    </row>
    <row r="3329" spans="1:12" x14ac:dyDescent="0.3">
      <c r="A3329" s="1">
        <v>45719</v>
      </c>
      <c r="B3329" s="2">
        <v>45719.748294999998</v>
      </c>
      <c r="C3329" s="2" t="str">
        <f>TEXT(Tabla1[[#This Row],[date]],"mmm")</f>
        <v>mar</v>
      </c>
      <c r="D3329" s="2" t="str">
        <f>TEXT(Tabla1[[#This Row],[date]],"dddd")</f>
        <v>lunes</v>
      </c>
      <c r="E3329" s="2" t="str">
        <f>TEXT(Tabla1[[#This Row],[datetime]],"hh:mm")</f>
        <v>17:57</v>
      </c>
      <c r="F3329" t="s">
        <v>3</v>
      </c>
      <c r="G3329" t="s">
        <v>1193</v>
      </c>
      <c r="H3329" t="str">
        <f>IF(ISBLANK(G3329),"cash",IF(COUNTIF($D$2:D3329,D3329)=1,"Nuevo","frecuente"))</f>
        <v>frecuente</v>
      </c>
      <c r="I3329" s="8">
        <v>35.76</v>
      </c>
      <c r="J3329" t="s">
        <v>9</v>
      </c>
      <c r="K3329" t="str">
        <f>Tabla1[[#This Row],[day_of_the_week]]&amp;"-"&amp;Tabla1[[#This Row],[hour]]&amp;"-"&amp;Tabla1[[#This Row],[cash_type]]&amp;"-"&amp;Tabla1[[#This Row],[card]]&amp;"-"&amp;Tabla1[[#This Row],[coffee_name]]</f>
        <v>lunes-17:57-card-ANON-0000-0000-1179-Hot Chocolate</v>
      </c>
      <c r="L3329" t="str">
        <f>IF(COUNTIF($K$2:K3329,K3329)=1,"único","repetido")</f>
        <v>único</v>
      </c>
    </row>
    <row r="3330" spans="1:12" x14ac:dyDescent="0.3">
      <c r="A3330" s="1">
        <v>45719</v>
      </c>
      <c r="B3330" s="2">
        <v>45719.748927581022</v>
      </c>
      <c r="C3330" s="2" t="str">
        <f>TEXT(Tabla1[[#This Row],[date]],"mmm")</f>
        <v>mar</v>
      </c>
      <c r="D3330" s="2" t="str">
        <f>TEXT(Tabla1[[#This Row],[date]],"dddd")</f>
        <v>lunes</v>
      </c>
      <c r="E3330" s="2" t="str">
        <f>TEXT(Tabla1[[#This Row],[datetime]],"hh:mm")</f>
        <v>17:58</v>
      </c>
      <c r="F3330" t="s">
        <v>3</v>
      </c>
      <c r="G3330" t="s">
        <v>1192</v>
      </c>
      <c r="H3330" t="str">
        <f>IF(ISBLANK(G3330),"cash",IF(COUNTIF($D$2:D3330,D3330)=1,"Nuevo","frecuente"))</f>
        <v>frecuente</v>
      </c>
      <c r="I3330" s="8">
        <v>35.76</v>
      </c>
      <c r="J3330" t="s">
        <v>9</v>
      </c>
      <c r="K3330" t="str">
        <f>Tabla1[[#This Row],[day_of_the_week]]&amp;"-"&amp;Tabla1[[#This Row],[hour]]&amp;"-"&amp;Tabla1[[#This Row],[cash_type]]&amp;"-"&amp;Tabla1[[#This Row],[card]]&amp;"-"&amp;Tabla1[[#This Row],[coffee_name]]</f>
        <v>lunes-17:58-card-ANON-0000-0000-1178-Hot Chocolate</v>
      </c>
      <c r="L3330" t="str">
        <f>IF(COUNTIF($K$2:K3330,K3330)=1,"único","repetido")</f>
        <v>único</v>
      </c>
    </row>
    <row r="3331" spans="1:12" x14ac:dyDescent="0.3">
      <c r="A3331" s="1">
        <v>45719</v>
      </c>
      <c r="B3331" s="2">
        <v>45719.752141296296</v>
      </c>
      <c r="C3331" s="2" t="str">
        <f>TEXT(Tabla1[[#This Row],[date]],"mmm")</f>
        <v>mar</v>
      </c>
      <c r="D3331" s="2" t="str">
        <f>TEXT(Tabla1[[#This Row],[date]],"dddd")</f>
        <v>lunes</v>
      </c>
      <c r="E3331" s="2" t="str">
        <f>TEXT(Tabla1[[#This Row],[datetime]],"hh:mm")</f>
        <v>18:03</v>
      </c>
      <c r="F3331" t="s">
        <v>3</v>
      </c>
      <c r="G3331" t="s">
        <v>1176</v>
      </c>
      <c r="H3331" t="str">
        <f>IF(ISBLANK(G3331),"cash",IF(COUNTIF($D$2:D3331,D3331)=1,"Nuevo","frecuente"))</f>
        <v>frecuente</v>
      </c>
      <c r="I3331" s="8">
        <v>30.86</v>
      </c>
      <c r="J3331" t="s">
        <v>14</v>
      </c>
      <c r="K3331" t="str">
        <f>Tabla1[[#This Row],[day_of_the_week]]&amp;"-"&amp;Tabla1[[#This Row],[hour]]&amp;"-"&amp;Tabla1[[#This Row],[cash_type]]&amp;"-"&amp;Tabla1[[#This Row],[card]]&amp;"-"&amp;Tabla1[[#This Row],[coffee_name]]</f>
        <v>lunes-18:03-card-ANON-0000-0000-1162-Americano with Milk</v>
      </c>
      <c r="L3331" t="str">
        <f>IF(COUNTIF($K$2:K3331,K3331)=1,"único","repetido")</f>
        <v>único</v>
      </c>
    </row>
    <row r="3332" spans="1:12" x14ac:dyDescent="0.3">
      <c r="A3332" s="1">
        <v>45719</v>
      </c>
      <c r="B3332" s="2">
        <v>45719.782553344907</v>
      </c>
      <c r="C3332" s="2" t="str">
        <f>TEXT(Tabla1[[#This Row],[date]],"mmm")</f>
        <v>mar</v>
      </c>
      <c r="D3332" s="2" t="str">
        <f>TEXT(Tabla1[[#This Row],[date]],"dddd")</f>
        <v>lunes</v>
      </c>
      <c r="E3332" s="2" t="str">
        <f>TEXT(Tabla1[[#This Row],[datetime]],"hh:mm")</f>
        <v>18:46</v>
      </c>
      <c r="F3332" t="s">
        <v>3</v>
      </c>
      <c r="G3332" t="s">
        <v>1271</v>
      </c>
      <c r="H3332" t="str">
        <f>IF(ISBLANK(G3332),"cash",IF(COUNTIF($D$2:D3332,D3332)=1,"Nuevo","frecuente"))</f>
        <v>frecuente</v>
      </c>
      <c r="I3332" s="8">
        <v>35.76</v>
      </c>
      <c r="J3332" t="s">
        <v>7</v>
      </c>
      <c r="K3332" t="str">
        <f>Tabla1[[#This Row],[day_of_the_week]]&amp;"-"&amp;Tabla1[[#This Row],[hour]]&amp;"-"&amp;Tabla1[[#This Row],[cash_type]]&amp;"-"&amp;Tabla1[[#This Row],[card]]&amp;"-"&amp;Tabla1[[#This Row],[coffee_name]]</f>
        <v>lunes-18:46-card-ANON-0000-0000-1257-Latte</v>
      </c>
      <c r="L3332" t="str">
        <f>IF(COUNTIF($K$2:K3332,K3332)=1,"único","repetido")</f>
        <v>único</v>
      </c>
    </row>
    <row r="3333" spans="1:12" x14ac:dyDescent="0.3">
      <c r="A3333" s="1">
        <v>45720</v>
      </c>
      <c r="B3333" s="2">
        <v>45720.305115034724</v>
      </c>
      <c r="C3333" s="2" t="str">
        <f>TEXT(Tabla1[[#This Row],[date]],"mmm")</f>
        <v>mar</v>
      </c>
      <c r="D3333" s="2" t="str">
        <f>TEXT(Tabla1[[#This Row],[date]],"dddd")</f>
        <v>martes</v>
      </c>
      <c r="E3333" s="2" t="str">
        <f>TEXT(Tabla1[[#This Row],[datetime]],"hh:mm")</f>
        <v>07:19</v>
      </c>
      <c r="F3333" t="s">
        <v>3</v>
      </c>
      <c r="G3333" t="s">
        <v>1175</v>
      </c>
      <c r="H3333" t="str">
        <f>IF(ISBLANK(G3333),"cash",IF(COUNTIF($D$2:D3333,D3333)=1,"Nuevo","frecuente"))</f>
        <v>frecuente</v>
      </c>
      <c r="I3333" s="8">
        <v>35.76</v>
      </c>
      <c r="J3333" t="s">
        <v>43</v>
      </c>
      <c r="K3333" t="str">
        <f>Tabla1[[#This Row],[day_of_the_week]]&amp;"-"&amp;Tabla1[[#This Row],[hour]]&amp;"-"&amp;Tabla1[[#This Row],[cash_type]]&amp;"-"&amp;Tabla1[[#This Row],[card]]&amp;"-"&amp;Tabla1[[#This Row],[coffee_name]]</f>
        <v>martes-07:19-card-ANON-0000-0000-1161-Cappuccino</v>
      </c>
      <c r="L3333" t="str">
        <f>IF(COUNTIF($K$2:K3333,K3333)=1,"único","repetido")</f>
        <v>único</v>
      </c>
    </row>
    <row r="3334" spans="1:12" x14ac:dyDescent="0.3">
      <c r="A3334" s="1">
        <v>45720</v>
      </c>
      <c r="B3334" s="2">
        <v>45720.313835752313</v>
      </c>
      <c r="C3334" s="2" t="str">
        <f>TEXT(Tabla1[[#This Row],[date]],"mmm")</f>
        <v>mar</v>
      </c>
      <c r="D3334" s="2" t="str">
        <f>TEXT(Tabla1[[#This Row],[date]],"dddd")</f>
        <v>martes</v>
      </c>
      <c r="E3334" s="2" t="str">
        <f>TEXT(Tabla1[[#This Row],[datetime]],"hh:mm")</f>
        <v>07:31</v>
      </c>
      <c r="F3334" t="s">
        <v>3</v>
      </c>
      <c r="G3334" t="s">
        <v>1177</v>
      </c>
      <c r="H3334" t="str">
        <f>IF(ISBLANK(G3334),"cash",IF(COUNTIF($D$2:D3334,D3334)=1,"Nuevo","frecuente"))</f>
        <v>frecuente</v>
      </c>
      <c r="I3334" s="8">
        <v>25.96</v>
      </c>
      <c r="J3334" t="s">
        <v>11</v>
      </c>
      <c r="K3334" t="str">
        <f>Tabla1[[#This Row],[day_of_the_week]]&amp;"-"&amp;Tabla1[[#This Row],[hour]]&amp;"-"&amp;Tabla1[[#This Row],[cash_type]]&amp;"-"&amp;Tabla1[[#This Row],[card]]&amp;"-"&amp;Tabla1[[#This Row],[coffee_name]]</f>
        <v>martes-07:31-card-ANON-0000-0000-1163-Americano</v>
      </c>
      <c r="L3334" t="str">
        <f>IF(COUNTIF($K$2:K3334,K3334)=1,"único","repetido")</f>
        <v>único</v>
      </c>
    </row>
    <row r="3335" spans="1:12" x14ac:dyDescent="0.3">
      <c r="A3335" s="1">
        <v>45720</v>
      </c>
      <c r="B3335" s="2">
        <v>45720.36927398148</v>
      </c>
      <c r="C3335" s="2" t="str">
        <f>TEXT(Tabla1[[#This Row],[date]],"mmm")</f>
        <v>mar</v>
      </c>
      <c r="D3335" s="2" t="str">
        <f>TEXT(Tabla1[[#This Row],[date]],"dddd")</f>
        <v>martes</v>
      </c>
      <c r="E3335" s="2" t="str">
        <f>TEXT(Tabla1[[#This Row],[datetime]],"hh:mm")</f>
        <v>08:51</v>
      </c>
      <c r="F3335" t="s">
        <v>3</v>
      </c>
      <c r="G3335" t="s">
        <v>1201</v>
      </c>
      <c r="H3335" t="str">
        <f>IF(ISBLANK(G3335),"cash",IF(COUNTIF($D$2:D3335,D3335)=1,"Nuevo","frecuente"))</f>
        <v>frecuente</v>
      </c>
      <c r="I3335" s="8">
        <v>30.86</v>
      </c>
      <c r="J3335" t="s">
        <v>14</v>
      </c>
      <c r="K3335" t="str">
        <f>Tabla1[[#This Row],[day_of_the_week]]&amp;"-"&amp;Tabla1[[#This Row],[hour]]&amp;"-"&amp;Tabla1[[#This Row],[cash_type]]&amp;"-"&amp;Tabla1[[#This Row],[card]]&amp;"-"&amp;Tabla1[[#This Row],[coffee_name]]</f>
        <v>martes-08:51-card-ANON-0000-0000-1187-Americano with Milk</v>
      </c>
      <c r="L3335" t="str">
        <f>IF(COUNTIF($K$2:K3335,K3335)=1,"único","repetido")</f>
        <v>único</v>
      </c>
    </row>
    <row r="3336" spans="1:12" x14ac:dyDescent="0.3">
      <c r="A3336" s="1">
        <v>45720</v>
      </c>
      <c r="B3336" s="2">
        <v>45720.381619548614</v>
      </c>
      <c r="C3336" s="2" t="str">
        <f>TEXT(Tabla1[[#This Row],[date]],"mmm")</f>
        <v>mar</v>
      </c>
      <c r="D3336" s="2" t="str">
        <f>TEXT(Tabla1[[#This Row],[date]],"dddd")</f>
        <v>martes</v>
      </c>
      <c r="E3336" s="2" t="str">
        <f>TEXT(Tabla1[[#This Row],[datetime]],"hh:mm")</f>
        <v>09:09</v>
      </c>
      <c r="F3336" t="s">
        <v>3</v>
      </c>
      <c r="G3336" t="s">
        <v>1177</v>
      </c>
      <c r="H3336" t="str">
        <f>IF(ISBLANK(G3336),"cash",IF(COUNTIF($D$2:D3336,D3336)=1,"Nuevo","frecuente"))</f>
        <v>frecuente</v>
      </c>
      <c r="I3336" s="8">
        <v>25.96</v>
      </c>
      <c r="J3336" t="s">
        <v>11</v>
      </c>
      <c r="K3336" t="str">
        <f>Tabla1[[#This Row],[day_of_the_week]]&amp;"-"&amp;Tabla1[[#This Row],[hour]]&amp;"-"&amp;Tabla1[[#This Row],[cash_type]]&amp;"-"&amp;Tabla1[[#This Row],[card]]&amp;"-"&amp;Tabla1[[#This Row],[coffee_name]]</f>
        <v>martes-09:09-card-ANON-0000-0000-1163-Americano</v>
      </c>
      <c r="L3336" t="str">
        <f>IF(COUNTIF($K$2:K3336,K3336)=1,"único","repetido")</f>
        <v>único</v>
      </c>
    </row>
    <row r="3337" spans="1:12" x14ac:dyDescent="0.3">
      <c r="A3337" s="1">
        <v>45720</v>
      </c>
      <c r="B3337" s="2">
        <v>45720.382201400462</v>
      </c>
      <c r="C3337" s="2" t="str">
        <f>TEXT(Tabla1[[#This Row],[date]],"mmm")</f>
        <v>mar</v>
      </c>
      <c r="D3337" s="2" t="str">
        <f>TEXT(Tabla1[[#This Row],[date]],"dddd")</f>
        <v>martes</v>
      </c>
      <c r="E3337" s="2" t="str">
        <f>TEXT(Tabla1[[#This Row],[datetime]],"hh:mm")</f>
        <v>09:10</v>
      </c>
      <c r="F3337" t="s">
        <v>3</v>
      </c>
      <c r="G3337" t="s">
        <v>1177</v>
      </c>
      <c r="H3337" t="str">
        <f>IF(ISBLANK(G3337),"cash",IF(COUNTIF($D$2:D3337,D3337)=1,"Nuevo","frecuente"))</f>
        <v>frecuente</v>
      </c>
      <c r="I3337" s="8">
        <v>25.96</v>
      </c>
      <c r="J3337" t="s">
        <v>11</v>
      </c>
      <c r="K3337" t="str">
        <f>Tabla1[[#This Row],[day_of_the_week]]&amp;"-"&amp;Tabla1[[#This Row],[hour]]&amp;"-"&amp;Tabla1[[#This Row],[cash_type]]&amp;"-"&amp;Tabla1[[#This Row],[card]]&amp;"-"&amp;Tabla1[[#This Row],[coffee_name]]</f>
        <v>martes-09:10-card-ANON-0000-0000-1163-Americano</v>
      </c>
      <c r="L3337" t="str">
        <f>IF(COUNTIF($K$2:K3337,K3337)=1,"único","repetido")</f>
        <v>único</v>
      </c>
    </row>
    <row r="3338" spans="1:12" x14ac:dyDescent="0.3">
      <c r="A3338" s="1">
        <v>45720</v>
      </c>
      <c r="B3338" s="2">
        <v>45720.415707962966</v>
      </c>
      <c r="C3338" s="2" t="str">
        <f>TEXT(Tabla1[[#This Row],[date]],"mmm")</f>
        <v>mar</v>
      </c>
      <c r="D3338" s="2" t="str">
        <f>TEXT(Tabla1[[#This Row],[date]],"dddd")</f>
        <v>martes</v>
      </c>
      <c r="E3338" s="2" t="str">
        <f>TEXT(Tabla1[[#This Row],[datetime]],"hh:mm")</f>
        <v>09:58</v>
      </c>
      <c r="F3338" t="s">
        <v>3</v>
      </c>
      <c r="G3338" t="s">
        <v>1274</v>
      </c>
      <c r="H3338" t="str">
        <f>IF(ISBLANK(G3338),"cash",IF(COUNTIF($D$2:D3338,D3338)=1,"Nuevo","frecuente"))</f>
        <v>frecuente</v>
      </c>
      <c r="I3338" s="8">
        <v>25.96</v>
      </c>
      <c r="J3338" t="s">
        <v>11</v>
      </c>
      <c r="K3338" t="str">
        <f>Tabla1[[#This Row],[day_of_the_week]]&amp;"-"&amp;Tabla1[[#This Row],[hour]]&amp;"-"&amp;Tabla1[[#This Row],[cash_type]]&amp;"-"&amp;Tabla1[[#This Row],[card]]&amp;"-"&amp;Tabla1[[#This Row],[coffee_name]]</f>
        <v>martes-09:58-card-ANON-0000-0000-1260-Americano</v>
      </c>
      <c r="L3338" t="str">
        <f>IF(COUNTIF($K$2:K3338,K3338)=1,"único","repetido")</f>
        <v>único</v>
      </c>
    </row>
    <row r="3339" spans="1:12" x14ac:dyDescent="0.3">
      <c r="A3339" s="1">
        <v>45720</v>
      </c>
      <c r="B3339" s="2">
        <v>45720.461133761572</v>
      </c>
      <c r="C3339" s="2" t="str">
        <f>TEXT(Tabla1[[#This Row],[date]],"mmm")</f>
        <v>mar</v>
      </c>
      <c r="D3339" s="2" t="str">
        <f>TEXT(Tabla1[[#This Row],[date]],"dddd")</f>
        <v>martes</v>
      </c>
      <c r="E3339" s="2" t="str">
        <f>TEXT(Tabla1[[#This Row],[datetime]],"hh:mm")</f>
        <v>11:04</v>
      </c>
      <c r="F3339" t="s">
        <v>3</v>
      </c>
      <c r="G3339" t="s">
        <v>1236</v>
      </c>
      <c r="H3339" t="str">
        <f>IF(ISBLANK(G3339),"cash",IF(COUNTIF($D$2:D3339,D3339)=1,"Nuevo","frecuente"))</f>
        <v>frecuente</v>
      </c>
      <c r="I3339" s="8">
        <v>30.86</v>
      </c>
      <c r="J3339" t="s">
        <v>14</v>
      </c>
      <c r="K3339" t="str">
        <f>Tabla1[[#This Row],[day_of_the_week]]&amp;"-"&amp;Tabla1[[#This Row],[hour]]&amp;"-"&amp;Tabla1[[#This Row],[cash_type]]&amp;"-"&amp;Tabla1[[#This Row],[card]]&amp;"-"&amp;Tabla1[[#This Row],[coffee_name]]</f>
        <v>martes-11:04-card-ANON-0000-0000-1222-Americano with Milk</v>
      </c>
      <c r="L3339" t="str">
        <f>IF(COUNTIF($K$2:K3339,K3339)=1,"único","repetido")</f>
        <v>único</v>
      </c>
    </row>
    <row r="3340" spans="1:12" x14ac:dyDescent="0.3">
      <c r="A3340" s="1">
        <v>45720</v>
      </c>
      <c r="B3340" s="2">
        <v>45720.461886273151</v>
      </c>
      <c r="C3340" s="2" t="str">
        <f>TEXT(Tabla1[[#This Row],[date]],"mmm")</f>
        <v>mar</v>
      </c>
      <c r="D3340" s="2" t="str">
        <f>TEXT(Tabla1[[#This Row],[date]],"dddd")</f>
        <v>martes</v>
      </c>
      <c r="E3340" s="2" t="str">
        <f>TEXT(Tabla1[[#This Row],[datetime]],"hh:mm")</f>
        <v>11:05</v>
      </c>
      <c r="F3340" t="s">
        <v>3</v>
      </c>
      <c r="G3340" t="s">
        <v>1190</v>
      </c>
      <c r="H3340" t="str">
        <f>IF(ISBLANK(G3340),"cash",IF(COUNTIF($D$2:D3340,D3340)=1,"Nuevo","frecuente"))</f>
        <v>frecuente</v>
      </c>
      <c r="I3340" s="8">
        <v>25.96</v>
      </c>
      <c r="J3340" t="s">
        <v>11</v>
      </c>
      <c r="K3340" t="str">
        <f>Tabla1[[#This Row],[day_of_the_week]]&amp;"-"&amp;Tabla1[[#This Row],[hour]]&amp;"-"&amp;Tabla1[[#This Row],[cash_type]]&amp;"-"&amp;Tabla1[[#This Row],[card]]&amp;"-"&amp;Tabla1[[#This Row],[coffee_name]]</f>
        <v>martes-11:05-card-ANON-0000-0000-1176-Americano</v>
      </c>
      <c r="L3340" t="str">
        <f>IF(COUNTIF($K$2:K3340,K3340)=1,"único","repetido")</f>
        <v>único</v>
      </c>
    </row>
    <row r="3341" spans="1:12" x14ac:dyDescent="0.3">
      <c r="A3341" s="1">
        <v>45720</v>
      </c>
      <c r="B3341" s="2">
        <v>45720.490753055557</v>
      </c>
      <c r="C3341" s="2" t="str">
        <f>TEXT(Tabla1[[#This Row],[date]],"mmm")</f>
        <v>mar</v>
      </c>
      <c r="D3341" s="2" t="str">
        <f>TEXT(Tabla1[[#This Row],[date]],"dddd")</f>
        <v>martes</v>
      </c>
      <c r="E3341" s="2" t="str">
        <f>TEXT(Tabla1[[#This Row],[datetime]],"hh:mm")</f>
        <v>11:46</v>
      </c>
      <c r="F3341" t="s">
        <v>3</v>
      </c>
      <c r="G3341" t="s">
        <v>1181</v>
      </c>
      <c r="H3341" t="str">
        <f>IF(ISBLANK(G3341),"cash",IF(COUNTIF($D$2:D3341,D3341)=1,"Nuevo","frecuente"))</f>
        <v>frecuente</v>
      </c>
      <c r="I3341" s="8">
        <v>25.96</v>
      </c>
      <c r="J3341" t="s">
        <v>11</v>
      </c>
      <c r="K3341" t="str">
        <f>Tabla1[[#This Row],[day_of_the_week]]&amp;"-"&amp;Tabla1[[#This Row],[hour]]&amp;"-"&amp;Tabla1[[#This Row],[cash_type]]&amp;"-"&amp;Tabla1[[#This Row],[card]]&amp;"-"&amp;Tabla1[[#This Row],[coffee_name]]</f>
        <v>martes-11:46-card-ANON-0000-0000-1167-Americano</v>
      </c>
      <c r="L3341" t="str">
        <f>IF(COUNTIF($K$2:K3341,K3341)=1,"único","repetido")</f>
        <v>único</v>
      </c>
    </row>
    <row r="3342" spans="1:12" x14ac:dyDescent="0.3">
      <c r="A3342" s="1">
        <v>45720</v>
      </c>
      <c r="B3342" s="2">
        <v>45720.491255914349</v>
      </c>
      <c r="C3342" s="2" t="str">
        <f>TEXT(Tabla1[[#This Row],[date]],"mmm")</f>
        <v>mar</v>
      </c>
      <c r="D3342" s="2" t="str">
        <f>TEXT(Tabla1[[#This Row],[date]],"dddd")</f>
        <v>martes</v>
      </c>
      <c r="E3342" s="2" t="str">
        <f>TEXT(Tabla1[[#This Row],[datetime]],"hh:mm")</f>
        <v>11:47</v>
      </c>
      <c r="F3342" t="s">
        <v>3</v>
      </c>
      <c r="G3342" t="s">
        <v>1181</v>
      </c>
      <c r="H3342" t="str">
        <f>IF(ISBLANK(G3342),"cash",IF(COUNTIF($D$2:D3342,D3342)=1,"Nuevo","frecuente"))</f>
        <v>frecuente</v>
      </c>
      <c r="I3342" s="8">
        <v>25.96</v>
      </c>
      <c r="J3342" t="s">
        <v>11</v>
      </c>
      <c r="K3342" t="str">
        <f>Tabla1[[#This Row],[day_of_the_week]]&amp;"-"&amp;Tabla1[[#This Row],[hour]]&amp;"-"&amp;Tabla1[[#This Row],[cash_type]]&amp;"-"&amp;Tabla1[[#This Row],[card]]&amp;"-"&amp;Tabla1[[#This Row],[coffee_name]]</f>
        <v>martes-11:47-card-ANON-0000-0000-1167-Americano</v>
      </c>
      <c r="L3342" t="str">
        <f>IF(COUNTIF($K$2:K3342,K3342)=1,"único","repetido")</f>
        <v>único</v>
      </c>
    </row>
    <row r="3343" spans="1:12" x14ac:dyDescent="0.3">
      <c r="A3343" s="1">
        <v>45720</v>
      </c>
      <c r="B3343" s="2">
        <v>45720.494152719904</v>
      </c>
      <c r="C3343" s="2" t="str">
        <f>TEXT(Tabla1[[#This Row],[date]],"mmm")</f>
        <v>mar</v>
      </c>
      <c r="D3343" s="2" t="str">
        <f>TEXT(Tabla1[[#This Row],[date]],"dddd")</f>
        <v>martes</v>
      </c>
      <c r="E3343" s="2" t="str">
        <f>TEXT(Tabla1[[#This Row],[datetime]],"hh:mm")</f>
        <v>11:51</v>
      </c>
      <c r="F3343" t="s">
        <v>3</v>
      </c>
      <c r="G3343" t="s">
        <v>1124</v>
      </c>
      <c r="H3343" t="str">
        <f>IF(ISBLANK(G3343),"cash",IF(COUNTIF($D$2:D3343,D3343)=1,"Nuevo","frecuente"))</f>
        <v>frecuente</v>
      </c>
      <c r="I3343" s="8">
        <v>25.96</v>
      </c>
      <c r="J3343" t="s">
        <v>11</v>
      </c>
      <c r="K3343" t="str">
        <f>Tabla1[[#This Row],[day_of_the_week]]&amp;"-"&amp;Tabla1[[#This Row],[hour]]&amp;"-"&amp;Tabla1[[#This Row],[cash_type]]&amp;"-"&amp;Tabla1[[#This Row],[card]]&amp;"-"&amp;Tabla1[[#This Row],[coffee_name]]</f>
        <v>martes-11:51-card-ANON-0000-0000-1110-Americano</v>
      </c>
      <c r="L3343" t="str">
        <f>IF(COUNTIF($K$2:K3343,K3343)=1,"único","repetido")</f>
        <v>único</v>
      </c>
    </row>
    <row r="3344" spans="1:12" x14ac:dyDescent="0.3">
      <c r="A3344" s="1">
        <v>45720</v>
      </c>
      <c r="B3344" s="2">
        <v>45720.518045972225</v>
      </c>
      <c r="C3344" s="2" t="str">
        <f>TEXT(Tabla1[[#This Row],[date]],"mmm")</f>
        <v>mar</v>
      </c>
      <c r="D3344" s="2" t="str">
        <f>TEXT(Tabla1[[#This Row],[date]],"dddd")</f>
        <v>martes</v>
      </c>
      <c r="E3344" s="2" t="str">
        <f>TEXT(Tabla1[[#This Row],[datetime]],"hh:mm")</f>
        <v>12:25</v>
      </c>
      <c r="F3344" t="s">
        <v>3</v>
      </c>
      <c r="G3344" t="s">
        <v>1203</v>
      </c>
      <c r="H3344" t="str">
        <f>IF(ISBLANK(G3344),"cash",IF(COUNTIF($D$2:D3344,D3344)=1,"Nuevo","frecuente"))</f>
        <v>frecuente</v>
      </c>
      <c r="I3344" s="8">
        <v>35.76</v>
      </c>
      <c r="J3344" t="s">
        <v>18</v>
      </c>
      <c r="K3344" t="str">
        <f>Tabla1[[#This Row],[day_of_the_week]]&amp;"-"&amp;Tabla1[[#This Row],[hour]]&amp;"-"&amp;Tabla1[[#This Row],[cash_type]]&amp;"-"&amp;Tabla1[[#This Row],[card]]&amp;"-"&amp;Tabla1[[#This Row],[coffee_name]]</f>
        <v>martes-12:25-card-ANON-0000-0000-1189-Cocoa</v>
      </c>
      <c r="L3344" t="str">
        <f>IF(COUNTIF($K$2:K3344,K3344)=1,"único","repetido")</f>
        <v>único</v>
      </c>
    </row>
    <row r="3345" spans="1:12" x14ac:dyDescent="0.3">
      <c r="A3345" s="1">
        <v>45720</v>
      </c>
      <c r="B3345" s="2">
        <v>45720.700676157408</v>
      </c>
      <c r="C3345" s="2" t="str">
        <f>TEXT(Tabla1[[#This Row],[date]],"mmm")</f>
        <v>mar</v>
      </c>
      <c r="D3345" s="2" t="str">
        <f>TEXT(Tabla1[[#This Row],[date]],"dddd")</f>
        <v>martes</v>
      </c>
      <c r="E3345" s="2" t="str">
        <f>TEXT(Tabla1[[#This Row],[datetime]],"hh:mm")</f>
        <v>16:48</v>
      </c>
      <c r="F3345" t="s">
        <v>3</v>
      </c>
      <c r="G3345" t="s">
        <v>1181</v>
      </c>
      <c r="H3345" t="str">
        <f>IF(ISBLANK(G3345),"cash",IF(COUNTIF($D$2:D3345,D3345)=1,"Nuevo","frecuente"))</f>
        <v>frecuente</v>
      </c>
      <c r="I3345" s="8">
        <v>25.96</v>
      </c>
      <c r="J3345" t="s">
        <v>11</v>
      </c>
      <c r="K3345" t="str">
        <f>Tabla1[[#This Row],[day_of_the_week]]&amp;"-"&amp;Tabla1[[#This Row],[hour]]&amp;"-"&amp;Tabla1[[#This Row],[cash_type]]&amp;"-"&amp;Tabla1[[#This Row],[card]]&amp;"-"&amp;Tabla1[[#This Row],[coffee_name]]</f>
        <v>martes-16:48-card-ANON-0000-0000-1167-Americano</v>
      </c>
      <c r="L3345" t="str">
        <f>IF(COUNTIF($K$2:K3345,K3345)=1,"único","repetido")</f>
        <v>único</v>
      </c>
    </row>
    <row r="3346" spans="1:12" x14ac:dyDescent="0.3">
      <c r="A3346" s="1">
        <v>45720</v>
      </c>
      <c r="B3346" s="2">
        <v>45720.780114212961</v>
      </c>
      <c r="C3346" s="2" t="str">
        <f>TEXT(Tabla1[[#This Row],[date]],"mmm")</f>
        <v>mar</v>
      </c>
      <c r="D3346" s="2" t="str">
        <f>TEXT(Tabla1[[#This Row],[date]],"dddd")</f>
        <v>martes</v>
      </c>
      <c r="E3346" s="2" t="str">
        <f>TEXT(Tabla1[[#This Row],[datetime]],"hh:mm")</f>
        <v>18:43</v>
      </c>
      <c r="F3346" t="s">
        <v>3</v>
      </c>
      <c r="G3346" t="s">
        <v>1248</v>
      </c>
      <c r="H3346" t="str">
        <f>IF(ISBLANK(G3346),"cash",IF(COUNTIF($D$2:D3346,D3346)=1,"Nuevo","frecuente"))</f>
        <v>frecuente</v>
      </c>
      <c r="I3346" s="8">
        <v>35.76</v>
      </c>
      <c r="J3346" t="s">
        <v>18</v>
      </c>
      <c r="K3346" t="str">
        <f>Tabla1[[#This Row],[day_of_the_week]]&amp;"-"&amp;Tabla1[[#This Row],[hour]]&amp;"-"&amp;Tabla1[[#This Row],[cash_type]]&amp;"-"&amp;Tabla1[[#This Row],[card]]&amp;"-"&amp;Tabla1[[#This Row],[coffee_name]]</f>
        <v>martes-18:43-card-ANON-0000-0000-1234-Cocoa</v>
      </c>
      <c r="L3346" t="str">
        <f>IF(COUNTIF($K$2:K3346,K3346)=1,"único","repetido")</f>
        <v>único</v>
      </c>
    </row>
    <row r="3347" spans="1:12" x14ac:dyDescent="0.3">
      <c r="A3347" s="1">
        <v>45720</v>
      </c>
      <c r="B3347" s="2">
        <v>45720.798720729166</v>
      </c>
      <c r="C3347" s="2" t="str">
        <f>TEXT(Tabla1[[#This Row],[date]],"mmm")</f>
        <v>mar</v>
      </c>
      <c r="D3347" s="2" t="str">
        <f>TEXT(Tabla1[[#This Row],[date]],"dddd")</f>
        <v>martes</v>
      </c>
      <c r="E3347" s="2" t="str">
        <f>TEXT(Tabla1[[#This Row],[datetime]],"hh:mm")</f>
        <v>19:10</v>
      </c>
      <c r="F3347" t="s">
        <v>3</v>
      </c>
      <c r="G3347" t="s">
        <v>1188</v>
      </c>
      <c r="H3347" t="str">
        <f>IF(ISBLANK(G3347),"cash",IF(COUNTIF($D$2:D3347,D3347)=1,"Nuevo","frecuente"))</f>
        <v>frecuente</v>
      </c>
      <c r="I3347" s="8">
        <v>35.76</v>
      </c>
      <c r="J3347" t="s">
        <v>7</v>
      </c>
      <c r="K3347" t="str">
        <f>Tabla1[[#This Row],[day_of_the_week]]&amp;"-"&amp;Tabla1[[#This Row],[hour]]&amp;"-"&amp;Tabla1[[#This Row],[cash_type]]&amp;"-"&amp;Tabla1[[#This Row],[card]]&amp;"-"&amp;Tabla1[[#This Row],[coffee_name]]</f>
        <v>martes-19:10-card-ANON-0000-0000-1174-Latte</v>
      </c>
      <c r="L3347" t="str">
        <f>IF(COUNTIF($K$2:K3347,K3347)=1,"único","repetido")</f>
        <v>único</v>
      </c>
    </row>
    <row r="3348" spans="1:12" x14ac:dyDescent="0.3">
      <c r="A3348" s="1">
        <v>45720</v>
      </c>
      <c r="B3348" s="2">
        <v>45720.839589756943</v>
      </c>
      <c r="C3348" s="2" t="str">
        <f>TEXT(Tabla1[[#This Row],[date]],"mmm")</f>
        <v>mar</v>
      </c>
      <c r="D3348" s="2" t="str">
        <f>TEXT(Tabla1[[#This Row],[date]],"dddd")</f>
        <v>martes</v>
      </c>
      <c r="E3348" s="2" t="str">
        <f>TEXT(Tabla1[[#This Row],[datetime]],"hh:mm")</f>
        <v>20:09</v>
      </c>
      <c r="F3348" t="s">
        <v>3</v>
      </c>
      <c r="G3348" t="s">
        <v>1260</v>
      </c>
      <c r="H3348" t="str">
        <f>IF(ISBLANK(G3348),"cash",IF(COUNTIF($D$2:D3348,D3348)=1,"Nuevo","frecuente"))</f>
        <v>frecuente</v>
      </c>
      <c r="I3348" s="8">
        <v>35.76</v>
      </c>
      <c r="J3348" t="s">
        <v>7</v>
      </c>
      <c r="K3348" t="str">
        <f>Tabla1[[#This Row],[day_of_the_week]]&amp;"-"&amp;Tabla1[[#This Row],[hour]]&amp;"-"&amp;Tabla1[[#This Row],[cash_type]]&amp;"-"&amp;Tabla1[[#This Row],[card]]&amp;"-"&amp;Tabla1[[#This Row],[coffee_name]]</f>
        <v>martes-20:09-card-ANON-0000-0000-1246-Latte</v>
      </c>
      <c r="L3348" t="str">
        <f>IF(COUNTIF($K$2:K3348,K3348)=1,"único","repetido")</f>
        <v>único</v>
      </c>
    </row>
    <row r="3349" spans="1:12" x14ac:dyDescent="0.3">
      <c r="A3349" s="1">
        <v>45721</v>
      </c>
      <c r="B3349" s="2">
        <v>45721.361014097223</v>
      </c>
      <c r="C3349" s="2" t="str">
        <f>TEXT(Tabla1[[#This Row],[date]],"mmm")</f>
        <v>mar</v>
      </c>
      <c r="D3349" s="2" t="str">
        <f>TEXT(Tabla1[[#This Row],[date]],"dddd")</f>
        <v>miércoles</v>
      </c>
      <c r="E3349" s="2" t="str">
        <f>TEXT(Tabla1[[#This Row],[datetime]],"hh:mm")</f>
        <v>08:39</v>
      </c>
      <c r="F3349" t="s">
        <v>3</v>
      </c>
      <c r="G3349" t="s">
        <v>1177</v>
      </c>
      <c r="H3349" t="str">
        <f>IF(ISBLANK(G3349),"cash",IF(COUNTIF($D$2:D3349,D3349)=1,"Nuevo","frecuente"))</f>
        <v>frecuente</v>
      </c>
      <c r="I3349" s="8">
        <v>30.86</v>
      </c>
      <c r="J3349" t="s">
        <v>14</v>
      </c>
      <c r="K3349" t="str">
        <f>Tabla1[[#This Row],[day_of_the_week]]&amp;"-"&amp;Tabla1[[#This Row],[hour]]&amp;"-"&amp;Tabla1[[#This Row],[cash_type]]&amp;"-"&amp;Tabla1[[#This Row],[card]]&amp;"-"&amp;Tabla1[[#This Row],[coffee_name]]</f>
        <v>miércoles-08:39-card-ANON-0000-0000-1163-Americano with Milk</v>
      </c>
      <c r="L3349" t="str">
        <f>IF(COUNTIF($K$2:K3349,K3349)=1,"único","repetido")</f>
        <v>único</v>
      </c>
    </row>
    <row r="3350" spans="1:12" x14ac:dyDescent="0.3">
      <c r="A3350" s="1">
        <v>45721</v>
      </c>
      <c r="B3350" s="2">
        <v>45721.401669652776</v>
      </c>
      <c r="C3350" s="2" t="str">
        <f>TEXT(Tabla1[[#This Row],[date]],"mmm")</f>
        <v>mar</v>
      </c>
      <c r="D3350" s="2" t="str">
        <f>TEXT(Tabla1[[#This Row],[date]],"dddd")</f>
        <v>miércoles</v>
      </c>
      <c r="E3350" s="2" t="str">
        <f>TEXT(Tabla1[[#This Row],[datetime]],"hh:mm")</f>
        <v>09:38</v>
      </c>
      <c r="F3350" t="s">
        <v>3</v>
      </c>
      <c r="G3350" t="s">
        <v>1181</v>
      </c>
      <c r="H3350" t="str">
        <f>IF(ISBLANK(G3350),"cash",IF(COUNTIF($D$2:D3350,D3350)=1,"Nuevo","frecuente"))</f>
        <v>frecuente</v>
      </c>
      <c r="I3350" s="8">
        <v>25.96</v>
      </c>
      <c r="J3350" t="s">
        <v>11</v>
      </c>
      <c r="K3350" t="str">
        <f>Tabla1[[#This Row],[day_of_the_week]]&amp;"-"&amp;Tabla1[[#This Row],[hour]]&amp;"-"&amp;Tabla1[[#This Row],[cash_type]]&amp;"-"&amp;Tabla1[[#This Row],[card]]&amp;"-"&amp;Tabla1[[#This Row],[coffee_name]]</f>
        <v>miércoles-09:38-card-ANON-0000-0000-1167-Americano</v>
      </c>
      <c r="L3350" t="str">
        <f>IF(COUNTIF($K$2:K3350,K3350)=1,"único","repetido")</f>
        <v>único</v>
      </c>
    </row>
    <row r="3351" spans="1:12" x14ac:dyDescent="0.3">
      <c r="A3351" s="1">
        <v>45721</v>
      </c>
      <c r="B3351" s="2">
        <v>45721.417526574071</v>
      </c>
      <c r="C3351" s="2" t="str">
        <f>TEXT(Tabla1[[#This Row],[date]],"mmm")</f>
        <v>mar</v>
      </c>
      <c r="D3351" s="2" t="str">
        <f>TEXT(Tabla1[[#This Row],[date]],"dddd")</f>
        <v>miércoles</v>
      </c>
      <c r="E3351" s="2" t="str">
        <f>TEXT(Tabla1[[#This Row],[datetime]],"hh:mm")</f>
        <v>10:01</v>
      </c>
      <c r="F3351" t="s">
        <v>3</v>
      </c>
      <c r="G3351" t="s">
        <v>1212</v>
      </c>
      <c r="H3351" t="str">
        <f>IF(ISBLANK(G3351),"cash",IF(COUNTIF($D$2:D3351,D3351)=1,"Nuevo","frecuente"))</f>
        <v>frecuente</v>
      </c>
      <c r="I3351" s="8">
        <v>25.96</v>
      </c>
      <c r="J3351" t="s">
        <v>11</v>
      </c>
      <c r="K3351" t="str">
        <f>Tabla1[[#This Row],[day_of_the_week]]&amp;"-"&amp;Tabla1[[#This Row],[hour]]&amp;"-"&amp;Tabla1[[#This Row],[cash_type]]&amp;"-"&amp;Tabla1[[#This Row],[card]]&amp;"-"&amp;Tabla1[[#This Row],[coffee_name]]</f>
        <v>miércoles-10:01-card-ANON-0000-0000-1198-Americano</v>
      </c>
      <c r="L3351" t="str">
        <f>IF(COUNTIF($K$2:K3351,K3351)=1,"único","repetido")</f>
        <v>único</v>
      </c>
    </row>
    <row r="3352" spans="1:12" x14ac:dyDescent="0.3">
      <c r="A3352" s="1">
        <v>45721</v>
      </c>
      <c r="B3352" s="2">
        <v>45721.418105289355</v>
      </c>
      <c r="C3352" s="2" t="str">
        <f>TEXT(Tabla1[[#This Row],[date]],"mmm")</f>
        <v>mar</v>
      </c>
      <c r="D3352" s="2" t="str">
        <f>TEXT(Tabla1[[#This Row],[date]],"dddd")</f>
        <v>miércoles</v>
      </c>
      <c r="E3352" s="2" t="str">
        <f>TEXT(Tabla1[[#This Row],[datetime]],"hh:mm")</f>
        <v>10:02</v>
      </c>
      <c r="F3352" t="s">
        <v>3</v>
      </c>
      <c r="G3352" t="s">
        <v>1212</v>
      </c>
      <c r="H3352" t="str">
        <f>IF(ISBLANK(G3352),"cash",IF(COUNTIF($D$2:D3352,D3352)=1,"Nuevo","frecuente"))</f>
        <v>frecuente</v>
      </c>
      <c r="I3352" s="8">
        <v>25.96</v>
      </c>
      <c r="J3352" t="s">
        <v>11</v>
      </c>
      <c r="K3352" t="str">
        <f>Tabla1[[#This Row],[day_of_the_week]]&amp;"-"&amp;Tabla1[[#This Row],[hour]]&amp;"-"&amp;Tabla1[[#This Row],[cash_type]]&amp;"-"&amp;Tabla1[[#This Row],[card]]&amp;"-"&amp;Tabla1[[#This Row],[coffee_name]]</f>
        <v>miércoles-10:02-card-ANON-0000-0000-1198-Americano</v>
      </c>
      <c r="L3352" t="str">
        <f>IF(COUNTIF($K$2:K3352,K3352)=1,"único","repetido")</f>
        <v>único</v>
      </c>
    </row>
    <row r="3353" spans="1:12" x14ac:dyDescent="0.3">
      <c r="A3353" s="1">
        <v>45721</v>
      </c>
      <c r="B3353" s="2">
        <v>45721.424195844906</v>
      </c>
      <c r="C3353" s="2" t="str">
        <f>TEXT(Tabla1[[#This Row],[date]],"mmm")</f>
        <v>mar</v>
      </c>
      <c r="D3353" s="2" t="str">
        <f>TEXT(Tabla1[[#This Row],[date]],"dddd")</f>
        <v>miércoles</v>
      </c>
      <c r="E3353" s="2" t="str">
        <f>TEXT(Tabla1[[#This Row],[datetime]],"hh:mm")</f>
        <v>10:10</v>
      </c>
      <c r="F3353" t="s">
        <v>3</v>
      </c>
      <c r="G3353" t="s">
        <v>1275</v>
      </c>
      <c r="H3353" t="str">
        <f>IF(ISBLANK(G3353),"cash",IF(COUNTIF($D$2:D3353,D3353)=1,"Nuevo","frecuente"))</f>
        <v>frecuente</v>
      </c>
      <c r="I3353" s="8">
        <v>35.76</v>
      </c>
      <c r="J3353" t="s">
        <v>43</v>
      </c>
      <c r="K3353" t="str">
        <f>Tabla1[[#This Row],[day_of_the_week]]&amp;"-"&amp;Tabla1[[#This Row],[hour]]&amp;"-"&amp;Tabla1[[#This Row],[cash_type]]&amp;"-"&amp;Tabla1[[#This Row],[card]]&amp;"-"&amp;Tabla1[[#This Row],[coffee_name]]</f>
        <v>miércoles-10:10-card-ANON-0000-0000-1261-Cappuccino</v>
      </c>
      <c r="L3353" t="str">
        <f>IF(COUNTIF($K$2:K3353,K3353)=1,"único","repetido")</f>
        <v>único</v>
      </c>
    </row>
    <row r="3354" spans="1:12" x14ac:dyDescent="0.3">
      <c r="A3354" s="1">
        <v>45721</v>
      </c>
      <c r="B3354" s="2">
        <v>45721.444847465275</v>
      </c>
      <c r="C3354" s="2" t="str">
        <f>TEXT(Tabla1[[#This Row],[date]],"mmm")</f>
        <v>mar</v>
      </c>
      <c r="D3354" s="2" t="str">
        <f>TEXT(Tabla1[[#This Row],[date]],"dddd")</f>
        <v>miércoles</v>
      </c>
      <c r="E3354" s="2" t="str">
        <f>TEXT(Tabla1[[#This Row],[datetime]],"hh:mm")</f>
        <v>10:40</v>
      </c>
      <c r="F3354" t="s">
        <v>3</v>
      </c>
      <c r="G3354" t="s">
        <v>1262</v>
      </c>
      <c r="H3354" t="str">
        <f>IF(ISBLANK(G3354),"cash",IF(COUNTIF($D$2:D3354,D3354)=1,"Nuevo","frecuente"))</f>
        <v>frecuente</v>
      </c>
      <c r="I3354" s="8">
        <v>30.86</v>
      </c>
      <c r="J3354" t="s">
        <v>14</v>
      </c>
      <c r="K3354" t="str">
        <f>Tabla1[[#This Row],[day_of_the_week]]&amp;"-"&amp;Tabla1[[#This Row],[hour]]&amp;"-"&amp;Tabla1[[#This Row],[cash_type]]&amp;"-"&amp;Tabla1[[#This Row],[card]]&amp;"-"&amp;Tabla1[[#This Row],[coffee_name]]</f>
        <v>miércoles-10:40-card-ANON-0000-0000-1248-Americano with Milk</v>
      </c>
      <c r="L3354" t="str">
        <f>IF(COUNTIF($K$2:K3354,K3354)=1,"único","repetido")</f>
        <v>único</v>
      </c>
    </row>
    <row r="3355" spans="1:12" x14ac:dyDescent="0.3">
      <c r="A3355" s="1">
        <v>45721</v>
      </c>
      <c r="B3355" s="2">
        <v>45721.464254259263</v>
      </c>
      <c r="C3355" s="2" t="str">
        <f>TEXT(Tabla1[[#This Row],[date]],"mmm")</f>
        <v>mar</v>
      </c>
      <c r="D3355" s="2" t="str">
        <f>TEXT(Tabla1[[#This Row],[date]],"dddd")</f>
        <v>miércoles</v>
      </c>
      <c r="E3355" s="2" t="str">
        <f>TEXT(Tabla1[[#This Row],[datetime]],"hh:mm")</f>
        <v>11:08</v>
      </c>
      <c r="F3355" t="s">
        <v>3</v>
      </c>
      <c r="G3355" t="s">
        <v>1198</v>
      </c>
      <c r="H3355" t="str">
        <f>IF(ISBLANK(G3355),"cash",IF(COUNTIF($D$2:D3355,D3355)=1,"Nuevo","frecuente"))</f>
        <v>frecuente</v>
      </c>
      <c r="I3355" s="8">
        <v>35.76</v>
      </c>
      <c r="J3355" t="s">
        <v>43</v>
      </c>
      <c r="K3355" t="str">
        <f>Tabla1[[#This Row],[day_of_the_week]]&amp;"-"&amp;Tabla1[[#This Row],[hour]]&amp;"-"&amp;Tabla1[[#This Row],[cash_type]]&amp;"-"&amp;Tabla1[[#This Row],[card]]&amp;"-"&amp;Tabla1[[#This Row],[coffee_name]]</f>
        <v>miércoles-11:08-card-ANON-0000-0000-1184-Cappuccino</v>
      </c>
      <c r="L3355" t="str">
        <f>IF(COUNTIF($K$2:K3355,K3355)=1,"único","repetido")</f>
        <v>único</v>
      </c>
    </row>
    <row r="3356" spans="1:12" x14ac:dyDescent="0.3">
      <c r="A3356" s="1">
        <v>45721</v>
      </c>
      <c r="B3356" s="2">
        <v>45721.465904687502</v>
      </c>
      <c r="C3356" s="2" t="str">
        <f>TEXT(Tabla1[[#This Row],[date]],"mmm")</f>
        <v>mar</v>
      </c>
      <c r="D3356" s="2" t="str">
        <f>TEXT(Tabla1[[#This Row],[date]],"dddd")</f>
        <v>miércoles</v>
      </c>
      <c r="E3356" s="2" t="str">
        <f>TEXT(Tabla1[[#This Row],[datetime]],"hh:mm")</f>
        <v>11:10</v>
      </c>
      <c r="F3356" t="s">
        <v>3</v>
      </c>
      <c r="G3356" t="s">
        <v>1276</v>
      </c>
      <c r="H3356" t="str">
        <f>IF(ISBLANK(G3356),"cash",IF(COUNTIF($D$2:D3356,D3356)=1,"Nuevo","frecuente"))</f>
        <v>frecuente</v>
      </c>
      <c r="I3356" s="8">
        <v>35.76</v>
      </c>
      <c r="J3356" t="s">
        <v>18</v>
      </c>
      <c r="K3356" t="str">
        <f>Tabla1[[#This Row],[day_of_the_week]]&amp;"-"&amp;Tabla1[[#This Row],[hour]]&amp;"-"&amp;Tabla1[[#This Row],[cash_type]]&amp;"-"&amp;Tabla1[[#This Row],[card]]&amp;"-"&amp;Tabla1[[#This Row],[coffee_name]]</f>
        <v>miércoles-11:10-card-ANON-0000-0000-1262-Cocoa</v>
      </c>
      <c r="L3356" t="str">
        <f>IF(COUNTIF($K$2:K3356,K3356)=1,"único","repetido")</f>
        <v>único</v>
      </c>
    </row>
    <row r="3357" spans="1:12" x14ac:dyDescent="0.3">
      <c r="A3357" s="1">
        <v>45721</v>
      </c>
      <c r="B3357" s="2">
        <v>45721.485314606478</v>
      </c>
      <c r="C3357" s="2" t="str">
        <f>TEXT(Tabla1[[#This Row],[date]],"mmm")</f>
        <v>mar</v>
      </c>
      <c r="D3357" s="2" t="str">
        <f>TEXT(Tabla1[[#This Row],[date]],"dddd")</f>
        <v>miércoles</v>
      </c>
      <c r="E3357" s="2" t="str">
        <f>TEXT(Tabla1[[#This Row],[datetime]],"hh:mm")</f>
        <v>11:38</v>
      </c>
      <c r="F3357" t="s">
        <v>3</v>
      </c>
      <c r="G3357" t="s">
        <v>1212</v>
      </c>
      <c r="H3357" t="str">
        <f>IF(ISBLANK(G3357),"cash",IF(COUNTIF($D$2:D3357,D3357)=1,"Nuevo","frecuente"))</f>
        <v>frecuente</v>
      </c>
      <c r="I3357" s="8">
        <v>25.96</v>
      </c>
      <c r="J3357" t="s">
        <v>11</v>
      </c>
      <c r="K3357" t="str">
        <f>Tabla1[[#This Row],[day_of_the_week]]&amp;"-"&amp;Tabla1[[#This Row],[hour]]&amp;"-"&amp;Tabla1[[#This Row],[cash_type]]&amp;"-"&amp;Tabla1[[#This Row],[card]]&amp;"-"&amp;Tabla1[[#This Row],[coffee_name]]</f>
        <v>miércoles-11:38-card-ANON-0000-0000-1198-Americano</v>
      </c>
      <c r="L3357" t="str">
        <f>IF(COUNTIF($K$2:K3357,K3357)=1,"único","repetido")</f>
        <v>único</v>
      </c>
    </row>
    <row r="3358" spans="1:12" x14ac:dyDescent="0.3">
      <c r="A3358" s="1">
        <v>45721</v>
      </c>
      <c r="B3358" s="2">
        <v>45721.487065150461</v>
      </c>
      <c r="C3358" s="2" t="str">
        <f>TEXT(Tabla1[[#This Row],[date]],"mmm")</f>
        <v>mar</v>
      </c>
      <c r="D3358" s="2" t="str">
        <f>TEXT(Tabla1[[#This Row],[date]],"dddd")</f>
        <v>miércoles</v>
      </c>
      <c r="E3358" s="2" t="str">
        <f>TEXT(Tabla1[[#This Row],[datetime]],"hh:mm")</f>
        <v>11:41</v>
      </c>
      <c r="F3358" t="s">
        <v>3</v>
      </c>
      <c r="G3358" t="s">
        <v>1181</v>
      </c>
      <c r="H3358" t="str">
        <f>IF(ISBLANK(G3358),"cash",IF(COUNTIF($D$2:D3358,D3358)=1,"Nuevo","frecuente"))</f>
        <v>frecuente</v>
      </c>
      <c r="I3358" s="8">
        <v>25.96</v>
      </c>
      <c r="J3358" t="s">
        <v>11</v>
      </c>
      <c r="K3358" t="str">
        <f>Tabla1[[#This Row],[day_of_the_week]]&amp;"-"&amp;Tabla1[[#This Row],[hour]]&amp;"-"&amp;Tabla1[[#This Row],[cash_type]]&amp;"-"&amp;Tabla1[[#This Row],[card]]&amp;"-"&amp;Tabla1[[#This Row],[coffee_name]]</f>
        <v>miércoles-11:41-card-ANON-0000-0000-1167-Americano</v>
      </c>
      <c r="L3358" t="str">
        <f>IF(COUNTIF($K$2:K3358,K3358)=1,"único","repetido")</f>
        <v>único</v>
      </c>
    </row>
    <row r="3359" spans="1:12" x14ac:dyDescent="0.3">
      <c r="A3359" s="1">
        <v>45721</v>
      </c>
      <c r="B3359" s="2">
        <v>45721.508984594904</v>
      </c>
      <c r="C3359" s="2" t="str">
        <f>TEXT(Tabla1[[#This Row],[date]],"mmm")</f>
        <v>mar</v>
      </c>
      <c r="D3359" s="2" t="str">
        <f>TEXT(Tabla1[[#This Row],[date]],"dddd")</f>
        <v>miércoles</v>
      </c>
      <c r="E3359" s="2" t="str">
        <f>TEXT(Tabla1[[#This Row],[datetime]],"hh:mm")</f>
        <v>12:12</v>
      </c>
      <c r="F3359" t="s">
        <v>3</v>
      </c>
      <c r="G3359" t="s">
        <v>1124</v>
      </c>
      <c r="H3359" t="str">
        <f>IF(ISBLANK(G3359),"cash",IF(COUNTIF($D$2:D3359,D3359)=1,"Nuevo","frecuente"))</f>
        <v>frecuente</v>
      </c>
      <c r="I3359" s="8">
        <v>25.96</v>
      </c>
      <c r="J3359" t="s">
        <v>11</v>
      </c>
      <c r="K3359" t="str">
        <f>Tabla1[[#This Row],[day_of_the_week]]&amp;"-"&amp;Tabla1[[#This Row],[hour]]&amp;"-"&amp;Tabla1[[#This Row],[cash_type]]&amp;"-"&amp;Tabla1[[#This Row],[card]]&amp;"-"&amp;Tabla1[[#This Row],[coffee_name]]</f>
        <v>miércoles-12:12-card-ANON-0000-0000-1110-Americano</v>
      </c>
      <c r="L3359" t="str">
        <f>IF(COUNTIF($K$2:K3359,K3359)=1,"único","repetido")</f>
        <v>único</v>
      </c>
    </row>
    <row r="3360" spans="1:12" x14ac:dyDescent="0.3">
      <c r="A3360" s="1">
        <v>45721</v>
      </c>
      <c r="B3360" s="2">
        <v>45721.630447025462</v>
      </c>
      <c r="C3360" s="2" t="str">
        <f>TEXT(Tabla1[[#This Row],[date]],"mmm")</f>
        <v>mar</v>
      </c>
      <c r="D3360" s="2" t="str">
        <f>TEXT(Tabla1[[#This Row],[date]],"dddd")</f>
        <v>miércoles</v>
      </c>
      <c r="E3360" s="2" t="str">
        <f>TEXT(Tabla1[[#This Row],[datetime]],"hh:mm")</f>
        <v>15:07</v>
      </c>
      <c r="F3360" t="s">
        <v>3</v>
      </c>
      <c r="G3360" t="s">
        <v>1205</v>
      </c>
      <c r="H3360" t="str">
        <f>IF(ISBLANK(G3360),"cash",IF(COUNTIF($D$2:D3360,D3360)=1,"Nuevo","frecuente"))</f>
        <v>frecuente</v>
      </c>
      <c r="I3360" s="8">
        <v>35.76</v>
      </c>
      <c r="J3360" t="s">
        <v>7</v>
      </c>
      <c r="K3360" t="str">
        <f>Tabla1[[#This Row],[day_of_the_week]]&amp;"-"&amp;Tabla1[[#This Row],[hour]]&amp;"-"&amp;Tabla1[[#This Row],[cash_type]]&amp;"-"&amp;Tabla1[[#This Row],[card]]&amp;"-"&amp;Tabla1[[#This Row],[coffee_name]]</f>
        <v>miércoles-15:07-card-ANON-0000-0000-1191-Latte</v>
      </c>
      <c r="L3360" t="str">
        <f>IF(COUNTIF($K$2:K3360,K3360)=1,"único","repetido")</f>
        <v>único</v>
      </c>
    </row>
    <row r="3361" spans="1:12" x14ac:dyDescent="0.3">
      <c r="A3361" s="1">
        <v>45721</v>
      </c>
      <c r="B3361" s="2">
        <v>45721.639998055558</v>
      </c>
      <c r="C3361" s="2" t="str">
        <f>TEXT(Tabla1[[#This Row],[date]],"mmm")</f>
        <v>mar</v>
      </c>
      <c r="D3361" s="2" t="str">
        <f>TEXT(Tabla1[[#This Row],[date]],"dddd")</f>
        <v>miércoles</v>
      </c>
      <c r="E3361" s="2" t="str">
        <f>TEXT(Tabla1[[#This Row],[datetime]],"hh:mm")</f>
        <v>15:21</v>
      </c>
      <c r="F3361" t="s">
        <v>3</v>
      </c>
      <c r="G3361" t="s">
        <v>1178</v>
      </c>
      <c r="H3361" t="str">
        <f>IF(ISBLANK(G3361),"cash",IF(COUNTIF($D$2:D3361,D3361)=1,"Nuevo","frecuente"))</f>
        <v>frecuente</v>
      </c>
      <c r="I3361" s="8">
        <v>35.76</v>
      </c>
      <c r="J3361" t="s">
        <v>7</v>
      </c>
      <c r="K3361" t="str">
        <f>Tabla1[[#This Row],[day_of_the_week]]&amp;"-"&amp;Tabla1[[#This Row],[hour]]&amp;"-"&amp;Tabla1[[#This Row],[cash_type]]&amp;"-"&amp;Tabla1[[#This Row],[card]]&amp;"-"&amp;Tabla1[[#This Row],[coffee_name]]</f>
        <v>miércoles-15:21-card-ANON-0000-0000-1164-Latte</v>
      </c>
      <c r="L3361" t="str">
        <f>IF(COUNTIF($K$2:K3361,K3361)=1,"único","repetido")</f>
        <v>único</v>
      </c>
    </row>
    <row r="3362" spans="1:12" x14ac:dyDescent="0.3">
      <c r="A3362" s="1">
        <v>45721</v>
      </c>
      <c r="B3362" s="2">
        <v>45721.64249322917</v>
      </c>
      <c r="C3362" s="2" t="str">
        <f>TEXT(Tabla1[[#This Row],[date]],"mmm")</f>
        <v>mar</v>
      </c>
      <c r="D3362" s="2" t="str">
        <f>TEXT(Tabla1[[#This Row],[date]],"dddd")</f>
        <v>miércoles</v>
      </c>
      <c r="E3362" s="2" t="str">
        <f>TEXT(Tabla1[[#This Row],[datetime]],"hh:mm")</f>
        <v>15:25</v>
      </c>
      <c r="F3362" t="s">
        <v>3</v>
      </c>
      <c r="G3362" t="s">
        <v>1179</v>
      </c>
      <c r="H3362" t="str">
        <f>IF(ISBLANK(G3362),"cash",IF(COUNTIF($D$2:D3362,D3362)=1,"Nuevo","frecuente"))</f>
        <v>frecuente</v>
      </c>
      <c r="I3362" s="8">
        <v>35.76</v>
      </c>
      <c r="J3362" t="s">
        <v>9</v>
      </c>
      <c r="K3362" t="str">
        <f>Tabla1[[#This Row],[day_of_the_week]]&amp;"-"&amp;Tabla1[[#This Row],[hour]]&amp;"-"&amp;Tabla1[[#This Row],[cash_type]]&amp;"-"&amp;Tabla1[[#This Row],[card]]&amp;"-"&amp;Tabla1[[#This Row],[coffee_name]]</f>
        <v>miércoles-15:25-card-ANON-0000-0000-1165-Hot Chocolate</v>
      </c>
      <c r="L3362" t="str">
        <f>IF(COUNTIF($K$2:K3362,K3362)=1,"único","repetido")</f>
        <v>único</v>
      </c>
    </row>
    <row r="3363" spans="1:12" x14ac:dyDescent="0.3">
      <c r="A3363" s="1">
        <v>45721</v>
      </c>
      <c r="B3363" s="2">
        <v>45721.715242939812</v>
      </c>
      <c r="C3363" s="2" t="str">
        <f>TEXT(Tabla1[[#This Row],[date]],"mmm")</f>
        <v>mar</v>
      </c>
      <c r="D3363" s="2" t="str">
        <f>TEXT(Tabla1[[#This Row],[date]],"dddd")</f>
        <v>miércoles</v>
      </c>
      <c r="E3363" s="2" t="str">
        <f>TEXT(Tabla1[[#This Row],[datetime]],"hh:mm")</f>
        <v>17:09</v>
      </c>
      <c r="F3363" t="s">
        <v>3</v>
      </c>
      <c r="G3363" t="s">
        <v>1236</v>
      </c>
      <c r="H3363" t="str">
        <f>IF(ISBLANK(G3363),"cash",IF(COUNTIF($D$2:D3363,D3363)=1,"Nuevo","frecuente"))</f>
        <v>frecuente</v>
      </c>
      <c r="I3363" s="8">
        <v>30.86</v>
      </c>
      <c r="J3363" t="s">
        <v>14</v>
      </c>
      <c r="K3363" t="str">
        <f>Tabla1[[#This Row],[day_of_the_week]]&amp;"-"&amp;Tabla1[[#This Row],[hour]]&amp;"-"&amp;Tabla1[[#This Row],[cash_type]]&amp;"-"&amp;Tabla1[[#This Row],[card]]&amp;"-"&amp;Tabla1[[#This Row],[coffee_name]]</f>
        <v>miércoles-17:09-card-ANON-0000-0000-1222-Americano with Milk</v>
      </c>
      <c r="L3363" t="str">
        <f>IF(COUNTIF($K$2:K3363,K3363)=1,"único","repetido")</f>
        <v>único</v>
      </c>
    </row>
    <row r="3364" spans="1:12" x14ac:dyDescent="0.3">
      <c r="A3364" s="1">
        <v>45721</v>
      </c>
      <c r="B3364" s="2">
        <v>45721.71971701389</v>
      </c>
      <c r="C3364" s="2" t="str">
        <f>TEXT(Tabla1[[#This Row],[date]],"mmm")</f>
        <v>mar</v>
      </c>
      <c r="D3364" s="2" t="str">
        <f>TEXT(Tabla1[[#This Row],[date]],"dddd")</f>
        <v>miércoles</v>
      </c>
      <c r="E3364" s="2" t="str">
        <f>TEXT(Tabla1[[#This Row],[datetime]],"hh:mm")</f>
        <v>17:16</v>
      </c>
      <c r="F3364" t="s">
        <v>3</v>
      </c>
      <c r="G3364" t="s">
        <v>1277</v>
      </c>
      <c r="H3364" t="str">
        <f>IF(ISBLANK(G3364),"cash",IF(COUNTIF($D$2:D3364,D3364)=1,"Nuevo","frecuente"))</f>
        <v>frecuente</v>
      </c>
      <c r="I3364" s="8">
        <v>21.06</v>
      </c>
      <c r="J3364" t="s">
        <v>35</v>
      </c>
      <c r="K3364" t="str">
        <f>Tabla1[[#This Row],[day_of_the_week]]&amp;"-"&amp;Tabla1[[#This Row],[hour]]&amp;"-"&amp;Tabla1[[#This Row],[cash_type]]&amp;"-"&amp;Tabla1[[#This Row],[card]]&amp;"-"&amp;Tabla1[[#This Row],[coffee_name]]</f>
        <v>miércoles-17:16-card-ANON-0000-0000-1263-Espresso</v>
      </c>
      <c r="L3364" t="str">
        <f>IF(COUNTIF($K$2:K3364,K3364)=1,"único","repetido")</f>
        <v>único</v>
      </c>
    </row>
    <row r="3365" spans="1:12" x14ac:dyDescent="0.3">
      <c r="A3365" s="1">
        <v>45721</v>
      </c>
      <c r="B3365" s="2">
        <v>45721.730334247688</v>
      </c>
      <c r="C3365" s="2" t="str">
        <f>TEXT(Tabla1[[#This Row],[date]],"mmm")</f>
        <v>mar</v>
      </c>
      <c r="D3365" s="2" t="str">
        <f>TEXT(Tabla1[[#This Row],[date]],"dddd")</f>
        <v>miércoles</v>
      </c>
      <c r="E3365" s="2" t="str">
        <f>TEXT(Tabla1[[#This Row],[datetime]],"hh:mm")</f>
        <v>17:31</v>
      </c>
      <c r="F3365" t="s">
        <v>3</v>
      </c>
      <c r="G3365" t="s">
        <v>1205</v>
      </c>
      <c r="H3365" t="str">
        <f>IF(ISBLANK(G3365),"cash",IF(COUNTIF($D$2:D3365,D3365)=1,"Nuevo","frecuente"))</f>
        <v>frecuente</v>
      </c>
      <c r="I3365" s="8">
        <v>35.76</v>
      </c>
      <c r="J3365" t="s">
        <v>7</v>
      </c>
      <c r="K3365" t="str">
        <f>Tabla1[[#This Row],[day_of_the_week]]&amp;"-"&amp;Tabla1[[#This Row],[hour]]&amp;"-"&amp;Tabla1[[#This Row],[cash_type]]&amp;"-"&amp;Tabla1[[#This Row],[card]]&amp;"-"&amp;Tabla1[[#This Row],[coffee_name]]</f>
        <v>miércoles-17:31-card-ANON-0000-0000-1191-Latte</v>
      </c>
      <c r="L3365" t="str">
        <f>IF(COUNTIF($K$2:K3365,K3365)=1,"único","repetido")</f>
        <v>único</v>
      </c>
    </row>
    <row r="3366" spans="1:12" x14ac:dyDescent="0.3">
      <c r="A3366" s="1">
        <v>45721</v>
      </c>
      <c r="B3366" s="2">
        <v>45721.759339918979</v>
      </c>
      <c r="C3366" s="2" t="str">
        <f>TEXT(Tabla1[[#This Row],[date]],"mmm")</f>
        <v>mar</v>
      </c>
      <c r="D3366" s="2" t="str">
        <f>TEXT(Tabla1[[#This Row],[date]],"dddd")</f>
        <v>miércoles</v>
      </c>
      <c r="E3366" s="2" t="str">
        <f>TEXT(Tabla1[[#This Row],[datetime]],"hh:mm")</f>
        <v>18:13</v>
      </c>
      <c r="F3366" t="s">
        <v>3</v>
      </c>
      <c r="G3366" t="s">
        <v>1172</v>
      </c>
      <c r="H3366" t="str">
        <f>IF(ISBLANK(G3366),"cash",IF(COUNTIF($D$2:D3366,D3366)=1,"Nuevo","frecuente"))</f>
        <v>frecuente</v>
      </c>
      <c r="I3366" s="8">
        <v>35.76</v>
      </c>
      <c r="J3366" t="s">
        <v>43</v>
      </c>
      <c r="K3366" t="str">
        <f>Tabla1[[#This Row],[day_of_the_week]]&amp;"-"&amp;Tabla1[[#This Row],[hour]]&amp;"-"&amp;Tabla1[[#This Row],[cash_type]]&amp;"-"&amp;Tabla1[[#This Row],[card]]&amp;"-"&amp;Tabla1[[#This Row],[coffee_name]]</f>
        <v>miércoles-18:13-card-ANON-0000-0000-1158-Cappuccino</v>
      </c>
      <c r="L3366" t="str">
        <f>IF(COUNTIF($K$2:K3366,K3366)=1,"único","repetido")</f>
        <v>único</v>
      </c>
    </row>
    <row r="3367" spans="1:12" x14ac:dyDescent="0.3">
      <c r="A3367" s="1">
        <v>45721</v>
      </c>
      <c r="B3367" s="2">
        <v>45721.793713171297</v>
      </c>
      <c r="C3367" s="2" t="str">
        <f>TEXT(Tabla1[[#This Row],[date]],"mmm")</f>
        <v>mar</v>
      </c>
      <c r="D3367" s="2" t="str">
        <f>TEXT(Tabla1[[#This Row],[date]],"dddd")</f>
        <v>miércoles</v>
      </c>
      <c r="E3367" s="2" t="str">
        <f>TEXT(Tabla1[[#This Row],[datetime]],"hh:mm")</f>
        <v>19:02</v>
      </c>
      <c r="F3367" t="s">
        <v>3</v>
      </c>
      <c r="G3367" t="s">
        <v>1278</v>
      </c>
      <c r="H3367" t="str">
        <f>IF(ISBLANK(G3367),"cash",IF(COUNTIF($D$2:D3367,D3367)=1,"Nuevo","frecuente"))</f>
        <v>frecuente</v>
      </c>
      <c r="I3367" s="8">
        <v>35.76</v>
      </c>
      <c r="J3367" t="s">
        <v>18</v>
      </c>
      <c r="K3367" t="str">
        <f>Tabla1[[#This Row],[day_of_the_week]]&amp;"-"&amp;Tabla1[[#This Row],[hour]]&amp;"-"&amp;Tabla1[[#This Row],[cash_type]]&amp;"-"&amp;Tabla1[[#This Row],[card]]&amp;"-"&amp;Tabla1[[#This Row],[coffee_name]]</f>
        <v>miércoles-19:02-card-ANON-0000-0000-1264-Cocoa</v>
      </c>
      <c r="L3367" t="str">
        <f>IF(COUNTIF($K$2:K3367,K3367)=1,"único","repetido")</f>
        <v>único</v>
      </c>
    </row>
    <row r="3368" spans="1:12" x14ac:dyDescent="0.3">
      <c r="A3368" s="1">
        <v>45722</v>
      </c>
      <c r="B3368" s="2">
        <v>45722.398371481482</v>
      </c>
      <c r="C3368" s="2" t="str">
        <f>TEXT(Tabla1[[#This Row],[date]],"mmm")</f>
        <v>mar</v>
      </c>
      <c r="D3368" s="2" t="str">
        <f>TEXT(Tabla1[[#This Row],[date]],"dddd")</f>
        <v>jueves</v>
      </c>
      <c r="E3368" s="2" t="str">
        <f>TEXT(Tabla1[[#This Row],[datetime]],"hh:mm")</f>
        <v>09:33</v>
      </c>
      <c r="F3368" t="s">
        <v>3</v>
      </c>
      <c r="G3368" t="s">
        <v>1224</v>
      </c>
      <c r="H3368" t="str">
        <f>IF(ISBLANK(G3368),"cash",IF(COUNTIF($D$2:D3368,D3368)=1,"Nuevo","frecuente"))</f>
        <v>frecuente</v>
      </c>
      <c r="I3368" s="8">
        <v>35.76</v>
      </c>
      <c r="J3368" t="s">
        <v>9</v>
      </c>
      <c r="K3368" t="str">
        <f>Tabla1[[#This Row],[day_of_the_week]]&amp;"-"&amp;Tabla1[[#This Row],[hour]]&amp;"-"&amp;Tabla1[[#This Row],[cash_type]]&amp;"-"&amp;Tabla1[[#This Row],[card]]&amp;"-"&amp;Tabla1[[#This Row],[coffee_name]]</f>
        <v>jueves-09:33-card-ANON-0000-0000-1210-Hot Chocolate</v>
      </c>
      <c r="L3368" t="str">
        <f>IF(COUNTIF($K$2:K3368,K3368)=1,"único","repetido")</f>
        <v>único</v>
      </c>
    </row>
    <row r="3369" spans="1:12" x14ac:dyDescent="0.3">
      <c r="A3369" s="1">
        <v>45722</v>
      </c>
      <c r="B3369" s="2">
        <v>45722.399918229166</v>
      </c>
      <c r="C3369" s="2" t="str">
        <f>TEXT(Tabla1[[#This Row],[date]],"mmm")</f>
        <v>mar</v>
      </c>
      <c r="D3369" s="2" t="str">
        <f>TEXT(Tabla1[[#This Row],[date]],"dddd")</f>
        <v>jueves</v>
      </c>
      <c r="E3369" s="2" t="str">
        <f>TEXT(Tabla1[[#This Row],[datetime]],"hh:mm")</f>
        <v>09:35</v>
      </c>
      <c r="F3369" t="s">
        <v>3</v>
      </c>
      <c r="G3369" t="s">
        <v>1221</v>
      </c>
      <c r="H3369" t="str">
        <f>IF(ISBLANK(G3369),"cash",IF(COUNTIF($D$2:D3369,D3369)=1,"Nuevo","frecuente"))</f>
        <v>frecuente</v>
      </c>
      <c r="I3369" s="8">
        <v>21.06</v>
      </c>
      <c r="J3369" t="s">
        <v>35</v>
      </c>
      <c r="K3369" t="str">
        <f>Tabla1[[#This Row],[day_of_the_week]]&amp;"-"&amp;Tabla1[[#This Row],[hour]]&amp;"-"&amp;Tabla1[[#This Row],[cash_type]]&amp;"-"&amp;Tabla1[[#This Row],[card]]&amp;"-"&amp;Tabla1[[#This Row],[coffee_name]]</f>
        <v>jueves-09:35-card-ANON-0000-0000-1207-Espresso</v>
      </c>
      <c r="L3369" t="str">
        <f>IF(COUNTIF($K$2:K3369,K3369)=1,"único","repetido")</f>
        <v>único</v>
      </c>
    </row>
    <row r="3370" spans="1:12" x14ac:dyDescent="0.3">
      <c r="A3370" s="1">
        <v>45722</v>
      </c>
      <c r="B3370" s="2">
        <v>45722.450056793983</v>
      </c>
      <c r="C3370" s="2" t="str">
        <f>TEXT(Tabla1[[#This Row],[date]],"mmm")</f>
        <v>mar</v>
      </c>
      <c r="D3370" s="2" t="str">
        <f>TEXT(Tabla1[[#This Row],[date]],"dddd")</f>
        <v>jueves</v>
      </c>
      <c r="E3370" s="2" t="str">
        <f>TEXT(Tabla1[[#This Row],[datetime]],"hh:mm")</f>
        <v>10:48</v>
      </c>
      <c r="F3370" t="s">
        <v>3</v>
      </c>
      <c r="G3370" t="s">
        <v>1221</v>
      </c>
      <c r="H3370" t="str">
        <f>IF(ISBLANK(G3370),"cash",IF(COUNTIF($D$2:D3370,D3370)=1,"Nuevo","frecuente"))</f>
        <v>frecuente</v>
      </c>
      <c r="I3370" s="8">
        <v>30.86</v>
      </c>
      <c r="J3370" t="s">
        <v>14</v>
      </c>
      <c r="K3370" t="str">
        <f>Tabla1[[#This Row],[day_of_the_week]]&amp;"-"&amp;Tabla1[[#This Row],[hour]]&amp;"-"&amp;Tabla1[[#This Row],[cash_type]]&amp;"-"&amp;Tabla1[[#This Row],[card]]&amp;"-"&amp;Tabla1[[#This Row],[coffee_name]]</f>
        <v>jueves-10:48-card-ANON-0000-0000-1207-Americano with Milk</v>
      </c>
      <c r="L3370" t="str">
        <f>IF(COUNTIF($K$2:K3370,K3370)=1,"único","repetido")</f>
        <v>único</v>
      </c>
    </row>
    <row r="3371" spans="1:12" x14ac:dyDescent="0.3">
      <c r="A3371" s="1">
        <v>45722</v>
      </c>
      <c r="B3371" s="2">
        <v>45722.456103761571</v>
      </c>
      <c r="C3371" s="2" t="str">
        <f>TEXT(Tabla1[[#This Row],[date]],"mmm")</f>
        <v>mar</v>
      </c>
      <c r="D3371" s="2" t="str">
        <f>TEXT(Tabla1[[#This Row],[date]],"dddd")</f>
        <v>jueves</v>
      </c>
      <c r="E3371" s="2" t="str">
        <f>TEXT(Tabla1[[#This Row],[datetime]],"hh:mm")</f>
        <v>10:56</v>
      </c>
      <c r="F3371" t="s">
        <v>3</v>
      </c>
      <c r="G3371" t="s">
        <v>1177</v>
      </c>
      <c r="H3371" t="str">
        <f>IF(ISBLANK(G3371),"cash",IF(COUNTIF($D$2:D3371,D3371)=1,"Nuevo","frecuente"))</f>
        <v>frecuente</v>
      </c>
      <c r="I3371" s="8">
        <v>25.96</v>
      </c>
      <c r="J3371" t="s">
        <v>11</v>
      </c>
      <c r="K3371" t="str">
        <f>Tabla1[[#This Row],[day_of_the_week]]&amp;"-"&amp;Tabla1[[#This Row],[hour]]&amp;"-"&amp;Tabla1[[#This Row],[cash_type]]&amp;"-"&amp;Tabla1[[#This Row],[card]]&amp;"-"&amp;Tabla1[[#This Row],[coffee_name]]</f>
        <v>jueves-10:56-card-ANON-0000-0000-1163-Americano</v>
      </c>
      <c r="L3371" t="str">
        <f>IF(COUNTIF($K$2:K3371,K3371)=1,"único","repetido")</f>
        <v>único</v>
      </c>
    </row>
    <row r="3372" spans="1:12" x14ac:dyDescent="0.3">
      <c r="A3372" s="1">
        <v>45722</v>
      </c>
      <c r="B3372" s="2">
        <v>45722.456655451388</v>
      </c>
      <c r="C3372" s="2" t="str">
        <f>TEXT(Tabla1[[#This Row],[date]],"mmm")</f>
        <v>mar</v>
      </c>
      <c r="D3372" s="2" t="str">
        <f>TEXT(Tabla1[[#This Row],[date]],"dddd")</f>
        <v>jueves</v>
      </c>
      <c r="E3372" s="2" t="str">
        <f>TEXT(Tabla1[[#This Row],[datetime]],"hh:mm")</f>
        <v>10:57</v>
      </c>
      <c r="F3372" t="s">
        <v>3</v>
      </c>
      <c r="G3372" t="s">
        <v>1177</v>
      </c>
      <c r="H3372" t="str">
        <f>IF(ISBLANK(G3372),"cash",IF(COUNTIF($D$2:D3372,D3372)=1,"Nuevo","frecuente"))</f>
        <v>frecuente</v>
      </c>
      <c r="I3372" s="8">
        <v>25.96</v>
      </c>
      <c r="J3372" t="s">
        <v>11</v>
      </c>
      <c r="K3372" t="str">
        <f>Tabla1[[#This Row],[day_of_the_week]]&amp;"-"&amp;Tabla1[[#This Row],[hour]]&amp;"-"&amp;Tabla1[[#This Row],[cash_type]]&amp;"-"&amp;Tabla1[[#This Row],[card]]&amp;"-"&amp;Tabla1[[#This Row],[coffee_name]]</f>
        <v>jueves-10:57-card-ANON-0000-0000-1163-Americano</v>
      </c>
      <c r="L3372" t="str">
        <f>IF(COUNTIF($K$2:K3372,K3372)=1,"único","repetido")</f>
        <v>único</v>
      </c>
    </row>
    <row r="3373" spans="1:12" x14ac:dyDescent="0.3">
      <c r="A3373" s="1">
        <v>45722</v>
      </c>
      <c r="B3373" s="2">
        <v>45722.462310462965</v>
      </c>
      <c r="C3373" s="2" t="str">
        <f>TEXT(Tabla1[[#This Row],[date]],"mmm")</f>
        <v>mar</v>
      </c>
      <c r="D3373" s="2" t="str">
        <f>TEXT(Tabla1[[#This Row],[date]],"dddd")</f>
        <v>jueves</v>
      </c>
      <c r="E3373" s="2" t="str">
        <f>TEXT(Tabla1[[#This Row],[datetime]],"hh:mm")</f>
        <v>11:05</v>
      </c>
      <c r="F3373" t="s">
        <v>3</v>
      </c>
      <c r="G3373" t="s">
        <v>1212</v>
      </c>
      <c r="H3373" t="str">
        <f>IF(ISBLANK(G3373),"cash",IF(COUNTIF($D$2:D3373,D3373)=1,"Nuevo","frecuente"))</f>
        <v>frecuente</v>
      </c>
      <c r="I3373" s="8">
        <v>25.96</v>
      </c>
      <c r="J3373" t="s">
        <v>11</v>
      </c>
      <c r="K3373" t="str">
        <f>Tabla1[[#This Row],[day_of_the_week]]&amp;"-"&amp;Tabla1[[#This Row],[hour]]&amp;"-"&amp;Tabla1[[#This Row],[cash_type]]&amp;"-"&amp;Tabla1[[#This Row],[card]]&amp;"-"&amp;Tabla1[[#This Row],[coffee_name]]</f>
        <v>jueves-11:05-card-ANON-0000-0000-1198-Americano</v>
      </c>
      <c r="L3373" t="str">
        <f>IF(COUNTIF($K$2:K3373,K3373)=1,"único","repetido")</f>
        <v>único</v>
      </c>
    </row>
    <row r="3374" spans="1:12" x14ac:dyDescent="0.3">
      <c r="A3374" s="1">
        <v>45722</v>
      </c>
      <c r="B3374" s="2">
        <v>45722.470578912034</v>
      </c>
      <c r="C3374" s="2" t="str">
        <f>TEXT(Tabla1[[#This Row],[date]],"mmm")</f>
        <v>mar</v>
      </c>
      <c r="D3374" s="2" t="str">
        <f>TEXT(Tabla1[[#This Row],[date]],"dddd")</f>
        <v>jueves</v>
      </c>
      <c r="E3374" s="2" t="str">
        <f>TEXT(Tabla1[[#This Row],[datetime]],"hh:mm")</f>
        <v>11:17</v>
      </c>
      <c r="F3374" t="s">
        <v>3</v>
      </c>
      <c r="G3374" t="s">
        <v>1279</v>
      </c>
      <c r="H3374" t="str">
        <f>IF(ISBLANK(G3374),"cash",IF(COUNTIF($D$2:D3374,D3374)=1,"Nuevo","frecuente"))</f>
        <v>frecuente</v>
      </c>
      <c r="I3374" s="8">
        <v>35.76</v>
      </c>
      <c r="J3374" t="s">
        <v>43</v>
      </c>
      <c r="K3374" t="str">
        <f>Tabla1[[#This Row],[day_of_the_week]]&amp;"-"&amp;Tabla1[[#This Row],[hour]]&amp;"-"&amp;Tabla1[[#This Row],[cash_type]]&amp;"-"&amp;Tabla1[[#This Row],[card]]&amp;"-"&amp;Tabla1[[#This Row],[coffee_name]]</f>
        <v>jueves-11:17-card-ANON-0000-0000-1265-Cappuccino</v>
      </c>
      <c r="L3374" t="str">
        <f>IF(COUNTIF($K$2:K3374,K3374)=1,"único","repetido")</f>
        <v>único</v>
      </c>
    </row>
    <row r="3375" spans="1:12" x14ac:dyDescent="0.3">
      <c r="A3375" s="1">
        <v>45722</v>
      </c>
      <c r="B3375" s="2">
        <v>45722.577466446761</v>
      </c>
      <c r="C3375" s="2" t="str">
        <f>TEXT(Tabla1[[#This Row],[date]],"mmm")</f>
        <v>mar</v>
      </c>
      <c r="D3375" s="2" t="str">
        <f>TEXT(Tabla1[[#This Row],[date]],"dddd")</f>
        <v>jueves</v>
      </c>
      <c r="E3375" s="2" t="str">
        <f>TEXT(Tabla1[[#This Row],[datetime]],"hh:mm")</f>
        <v>13:51</v>
      </c>
      <c r="F3375" t="s">
        <v>3</v>
      </c>
      <c r="G3375" t="s">
        <v>1229</v>
      </c>
      <c r="H3375" t="str">
        <f>IF(ISBLANK(G3375),"cash",IF(COUNTIF($D$2:D3375,D3375)=1,"Nuevo","frecuente"))</f>
        <v>frecuente</v>
      </c>
      <c r="I3375" s="8">
        <v>35.76</v>
      </c>
      <c r="J3375" t="s">
        <v>7</v>
      </c>
      <c r="K3375" t="str">
        <f>Tabla1[[#This Row],[day_of_the_week]]&amp;"-"&amp;Tabla1[[#This Row],[hour]]&amp;"-"&amp;Tabla1[[#This Row],[cash_type]]&amp;"-"&amp;Tabla1[[#This Row],[card]]&amp;"-"&amp;Tabla1[[#This Row],[coffee_name]]</f>
        <v>jueves-13:51-card-ANON-0000-0000-1215-Latte</v>
      </c>
      <c r="L3375" t="str">
        <f>IF(COUNTIF($K$2:K3375,K3375)=1,"único","repetido")</f>
        <v>único</v>
      </c>
    </row>
    <row r="3376" spans="1:12" x14ac:dyDescent="0.3">
      <c r="A3376" s="1">
        <v>45722</v>
      </c>
      <c r="B3376" s="2">
        <v>45722.671380821761</v>
      </c>
      <c r="C3376" s="2" t="str">
        <f>TEXT(Tabla1[[#This Row],[date]],"mmm")</f>
        <v>mar</v>
      </c>
      <c r="D3376" s="2" t="str">
        <f>TEXT(Tabla1[[#This Row],[date]],"dddd")</f>
        <v>jueves</v>
      </c>
      <c r="E3376" s="2" t="str">
        <f>TEXT(Tabla1[[#This Row],[datetime]],"hh:mm")</f>
        <v>16:06</v>
      </c>
      <c r="F3376" t="s">
        <v>3</v>
      </c>
      <c r="G3376" t="s">
        <v>1230</v>
      </c>
      <c r="H3376" t="str">
        <f>IF(ISBLANK(G3376),"cash",IF(COUNTIF($D$2:D3376,D3376)=1,"Nuevo","frecuente"))</f>
        <v>frecuente</v>
      </c>
      <c r="I3376" s="8">
        <v>30.86</v>
      </c>
      <c r="J3376" t="s">
        <v>14</v>
      </c>
      <c r="K3376" t="str">
        <f>Tabla1[[#This Row],[day_of_the_week]]&amp;"-"&amp;Tabla1[[#This Row],[hour]]&amp;"-"&amp;Tabla1[[#This Row],[cash_type]]&amp;"-"&amp;Tabla1[[#This Row],[card]]&amp;"-"&amp;Tabla1[[#This Row],[coffee_name]]</f>
        <v>jueves-16:06-card-ANON-0000-0000-1216-Americano with Milk</v>
      </c>
      <c r="L3376" t="str">
        <f>IF(COUNTIF($K$2:K3376,K3376)=1,"único","repetido")</f>
        <v>único</v>
      </c>
    </row>
    <row r="3377" spans="1:12" x14ac:dyDescent="0.3">
      <c r="A3377" s="1">
        <v>45722</v>
      </c>
      <c r="B3377" s="2">
        <v>45722.742490833334</v>
      </c>
      <c r="C3377" s="2" t="str">
        <f>TEXT(Tabla1[[#This Row],[date]],"mmm")</f>
        <v>mar</v>
      </c>
      <c r="D3377" s="2" t="str">
        <f>TEXT(Tabla1[[#This Row],[date]],"dddd")</f>
        <v>jueves</v>
      </c>
      <c r="E3377" s="2" t="str">
        <f>TEXT(Tabla1[[#This Row],[datetime]],"hh:mm")</f>
        <v>17:49</v>
      </c>
      <c r="F3377" t="s">
        <v>3</v>
      </c>
      <c r="G3377" t="s">
        <v>1177</v>
      </c>
      <c r="H3377" t="str">
        <f>IF(ISBLANK(G3377),"cash",IF(COUNTIF($D$2:D3377,D3377)=1,"Nuevo","frecuente"))</f>
        <v>frecuente</v>
      </c>
      <c r="I3377" s="8">
        <v>35.76</v>
      </c>
      <c r="J3377" t="s">
        <v>18</v>
      </c>
      <c r="K3377" t="str">
        <f>Tabla1[[#This Row],[day_of_the_week]]&amp;"-"&amp;Tabla1[[#This Row],[hour]]&amp;"-"&amp;Tabla1[[#This Row],[cash_type]]&amp;"-"&amp;Tabla1[[#This Row],[card]]&amp;"-"&amp;Tabla1[[#This Row],[coffee_name]]</f>
        <v>jueves-17:49-card-ANON-0000-0000-1163-Cocoa</v>
      </c>
      <c r="L3377" t="str">
        <f>IF(COUNTIF($K$2:K3377,K3377)=1,"único","repetido")</f>
        <v>único</v>
      </c>
    </row>
    <row r="3378" spans="1:12" x14ac:dyDescent="0.3">
      <c r="A3378" s="1">
        <v>45722</v>
      </c>
      <c r="B3378" s="2">
        <v>45722.768885694444</v>
      </c>
      <c r="C3378" s="2" t="str">
        <f>TEXT(Tabla1[[#This Row],[date]],"mmm")</f>
        <v>mar</v>
      </c>
      <c r="D3378" s="2" t="str">
        <f>TEXT(Tabla1[[#This Row],[date]],"dddd")</f>
        <v>jueves</v>
      </c>
      <c r="E3378" s="2" t="str">
        <f>TEXT(Tabla1[[#This Row],[datetime]],"hh:mm")</f>
        <v>18:27</v>
      </c>
      <c r="F3378" t="s">
        <v>3</v>
      </c>
      <c r="G3378" t="s">
        <v>1172</v>
      </c>
      <c r="H3378" t="str">
        <f>IF(ISBLANK(G3378),"cash",IF(COUNTIF($D$2:D3378,D3378)=1,"Nuevo","frecuente"))</f>
        <v>frecuente</v>
      </c>
      <c r="I3378" s="8">
        <v>35.76</v>
      </c>
      <c r="J3378" t="s">
        <v>43</v>
      </c>
      <c r="K3378" t="str">
        <f>Tabla1[[#This Row],[day_of_the_week]]&amp;"-"&amp;Tabla1[[#This Row],[hour]]&amp;"-"&amp;Tabla1[[#This Row],[cash_type]]&amp;"-"&amp;Tabla1[[#This Row],[card]]&amp;"-"&amp;Tabla1[[#This Row],[coffee_name]]</f>
        <v>jueves-18:27-card-ANON-0000-0000-1158-Cappuccino</v>
      </c>
      <c r="L3378" t="str">
        <f>IF(COUNTIF($K$2:K3378,K3378)=1,"único","repetido")</f>
        <v>único</v>
      </c>
    </row>
    <row r="3379" spans="1:12" x14ac:dyDescent="0.3">
      <c r="A3379" s="1">
        <v>45722</v>
      </c>
      <c r="B3379" s="2">
        <v>45722.807068506947</v>
      </c>
      <c r="C3379" s="2" t="str">
        <f>TEXT(Tabla1[[#This Row],[date]],"mmm")</f>
        <v>mar</v>
      </c>
      <c r="D3379" s="2" t="str">
        <f>TEXT(Tabla1[[#This Row],[date]],"dddd")</f>
        <v>jueves</v>
      </c>
      <c r="E3379" s="2" t="str">
        <f>TEXT(Tabla1[[#This Row],[datetime]],"hh:mm")</f>
        <v>19:22</v>
      </c>
      <c r="F3379" t="s">
        <v>3</v>
      </c>
      <c r="G3379" t="s">
        <v>1167</v>
      </c>
      <c r="H3379" t="str">
        <f>IF(ISBLANK(G3379),"cash",IF(COUNTIF($D$2:D3379,D3379)=1,"Nuevo","frecuente"))</f>
        <v>frecuente</v>
      </c>
      <c r="I3379" s="8">
        <v>30.86</v>
      </c>
      <c r="J3379" t="s">
        <v>14</v>
      </c>
      <c r="K3379" t="str">
        <f>Tabla1[[#This Row],[day_of_the_week]]&amp;"-"&amp;Tabla1[[#This Row],[hour]]&amp;"-"&amp;Tabla1[[#This Row],[cash_type]]&amp;"-"&amp;Tabla1[[#This Row],[card]]&amp;"-"&amp;Tabla1[[#This Row],[coffee_name]]</f>
        <v>jueves-19:22-card-ANON-0000-0000-1153-Americano with Milk</v>
      </c>
      <c r="L3379" t="str">
        <f>IF(COUNTIF($K$2:K3379,K3379)=1,"único","repetido")</f>
        <v>único</v>
      </c>
    </row>
    <row r="3380" spans="1:12" x14ac:dyDescent="0.3">
      <c r="A3380" s="1">
        <v>45723</v>
      </c>
      <c r="B3380" s="2">
        <v>45723.295628715277</v>
      </c>
      <c r="C3380" s="2" t="str">
        <f>TEXT(Tabla1[[#This Row],[date]],"mmm")</f>
        <v>mar</v>
      </c>
      <c r="D3380" s="2" t="str">
        <f>TEXT(Tabla1[[#This Row],[date]],"dddd")</f>
        <v>viernes</v>
      </c>
      <c r="E3380" s="2" t="str">
        <f>TEXT(Tabla1[[#This Row],[datetime]],"hh:mm")</f>
        <v>07:05</v>
      </c>
      <c r="F3380" t="s">
        <v>3</v>
      </c>
      <c r="G3380" t="s">
        <v>1175</v>
      </c>
      <c r="H3380" t="str">
        <f>IF(ISBLANK(G3380),"cash",IF(COUNTIF($D$2:D3380,D3380)=1,"Nuevo","frecuente"))</f>
        <v>frecuente</v>
      </c>
      <c r="I3380" s="8">
        <v>35.76</v>
      </c>
      <c r="J3380" t="s">
        <v>43</v>
      </c>
      <c r="K3380" t="str">
        <f>Tabla1[[#This Row],[day_of_the_week]]&amp;"-"&amp;Tabla1[[#This Row],[hour]]&amp;"-"&amp;Tabla1[[#This Row],[cash_type]]&amp;"-"&amp;Tabla1[[#This Row],[card]]&amp;"-"&amp;Tabla1[[#This Row],[coffee_name]]</f>
        <v>viernes-07:05-card-ANON-0000-0000-1161-Cappuccino</v>
      </c>
      <c r="L3380" t="str">
        <f>IF(COUNTIF($K$2:K3380,K3380)=1,"único","repetido")</f>
        <v>único</v>
      </c>
    </row>
    <row r="3381" spans="1:12" x14ac:dyDescent="0.3">
      <c r="A3381" s="1">
        <v>45723</v>
      </c>
      <c r="B3381" s="2">
        <v>45723.364709340276</v>
      </c>
      <c r="C3381" s="2" t="str">
        <f>TEXT(Tabla1[[#This Row],[date]],"mmm")</f>
        <v>mar</v>
      </c>
      <c r="D3381" s="2" t="str">
        <f>TEXT(Tabla1[[#This Row],[date]],"dddd")</f>
        <v>viernes</v>
      </c>
      <c r="E3381" s="2" t="str">
        <f>TEXT(Tabla1[[#This Row],[datetime]],"hh:mm")</f>
        <v>08:45</v>
      </c>
      <c r="F3381" t="s">
        <v>3</v>
      </c>
      <c r="G3381" t="s">
        <v>1124</v>
      </c>
      <c r="H3381" t="str">
        <f>IF(ISBLANK(G3381),"cash",IF(COUNTIF($D$2:D3381,D3381)=1,"Nuevo","frecuente"))</f>
        <v>frecuente</v>
      </c>
      <c r="I3381" s="8">
        <v>25.96</v>
      </c>
      <c r="J3381" t="s">
        <v>11</v>
      </c>
      <c r="K3381" t="str">
        <f>Tabla1[[#This Row],[day_of_the_week]]&amp;"-"&amp;Tabla1[[#This Row],[hour]]&amp;"-"&amp;Tabla1[[#This Row],[cash_type]]&amp;"-"&amp;Tabla1[[#This Row],[card]]&amp;"-"&amp;Tabla1[[#This Row],[coffee_name]]</f>
        <v>viernes-08:45-card-ANON-0000-0000-1110-Americano</v>
      </c>
      <c r="L3381" t="str">
        <f>IF(COUNTIF($K$2:K3381,K3381)=1,"único","repetido")</f>
        <v>único</v>
      </c>
    </row>
    <row r="3382" spans="1:12" x14ac:dyDescent="0.3">
      <c r="A3382" s="1">
        <v>45723</v>
      </c>
      <c r="B3382" s="2">
        <v>45723.365322083337</v>
      </c>
      <c r="C3382" s="2" t="str">
        <f>TEXT(Tabla1[[#This Row],[date]],"mmm")</f>
        <v>mar</v>
      </c>
      <c r="D3382" s="2" t="str">
        <f>TEXT(Tabla1[[#This Row],[date]],"dddd")</f>
        <v>viernes</v>
      </c>
      <c r="E3382" s="2" t="str">
        <f>TEXT(Tabla1[[#This Row],[datetime]],"hh:mm")</f>
        <v>08:46</v>
      </c>
      <c r="F3382" t="s">
        <v>3</v>
      </c>
      <c r="G3382" t="s">
        <v>1124</v>
      </c>
      <c r="H3382" t="str">
        <f>IF(ISBLANK(G3382),"cash",IF(COUNTIF($D$2:D3382,D3382)=1,"Nuevo","frecuente"))</f>
        <v>frecuente</v>
      </c>
      <c r="I3382" s="8">
        <v>25.96</v>
      </c>
      <c r="J3382" t="s">
        <v>11</v>
      </c>
      <c r="K3382" t="str">
        <f>Tabla1[[#This Row],[day_of_the_week]]&amp;"-"&amp;Tabla1[[#This Row],[hour]]&amp;"-"&amp;Tabla1[[#This Row],[cash_type]]&amp;"-"&amp;Tabla1[[#This Row],[card]]&amp;"-"&amp;Tabla1[[#This Row],[coffee_name]]</f>
        <v>viernes-08:46-card-ANON-0000-0000-1110-Americano</v>
      </c>
      <c r="L3382" t="str">
        <f>IF(COUNTIF($K$2:K3382,K3382)=1,"único","repetido")</f>
        <v>único</v>
      </c>
    </row>
    <row r="3383" spans="1:12" x14ac:dyDescent="0.3">
      <c r="A3383" s="1">
        <v>45723</v>
      </c>
      <c r="B3383" s="2">
        <v>45723.376861018522</v>
      </c>
      <c r="C3383" s="2" t="str">
        <f>TEXT(Tabla1[[#This Row],[date]],"mmm")</f>
        <v>mar</v>
      </c>
      <c r="D3383" s="2" t="str">
        <f>TEXT(Tabla1[[#This Row],[date]],"dddd")</f>
        <v>viernes</v>
      </c>
      <c r="E3383" s="2" t="str">
        <f>TEXT(Tabla1[[#This Row],[datetime]],"hh:mm")</f>
        <v>09:02</v>
      </c>
      <c r="F3383" t="s">
        <v>3</v>
      </c>
      <c r="G3383" t="s">
        <v>1177</v>
      </c>
      <c r="H3383" t="str">
        <f>IF(ISBLANK(G3383),"cash",IF(COUNTIF($D$2:D3383,D3383)=1,"Nuevo","frecuente"))</f>
        <v>frecuente</v>
      </c>
      <c r="I3383" s="8">
        <v>25.96</v>
      </c>
      <c r="J3383" t="s">
        <v>11</v>
      </c>
      <c r="K3383" t="str">
        <f>Tabla1[[#This Row],[day_of_the_week]]&amp;"-"&amp;Tabla1[[#This Row],[hour]]&amp;"-"&amp;Tabla1[[#This Row],[cash_type]]&amp;"-"&amp;Tabla1[[#This Row],[card]]&amp;"-"&amp;Tabla1[[#This Row],[coffee_name]]</f>
        <v>viernes-09:02-card-ANON-0000-0000-1163-Americano</v>
      </c>
      <c r="L3383" t="str">
        <f>IF(COUNTIF($K$2:K3383,K3383)=1,"único","repetido")</f>
        <v>único</v>
      </c>
    </row>
    <row r="3384" spans="1:12" x14ac:dyDescent="0.3">
      <c r="A3384" s="1">
        <v>45723</v>
      </c>
      <c r="B3384" s="2">
        <v>45723.423587164354</v>
      </c>
      <c r="C3384" s="2" t="str">
        <f>TEXT(Tabla1[[#This Row],[date]],"mmm")</f>
        <v>mar</v>
      </c>
      <c r="D3384" s="2" t="str">
        <f>TEXT(Tabla1[[#This Row],[date]],"dddd")</f>
        <v>viernes</v>
      </c>
      <c r="E3384" s="2" t="str">
        <f>TEXT(Tabla1[[#This Row],[datetime]],"hh:mm")</f>
        <v>10:09</v>
      </c>
      <c r="F3384" t="s">
        <v>3</v>
      </c>
      <c r="G3384" t="s">
        <v>1169</v>
      </c>
      <c r="H3384" t="str">
        <f>IF(ISBLANK(G3384),"cash",IF(COUNTIF($D$2:D3384,D3384)=1,"Nuevo","frecuente"))</f>
        <v>frecuente</v>
      </c>
      <c r="I3384" s="8">
        <v>35.76</v>
      </c>
      <c r="J3384" t="s">
        <v>9</v>
      </c>
      <c r="K3384" t="str">
        <f>Tabla1[[#This Row],[day_of_the_week]]&amp;"-"&amp;Tabla1[[#This Row],[hour]]&amp;"-"&amp;Tabla1[[#This Row],[cash_type]]&amp;"-"&amp;Tabla1[[#This Row],[card]]&amp;"-"&amp;Tabla1[[#This Row],[coffee_name]]</f>
        <v>viernes-10:09-card-ANON-0000-0000-1155-Hot Chocolate</v>
      </c>
      <c r="L3384" t="str">
        <f>IF(COUNTIF($K$2:K3384,K3384)=1,"único","repetido")</f>
        <v>único</v>
      </c>
    </row>
    <row r="3385" spans="1:12" x14ac:dyDescent="0.3">
      <c r="A3385" s="1">
        <v>45723</v>
      </c>
      <c r="B3385" s="2">
        <v>45723.435126597222</v>
      </c>
      <c r="C3385" s="2" t="str">
        <f>TEXT(Tabla1[[#This Row],[date]],"mmm")</f>
        <v>mar</v>
      </c>
      <c r="D3385" s="2" t="str">
        <f>TEXT(Tabla1[[#This Row],[date]],"dddd")</f>
        <v>viernes</v>
      </c>
      <c r="E3385" s="2" t="str">
        <f>TEXT(Tabla1[[#This Row],[datetime]],"hh:mm")</f>
        <v>10:26</v>
      </c>
      <c r="F3385" t="s">
        <v>3</v>
      </c>
      <c r="G3385" t="s">
        <v>1280</v>
      </c>
      <c r="H3385" t="str">
        <f>IF(ISBLANK(G3385),"cash",IF(COUNTIF($D$2:D3385,D3385)=1,"Nuevo","frecuente"))</f>
        <v>frecuente</v>
      </c>
      <c r="I3385" s="8">
        <v>30.86</v>
      </c>
      <c r="J3385" t="s">
        <v>14</v>
      </c>
      <c r="K3385" t="str">
        <f>Tabla1[[#This Row],[day_of_the_week]]&amp;"-"&amp;Tabla1[[#This Row],[hour]]&amp;"-"&amp;Tabla1[[#This Row],[cash_type]]&amp;"-"&amp;Tabla1[[#This Row],[card]]&amp;"-"&amp;Tabla1[[#This Row],[coffee_name]]</f>
        <v>viernes-10:26-card-ANON-0000-0000-1266-Americano with Milk</v>
      </c>
      <c r="L3385" t="str">
        <f>IF(COUNTIF($K$2:K3385,K3385)=1,"único","repetido")</f>
        <v>único</v>
      </c>
    </row>
    <row r="3386" spans="1:12" x14ac:dyDescent="0.3">
      <c r="A3386" s="1">
        <v>45723</v>
      </c>
      <c r="B3386" s="2">
        <v>45723.435793298609</v>
      </c>
      <c r="C3386" s="2" t="str">
        <f>TEXT(Tabla1[[#This Row],[date]],"mmm")</f>
        <v>mar</v>
      </c>
      <c r="D3386" s="2" t="str">
        <f>TEXT(Tabla1[[#This Row],[date]],"dddd")</f>
        <v>viernes</v>
      </c>
      <c r="E3386" s="2" t="str">
        <f>TEXT(Tabla1[[#This Row],[datetime]],"hh:mm")</f>
        <v>10:27</v>
      </c>
      <c r="F3386" t="s">
        <v>3</v>
      </c>
      <c r="G3386" t="s">
        <v>1280</v>
      </c>
      <c r="H3386" t="str">
        <f>IF(ISBLANK(G3386),"cash",IF(COUNTIF($D$2:D3386,D3386)=1,"Nuevo","frecuente"))</f>
        <v>frecuente</v>
      </c>
      <c r="I3386" s="8">
        <v>30.86</v>
      </c>
      <c r="J3386" t="s">
        <v>14</v>
      </c>
      <c r="K3386" t="str">
        <f>Tabla1[[#This Row],[day_of_the_week]]&amp;"-"&amp;Tabla1[[#This Row],[hour]]&amp;"-"&amp;Tabla1[[#This Row],[cash_type]]&amp;"-"&amp;Tabla1[[#This Row],[card]]&amp;"-"&amp;Tabla1[[#This Row],[coffee_name]]</f>
        <v>viernes-10:27-card-ANON-0000-0000-1266-Americano with Milk</v>
      </c>
      <c r="L3386" t="str">
        <f>IF(COUNTIF($K$2:K3386,K3386)=1,"único","repetido")</f>
        <v>único</v>
      </c>
    </row>
    <row r="3387" spans="1:12" x14ac:dyDescent="0.3">
      <c r="A3387" s="1">
        <v>45723</v>
      </c>
      <c r="B3387" s="2">
        <v>45723.445668877313</v>
      </c>
      <c r="C3387" s="2" t="str">
        <f>TEXT(Tabla1[[#This Row],[date]],"mmm")</f>
        <v>mar</v>
      </c>
      <c r="D3387" s="2" t="str">
        <f>TEXT(Tabla1[[#This Row],[date]],"dddd")</f>
        <v>viernes</v>
      </c>
      <c r="E3387" s="2" t="str">
        <f>TEXT(Tabla1[[#This Row],[datetime]],"hh:mm")</f>
        <v>10:41</v>
      </c>
      <c r="F3387" t="s">
        <v>3</v>
      </c>
      <c r="G3387" t="s">
        <v>1276</v>
      </c>
      <c r="H3387" t="str">
        <f>IF(ISBLANK(G3387),"cash",IF(COUNTIF($D$2:D3387,D3387)=1,"Nuevo","frecuente"))</f>
        <v>frecuente</v>
      </c>
      <c r="I3387" s="8">
        <v>35.76</v>
      </c>
      <c r="J3387" t="s">
        <v>18</v>
      </c>
      <c r="K3387" t="str">
        <f>Tabla1[[#This Row],[day_of_the_week]]&amp;"-"&amp;Tabla1[[#This Row],[hour]]&amp;"-"&amp;Tabla1[[#This Row],[cash_type]]&amp;"-"&amp;Tabla1[[#This Row],[card]]&amp;"-"&amp;Tabla1[[#This Row],[coffee_name]]</f>
        <v>viernes-10:41-card-ANON-0000-0000-1262-Cocoa</v>
      </c>
      <c r="L3387" t="str">
        <f>IF(COUNTIF($K$2:K3387,K3387)=1,"único","repetido")</f>
        <v>único</v>
      </c>
    </row>
    <row r="3388" spans="1:12" x14ac:dyDescent="0.3">
      <c r="A3388" s="1">
        <v>45723</v>
      </c>
      <c r="B3388" s="2">
        <v>45723.493743680556</v>
      </c>
      <c r="C3388" s="2" t="str">
        <f>TEXT(Tabla1[[#This Row],[date]],"mmm")</f>
        <v>mar</v>
      </c>
      <c r="D3388" s="2" t="str">
        <f>TEXT(Tabla1[[#This Row],[date]],"dddd")</f>
        <v>viernes</v>
      </c>
      <c r="E3388" s="2" t="str">
        <f>TEXT(Tabla1[[#This Row],[datetime]],"hh:mm")</f>
        <v>11:50</v>
      </c>
      <c r="F3388" t="s">
        <v>3</v>
      </c>
      <c r="G3388" t="s">
        <v>1203</v>
      </c>
      <c r="H3388" t="str">
        <f>IF(ISBLANK(G3388),"cash",IF(COUNTIF($D$2:D3388,D3388)=1,"Nuevo","frecuente"))</f>
        <v>frecuente</v>
      </c>
      <c r="I3388" s="8">
        <v>35.76</v>
      </c>
      <c r="J3388" t="s">
        <v>18</v>
      </c>
      <c r="K3388" t="str">
        <f>Tabla1[[#This Row],[day_of_the_week]]&amp;"-"&amp;Tabla1[[#This Row],[hour]]&amp;"-"&amp;Tabla1[[#This Row],[cash_type]]&amp;"-"&amp;Tabla1[[#This Row],[card]]&amp;"-"&amp;Tabla1[[#This Row],[coffee_name]]</f>
        <v>viernes-11:50-card-ANON-0000-0000-1189-Cocoa</v>
      </c>
      <c r="L3388" t="str">
        <f>IF(COUNTIF($K$2:K3388,K3388)=1,"único","repetido")</f>
        <v>único</v>
      </c>
    </row>
    <row r="3389" spans="1:12" x14ac:dyDescent="0.3">
      <c r="A3389" s="1">
        <v>45723</v>
      </c>
      <c r="B3389" s="2">
        <v>45723.502618599538</v>
      </c>
      <c r="C3389" s="2" t="str">
        <f>TEXT(Tabla1[[#This Row],[date]],"mmm")</f>
        <v>mar</v>
      </c>
      <c r="D3389" s="2" t="str">
        <f>TEXT(Tabla1[[#This Row],[date]],"dddd")</f>
        <v>viernes</v>
      </c>
      <c r="E3389" s="2" t="str">
        <f>TEXT(Tabla1[[#This Row],[datetime]],"hh:mm")</f>
        <v>12:03</v>
      </c>
      <c r="F3389" t="s">
        <v>3</v>
      </c>
      <c r="G3389" t="s">
        <v>1171</v>
      </c>
      <c r="H3389" t="str">
        <f>IF(ISBLANK(G3389),"cash",IF(COUNTIF($D$2:D3389,D3389)=1,"Nuevo","frecuente"))</f>
        <v>frecuente</v>
      </c>
      <c r="I3389" s="8">
        <v>30.86</v>
      </c>
      <c r="J3389" t="s">
        <v>14</v>
      </c>
      <c r="K3389" t="str">
        <f>Tabla1[[#This Row],[day_of_the_week]]&amp;"-"&amp;Tabla1[[#This Row],[hour]]&amp;"-"&amp;Tabla1[[#This Row],[cash_type]]&amp;"-"&amp;Tabla1[[#This Row],[card]]&amp;"-"&amp;Tabla1[[#This Row],[coffee_name]]</f>
        <v>viernes-12:03-card-ANON-0000-0000-1157-Americano with Milk</v>
      </c>
      <c r="L3389" t="str">
        <f>IF(COUNTIF($K$2:K3389,K3389)=1,"único","repetido")</f>
        <v>único</v>
      </c>
    </row>
    <row r="3390" spans="1:12" x14ac:dyDescent="0.3">
      <c r="A3390" s="1">
        <v>45723</v>
      </c>
      <c r="B3390" s="2">
        <v>45723.572088483794</v>
      </c>
      <c r="C3390" s="2" t="str">
        <f>TEXT(Tabla1[[#This Row],[date]],"mmm")</f>
        <v>mar</v>
      </c>
      <c r="D3390" s="2" t="str">
        <f>TEXT(Tabla1[[#This Row],[date]],"dddd")</f>
        <v>viernes</v>
      </c>
      <c r="E3390" s="2" t="str">
        <f>TEXT(Tabla1[[#This Row],[datetime]],"hh:mm")</f>
        <v>13:43</v>
      </c>
      <c r="F3390" t="s">
        <v>3</v>
      </c>
      <c r="G3390" t="s">
        <v>1224</v>
      </c>
      <c r="H3390" t="str">
        <f>IF(ISBLANK(G3390),"cash",IF(COUNTIF($D$2:D3390,D3390)=1,"Nuevo","frecuente"))</f>
        <v>frecuente</v>
      </c>
      <c r="I3390" s="8">
        <v>35.76</v>
      </c>
      <c r="J3390" t="s">
        <v>9</v>
      </c>
      <c r="K3390" t="str">
        <f>Tabla1[[#This Row],[day_of_the_week]]&amp;"-"&amp;Tabla1[[#This Row],[hour]]&amp;"-"&amp;Tabla1[[#This Row],[cash_type]]&amp;"-"&amp;Tabla1[[#This Row],[card]]&amp;"-"&amp;Tabla1[[#This Row],[coffee_name]]</f>
        <v>viernes-13:43-card-ANON-0000-0000-1210-Hot Chocolate</v>
      </c>
      <c r="L3390" t="str">
        <f>IF(COUNTIF($K$2:K3390,K3390)=1,"único","repetido")</f>
        <v>único</v>
      </c>
    </row>
    <row r="3391" spans="1:12" x14ac:dyDescent="0.3">
      <c r="A3391" s="1">
        <v>45723</v>
      </c>
      <c r="B3391" s="2">
        <v>45723.580226909726</v>
      </c>
      <c r="C3391" s="2" t="str">
        <f>TEXT(Tabla1[[#This Row],[date]],"mmm")</f>
        <v>mar</v>
      </c>
      <c r="D3391" s="2" t="str">
        <f>TEXT(Tabla1[[#This Row],[date]],"dddd")</f>
        <v>viernes</v>
      </c>
      <c r="E3391" s="2" t="str">
        <f>TEXT(Tabla1[[#This Row],[datetime]],"hh:mm")</f>
        <v>13:55</v>
      </c>
      <c r="F3391" t="s">
        <v>3</v>
      </c>
      <c r="G3391" t="s">
        <v>1274</v>
      </c>
      <c r="H3391" t="str">
        <f>IF(ISBLANK(G3391),"cash",IF(COUNTIF($D$2:D3391,D3391)=1,"Nuevo","frecuente"))</f>
        <v>frecuente</v>
      </c>
      <c r="I3391" s="8">
        <v>25.96</v>
      </c>
      <c r="J3391" t="s">
        <v>11</v>
      </c>
      <c r="K3391" t="str">
        <f>Tabla1[[#This Row],[day_of_the_week]]&amp;"-"&amp;Tabla1[[#This Row],[hour]]&amp;"-"&amp;Tabla1[[#This Row],[cash_type]]&amp;"-"&amp;Tabla1[[#This Row],[card]]&amp;"-"&amp;Tabla1[[#This Row],[coffee_name]]</f>
        <v>viernes-13:55-card-ANON-0000-0000-1260-Americano</v>
      </c>
      <c r="L3391" t="str">
        <f>IF(COUNTIF($K$2:K3391,K3391)=1,"único","repetido")</f>
        <v>único</v>
      </c>
    </row>
    <row r="3392" spans="1:12" x14ac:dyDescent="0.3">
      <c r="A3392" s="1">
        <v>45723</v>
      </c>
      <c r="B3392" s="2">
        <v>45723.620487962966</v>
      </c>
      <c r="C3392" s="2" t="str">
        <f>TEXT(Tabla1[[#This Row],[date]],"mmm")</f>
        <v>mar</v>
      </c>
      <c r="D3392" s="2" t="str">
        <f>TEXT(Tabla1[[#This Row],[date]],"dddd")</f>
        <v>viernes</v>
      </c>
      <c r="E3392" s="2" t="str">
        <f>TEXT(Tabla1[[#This Row],[datetime]],"hh:mm")</f>
        <v>14:53</v>
      </c>
      <c r="F3392" t="s">
        <v>3</v>
      </c>
      <c r="G3392" t="s">
        <v>1198</v>
      </c>
      <c r="H3392" t="str">
        <f>IF(ISBLANK(G3392),"cash",IF(COUNTIF($D$2:D3392,D3392)=1,"Nuevo","frecuente"))</f>
        <v>frecuente</v>
      </c>
      <c r="I3392" s="8">
        <v>35.76</v>
      </c>
      <c r="J3392" t="s">
        <v>43</v>
      </c>
      <c r="K3392" t="str">
        <f>Tabla1[[#This Row],[day_of_the_week]]&amp;"-"&amp;Tabla1[[#This Row],[hour]]&amp;"-"&amp;Tabla1[[#This Row],[cash_type]]&amp;"-"&amp;Tabla1[[#This Row],[card]]&amp;"-"&amp;Tabla1[[#This Row],[coffee_name]]</f>
        <v>viernes-14:53-card-ANON-0000-0000-1184-Cappuccino</v>
      </c>
      <c r="L3392" t="str">
        <f>IF(COUNTIF($K$2:K3392,K3392)=1,"único","repetido")</f>
        <v>único</v>
      </c>
    </row>
    <row r="3393" spans="1:12" x14ac:dyDescent="0.3">
      <c r="A3393" s="1">
        <v>45723</v>
      </c>
      <c r="B3393" s="2">
        <v>45723.631300057874</v>
      </c>
      <c r="C3393" s="2" t="str">
        <f>TEXT(Tabla1[[#This Row],[date]],"mmm")</f>
        <v>mar</v>
      </c>
      <c r="D3393" s="2" t="str">
        <f>TEXT(Tabla1[[#This Row],[date]],"dddd")</f>
        <v>viernes</v>
      </c>
      <c r="E3393" s="2" t="str">
        <f>TEXT(Tabla1[[#This Row],[datetime]],"hh:mm")</f>
        <v>15:09</v>
      </c>
      <c r="F3393" t="s">
        <v>3</v>
      </c>
      <c r="G3393" t="s">
        <v>1205</v>
      </c>
      <c r="H3393" t="str">
        <f>IF(ISBLANK(G3393),"cash",IF(COUNTIF($D$2:D3393,D3393)=1,"Nuevo","frecuente"))</f>
        <v>frecuente</v>
      </c>
      <c r="I3393" s="8">
        <v>35.76</v>
      </c>
      <c r="J3393" t="s">
        <v>7</v>
      </c>
      <c r="K3393" t="str">
        <f>Tabla1[[#This Row],[day_of_the_week]]&amp;"-"&amp;Tabla1[[#This Row],[hour]]&amp;"-"&amp;Tabla1[[#This Row],[cash_type]]&amp;"-"&amp;Tabla1[[#This Row],[card]]&amp;"-"&amp;Tabla1[[#This Row],[coffee_name]]</f>
        <v>viernes-15:09-card-ANON-0000-0000-1191-Latte</v>
      </c>
      <c r="L3393" t="str">
        <f>IF(COUNTIF($K$2:K3393,K3393)=1,"único","repetido")</f>
        <v>único</v>
      </c>
    </row>
    <row r="3394" spans="1:12" x14ac:dyDescent="0.3">
      <c r="A3394" s="1">
        <v>45723</v>
      </c>
      <c r="B3394" s="2">
        <v>45723.661724409722</v>
      </c>
      <c r="C3394" s="2" t="str">
        <f>TEXT(Tabla1[[#This Row],[date]],"mmm")</f>
        <v>mar</v>
      </c>
      <c r="D3394" s="2" t="str">
        <f>TEXT(Tabla1[[#This Row],[date]],"dddd")</f>
        <v>viernes</v>
      </c>
      <c r="E3394" s="2" t="str">
        <f>TEXT(Tabla1[[#This Row],[datetime]],"hh:mm")</f>
        <v>15:52</v>
      </c>
      <c r="F3394" t="s">
        <v>3</v>
      </c>
      <c r="G3394" t="s">
        <v>1178</v>
      </c>
      <c r="H3394" t="str">
        <f>IF(ISBLANK(G3394),"cash",IF(COUNTIF($D$2:D3394,D3394)=1,"Nuevo","frecuente"))</f>
        <v>frecuente</v>
      </c>
      <c r="I3394" s="8">
        <v>35.76</v>
      </c>
      <c r="J3394" t="s">
        <v>7</v>
      </c>
      <c r="K3394" t="str">
        <f>Tabla1[[#This Row],[day_of_the_week]]&amp;"-"&amp;Tabla1[[#This Row],[hour]]&amp;"-"&amp;Tabla1[[#This Row],[cash_type]]&amp;"-"&amp;Tabla1[[#This Row],[card]]&amp;"-"&amp;Tabla1[[#This Row],[coffee_name]]</f>
        <v>viernes-15:52-card-ANON-0000-0000-1164-Latte</v>
      </c>
      <c r="L3394" t="str">
        <f>IF(COUNTIF($K$2:K3394,K3394)=1,"único","repetido")</f>
        <v>único</v>
      </c>
    </row>
    <row r="3395" spans="1:12" x14ac:dyDescent="0.3">
      <c r="A3395" s="1">
        <v>45723</v>
      </c>
      <c r="B3395" s="2">
        <v>45723.715616724534</v>
      </c>
      <c r="C3395" s="2" t="str">
        <f>TEXT(Tabla1[[#This Row],[date]],"mmm")</f>
        <v>mar</v>
      </c>
      <c r="D3395" s="2" t="str">
        <f>TEXT(Tabla1[[#This Row],[date]],"dddd")</f>
        <v>viernes</v>
      </c>
      <c r="E3395" s="2" t="str">
        <f>TEXT(Tabla1[[#This Row],[datetime]],"hh:mm")</f>
        <v>17:10</v>
      </c>
      <c r="F3395" t="s">
        <v>3</v>
      </c>
      <c r="G3395" t="s">
        <v>1205</v>
      </c>
      <c r="H3395" t="str">
        <f>IF(ISBLANK(G3395),"cash",IF(COUNTIF($D$2:D3395,D3395)=1,"Nuevo","frecuente"))</f>
        <v>frecuente</v>
      </c>
      <c r="I3395" s="8">
        <v>35.76</v>
      </c>
      <c r="J3395" t="s">
        <v>7</v>
      </c>
      <c r="K3395" t="str">
        <f>Tabla1[[#This Row],[day_of_the_week]]&amp;"-"&amp;Tabla1[[#This Row],[hour]]&amp;"-"&amp;Tabla1[[#This Row],[cash_type]]&amp;"-"&amp;Tabla1[[#This Row],[card]]&amp;"-"&amp;Tabla1[[#This Row],[coffee_name]]</f>
        <v>viernes-17:10-card-ANON-0000-0000-1191-Latte</v>
      </c>
      <c r="L3395" t="str">
        <f>IF(COUNTIF($K$2:K3395,K3395)=1,"único","repetido")</f>
        <v>único</v>
      </c>
    </row>
    <row r="3396" spans="1:12" x14ac:dyDescent="0.3">
      <c r="A3396" s="1">
        <v>45723</v>
      </c>
      <c r="B3396" s="2">
        <v>45723.716939907405</v>
      </c>
      <c r="C3396" s="2" t="str">
        <f>TEXT(Tabla1[[#This Row],[date]],"mmm")</f>
        <v>mar</v>
      </c>
      <c r="D3396" s="2" t="str">
        <f>TEXT(Tabla1[[#This Row],[date]],"dddd")</f>
        <v>viernes</v>
      </c>
      <c r="E3396" s="2" t="str">
        <f>TEXT(Tabla1[[#This Row],[datetime]],"hh:mm")</f>
        <v>17:12</v>
      </c>
      <c r="F3396" t="s">
        <v>3</v>
      </c>
      <c r="G3396" t="s">
        <v>1179</v>
      </c>
      <c r="H3396" t="str">
        <f>IF(ISBLANK(G3396),"cash",IF(COUNTIF($D$2:D3396,D3396)=1,"Nuevo","frecuente"))</f>
        <v>frecuente</v>
      </c>
      <c r="I3396" s="8">
        <v>35.76</v>
      </c>
      <c r="J3396" t="s">
        <v>9</v>
      </c>
      <c r="K3396" t="str">
        <f>Tabla1[[#This Row],[day_of_the_week]]&amp;"-"&amp;Tabla1[[#This Row],[hour]]&amp;"-"&amp;Tabla1[[#This Row],[cash_type]]&amp;"-"&amp;Tabla1[[#This Row],[card]]&amp;"-"&amp;Tabla1[[#This Row],[coffee_name]]</f>
        <v>viernes-17:12-card-ANON-0000-0000-1165-Hot Chocolate</v>
      </c>
      <c r="L3396" t="str">
        <f>IF(COUNTIF($K$2:K3396,K3396)=1,"único","repetido")</f>
        <v>único</v>
      </c>
    </row>
    <row r="3397" spans="1:12" x14ac:dyDescent="0.3">
      <c r="A3397" s="1">
        <v>45724</v>
      </c>
      <c r="B3397" s="2">
        <v>45724.391487777779</v>
      </c>
      <c r="C3397" s="2" t="str">
        <f>TEXT(Tabla1[[#This Row],[date]],"mmm")</f>
        <v>mar</v>
      </c>
      <c r="D3397" s="2" t="str">
        <f>TEXT(Tabla1[[#This Row],[date]],"dddd")</f>
        <v>sábado</v>
      </c>
      <c r="E3397" s="2" t="str">
        <f>TEXT(Tabla1[[#This Row],[datetime]],"hh:mm")</f>
        <v>09:23</v>
      </c>
      <c r="F3397" t="s">
        <v>3</v>
      </c>
      <c r="G3397" t="s">
        <v>1221</v>
      </c>
      <c r="H3397" t="str">
        <f>IF(ISBLANK(G3397),"cash",IF(COUNTIF($D$2:D3397,D3397)=1,"Nuevo","frecuente"))</f>
        <v>frecuente</v>
      </c>
      <c r="I3397" s="8">
        <v>30.86</v>
      </c>
      <c r="J3397" t="s">
        <v>14</v>
      </c>
      <c r="K3397" t="str">
        <f>Tabla1[[#This Row],[day_of_the_week]]&amp;"-"&amp;Tabla1[[#This Row],[hour]]&amp;"-"&amp;Tabla1[[#This Row],[cash_type]]&amp;"-"&amp;Tabla1[[#This Row],[card]]&amp;"-"&amp;Tabla1[[#This Row],[coffee_name]]</f>
        <v>sábado-09:23-card-ANON-0000-0000-1207-Americano with Milk</v>
      </c>
      <c r="L3397" t="str">
        <f>IF(COUNTIF($K$2:K3397,K3397)=1,"único","repetido")</f>
        <v>único</v>
      </c>
    </row>
    <row r="3398" spans="1:12" x14ac:dyDescent="0.3">
      <c r="A3398" s="1">
        <v>45724</v>
      </c>
      <c r="B3398" s="2">
        <v>45724.404084490743</v>
      </c>
      <c r="C3398" s="2" t="str">
        <f>TEXT(Tabla1[[#This Row],[date]],"mmm")</f>
        <v>mar</v>
      </c>
      <c r="D3398" s="2" t="str">
        <f>TEXT(Tabla1[[#This Row],[date]],"dddd")</f>
        <v>sábado</v>
      </c>
      <c r="E3398" s="2" t="str">
        <f>TEXT(Tabla1[[#This Row],[datetime]],"hh:mm")</f>
        <v>09:41</v>
      </c>
      <c r="F3398" t="s">
        <v>3</v>
      </c>
      <c r="G3398" t="s">
        <v>1176</v>
      </c>
      <c r="H3398" t="str">
        <f>IF(ISBLANK(G3398),"cash",IF(COUNTIF($D$2:D3398,D3398)=1,"Nuevo","frecuente"))</f>
        <v>frecuente</v>
      </c>
      <c r="I3398" s="8">
        <v>30.86</v>
      </c>
      <c r="J3398" t="s">
        <v>14</v>
      </c>
      <c r="K3398" t="str">
        <f>Tabla1[[#This Row],[day_of_the_week]]&amp;"-"&amp;Tabla1[[#This Row],[hour]]&amp;"-"&amp;Tabla1[[#This Row],[cash_type]]&amp;"-"&amp;Tabla1[[#This Row],[card]]&amp;"-"&amp;Tabla1[[#This Row],[coffee_name]]</f>
        <v>sábado-09:41-card-ANON-0000-0000-1162-Americano with Milk</v>
      </c>
      <c r="L3398" t="str">
        <f>IF(COUNTIF($K$2:K3398,K3398)=1,"único","repetido")</f>
        <v>único</v>
      </c>
    </row>
    <row r="3399" spans="1:12" x14ac:dyDescent="0.3">
      <c r="A3399" s="1">
        <v>45724</v>
      </c>
      <c r="B3399" s="2">
        <v>45724.454324467595</v>
      </c>
      <c r="C3399" s="2" t="str">
        <f>TEXT(Tabla1[[#This Row],[date]],"mmm")</f>
        <v>mar</v>
      </c>
      <c r="D3399" s="2" t="str">
        <f>TEXT(Tabla1[[#This Row],[date]],"dddd")</f>
        <v>sábado</v>
      </c>
      <c r="E3399" s="2" t="str">
        <f>TEXT(Tabla1[[#This Row],[datetime]],"hh:mm")</f>
        <v>10:54</v>
      </c>
      <c r="F3399" t="s">
        <v>3</v>
      </c>
      <c r="G3399" t="s">
        <v>1177</v>
      </c>
      <c r="H3399" t="str">
        <f>IF(ISBLANK(G3399),"cash",IF(COUNTIF($D$2:D3399,D3399)=1,"Nuevo","frecuente"))</f>
        <v>frecuente</v>
      </c>
      <c r="I3399" s="8">
        <v>25.96</v>
      </c>
      <c r="J3399" t="s">
        <v>11</v>
      </c>
      <c r="K3399" t="str">
        <f>Tabla1[[#This Row],[day_of_the_week]]&amp;"-"&amp;Tabla1[[#This Row],[hour]]&amp;"-"&amp;Tabla1[[#This Row],[cash_type]]&amp;"-"&amp;Tabla1[[#This Row],[card]]&amp;"-"&amp;Tabla1[[#This Row],[coffee_name]]</f>
        <v>sábado-10:54-card-ANON-0000-0000-1163-Americano</v>
      </c>
      <c r="L3399" t="str">
        <f>IF(COUNTIF($K$2:K3399,K3399)=1,"único","repetido")</f>
        <v>único</v>
      </c>
    </row>
    <row r="3400" spans="1:12" x14ac:dyDescent="0.3">
      <c r="A3400" s="1">
        <v>45724</v>
      </c>
      <c r="B3400" s="2">
        <v>45724.472055300925</v>
      </c>
      <c r="C3400" s="2" t="str">
        <f>TEXT(Tabla1[[#This Row],[date]],"mmm")</f>
        <v>mar</v>
      </c>
      <c r="D3400" s="2" t="str">
        <f>TEXT(Tabla1[[#This Row],[date]],"dddd")</f>
        <v>sábado</v>
      </c>
      <c r="E3400" s="2" t="str">
        <f>TEXT(Tabla1[[#This Row],[datetime]],"hh:mm")</f>
        <v>11:19</v>
      </c>
      <c r="F3400" t="s">
        <v>3</v>
      </c>
      <c r="G3400" t="s">
        <v>1204</v>
      </c>
      <c r="H3400" t="str">
        <f>IF(ISBLANK(G3400),"cash",IF(COUNTIF($D$2:D3400,D3400)=1,"Nuevo","frecuente"))</f>
        <v>frecuente</v>
      </c>
      <c r="I3400" s="8">
        <v>25.96</v>
      </c>
      <c r="J3400" t="s">
        <v>11</v>
      </c>
      <c r="K3400" t="str">
        <f>Tabla1[[#This Row],[day_of_the_week]]&amp;"-"&amp;Tabla1[[#This Row],[hour]]&amp;"-"&amp;Tabla1[[#This Row],[cash_type]]&amp;"-"&amp;Tabla1[[#This Row],[card]]&amp;"-"&amp;Tabla1[[#This Row],[coffee_name]]</f>
        <v>sábado-11:19-card-ANON-0000-0000-1190-Americano</v>
      </c>
      <c r="L3400" t="str">
        <f>IF(COUNTIF($K$2:K3400,K3400)=1,"único","repetido")</f>
        <v>único</v>
      </c>
    </row>
    <row r="3401" spans="1:12" x14ac:dyDescent="0.3">
      <c r="A3401" s="1">
        <v>45724</v>
      </c>
      <c r="B3401" s="2">
        <v>45724.472596956017</v>
      </c>
      <c r="C3401" s="2" t="str">
        <f>TEXT(Tabla1[[#This Row],[date]],"mmm")</f>
        <v>mar</v>
      </c>
      <c r="D3401" s="2" t="str">
        <f>TEXT(Tabla1[[#This Row],[date]],"dddd")</f>
        <v>sábado</v>
      </c>
      <c r="E3401" s="2" t="str">
        <f>TEXT(Tabla1[[#This Row],[datetime]],"hh:mm")</f>
        <v>11:20</v>
      </c>
      <c r="F3401" t="s">
        <v>3</v>
      </c>
      <c r="G3401" t="s">
        <v>1204</v>
      </c>
      <c r="H3401" t="str">
        <f>IF(ISBLANK(G3401),"cash",IF(COUNTIF($D$2:D3401,D3401)=1,"Nuevo","frecuente"))</f>
        <v>frecuente</v>
      </c>
      <c r="I3401" s="8">
        <v>25.96</v>
      </c>
      <c r="J3401" t="s">
        <v>11</v>
      </c>
      <c r="K3401" t="str">
        <f>Tabla1[[#This Row],[day_of_the_week]]&amp;"-"&amp;Tabla1[[#This Row],[hour]]&amp;"-"&amp;Tabla1[[#This Row],[cash_type]]&amp;"-"&amp;Tabla1[[#This Row],[card]]&amp;"-"&amp;Tabla1[[#This Row],[coffee_name]]</f>
        <v>sábado-11:20-card-ANON-0000-0000-1190-Americano</v>
      </c>
      <c r="L3401" t="str">
        <f>IF(COUNTIF($K$2:K3401,K3401)=1,"único","repetido")</f>
        <v>único</v>
      </c>
    </row>
    <row r="3402" spans="1:12" x14ac:dyDescent="0.3">
      <c r="A3402" s="1">
        <v>45724</v>
      </c>
      <c r="B3402" s="2">
        <v>45724.528701805553</v>
      </c>
      <c r="C3402" s="2" t="str">
        <f>TEXT(Tabla1[[#This Row],[date]],"mmm")</f>
        <v>mar</v>
      </c>
      <c r="D3402" s="2" t="str">
        <f>TEXT(Tabla1[[#This Row],[date]],"dddd")</f>
        <v>sábado</v>
      </c>
      <c r="E3402" s="2" t="str">
        <f>TEXT(Tabla1[[#This Row],[datetime]],"hh:mm")</f>
        <v>12:41</v>
      </c>
      <c r="F3402" t="s">
        <v>3</v>
      </c>
      <c r="G3402" t="s">
        <v>1281</v>
      </c>
      <c r="H3402" t="str">
        <f>IF(ISBLANK(G3402),"cash",IF(COUNTIF($D$2:D3402,D3402)=1,"Nuevo","frecuente"))</f>
        <v>frecuente</v>
      </c>
      <c r="I3402" s="8">
        <v>30.86</v>
      </c>
      <c r="J3402" t="s">
        <v>14</v>
      </c>
      <c r="K3402" t="str">
        <f>Tabla1[[#This Row],[day_of_the_week]]&amp;"-"&amp;Tabla1[[#This Row],[hour]]&amp;"-"&amp;Tabla1[[#This Row],[cash_type]]&amp;"-"&amp;Tabla1[[#This Row],[card]]&amp;"-"&amp;Tabla1[[#This Row],[coffee_name]]</f>
        <v>sábado-12:41-card-ANON-0000-0000-1267-Americano with Milk</v>
      </c>
      <c r="L3402" t="str">
        <f>IF(COUNTIF($K$2:K3402,K3402)=1,"único","repetido")</f>
        <v>único</v>
      </c>
    </row>
    <row r="3403" spans="1:12" x14ac:dyDescent="0.3">
      <c r="A3403" s="1">
        <v>45724</v>
      </c>
      <c r="B3403" s="2">
        <v>45724.531311770836</v>
      </c>
      <c r="C3403" s="2" t="str">
        <f>TEXT(Tabla1[[#This Row],[date]],"mmm")</f>
        <v>mar</v>
      </c>
      <c r="D3403" s="2" t="str">
        <f>TEXT(Tabla1[[#This Row],[date]],"dddd")</f>
        <v>sábado</v>
      </c>
      <c r="E3403" s="2" t="str">
        <f>TEXT(Tabla1[[#This Row],[datetime]],"hh:mm")</f>
        <v>12:45</v>
      </c>
      <c r="F3403" t="s">
        <v>3</v>
      </c>
      <c r="G3403" t="s">
        <v>1124</v>
      </c>
      <c r="H3403" t="str">
        <f>IF(ISBLANK(G3403),"cash",IF(COUNTIF($D$2:D3403,D3403)=1,"Nuevo","frecuente"))</f>
        <v>frecuente</v>
      </c>
      <c r="I3403" s="8">
        <v>25.96</v>
      </c>
      <c r="J3403" t="s">
        <v>11</v>
      </c>
      <c r="K3403" t="str">
        <f>Tabla1[[#This Row],[day_of_the_week]]&amp;"-"&amp;Tabla1[[#This Row],[hour]]&amp;"-"&amp;Tabla1[[#This Row],[cash_type]]&amp;"-"&amp;Tabla1[[#This Row],[card]]&amp;"-"&amp;Tabla1[[#This Row],[coffee_name]]</f>
        <v>sábado-12:45-card-ANON-0000-0000-1110-Americano</v>
      </c>
      <c r="L3403" t="str">
        <f>IF(COUNTIF($K$2:K3403,K3403)=1,"único","repetido")</f>
        <v>único</v>
      </c>
    </row>
    <row r="3404" spans="1:12" x14ac:dyDescent="0.3">
      <c r="A3404" s="1">
        <v>45724</v>
      </c>
      <c r="B3404" s="2">
        <v>45724.569514513889</v>
      </c>
      <c r="C3404" s="2" t="str">
        <f>TEXT(Tabla1[[#This Row],[date]],"mmm")</f>
        <v>mar</v>
      </c>
      <c r="D3404" s="2" t="str">
        <f>TEXT(Tabla1[[#This Row],[date]],"dddd")</f>
        <v>sábado</v>
      </c>
      <c r="E3404" s="2" t="str">
        <f>TEXT(Tabla1[[#This Row],[datetime]],"hh:mm")</f>
        <v>13:40</v>
      </c>
      <c r="F3404" t="s">
        <v>3</v>
      </c>
      <c r="G3404" t="s">
        <v>1176</v>
      </c>
      <c r="H3404" t="str">
        <f>IF(ISBLANK(G3404),"cash",IF(COUNTIF($D$2:D3404,D3404)=1,"Nuevo","frecuente"))</f>
        <v>frecuente</v>
      </c>
      <c r="I3404" s="8">
        <v>35.76</v>
      </c>
      <c r="J3404" t="s">
        <v>43</v>
      </c>
      <c r="K3404" t="str">
        <f>Tabla1[[#This Row],[day_of_the_week]]&amp;"-"&amp;Tabla1[[#This Row],[hour]]&amp;"-"&amp;Tabla1[[#This Row],[cash_type]]&amp;"-"&amp;Tabla1[[#This Row],[card]]&amp;"-"&amp;Tabla1[[#This Row],[coffee_name]]</f>
        <v>sábado-13:40-card-ANON-0000-0000-1162-Cappuccino</v>
      </c>
      <c r="L3404" t="str">
        <f>IF(COUNTIF($K$2:K3404,K3404)=1,"único","repetido")</f>
        <v>único</v>
      </c>
    </row>
    <row r="3405" spans="1:12" x14ac:dyDescent="0.3">
      <c r="A3405" s="1">
        <v>45725</v>
      </c>
      <c r="B3405" s="2">
        <v>45725.404211608795</v>
      </c>
      <c r="C3405" s="2" t="str">
        <f>TEXT(Tabla1[[#This Row],[date]],"mmm")</f>
        <v>mar</v>
      </c>
      <c r="D3405" s="2" t="str">
        <f>TEXT(Tabla1[[#This Row],[date]],"dddd")</f>
        <v>domingo</v>
      </c>
      <c r="E3405" s="2" t="str">
        <f>TEXT(Tabla1[[#This Row],[datetime]],"hh:mm")</f>
        <v>09:42</v>
      </c>
      <c r="F3405" t="s">
        <v>3</v>
      </c>
      <c r="G3405" t="s">
        <v>1282</v>
      </c>
      <c r="H3405" t="str">
        <f>IF(ISBLANK(G3405),"cash",IF(COUNTIF($D$2:D3405,D3405)=1,"Nuevo","frecuente"))</f>
        <v>frecuente</v>
      </c>
      <c r="I3405" s="8">
        <v>21.06</v>
      </c>
      <c r="J3405" t="s">
        <v>35</v>
      </c>
      <c r="K3405" t="str">
        <f>Tabla1[[#This Row],[day_of_the_week]]&amp;"-"&amp;Tabla1[[#This Row],[hour]]&amp;"-"&amp;Tabla1[[#This Row],[cash_type]]&amp;"-"&amp;Tabla1[[#This Row],[card]]&amp;"-"&amp;Tabla1[[#This Row],[coffee_name]]</f>
        <v>domingo-09:42-card-ANON-0000-0000-1268-Espresso</v>
      </c>
      <c r="L3405" t="str">
        <f>IF(COUNTIF($K$2:K3405,K3405)=1,"único","repetido")</f>
        <v>único</v>
      </c>
    </row>
    <row r="3406" spans="1:12" x14ac:dyDescent="0.3">
      <c r="A3406" s="1">
        <v>45725</v>
      </c>
      <c r="B3406" s="2">
        <v>45725.476309999998</v>
      </c>
      <c r="C3406" s="2" t="str">
        <f>TEXT(Tabla1[[#This Row],[date]],"mmm")</f>
        <v>mar</v>
      </c>
      <c r="D3406" s="2" t="str">
        <f>TEXT(Tabla1[[#This Row],[date]],"dddd")</f>
        <v>domingo</v>
      </c>
      <c r="E3406" s="2" t="str">
        <f>TEXT(Tabla1[[#This Row],[datetime]],"hh:mm")</f>
        <v>11:25</v>
      </c>
      <c r="F3406" t="s">
        <v>3</v>
      </c>
      <c r="G3406" t="s">
        <v>1283</v>
      </c>
      <c r="H3406" t="str">
        <f>IF(ISBLANK(G3406),"cash",IF(COUNTIF($D$2:D3406,D3406)=1,"Nuevo","frecuente"))</f>
        <v>frecuente</v>
      </c>
      <c r="I3406" s="8">
        <v>30.86</v>
      </c>
      <c r="J3406" t="s">
        <v>14</v>
      </c>
      <c r="K3406" t="str">
        <f>Tabla1[[#This Row],[day_of_the_week]]&amp;"-"&amp;Tabla1[[#This Row],[hour]]&amp;"-"&amp;Tabla1[[#This Row],[cash_type]]&amp;"-"&amp;Tabla1[[#This Row],[card]]&amp;"-"&amp;Tabla1[[#This Row],[coffee_name]]</f>
        <v>domingo-11:25-card-ANON-0000-0000-1269-Americano with Milk</v>
      </c>
      <c r="L3406" t="str">
        <f>IF(COUNTIF($K$2:K3406,K3406)=1,"único","repetido")</f>
        <v>único</v>
      </c>
    </row>
    <row r="3407" spans="1:12" x14ac:dyDescent="0.3">
      <c r="A3407" s="1">
        <v>45725</v>
      </c>
      <c r="B3407" s="2">
        <v>45725.577734699073</v>
      </c>
      <c r="C3407" s="2" t="str">
        <f>TEXT(Tabla1[[#This Row],[date]],"mmm")</f>
        <v>mar</v>
      </c>
      <c r="D3407" s="2" t="str">
        <f>TEXT(Tabla1[[#This Row],[date]],"dddd")</f>
        <v>domingo</v>
      </c>
      <c r="E3407" s="2" t="str">
        <f>TEXT(Tabla1[[#This Row],[datetime]],"hh:mm")</f>
        <v>13:51</v>
      </c>
      <c r="F3407" t="s">
        <v>3</v>
      </c>
      <c r="G3407" t="s">
        <v>1198</v>
      </c>
      <c r="H3407" t="str">
        <f>IF(ISBLANK(G3407),"cash",IF(COUNTIF($D$2:D3407,D3407)=1,"Nuevo","frecuente"))</f>
        <v>frecuente</v>
      </c>
      <c r="I3407" s="8">
        <v>35.76</v>
      </c>
      <c r="J3407" t="s">
        <v>43</v>
      </c>
      <c r="K3407" t="str">
        <f>Tabla1[[#This Row],[day_of_the_week]]&amp;"-"&amp;Tabla1[[#This Row],[hour]]&amp;"-"&amp;Tabla1[[#This Row],[cash_type]]&amp;"-"&amp;Tabla1[[#This Row],[card]]&amp;"-"&amp;Tabla1[[#This Row],[coffee_name]]</f>
        <v>domingo-13:51-card-ANON-0000-0000-1184-Cappuccino</v>
      </c>
      <c r="L3407" t="str">
        <f>IF(COUNTIF($K$2:K3407,K3407)=1,"único","repetido")</f>
        <v>único</v>
      </c>
    </row>
    <row r="3408" spans="1:12" x14ac:dyDescent="0.3">
      <c r="A3408" s="1">
        <v>45725</v>
      </c>
      <c r="B3408" s="2">
        <v>45725.596181273148</v>
      </c>
      <c r="C3408" s="2" t="str">
        <f>TEXT(Tabla1[[#This Row],[date]],"mmm")</f>
        <v>mar</v>
      </c>
      <c r="D3408" s="2" t="str">
        <f>TEXT(Tabla1[[#This Row],[date]],"dddd")</f>
        <v>domingo</v>
      </c>
      <c r="E3408" s="2" t="str">
        <f>TEXT(Tabla1[[#This Row],[datetime]],"hh:mm")</f>
        <v>14:18</v>
      </c>
      <c r="F3408" t="s">
        <v>3</v>
      </c>
      <c r="G3408" t="s">
        <v>1177</v>
      </c>
      <c r="H3408" t="str">
        <f>IF(ISBLANK(G3408),"cash",IF(COUNTIF($D$2:D3408,D3408)=1,"Nuevo","frecuente"))</f>
        <v>frecuente</v>
      </c>
      <c r="I3408" s="8">
        <v>25.96</v>
      </c>
      <c r="J3408" t="s">
        <v>11</v>
      </c>
      <c r="K3408" t="str">
        <f>Tabla1[[#This Row],[day_of_the_week]]&amp;"-"&amp;Tabla1[[#This Row],[hour]]&amp;"-"&amp;Tabla1[[#This Row],[cash_type]]&amp;"-"&amp;Tabla1[[#This Row],[card]]&amp;"-"&amp;Tabla1[[#This Row],[coffee_name]]</f>
        <v>domingo-14:18-card-ANON-0000-0000-1163-Americano</v>
      </c>
      <c r="L3408" t="str">
        <f>IF(COUNTIF($K$2:K3408,K3408)=1,"único","repetido")</f>
        <v>único</v>
      </c>
    </row>
    <row r="3409" spans="1:12" x14ac:dyDescent="0.3">
      <c r="A3409" s="1">
        <v>45725</v>
      </c>
      <c r="B3409" s="2">
        <v>45725.633812546293</v>
      </c>
      <c r="C3409" s="2" t="str">
        <f>TEXT(Tabla1[[#This Row],[date]],"mmm")</f>
        <v>mar</v>
      </c>
      <c r="D3409" s="2" t="str">
        <f>TEXT(Tabla1[[#This Row],[date]],"dddd")</f>
        <v>domingo</v>
      </c>
      <c r="E3409" s="2" t="str">
        <f>TEXT(Tabla1[[#This Row],[datetime]],"hh:mm")</f>
        <v>15:12</v>
      </c>
      <c r="F3409" t="s">
        <v>3</v>
      </c>
      <c r="G3409" t="s">
        <v>1167</v>
      </c>
      <c r="H3409" t="str">
        <f>IF(ISBLANK(G3409),"cash",IF(COUNTIF($D$2:D3409,D3409)=1,"Nuevo","frecuente"))</f>
        <v>frecuente</v>
      </c>
      <c r="I3409" s="8">
        <v>35.76</v>
      </c>
      <c r="J3409" t="s">
        <v>43</v>
      </c>
      <c r="K3409" t="str">
        <f>Tabla1[[#This Row],[day_of_the_week]]&amp;"-"&amp;Tabla1[[#This Row],[hour]]&amp;"-"&amp;Tabla1[[#This Row],[cash_type]]&amp;"-"&amp;Tabla1[[#This Row],[card]]&amp;"-"&amp;Tabla1[[#This Row],[coffee_name]]</f>
        <v>domingo-15:12-card-ANON-0000-0000-1153-Cappuccino</v>
      </c>
      <c r="L3409" t="str">
        <f>IF(COUNTIF($K$2:K3409,K3409)=1,"único","repetido")</f>
        <v>único</v>
      </c>
    </row>
    <row r="3410" spans="1:12" x14ac:dyDescent="0.3">
      <c r="A3410" s="1">
        <v>45725</v>
      </c>
      <c r="B3410" s="2">
        <v>45725.652165879626</v>
      </c>
      <c r="C3410" s="2" t="str">
        <f>TEXT(Tabla1[[#This Row],[date]],"mmm")</f>
        <v>mar</v>
      </c>
      <c r="D3410" s="2" t="str">
        <f>TEXT(Tabla1[[#This Row],[date]],"dddd")</f>
        <v>domingo</v>
      </c>
      <c r="E3410" s="2" t="str">
        <f>TEXT(Tabla1[[#This Row],[datetime]],"hh:mm")</f>
        <v>15:39</v>
      </c>
      <c r="F3410" t="s">
        <v>3</v>
      </c>
      <c r="G3410" t="s">
        <v>1124</v>
      </c>
      <c r="H3410" t="str">
        <f>IF(ISBLANK(G3410),"cash",IF(COUNTIF($D$2:D3410,D3410)=1,"Nuevo","frecuente"))</f>
        <v>frecuente</v>
      </c>
      <c r="I3410" s="8">
        <v>25.96</v>
      </c>
      <c r="J3410" t="s">
        <v>11</v>
      </c>
      <c r="K3410" t="str">
        <f>Tabla1[[#This Row],[day_of_the_week]]&amp;"-"&amp;Tabla1[[#This Row],[hour]]&amp;"-"&amp;Tabla1[[#This Row],[cash_type]]&amp;"-"&amp;Tabla1[[#This Row],[card]]&amp;"-"&amp;Tabla1[[#This Row],[coffee_name]]</f>
        <v>domingo-15:39-card-ANON-0000-0000-1110-Americano</v>
      </c>
      <c r="L3410" t="str">
        <f>IF(COUNTIF($K$2:K3410,K3410)=1,"único","repetido")</f>
        <v>único</v>
      </c>
    </row>
    <row r="3411" spans="1:12" x14ac:dyDescent="0.3">
      <c r="A3411" s="1">
        <v>45725</v>
      </c>
      <c r="B3411" s="2">
        <v>45725.661566296294</v>
      </c>
      <c r="C3411" s="2" t="str">
        <f>TEXT(Tabla1[[#This Row],[date]],"mmm")</f>
        <v>mar</v>
      </c>
      <c r="D3411" s="2" t="str">
        <f>TEXT(Tabla1[[#This Row],[date]],"dddd")</f>
        <v>domingo</v>
      </c>
      <c r="E3411" s="2" t="str">
        <f>TEXT(Tabla1[[#This Row],[datetime]],"hh:mm")</f>
        <v>15:52</v>
      </c>
      <c r="F3411" t="s">
        <v>3</v>
      </c>
      <c r="G3411" t="s">
        <v>1231</v>
      </c>
      <c r="H3411" t="str">
        <f>IF(ISBLANK(G3411),"cash",IF(COUNTIF($D$2:D3411,D3411)=1,"Nuevo","frecuente"))</f>
        <v>frecuente</v>
      </c>
      <c r="I3411" s="8">
        <v>30.86</v>
      </c>
      <c r="J3411" t="s">
        <v>14</v>
      </c>
      <c r="K3411" t="str">
        <f>Tabla1[[#This Row],[day_of_the_week]]&amp;"-"&amp;Tabla1[[#This Row],[hour]]&amp;"-"&amp;Tabla1[[#This Row],[cash_type]]&amp;"-"&amp;Tabla1[[#This Row],[card]]&amp;"-"&amp;Tabla1[[#This Row],[coffee_name]]</f>
        <v>domingo-15:52-card-ANON-0000-0000-1217-Americano with Milk</v>
      </c>
      <c r="L3411" t="str">
        <f>IF(COUNTIF($K$2:K3411,K3411)=1,"único","repetido")</f>
        <v>único</v>
      </c>
    </row>
    <row r="3412" spans="1:12" x14ac:dyDescent="0.3">
      <c r="A3412" s="1">
        <v>45725</v>
      </c>
      <c r="B3412" s="2">
        <v>45725.662273078706</v>
      </c>
      <c r="C3412" s="2" t="str">
        <f>TEXT(Tabla1[[#This Row],[date]],"mmm")</f>
        <v>mar</v>
      </c>
      <c r="D3412" s="2" t="str">
        <f>TEXT(Tabla1[[#This Row],[date]],"dddd")</f>
        <v>domingo</v>
      </c>
      <c r="E3412" s="2" t="str">
        <f>TEXT(Tabla1[[#This Row],[datetime]],"hh:mm")</f>
        <v>15:53</v>
      </c>
      <c r="F3412" t="s">
        <v>3</v>
      </c>
      <c r="G3412" t="s">
        <v>1284</v>
      </c>
      <c r="H3412" t="str">
        <f>IF(ISBLANK(G3412),"cash",IF(COUNTIF($D$2:D3412,D3412)=1,"Nuevo","frecuente"))</f>
        <v>frecuente</v>
      </c>
      <c r="I3412" s="8">
        <v>35.76</v>
      </c>
      <c r="J3412" t="s">
        <v>18</v>
      </c>
      <c r="K3412" t="str">
        <f>Tabla1[[#This Row],[day_of_the_week]]&amp;"-"&amp;Tabla1[[#This Row],[hour]]&amp;"-"&amp;Tabla1[[#This Row],[cash_type]]&amp;"-"&amp;Tabla1[[#This Row],[card]]&amp;"-"&amp;Tabla1[[#This Row],[coffee_name]]</f>
        <v>domingo-15:53-card-ANON-0000-0000-1270-Cocoa</v>
      </c>
      <c r="L3412" t="str">
        <f>IF(COUNTIF($K$2:K3412,K3412)=1,"único","repetido")</f>
        <v>único</v>
      </c>
    </row>
    <row r="3413" spans="1:12" x14ac:dyDescent="0.3">
      <c r="A3413" s="1">
        <v>45726</v>
      </c>
      <c r="B3413" s="2">
        <v>45726.357447719907</v>
      </c>
      <c r="C3413" s="2" t="str">
        <f>TEXT(Tabla1[[#This Row],[date]],"mmm")</f>
        <v>mar</v>
      </c>
      <c r="D3413" s="2" t="str">
        <f>TEXT(Tabla1[[#This Row],[date]],"dddd")</f>
        <v>lunes</v>
      </c>
      <c r="E3413" s="2" t="str">
        <f>TEXT(Tabla1[[#This Row],[datetime]],"hh:mm")</f>
        <v>08:34</v>
      </c>
      <c r="F3413" t="s">
        <v>3</v>
      </c>
      <c r="G3413" t="s">
        <v>1285</v>
      </c>
      <c r="H3413" t="str">
        <f>IF(ISBLANK(G3413),"cash",IF(COUNTIF($D$2:D3413,D3413)=1,"Nuevo","frecuente"))</f>
        <v>frecuente</v>
      </c>
      <c r="I3413" s="8">
        <v>25.96</v>
      </c>
      <c r="J3413" t="s">
        <v>11</v>
      </c>
      <c r="K3413" t="str">
        <f>Tabla1[[#This Row],[day_of_the_week]]&amp;"-"&amp;Tabla1[[#This Row],[hour]]&amp;"-"&amp;Tabla1[[#This Row],[cash_type]]&amp;"-"&amp;Tabla1[[#This Row],[card]]&amp;"-"&amp;Tabla1[[#This Row],[coffee_name]]</f>
        <v>lunes-08:34-card-ANON-0000-0000-1271-Americano</v>
      </c>
      <c r="L3413" t="str">
        <f>IF(COUNTIF($K$2:K3413,K3413)=1,"único","repetido")</f>
        <v>único</v>
      </c>
    </row>
    <row r="3414" spans="1:12" x14ac:dyDescent="0.3">
      <c r="A3414" s="1">
        <v>45726</v>
      </c>
      <c r="B3414" s="2">
        <v>45726.358107384258</v>
      </c>
      <c r="C3414" s="2" t="str">
        <f>TEXT(Tabla1[[#This Row],[date]],"mmm")</f>
        <v>mar</v>
      </c>
      <c r="D3414" s="2" t="str">
        <f>TEXT(Tabla1[[#This Row],[date]],"dddd")</f>
        <v>lunes</v>
      </c>
      <c r="E3414" s="2" t="str">
        <f>TEXT(Tabla1[[#This Row],[datetime]],"hh:mm")</f>
        <v>08:35</v>
      </c>
      <c r="F3414" t="s">
        <v>3</v>
      </c>
      <c r="G3414" t="s">
        <v>1285</v>
      </c>
      <c r="H3414" t="str">
        <f>IF(ISBLANK(G3414),"cash",IF(COUNTIF($D$2:D3414,D3414)=1,"Nuevo","frecuente"))</f>
        <v>frecuente</v>
      </c>
      <c r="I3414" s="8">
        <v>35.76</v>
      </c>
      <c r="J3414" t="s">
        <v>7</v>
      </c>
      <c r="K3414" t="str">
        <f>Tabla1[[#This Row],[day_of_the_week]]&amp;"-"&amp;Tabla1[[#This Row],[hour]]&amp;"-"&amp;Tabla1[[#This Row],[cash_type]]&amp;"-"&amp;Tabla1[[#This Row],[card]]&amp;"-"&amp;Tabla1[[#This Row],[coffee_name]]</f>
        <v>lunes-08:35-card-ANON-0000-0000-1271-Latte</v>
      </c>
      <c r="L3414" t="str">
        <f>IF(COUNTIF($K$2:K3414,K3414)=1,"único","repetido")</f>
        <v>único</v>
      </c>
    </row>
    <row r="3415" spans="1:12" x14ac:dyDescent="0.3">
      <c r="A3415" s="1">
        <v>45726</v>
      </c>
      <c r="B3415" s="2">
        <v>45726.379486261576</v>
      </c>
      <c r="C3415" s="2" t="str">
        <f>TEXT(Tabla1[[#This Row],[date]],"mmm")</f>
        <v>mar</v>
      </c>
      <c r="D3415" s="2" t="str">
        <f>TEXT(Tabla1[[#This Row],[date]],"dddd")</f>
        <v>lunes</v>
      </c>
      <c r="E3415" s="2" t="str">
        <f>TEXT(Tabla1[[#This Row],[datetime]],"hh:mm")</f>
        <v>09:06</v>
      </c>
      <c r="F3415" t="s">
        <v>3</v>
      </c>
      <c r="G3415" t="s">
        <v>1167</v>
      </c>
      <c r="H3415" t="str">
        <f>IF(ISBLANK(G3415),"cash",IF(COUNTIF($D$2:D3415,D3415)=1,"Nuevo","frecuente"))</f>
        <v>frecuente</v>
      </c>
      <c r="I3415" s="8">
        <v>30.86</v>
      </c>
      <c r="J3415" t="s">
        <v>14</v>
      </c>
      <c r="K3415" t="str">
        <f>Tabla1[[#This Row],[day_of_the_week]]&amp;"-"&amp;Tabla1[[#This Row],[hour]]&amp;"-"&amp;Tabla1[[#This Row],[cash_type]]&amp;"-"&amp;Tabla1[[#This Row],[card]]&amp;"-"&amp;Tabla1[[#This Row],[coffee_name]]</f>
        <v>lunes-09:06-card-ANON-0000-0000-1153-Americano with Milk</v>
      </c>
      <c r="L3415" t="str">
        <f>IF(COUNTIF($K$2:K3415,K3415)=1,"único","repetido")</f>
        <v>único</v>
      </c>
    </row>
    <row r="3416" spans="1:12" x14ac:dyDescent="0.3">
      <c r="A3416" s="1">
        <v>45726</v>
      </c>
      <c r="B3416" s="2">
        <v>45726.388528784722</v>
      </c>
      <c r="C3416" s="2" t="str">
        <f>TEXT(Tabla1[[#This Row],[date]],"mmm")</f>
        <v>mar</v>
      </c>
      <c r="D3416" s="2" t="str">
        <f>TEXT(Tabla1[[#This Row],[date]],"dddd")</f>
        <v>lunes</v>
      </c>
      <c r="E3416" s="2" t="str">
        <f>TEXT(Tabla1[[#This Row],[datetime]],"hh:mm")</f>
        <v>09:19</v>
      </c>
      <c r="F3416" t="s">
        <v>3</v>
      </c>
      <c r="G3416" t="s">
        <v>1224</v>
      </c>
      <c r="H3416" t="str">
        <f>IF(ISBLANK(G3416),"cash",IF(COUNTIF($D$2:D3416,D3416)=1,"Nuevo","frecuente"))</f>
        <v>frecuente</v>
      </c>
      <c r="I3416" s="8">
        <v>35.76</v>
      </c>
      <c r="J3416" t="s">
        <v>9</v>
      </c>
      <c r="K3416" t="str">
        <f>Tabla1[[#This Row],[day_of_the_week]]&amp;"-"&amp;Tabla1[[#This Row],[hour]]&amp;"-"&amp;Tabla1[[#This Row],[cash_type]]&amp;"-"&amp;Tabla1[[#This Row],[card]]&amp;"-"&amp;Tabla1[[#This Row],[coffee_name]]</f>
        <v>lunes-09:19-card-ANON-0000-0000-1210-Hot Chocolate</v>
      </c>
      <c r="L3416" t="str">
        <f>IF(COUNTIF($K$2:K3416,K3416)=1,"único","repetido")</f>
        <v>único</v>
      </c>
    </row>
    <row r="3417" spans="1:12" x14ac:dyDescent="0.3">
      <c r="A3417" s="1">
        <v>45726</v>
      </c>
      <c r="B3417" s="2">
        <v>45726.410348645833</v>
      </c>
      <c r="C3417" s="2" t="str">
        <f>TEXT(Tabla1[[#This Row],[date]],"mmm")</f>
        <v>mar</v>
      </c>
      <c r="D3417" s="2" t="str">
        <f>TEXT(Tabla1[[#This Row],[date]],"dddd")</f>
        <v>lunes</v>
      </c>
      <c r="E3417" s="2" t="str">
        <f>TEXT(Tabla1[[#This Row],[datetime]],"hh:mm")</f>
        <v>09:50</v>
      </c>
      <c r="F3417" t="s">
        <v>3</v>
      </c>
      <c r="G3417" t="s">
        <v>1286</v>
      </c>
      <c r="H3417" t="str">
        <f>IF(ISBLANK(G3417),"cash",IF(COUNTIF($D$2:D3417,D3417)=1,"Nuevo","frecuente"))</f>
        <v>frecuente</v>
      </c>
      <c r="I3417" s="8">
        <v>35.76</v>
      </c>
      <c r="J3417" t="s">
        <v>18</v>
      </c>
      <c r="K3417" t="str">
        <f>Tabla1[[#This Row],[day_of_the_week]]&amp;"-"&amp;Tabla1[[#This Row],[hour]]&amp;"-"&amp;Tabla1[[#This Row],[cash_type]]&amp;"-"&amp;Tabla1[[#This Row],[card]]&amp;"-"&amp;Tabla1[[#This Row],[coffee_name]]</f>
        <v>lunes-09:50-card-ANON-0000-0000-1272-Cocoa</v>
      </c>
      <c r="L3417" t="str">
        <f>IF(COUNTIF($K$2:K3417,K3417)=1,"único","repetido")</f>
        <v>único</v>
      </c>
    </row>
    <row r="3418" spans="1:12" x14ac:dyDescent="0.3">
      <c r="A3418" s="1">
        <v>45726</v>
      </c>
      <c r="B3418" s="2">
        <v>45726.429827083331</v>
      </c>
      <c r="C3418" s="2" t="str">
        <f>TEXT(Tabla1[[#This Row],[date]],"mmm")</f>
        <v>mar</v>
      </c>
      <c r="D3418" s="2" t="str">
        <f>TEXT(Tabla1[[#This Row],[date]],"dddd")</f>
        <v>lunes</v>
      </c>
      <c r="E3418" s="2" t="str">
        <f>TEXT(Tabla1[[#This Row],[datetime]],"hh:mm")</f>
        <v>10:18</v>
      </c>
      <c r="F3418" t="s">
        <v>3</v>
      </c>
      <c r="G3418" t="s">
        <v>1287</v>
      </c>
      <c r="H3418" t="str">
        <f>IF(ISBLANK(G3418),"cash",IF(COUNTIF($D$2:D3418,D3418)=1,"Nuevo","frecuente"))</f>
        <v>frecuente</v>
      </c>
      <c r="I3418" s="8">
        <v>35.76</v>
      </c>
      <c r="J3418" t="s">
        <v>9</v>
      </c>
      <c r="K3418" t="str">
        <f>Tabla1[[#This Row],[day_of_the_week]]&amp;"-"&amp;Tabla1[[#This Row],[hour]]&amp;"-"&amp;Tabla1[[#This Row],[cash_type]]&amp;"-"&amp;Tabla1[[#This Row],[card]]&amp;"-"&amp;Tabla1[[#This Row],[coffee_name]]</f>
        <v>lunes-10:18-card-ANON-0000-0000-1273-Hot Chocolate</v>
      </c>
      <c r="L3418" t="str">
        <f>IF(COUNTIF($K$2:K3418,K3418)=1,"único","repetido")</f>
        <v>único</v>
      </c>
    </row>
    <row r="3419" spans="1:12" x14ac:dyDescent="0.3">
      <c r="A3419" s="1">
        <v>45726</v>
      </c>
      <c r="B3419" s="2">
        <v>45726.525171250003</v>
      </c>
      <c r="C3419" s="2" t="str">
        <f>TEXT(Tabla1[[#This Row],[date]],"mmm")</f>
        <v>mar</v>
      </c>
      <c r="D3419" s="2" t="str">
        <f>TEXT(Tabla1[[#This Row],[date]],"dddd")</f>
        <v>lunes</v>
      </c>
      <c r="E3419" s="2" t="str">
        <f>TEXT(Tabla1[[#This Row],[datetime]],"hh:mm")</f>
        <v>12:36</v>
      </c>
      <c r="F3419" t="s">
        <v>3</v>
      </c>
      <c r="G3419" t="s">
        <v>1185</v>
      </c>
      <c r="H3419" t="str">
        <f>IF(ISBLANK(G3419),"cash",IF(COUNTIF($D$2:D3419,D3419)=1,"Nuevo","frecuente"))</f>
        <v>frecuente</v>
      </c>
      <c r="I3419" s="8">
        <v>25.96</v>
      </c>
      <c r="J3419" t="s">
        <v>11</v>
      </c>
      <c r="K3419" t="str">
        <f>Tabla1[[#This Row],[day_of_the_week]]&amp;"-"&amp;Tabla1[[#This Row],[hour]]&amp;"-"&amp;Tabla1[[#This Row],[cash_type]]&amp;"-"&amp;Tabla1[[#This Row],[card]]&amp;"-"&amp;Tabla1[[#This Row],[coffee_name]]</f>
        <v>lunes-12:36-card-ANON-0000-0000-1171-Americano</v>
      </c>
      <c r="L3419" t="str">
        <f>IF(COUNTIF($K$2:K3419,K3419)=1,"único","repetido")</f>
        <v>único</v>
      </c>
    </row>
    <row r="3420" spans="1:12" x14ac:dyDescent="0.3">
      <c r="A3420" s="1">
        <v>45726</v>
      </c>
      <c r="B3420" s="2">
        <v>45726.64733190972</v>
      </c>
      <c r="C3420" s="2" t="str">
        <f>TEXT(Tabla1[[#This Row],[date]],"mmm")</f>
        <v>mar</v>
      </c>
      <c r="D3420" s="2" t="str">
        <f>TEXT(Tabla1[[#This Row],[date]],"dddd")</f>
        <v>lunes</v>
      </c>
      <c r="E3420" s="2" t="str">
        <f>TEXT(Tabla1[[#This Row],[datetime]],"hh:mm")</f>
        <v>15:32</v>
      </c>
      <c r="F3420" t="s">
        <v>3</v>
      </c>
      <c r="G3420" t="s">
        <v>1184</v>
      </c>
      <c r="H3420" t="str">
        <f>IF(ISBLANK(G3420),"cash",IF(COUNTIF($D$2:D3420,D3420)=1,"Nuevo","frecuente"))</f>
        <v>frecuente</v>
      </c>
      <c r="I3420" s="8">
        <v>25.96</v>
      </c>
      <c r="J3420" t="s">
        <v>11</v>
      </c>
      <c r="K3420" t="str">
        <f>Tabla1[[#This Row],[day_of_the_week]]&amp;"-"&amp;Tabla1[[#This Row],[hour]]&amp;"-"&amp;Tabla1[[#This Row],[cash_type]]&amp;"-"&amp;Tabla1[[#This Row],[card]]&amp;"-"&amp;Tabla1[[#This Row],[coffee_name]]</f>
        <v>lunes-15:32-card-ANON-0000-0000-1170-Americano</v>
      </c>
      <c r="L3420" t="str">
        <f>IF(COUNTIF($K$2:K3420,K3420)=1,"único","repetido")</f>
        <v>único</v>
      </c>
    </row>
    <row r="3421" spans="1:12" x14ac:dyDescent="0.3">
      <c r="A3421" s="1">
        <v>45726</v>
      </c>
      <c r="B3421" s="2">
        <v>45726.65414204861</v>
      </c>
      <c r="C3421" s="2" t="str">
        <f>TEXT(Tabla1[[#This Row],[date]],"mmm")</f>
        <v>mar</v>
      </c>
      <c r="D3421" s="2" t="str">
        <f>TEXT(Tabla1[[#This Row],[date]],"dddd")</f>
        <v>lunes</v>
      </c>
      <c r="E3421" s="2" t="str">
        <f>TEXT(Tabla1[[#This Row],[datetime]],"hh:mm")</f>
        <v>15:41</v>
      </c>
      <c r="F3421" t="s">
        <v>3</v>
      </c>
      <c r="G3421" t="s">
        <v>1226</v>
      </c>
      <c r="H3421" t="str">
        <f>IF(ISBLANK(G3421),"cash",IF(COUNTIF($D$2:D3421,D3421)=1,"Nuevo","frecuente"))</f>
        <v>frecuente</v>
      </c>
      <c r="I3421" s="8">
        <v>35.76</v>
      </c>
      <c r="J3421" t="s">
        <v>9</v>
      </c>
      <c r="K3421" t="str">
        <f>Tabla1[[#This Row],[day_of_the_week]]&amp;"-"&amp;Tabla1[[#This Row],[hour]]&amp;"-"&amp;Tabla1[[#This Row],[cash_type]]&amp;"-"&amp;Tabla1[[#This Row],[card]]&amp;"-"&amp;Tabla1[[#This Row],[coffee_name]]</f>
        <v>lunes-15:41-card-ANON-0000-0000-1212-Hot Chocolate</v>
      </c>
      <c r="L3421" t="str">
        <f>IF(COUNTIF($K$2:K3421,K3421)=1,"único","repetido")</f>
        <v>único</v>
      </c>
    </row>
    <row r="3422" spans="1:12" x14ac:dyDescent="0.3">
      <c r="A3422" s="1">
        <v>45726</v>
      </c>
      <c r="B3422" s="2">
        <v>45726.679173530094</v>
      </c>
      <c r="C3422" s="2" t="str">
        <f>TEXT(Tabla1[[#This Row],[date]],"mmm")</f>
        <v>mar</v>
      </c>
      <c r="D3422" s="2" t="str">
        <f>TEXT(Tabla1[[#This Row],[date]],"dddd")</f>
        <v>lunes</v>
      </c>
      <c r="E3422" s="2" t="str">
        <f>TEXT(Tabla1[[#This Row],[datetime]],"hh:mm")</f>
        <v>16:18</v>
      </c>
      <c r="F3422" t="s">
        <v>3</v>
      </c>
      <c r="G3422" t="s">
        <v>1205</v>
      </c>
      <c r="H3422" t="str">
        <f>IF(ISBLANK(G3422),"cash",IF(COUNTIF($D$2:D3422,D3422)=1,"Nuevo","frecuente"))</f>
        <v>frecuente</v>
      </c>
      <c r="I3422" s="8">
        <v>35.76</v>
      </c>
      <c r="J3422" t="s">
        <v>7</v>
      </c>
      <c r="K3422" t="str">
        <f>Tabla1[[#This Row],[day_of_the_week]]&amp;"-"&amp;Tabla1[[#This Row],[hour]]&amp;"-"&amp;Tabla1[[#This Row],[cash_type]]&amp;"-"&amp;Tabla1[[#This Row],[card]]&amp;"-"&amp;Tabla1[[#This Row],[coffee_name]]</f>
        <v>lunes-16:18-card-ANON-0000-0000-1191-Latte</v>
      </c>
      <c r="L3422" t="str">
        <f>IF(COUNTIF($K$2:K3422,K3422)=1,"único","repetido")</f>
        <v>único</v>
      </c>
    </row>
    <row r="3423" spans="1:12" x14ac:dyDescent="0.3">
      <c r="A3423" s="1">
        <v>45726</v>
      </c>
      <c r="B3423" s="2">
        <v>45726.679794270836</v>
      </c>
      <c r="C3423" s="2" t="str">
        <f>TEXT(Tabla1[[#This Row],[date]],"mmm")</f>
        <v>mar</v>
      </c>
      <c r="D3423" s="2" t="str">
        <f>TEXT(Tabla1[[#This Row],[date]],"dddd")</f>
        <v>lunes</v>
      </c>
      <c r="E3423" s="2" t="str">
        <f>TEXT(Tabla1[[#This Row],[datetime]],"hh:mm")</f>
        <v>16:18</v>
      </c>
      <c r="F3423" t="s">
        <v>3</v>
      </c>
      <c r="G3423" t="s">
        <v>1179</v>
      </c>
      <c r="H3423" t="str">
        <f>IF(ISBLANK(G3423),"cash",IF(COUNTIF($D$2:D3423,D3423)=1,"Nuevo","frecuente"))</f>
        <v>frecuente</v>
      </c>
      <c r="I3423" s="8">
        <v>35.76</v>
      </c>
      <c r="J3423" t="s">
        <v>7</v>
      </c>
      <c r="K3423" t="str">
        <f>Tabla1[[#This Row],[day_of_the_week]]&amp;"-"&amp;Tabla1[[#This Row],[hour]]&amp;"-"&amp;Tabla1[[#This Row],[cash_type]]&amp;"-"&amp;Tabla1[[#This Row],[card]]&amp;"-"&amp;Tabla1[[#This Row],[coffee_name]]</f>
        <v>lunes-16:18-card-ANON-0000-0000-1165-Latte</v>
      </c>
      <c r="L3423" t="str">
        <f>IF(COUNTIF($K$2:K3423,K3423)=1,"único","repetido")</f>
        <v>único</v>
      </c>
    </row>
    <row r="3424" spans="1:12" x14ac:dyDescent="0.3">
      <c r="A3424" s="1">
        <v>45726</v>
      </c>
      <c r="B3424" s="2">
        <v>45726.683627766201</v>
      </c>
      <c r="C3424" s="2" t="str">
        <f>TEXT(Tabla1[[#This Row],[date]],"mmm")</f>
        <v>mar</v>
      </c>
      <c r="D3424" s="2" t="str">
        <f>TEXT(Tabla1[[#This Row],[date]],"dddd")</f>
        <v>lunes</v>
      </c>
      <c r="E3424" s="2" t="str">
        <f>TEXT(Tabla1[[#This Row],[datetime]],"hh:mm")</f>
        <v>16:24</v>
      </c>
      <c r="F3424" t="s">
        <v>3</v>
      </c>
      <c r="G3424" t="s">
        <v>1288</v>
      </c>
      <c r="H3424" t="str">
        <f>IF(ISBLANK(G3424),"cash",IF(COUNTIF($D$2:D3424,D3424)=1,"Nuevo","frecuente"))</f>
        <v>frecuente</v>
      </c>
      <c r="I3424" s="8">
        <v>35.76</v>
      </c>
      <c r="J3424" t="s">
        <v>43</v>
      </c>
      <c r="K3424" t="str">
        <f>Tabla1[[#This Row],[day_of_the_week]]&amp;"-"&amp;Tabla1[[#This Row],[hour]]&amp;"-"&amp;Tabla1[[#This Row],[cash_type]]&amp;"-"&amp;Tabla1[[#This Row],[card]]&amp;"-"&amp;Tabla1[[#This Row],[coffee_name]]</f>
        <v>lunes-16:24-card-ANON-0000-0000-1274-Cappuccino</v>
      </c>
      <c r="L3424" t="str">
        <f>IF(COUNTIF($K$2:K3424,K3424)=1,"único","repetido")</f>
        <v>único</v>
      </c>
    </row>
    <row r="3425" spans="1:12" x14ac:dyDescent="0.3">
      <c r="A3425" s="1">
        <v>45726</v>
      </c>
      <c r="B3425" s="2">
        <v>45726.684403449071</v>
      </c>
      <c r="C3425" s="2" t="str">
        <f>TEXT(Tabla1[[#This Row],[date]],"mmm")</f>
        <v>mar</v>
      </c>
      <c r="D3425" s="2" t="str">
        <f>TEXT(Tabla1[[#This Row],[date]],"dddd")</f>
        <v>lunes</v>
      </c>
      <c r="E3425" s="2" t="str">
        <f>TEXT(Tabla1[[#This Row],[datetime]],"hh:mm")</f>
        <v>16:25</v>
      </c>
      <c r="F3425" t="s">
        <v>3</v>
      </c>
      <c r="G3425" t="s">
        <v>1288</v>
      </c>
      <c r="H3425" t="str">
        <f>IF(ISBLANK(G3425),"cash",IF(COUNTIF($D$2:D3425,D3425)=1,"Nuevo","frecuente"))</f>
        <v>frecuente</v>
      </c>
      <c r="I3425" s="8">
        <v>30.86</v>
      </c>
      <c r="J3425" t="s">
        <v>14</v>
      </c>
      <c r="K3425" t="str">
        <f>Tabla1[[#This Row],[day_of_the_week]]&amp;"-"&amp;Tabla1[[#This Row],[hour]]&amp;"-"&amp;Tabla1[[#This Row],[cash_type]]&amp;"-"&amp;Tabla1[[#This Row],[card]]&amp;"-"&amp;Tabla1[[#This Row],[coffee_name]]</f>
        <v>lunes-16:25-card-ANON-0000-0000-1274-Americano with Milk</v>
      </c>
      <c r="L3425" t="str">
        <f>IF(COUNTIF($K$2:K3425,K3425)=1,"único","repetido")</f>
        <v>único</v>
      </c>
    </row>
    <row r="3426" spans="1:12" x14ac:dyDescent="0.3">
      <c r="A3426" s="1">
        <v>45726</v>
      </c>
      <c r="B3426" s="2">
        <v>45726.76104445602</v>
      </c>
      <c r="C3426" s="2" t="str">
        <f>TEXT(Tabla1[[#This Row],[date]],"mmm")</f>
        <v>mar</v>
      </c>
      <c r="D3426" s="2" t="str">
        <f>TEXT(Tabla1[[#This Row],[date]],"dddd")</f>
        <v>lunes</v>
      </c>
      <c r="E3426" s="2" t="str">
        <f>TEXT(Tabla1[[#This Row],[datetime]],"hh:mm")</f>
        <v>18:15</v>
      </c>
      <c r="F3426" t="s">
        <v>3</v>
      </c>
      <c r="G3426" t="s">
        <v>1184</v>
      </c>
      <c r="H3426" t="str">
        <f>IF(ISBLANK(G3426),"cash",IF(COUNTIF($D$2:D3426,D3426)=1,"Nuevo","frecuente"))</f>
        <v>frecuente</v>
      </c>
      <c r="I3426" s="8">
        <v>25.96</v>
      </c>
      <c r="J3426" t="s">
        <v>11</v>
      </c>
      <c r="K3426" t="str">
        <f>Tabla1[[#This Row],[day_of_the_week]]&amp;"-"&amp;Tabla1[[#This Row],[hour]]&amp;"-"&amp;Tabla1[[#This Row],[cash_type]]&amp;"-"&amp;Tabla1[[#This Row],[card]]&amp;"-"&amp;Tabla1[[#This Row],[coffee_name]]</f>
        <v>lunes-18:15-card-ANON-0000-0000-1170-Americano</v>
      </c>
      <c r="L3426" t="str">
        <f>IF(COUNTIF($K$2:K3426,K3426)=1,"único","repetido")</f>
        <v>único</v>
      </c>
    </row>
    <row r="3427" spans="1:12" x14ac:dyDescent="0.3">
      <c r="A3427" s="1">
        <v>45726</v>
      </c>
      <c r="B3427" s="2">
        <v>45726.783683194444</v>
      </c>
      <c r="C3427" s="2" t="str">
        <f>TEXT(Tabla1[[#This Row],[date]],"mmm")</f>
        <v>mar</v>
      </c>
      <c r="D3427" s="2" t="str">
        <f>TEXT(Tabla1[[#This Row],[date]],"dddd")</f>
        <v>lunes</v>
      </c>
      <c r="E3427" s="2" t="str">
        <f>TEXT(Tabla1[[#This Row],[datetime]],"hh:mm")</f>
        <v>18:48</v>
      </c>
      <c r="F3427" t="s">
        <v>3</v>
      </c>
      <c r="G3427" t="s">
        <v>1271</v>
      </c>
      <c r="H3427" t="str">
        <f>IF(ISBLANK(G3427),"cash",IF(COUNTIF($D$2:D3427,D3427)=1,"Nuevo","frecuente"))</f>
        <v>frecuente</v>
      </c>
      <c r="I3427" s="8">
        <v>35.76</v>
      </c>
      <c r="J3427" t="s">
        <v>7</v>
      </c>
      <c r="K3427" t="str">
        <f>Tabla1[[#This Row],[day_of_the_week]]&amp;"-"&amp;Tabla1[[#This Row],[hour]]&amp;"-"&amp;Tabla1[[#This Row],[cash_type]]&amp;"-"&amp;Tabla1[[#This Row],[card]]&amp;"-"&amp;Tabla1[[#This Row],[coffee_name]]</f>
        <v>lunes-18:48-card-ANON-0000-0000-1257-Latte</v>
      </c>
      <c r="L3427" t="str">
        <f>IF(COUNTIF($K$2:K3427,K3427)=1,"único","repetido")</f>
        <v>único</v>
      </c>
    </row>
    <row r="3428" spans="1:12" x14ac:dyDescent="0.3">
      <c r="A3428" s="1">
        <v>45726</v>
      </c>
      <c r="B3428" s="2">
        <v>45726.784286076392</v>
      </c>
      <c r="C3428" s="2" t="str">
        <f>TEXT(Tabla1[[#This Row],[date]],"mmm")</f>
        <v>mar</v>
      </c>
      <c r="D3428" s="2" t="str">
        <f>TEXT(Tabla1[[#This Row],[date]],"dddd")</f>
        <v>lunes</v>
      </c>
      <c r="E3428" s="2" t="str">
        <f>TEXT(Tabla1[[#This Row],[datetime]],"hh:mm")</f>
        <v>18:49</v>
      </c>
      <c r="F3428" t="s">
        <v>3</v>
      </c>
      <c r="G3428" t="s">
        <v>1271</v>
      </c>
      <c r="H3428" t="str">
        <f>IF(ISBLANK(G3428),"cash",IF(COUNTIF($D$2:D3428,D3428)=1,"Nuevo","frecuente"))</f>
        <v>frecuente</v>
      </c>
      <c r="I3428" s="8">
        <v>35.76</v>
      </c>
      <c r="J3428" t="s">
        <v>7</v>
      </c>
      <c r="K3428" t="str">
        <f>Tabla1[[#This Row],[day_of_the_week]]&amp;"-"&amp;Tabla1[[#This Row],[hour]]&amp;"-"&amp;Tabla1[[#This Row],[cash_type]]&amp;"-"&amp;Tabla1[[#This Row],[card]]&amp;"-"&amp;Tabla1[[#This Row],[coffee_name]]</f>
        <v>lunes-18:49-card-ANON-0000-0000-1257-Latte</v>
      </c>
      <c r="L3428" t="str">
        <f>IF(COUNTIF($K$2:K3428,K3428)=1,"único","repetido")</f>
        <v>único</v>
      </c>
    </row>
    <row r="3429" spans="1:12" x14ac:dyDescent="0.3">
      <c r="A3429" s="1">
        <v>45726</v>
      </c>
      <c r="B3429" s="2">
        <v>45726.810218460647</v>
      </c>
      <c r="C3429" s="2" t="str">
        <f>TEXT(Tabla1[[#This Row],[date]],"mmm")</f>
        <v>mar</v>
      </c>
      <c r="D3429" s="2" t="str">
        <f>TEXT(Tabla1[[#This Row],[date]],"dddd")</f>
        <v>lunes</v>
      </c>
      <c r="E3429" s="2" t="str">
        <f>TEXT(Tabla1[[#This Row],[datetime]],"hh:mm")</f>
        <v>19:26</v>
      </c>
      <c r="F3429" t="s">
        <v>3</v>
      </c>
      <c r="G3429" t="s">
        <v>1171</v>
      </c>
      <c r="H3429" t="str">
        <f>IF(ISBLANK(G3429),"cash",IF(COUNTIF($D$2:D3429,D3429)=1,"Nuevo","frecuente"))</f>
        <v>frecuente</v>
      </c>
      <c r="I3429" s="8">
        <v>30.86</v>
      </c>
      <c r="J3429" t="s">
        <v>14</v>
      </c>
      <c r="K3429" t="str">
        <f>Tabla1[[#This Row],[day_of_the_week]]&amp;"-"&amp;Tabla1[[#This Row],[hour]]&amp;"-"&amp;Tabla1[[#This Row],[cash_type]]&amp;"-"&amp;Tabla1[[#This Row],[card]]&amp;"-"&amp;Tabla1[[#This Row],[coffee_name]]</f>
        <v>lunes-19:26-card-ANON-0000-0000-1157-Americano with Milk</v>
      </c>
      <c r="L3429" t="str">
        <f>IF(COUNTIF($K$2:K3429,K3429)=1,"único","repetido")</f>
        <v>único</v>
      </c>
    </row>
    <row r="3430" spans="1:12" x14ac:dyDescent="0.3">
      <c r="A3430" s="1">
        <v>45727</v>
      </c>
      <c r="B3430" s="2">
        <v>45727.365573750001</v>
      </c>
      <c r="C3430" s="2" t="str">
        <f>TEXT(Tabla1[[#This Row],[date]],"mmm")</f>
        <v>mar</v>
      </c>
      <c r="D3430" s="2" t="str">
        <f>TEXT(Tabla1[[#This Row],[date]],"dddd")</f>
        <v>martes</v>
      </c>
      <c r="E3430" s="2" t="str">
        <f>TEXT(Tabla1[[#This Row],[datetime]],"hh:mm")</f>
        <v>08:46</v>
      </c>
      <c r="F3430" t="s">
        <v>3</v>
      </c>
      <c r="G3430" t="s">
        <v>1184</v>
      </c>
      <c r="H3430" t="str">
        <f>IF(ISBLANK(G3430),"cash",IF(COUNTIF($D$2:D3430,D3430)=1,"Nuevo","frecuente"))</f>
        <v>frecuente</v>
      </c>
      <c r="I3430" s="8">
        <v>25.96</v>
      </c>
      <c r="J3430" t="s">
        <v>11</v>
      </c>
      <c r="K3430" t="str">
        <f>Tabla1[[#This Row],[day_of_the_week]]&amp;"-"&amp;Tabla1[[#This Row],[hour]]&amp;"-"&amp;Tabla1[[#This Row],[cash_type]]&amp;"-"&amp;Tabla1[[#This Row],[card]]&amp;"-"&amp;Tabla1[[#This Row],[coffee_name]]</f>
        <v>martes-08:46-card-ANON-0000-0000-1170-Americano</v>
      </c>
      <c r="L3430" t="str">
        <f>IF(COUNTIF($K$2:K3430,K3430)=1,"único","repetido")</f>
        <v>único</v>
      </c>
    </row>
    <row r="3431" spans="1:12" x14ac:dyDescent="0.3">
      <c r="A3431" s="1">
        <v>45727</v>
      </c>
      <c r="B3431" s="2">
        <v>45727.383653819445</v>
      </c>
      <c r="C3431" s="2" t="str">
        <f>TEXT(Tabla1[[#This Row],[date]],"mmm")</f>
        <v>mar</v>
      </c>
      <c r="D3431" s="2" t="str">
        <f>TEXT(Tabla1[[#This Row],[date]],"dddd")</f>
        <v>martes</v>
      </c>
      <c r="E3431" s="2" t="str">
        <f>TEXT(Tabla1[[#This Row],[datetime]],"hh:mm")</f>
        <v>09:12</v>
      </c>
      <c r="F3431" t="s">
        <v>3</v>
      </c>
      <c r="G3431" t="s">
        <v>1177</v>
      </c>
      <c r="H3431" t="str">
        <f>IF(ISBLANK(G3431),"cash",IF(COUNTIF($D$2:D3431,D3431)=1,"Nuevo","frecuente"))</f>
        <v>frecuente</v>
      </c>
      <c r="I3431" s="8">
        <v>35.76</v>
      </c>
      <c r="J3431" t="s">
        <v>43</v>
      </c>
      <c r="K3431" t="str">
        <f>Tabla1[[#This Row],[day_of_the_week]]&amp;"-"&amp;Tabla1[[#This Row],[hour]]&amp;"-"&amp;Tabla1[[#This Row],[cash_type]]&amp;"-"&amp;Tabla1[[#This Row],[card]]&amp;"-"&amp;Tabla1[[#This Row],[coffee_name]]</f>
        <v>martes-09:12-card-ANON-0000-0000-1163-Cappuccino</v>
      </c>
      <c r="L3431" t="str">
        <f>IF(COUNTIF($K$2:K3431,K3431)=1,"único","repetido")</f>
        <v>único</v>
      </c>
    </row>
    <row r="3432" spans="1:12" x14ac:dyDescent="0.3">
      <c r="A3432" s="1">
        <v>45727</v>
      </c>
      <c r="B3432" s="2">
        <v>45727.39380096065</v>
      </c>
      <c r="C3432" s="2" t="str">
        <f>TEXT(Tabla1[[#This Row],[date]],"mmm")</f>
        <v>mar</v>
      </c>
      <c r="D3432" s="2" t="str">
        <f>TEXT(Tabla1[[#This Row],[date]],"dddd")</f>
        <v>martes</v>
      </c>
      <c r="E3432" s="2" t="str">
        <f>TEXT(Tabla1[[#This Row],[datetime]],"hh:mm")</f>
        <v>09:27</v>
      </c>
      <c r="F3432" t="s">
        <v>3</v>
      </c>
      <c r="G3432" t="s">
        <v>1289</v>
      </c>
      <c r="H3432" t="str">
        <f>IF(ISBLANK(G3432),"cash",IF(COUNTIF($D$2:D3432,D3432)=1,"Nuevo","frecuente"))</f>
        <v>frecuente</v>
      </c>
      <c r="I3432" s="8">
        <v>35.76</v>
      </c>
      <c r="J3432" t="s">
        <v>7</v>
      </c>
      <c r="K3432" t="str">
        <f>Tabla1[[#This Row],[day_of_the_week]]&amp;"-"&amp;Tabla1[[#This Row],[hour]]&amp;"-"&amp;Tabla1[[#This Row],[cash_type]]&amp;"-"&amp;Tabla1[[#This Row],[card]]&amp;"-"&amp;Tabla1[[#This Row],[coffee_name]]</f>
        <v>martes-09:27-card-ANON-0000-0000-1275-Latte</v>
      </c>
      <c r="L3432" t="str">
        <f>IF(COUNTIF($K$2:K3432,K3432)=1,"único","repetido")</f>
        <v>único</v>
      </c>
    </row>
    <row r="3433" spans="1:12" x14ac:dyDescent="0.3">
      <c r="A3433" s="1">
        <v>45727</v>
      </c>
      <c r="B3433" s="2">
        <v>45727.43539136574</v>
      </c>
      <c r="C3433" s="2" t="str">
        <f>TEXT(Tabla1[[#This Row],[date]],"mmm")</f>
        <v>mar</v>
      </c>
      <c r="D3433" s="2" t="str">
        <f>TEXT(Tabla1[[#This Row],[date]],"dddd")</f>
        <v>martes</v>
      </c>
      <c r="E3433" s="2" t="str">
        <f>TEXT(Tabla1[[#This Row],[datetime]],"hh:mm")</f>
        <v>10:26</v>
      </c>
      <c r="F3433" t="s">
        <v>3</v>
      </c>
      <c r="G3433" t="s">
        <v>1184</v>
      </c>
      <c r="H3433" t="str">
        <f>IF(ISBLANK(G3433),"cash",IF(COUNTIF($D$2:D3433,D3433)=1,"Nuevo","frecuente"))</f>
        <v>frecuente</v>
      </c>
      <c r="I3433" s="8">
        <v>25.96</v>
      </c>
      <c r="J3433" t="s">
        <v>11</v>
      </c>
      <c r="K3433" t="str">
        <f>Tabla1[[#This Row],[day_of_the_week]]&amp;"-"&amp;Tabla1[[#This Row],[hour]]&amp;"-"&amp;Tabla1[[#This Row],[cash_type]]&amp;"-"&amp;Tabla1[[#This Row],[card]]&amp;"-"&amp;Tabla1[[#This Row],[coffee_name]]</f>
        <v>martes-10:26-card-ANON-0000-0000-1170-Americano</v>
      </c>
      <c r="L3433" t="str">
        <f>IF(COUNTIF($K$2:K3433,K3433)=1,"único","repetido")</f>
        <v>único</v>
      </c>
    </row>
    <row r="3434" spans="1:12" x14ac:dyDescent="0.3">
      <c r="A3434" s="1">
        <v>45727</v>
      </c>
      <c r="B3434" s="2">
        <v>45727.523152256945</v>
      </c>
      <c r="C3434" s="2" t="str">
        <f>TEXT(Tabla1[[#This Row],[date]],"mmm")</f>
        <v>mar</v>
      </c>
      <c r="D3434" s="2" t="str">
        <f>TEXT(Tabla1[[#This Row],[date]],"dddd")</f>
        <v>martes</v>
      </c>
      <c r="E3434" s="2" t="str">
        <f>TEXT(Tabla1[[#This Row],[datetime]],"hh:mm")</f>
        <v>12:33</v>
      </c>
      <c r="F3434" t="s">
        <v>3</v>
      </c>
      <c r="G3434" t="s">
        <v>1184</v>
      </c>
      <c r="H3434" t="str">
        <f>IF(ISBLANK(G3434),"cash",IF(COUNTIF($D$2:D3434,D3434)=1,"Nuevo","frecuente"))</f>
        <v>frecuente</v>
      </c>
      <c r="I3434" s="8">
        <v>25.96</v>
      </c>
      <c r="J3434" t="s">
        <v>11</v>
      </c>
      <c r="K3434" t="str">
        <f>Tabla1[[#This Row],[day_of_the_week]]&amp;"-"&amp;Tabla1[[#This Row],[hour]]&amp;"-"&amp;Tabla1[[#This Row],[cash_type]]&amp;"-"&amp;Tabla1[[#This Row],[card]]&amp;"-"&amp;Tabla1[[#This Row],[coffee_name]]</f>
        <v>martes-12:33-card-ANON-0000-0000-1170-Americano</v>
      </c>
      <c r="L3434" t="str">
        <f>IF(COUNTIF($K$2:K3434,K3434)=1,"único","repetido")</f>
        <v>único</v>
      </c>
    </row>
    <row r="3435" spans="1:12" x14ac:dyDescent="0.3">
      <c r="A3435" s="1">
        <v>45727</v>
      </c>
      <c r="B3435" s="2">
        <v>45727.553410763889</v>
      </c>
      <c r="C3435" s="2" t="str">
        <f>TEXT(Tabla1[[#This Row],[date]],"mmm")</f>
        <v>mar</v>
      </c>
      <c r="D3435" s="2" t="str">
        <f>TEXT(Tabla1[[#This Row],[date]],"dddd")</f>
        <v>martes</v>
      </c>
      <c r="E3435" s="2" t="str">
        <f>TEXT(Tabla1[[#This Row],[datetime]],"hh:mm")</f>
        <v>13:16</v>
      </c>
      <c r="F3435" t="s">
        <v>3</v>
      </c>
      <c r="G3435" t="s">
        <v>1185</v>
      </c>
      <c r="H3435" t="str">
        <f>IF(ISBLANK(G3435),"cash",IF(COUNTIF($D$2:D3435,D3435)=1,"Nuevo","frecuente"))</f>
        <v>frecuente</v>
      </c>
      <c r="I3435" s="8">
        <v>25.96</v>
      </c>
      <c r="J3435" t="s">
        <v>11</v>
      </c>
      <c r="K3435" t="str">
        <f>Tabla1[[#This Row],[day_of_the_week]]&amp;"-"&amp;Tabla1[[#This Row],[hour]]&amp;"-"&amp;Tabla1[[#This Row],[cash_type]]&amp;"-"&amp;Tabla1[[#This Row],[card]]&amp;"-"&amp;Tabla1[[#This Row],[coffee_name]]</f>
        <v>martes-13:16-card-ANON-0000-0000-1171-Americano</v>
      </c>
      <c r="L3435" t="str">
        <f>IF(COUNTIF($K$2:K3435,K3435)=1,"único","repetido")</f>
        <v>único</v>
      </c>
    </row>
    <row r="3436" spans="1:12" x14ac:dyDescent="0.3">
      <c r="A3436" s="1">
        <v>45727</v>
      </c>
      <c r="B3436" s="2">
        <v>45727.687165069445</v>
      </c>
      <c r="C3436" s="2" t="str">
        <f>TEXT(Tabla1[[#This Row],[date]],"mmm")</f>
        <v>mar</v>
      </c>
      <c r="D3436" s="2" t="str">
        <f>TEXT(Tabla1[[#This Row],[date]],"dddd")</f>
        <v>martes</v>
      </c>
      <c r="E3436" s="2" t="str">
        <f>TEXT(Tabla1[[#This Row],[datetime]],"hh:mm")</f>
        <v>16:29</v>
      </c>
      <c r="F3436" t="s">
        <v>3</v>
      </c>
      <c r="G3436" t="s">
        <v>1290</v>
      </c>
      <c r="H3436" t="str">
        <f>IF(ISBLANK(G3436),"cash",IF(COUNTIF($D$2:D3436,D3436)=1,"Nuevo","frecuente"))</f>
        <v>frecuente</v>
      </c>
      <c r="I3436" s="8">
        <v>35.76</v>
      </c>
      <c r="J3436" t="s">
        <v>9</v>
      </c>
      <c r="K3436" t="str">
        <f>Tabla1[[#This Row],[day_of_the_week]]&amp;"-"&amp;Tabla1[[#This Row],[hour]]&amp;"-"&amp;Tabla1[[#This Row],[cash_type]]&amp;"-"&amp;Tabla1[[#This Row],[card]]&amp;"-"&amp;Tabla1[[#This Row],[coffee_name]]</f>
        <v>martes-16:29-card-ANON-0000-0000-1276-Hot Chocolate</v>
      </c>
      <c r="L3436" t="str">
        <f>IF(COUNTIF($K$2:K3436,K3436)=1,"único","repetido")</f>
        <v>único</v>
      </c>
    </row>
    <row r="3437" spans="1:12" x14ac:dyDescent="0.3">
      <c r="A3437" s="1">
        <v>45727</v>
      </c>
      <c r="B3437" s="2">
        <v>45727.687686215279</v>
      </c>
      <c r="C3437" s="2" t="str">
        <f>TEXT(Tabla1[[#This Row],[date]],"mmm")</f>
        <v>mar</v>
      </c>
      <c r="D3437" s="2" t="str">
        <f>TEXT(Tabla1[[#This Row],[date]],"dddd")</f>
        <v>martes</v>
      </c>
      <c r="E3437" s="2" t="str">
        <f>TEXT(Tabla1[[#This Row],[datetime]],"hh:mm")</f>
        <v>16:30</v>
      </c>
      <c r="F3437" t="s">
        <v>3</v>
      </c>
      <c r="G3437" t="s">
        <v>1290</v>
      </c>
      <c r="H3437" t="str">
        <f>IF(ISBLANK(G3437),"cash",IF(COUNTIF($D$2:D3437,D3437)=1,"Nuevo","frecuente"))</f>
        <v>frecuente</v>
      </c>
      <c r="I3437" s="8">
        <v>35.76</v>
      </c>
      <c r="J3437" t="s">
        <v>18</v>
      </c>
      <c r="K3437" t="str">
        <f>Tabla1[[#This Row],[day_of_the_week]]&amp;"-"&amp;Tabla1[[#This Row],[hour]]&amp;"-"&amp;Tabla1[[#This Row],[cash_type]]&amp;"-"&amp;Tabla1[[#This Row],[card]]&amp;"-"&amp;Tabla1[[#This Row],[coffee_name]]</f>
        <v>martes-16:30-card-ANON-0000-0000-1276-Cocoa</v>
      </c>
      <c r="L3437" t="str">
        <f>IF(COUNTIF($K$2:K3437,K3437)=1,"único","repetido")</f>
        <v>único</v>
      </c>
    </row>
    <row r="3438" spans="1:12" x14ac:dyDescent="0.3">
      <c r="A3438" s="1">
        <v>45727</v>
      </c>
      <c r="B3438" s="2">
        <v>45727.701166087965</v>
      </c>
      <c r="C3438" s="2" t="str">
        <f>TEXT(Tabla1[[#This Row],[date]],"mmm")</f>
        <v>mar</v>
      </c>
      <c r="D3438" s="2" t="str">
        <f>TEXT(Tabla1[[#This Row],[date]],"dddd")</f>
        <v>martes</v>
      </c>
      <c r="E3438" s="2" t="str">
        <f>TEXT(Tabla1[[#This Row],[datetime]],"hh:mm")</f>
        <v>16:49</v>
      </c>
      <c r="F3438" t="s">
        <v>3</v>
      </c>
      <c r="G3438" t="s">
        <v>1224</v>
      </c>
      <c r="H3438" t="str">
        <f>IF(ISBLANK(G3438),"cash",IF(COUNTIF($D$2:D3438,D3438)=1,"Nuevo","frecuente"))</f>
        <v>frecuente</v>
      </c>
      <c r="I3438" s="8">
        <v>35.76</v>
      </c>
      <c r="J3438" t="s">
        <v>9</v>
      </c>
      <c r="K3438" t="str">
        <f>Tabla1[[#This Row],[day_of_the_week]]&amp;"-"&amp;Tabla1[[#This Row],[hour]]&amp;"-"&amp;Tabla1[[#This Row],[cash_type]]&amp;"-"&amp;Tabla1[[#This Row],[card]]&amp;"-"&amp;Tabla1[[#This Row],[coffee_name]]</f>
        <v>martes-16:49-card-ANON-0000-0000-1210-Hot Chocolate</v>
      </c>
      <c r="L3438" t="str">
        <f>IF(COUNTIF($K$2:K3438,K3438)=1,"único","repetido")</f>
        <v>único</v>
      </c>
    </row>
    <row r="3439" spans="1:12" x14ac:dyDescent="0.3">
      <c r="A3439" s="1">
        <v>45727</v>
      </c>
      <c r="B3439" s="2">
        <v>45727.740859178244</v>
      </c>
      <c r="C3439" s="2" t="str">
        <f>TEXT(Tabla1[[#This Row],[date]],"mmm")</f>
        <v>mar</v>
      </c>
      <c r="D3439" s="2" t="str">
        <f>TEXT(Tabla1[[#This Row],[date]],"dddd")</f>
        <v>martes</v>
      </c>
      <c r="E3439" s="2" t="str">
        <f>TEXT(Tabla1[[#This Row],[datetime]],"hh:mm")</f>
        <v>17:46</v>
      </c>
      <c r="F3439" t="s">
        <v>3</v>
      </c>
      <c r="G3439" t="s">
        <v>1198</v>
      </c>
      <c r="H3439" t="str">
        <f>IF(ISBLANK(G3439),"cash",IF(COUNTIF($D$2:D3439,D3439)=1,"Nuevo","frecuente"))</f>
        <v>frecuente</v>
      </c>
      <c r="I3439" s="8">
        <v>35.76</v>
      </c>
      <c r="J3439" t="s">
        <v>43</v>
      </c>
      <c r="K3439" t="str">
        <f>Tabla1[[#This Row],[day_of_the_week]]&amp;"-"&amp;Tabla1[[#This Row],[hour]]&amp;"-"&amp;Tabla1[[#This Row],[cash_type]]&amp;"-"&amp;Tabla1[[#This Row],[card]]&amp;"-"&amp;Tabla1[[#This Row],[coffee_name]]</f>
        <v>martes-17:46-card-ANON-0000-0000-1184-Cappuccino</v>
      </c>
      <c r="L3439" t="str">
        <f>IF(COUNTIF($K$2:K3439,K3439)=1,"único","repetido")</f>
        <v>único</v>
      </c>
    </row>
    <row r="3440" spans="1:12" x14ac:dyDescent="0.3">
      <c r="A3440" s="1">
        <v>45727</v>
      </c>
      <c r="B3440" s="2">
        <v>45727.789492037038</v>
      </c>
      <c r="C3440" s="2" t="str">
        <f>TEXT(Tabla1[[#This Row],[date]],"mmm")</f>
        <v>mar</v>
      </c>
      <c r="D3440" s="2" t="str">
        <f>TEXT(Tabla1[[#This Row],[date]],"dddd")</f>
        <v>martes</v>
      </c>
      <c r="E3440" s="2" t="str">
        <f>TEXT(Tabla1[[#This Row],[datetime]],"hh:mm")</f>
        <v>18:56</v>
      </c>
      <c r="F3440" t="s">
        <v>3</v>
      </c>
      <c r="G3440" t="s">
        <v>1171</v>
      </c>
      <c r="H3440" t="str">
        <f>IF(ISBLANK(G3440),"cash",IF(COUNTIF($D$2:D3440,D3440)=1,"Nuevo","frecuente"))</f>
        <v>frecuente</v>
      </c>
      <c r="I3440" s="8">
        <v>30.86</v>
      </c>
      <c r="J3440" t="s">
        <v>14</v>
      </c>
      <c r="K3440" t="str">
        <f>Tabla1[[#This Row],[day_of_the_week]]&amp;"-"&amp;Tabla1[[#This Row],[hour]]&amp;"-"&amp;Tabla1[[#This Row],[cash_type]]&amp;"-"&amp;Tabla1[[#This Row],[card]]&amp;"-"&amp;Tabla1[[#This Row],[coffee_name]]</f>
        <v>martes-18:56-card-ANON-0000-0000-1157-Americano with Milk</v>
      </c>
      <c r="L3440" t="str">
        <f>IF(COUNTIF($K$2:K3440,K3440)=1,"único","repetido")</f>
        <v>único</v>
      </c>
    </row>
    <row r="3441" spans="1:12" x14ac:dyDescent="0.3">
      <c r="A3441" s="1">
        <v>45727</v>
      </c>
      <c r="B3441" s="2">
        <v>45727.796694143515</v>
      </c>
      <c r="C3441" s="2" t="str">
        <f>TEXT(Tabla1[[#This Row],[date]],"mmm")</f>
        <v>mar</v>
      </c>
      <c r="D3441" s="2" t="str">
        <f>TEXT(Tabla1[[#This Row],[date]],"dddd")</f>
        <v>martes</v>
      </c>
      <c r="E3441" s="2" t="str">
        <f>TEXT(Tabla1[[#This Row],[datetime]],"hh:mm")</f>
        <v>19:07</v>
      </c>
      <c r="F3441" t="s">
        <v>3</v>
      </c>
      <c r="G3441" t="s">
        <v>1223</v>
      </c>
      <c r="H3441" t="str">
        <f>IF(ISBLANK(G3441),"cash",IF(COUNTIF($D$2:D3441,D3441)=1,"Nuevo","frecuente"))</f>
        <v>frecuente</v>
      </c>
      <c r="I3441" s="8">
        <v>35.76</v>
      </c>
      <c r="J3441" t="s">
        <v>7</v>
      </c>
      <c r="K3441" t="str">
        <f>Tabla1[[#This Row],[day_of_the_week]]&amp;"-"&amp;Tabla1[[#This Row],[hour]]&amp;"-"&amp;Tabla1[[#This Row],[cash_type]]&amp;"-"&amp;Tabla1[[#This Row],[card]]&amp;"-"&amp;Tabla1[[#This Row],[coffee_name]]</f>
        <v>martes-19:07-card-ANON-0000-0000-1209-Latte</v>
      </c>
      <c r="L3441" t="str">
        <f>IF(COUNTIF($K$2:K3441,K3441)=1,"único","repetido")</f>
        <v>único</v>
      </c>
    </row>
    <row r="3442" spans="1:12" x14ac:dyDescent="0.3">
      <c r="A3442" s="1">
        <v>45727</v>
      </c>
      <c r="B3442" s="2">
        <v>45727.839540844907</v>
      </c>
      <c r="C3442" s="2" t="str">
        <f>TEXT(Tabla1[[#This Row],[date]],"mmm")</f>
        <v>mar</v>
      </c>
      <c r="D3442" s="2" t="str">
        <f>TEXT(Tabla1[[#This Row],[date]],"dddd")</f>
        <v>martes</v>
      </c>
      <c r="E3442" s="2" t="str">
        <f>TEXT(Tabla1[[#This Row],[datetime]],"hh:mm")</f>
        <v>20:08</v>
      </c>
      <c r="F3442" t="s">
        <v>3</v>
      </c>
      <c r="G3442" t="s">
        <v>1199</v>
      </c>
      <c r="H3442" t="str">
        <f>IF(ISBLANK(G3442),"cash",IF(COUNTIF($D$2:D3442,D3442)=1,"Nuevo","frecuente"))</f>
        <v>frecuente</v>
      </c>
      <c r="I3442" s="8">
        <v>35.76</v>
      </c>
      <c r="J3442" t="s">
        <v>18</v>
      </c>
      <c r="K3442" t="str">
        <f>Tabla1[[#This Row],[day_of_the_week]]&amp;"-"&amp;Tabla1[[#This Row],[hour]]&amp;"-"&amp;Tabla1[[#This Row],[cash_type]]&amp;"-"&amp;Tabla1[[#This Row],[card]]&amp;"-"&amp;Tabla1[[#This Row],[coffee_name]]</f>
        <v>martes-20:08-card-ANON-0000-0000-1185-Cocoa</v>
      </c>
      <c r="L3442" t="str">
        <f>IF(COUNTIF($K$2:K3442,K3442)=1,"único","repetido")</f>
        <v>único</v>
      </c>
    </row>
    <row r="3443" spans="1:12" x14ac:dyDescent="0.3">
      <c r="A3443" s="1">
        <v>45728</v>
      </c>
      <c r="B3443" s="2">
        <v>45728.46642877315</v>
      </c>
      <c r="C3443" s="2" t="str">
        <f>TEXT(Tabla1[[#This Row],[date]],"mmm")</f>
        <v>mar</v>
      </c>
      <c r="D3443" s="2" t="str">
        <f>TEXT(Tabla1[[#This Row],[date]],"dddd")</f>
        <v>miércoles</v>
      </c>
      <c r="E3443" s="2" t="str">
        <f>TEXT(Tabla1[[#This Row],[datetime]],"hh:mm")</f>
        <v>11:11</v>
      </c>
      <c r="F3443" t="s">
        <v>3</v>
      </c>
      <c r="G3443" t="s">
        <v>1291</v>
      </c>
      <c r="H3443" t="str">
        <f>IF(ISBLANK(G3443),"cash",IF(COUNTIF($D$2:D3443,D3443)=1,"Nuevo","frecuente"))</f>
        <v>frecuente</v>
      </c>
      <c r="I3443" s="8">
        <v>35.76</v>
      </c>
      <c r="J3443" t="s">
        <v>18</v>
      </c>
      <c r="K3443" t="str">
        <f>Tabla1[[#This Row],[day_of_the_week]]&amp;"-"&amp;Tabla1[[#This Row],[hour]]&amp;"-"&amp;Tabla1[[#This Row],[cash_type]]&amp;"-"&amp;Tabla1[[#This Row],[card]]&amp;"-"&amp;Tabla1[[#This Row],[coffee_name]]</f>
        <v>miércoles-11:11-card-ANON-0000-0000-1277-Cocoa</v>
      </c>
      <c r="L3443" t="str">
        <f>IF(COUNTIF($K$2:K3443,K3443)=1,"único","repetido")</f>
        <v>único</v>
      </c>
    </row>
    <row r="3444" spans="1:12" x14ac:dyDescent="0.3">
      <c r="A3444" s="1">
        <v>45728</v>
      </c>
      <c r="B3444" s="2">
        <v>45728.49136871528</v>
      </c>
      <c r="C3444" s="2" t="str">
        <f>TEXT(Tabla1[[#This Row],[date]],"mmm")</f>
        <v>mar</v>
      </c>
      <c r="D3444" s="2" t="str">
        <f>TEXT(Tabla1[[#This Row],[date]],"dddd")</f>
        <v>miércoles</v>
      </c>
      <c r="E3444" s="2" t="str">
        <f>TEXT(Tabla1[[#This Row],[datetime]],"hh:mm")</f>
        <v>11:47</v>
      </c>
      <c r="F3444" t="s">
        <v>3</v>
      </c>
      <c r="G3444" t="s">
        <v>1175</v>
      </c>
      <c r="H3444" t="str">
        <f>IF(ISBLANK(G3444),"cash",IF(COUNTIF($D$2:D3444,D3444)=1,"Nuevo","frecuente"))</f>
        <v>frecuente</v>
      </c>
      <c r="I3444" s="8">
        <v>30.86</v>
      </c>
      <c r="J3444" t="s">
        <v>14</v>
      </c>
      <c r="K3444" t="str">
        <f>Tabla1[[#This Row],[day_of_the_week]]&amp;"-"&amp;Tabla1[[#This Row],[hour]]&amp;"-"&amp;Tabla1[[#This Row],[cash_type]]&amp;"-"&amp;Tabla1[[#This Row],[card]]&amp;"-"&amp;Tabla1[[#This Row],[coffee_name]]</f>
        <v>miércoles-11:47-card-ANON-0000-0000-1161-Americano with Milk</v>
      </c>
      <c r="L3444" t="str">
        <f>IF(COUNTIF($K$2:K3444,K3444)=1,"único","repetido")</f>
        <v>único</v>
      </c>
    </row>
    <row r="3445" spans="1:12" x14ac:dyDescent="0.3">
      <c r="A3445" s="1">
        <v>45728</v>
      </c>
      <c r="B3445" s="2">
        <v>45728.49323378472</v>
      </c>
      <c r="C3445" s="2" t="str">
        <f>TEXT(Tabla1[[#This Row],[date]],"mmm")</f>
        <v>mar</v>
      </c>
      <c r="D3445" s="2" t="str">
        <f>TEXT(Tabla1[[#This Row],[date]],"dddd")</f>
        <v>miércoles</v>
      </c>
      <c r="E3445" s="2" t="str">
        <f>TEXT(Tabla1[[#This Row],[datetime]],"hh:mm")</f>
        <v>11:50</v>
      </c>
      <c r="F3445" t="s">
        <v>3</v>
      </c>
      <c r="G3445" t="s">
        <v>1175</v>
      </c>
      <c r="H3445" t="str">
        <f>IF(ISBLANK(G3445),"cash",IF(COUNTIF($D$2:D3445,D3445)=1,"Nuevo","frecuente"))</f>
        <v>frecuente</v>
      </c>
      <c r="I3445" s="8">
        <v>35.76</v>
      </c>
      <c r="J3445" t="s">
        <v>43</v>
      </c>
      <c r="K3445" t="str">
        <f>Tabla1[[#This Row],[day_of_the_week]]&amp;"-"&amp;Tabla1[[#This Row],[hour]]&amp;"-"&amp;Tabla1[[#This Row],[cash_type]]&amp;"-"&amp;Tabla1[[#This Row],[card]]&amp;"-"&amp;Tabla1[[#This Row],[coffee_name]]</f>
        <v>miércoles-11:50-card-ANON-0000-0000-1161-Cappuccino</v>
      </c>
      <c r="L3445" t="str">
        <f>IF(COUNTIF($K$2:K3445,K3445)=1,"único","repetido")</f>
        <v>único</v>
      </c>
    </row>
    <row r="3446" spans="1:12" x14ac:dyDescent="0.3">
      <c r="A3446" s="1">
        <v>45728</v>
      </c>
      <c r="B3446" s="2">
        <v>45728.497174293982</v>
      </c>
      <c r="C3446" s="2" t="str">
        <f>TEXT(Tabla1[[#This Row],[date]],"mmm")</f>
        <v>mar</v>
      </c>
      <c r="D3446" s="2" t="str">
        <f>TEXT(Tabla1[[#This Row],[date]],"dddd")</f>
        <v>miércoles</v>
      </c>
      <c r="E3446" s="2" t="str">
        <f>TEXT(Tabla1[[#This Row],[datetime]],"hh:mm")</f>
        <v>11:55</v>
      </c>
      <c r="F3446" t="s">
        <v>3</v>
      </c>
      <c r="G3446" t="s">
        <v>1177</v>
      </c>
      <c r="H3446" t="str">
        <f>IF(ISBLANK(G3446),"cash",IF(COUNTIF($D$2:D3446,D3446)=1,"Nuevo","frecuente"))</f>
        <v>frecuente</v>
      </c>
      <c r="I3446" s="8">
        <v>25.96</v>
      </c>
      <c r="J3446" t="s">
        <v>11</v>
      </c>
      <c r="K3446" t="str">
        <f>Tabla1[[#This Row],[day_of_the_week]]&amp;"-"&amp;Tabla1[[#This Row],[hour]]&amp;"-"&amp;Tabla1[[#This Row],[cash_type]]&amp;"-"&amp;Tabla1[[#This Row],[card]]&amp;"-"&amp;Tabla1[[#This Row],[coffee_name]]</f>
        <v>miércoles-11:55-card-ANON-0000-0000-1163-Americano</v>
      </c>
      <c r="L3446" t="str">
        <f>IF(COUNTIF($K$2:K3446,K3446)=1,"único","repetido")</f>
        <v>único</v>
      </c>
    </row>
    <row r="3447" spans="1:12" x14ac:dyDescent="0.3">
      <c r="A3447" s="1">
        <v>45728</v>
      </c>
      <c r="B3447" s="2">
        <v>45728.497788182867</v>
      </c>
      <c r="C3447" s="2" t="str">
        <f>TEXT(Tabla1[[#This Row],[date]],"mmm")</f>
        <v>mar</v>
      </c>
      <c r="D3447" s="2" t="str">
        <f>TEXT(Tabla1[[#This Row],[date]],"dddd")</f>
        <v>miércoles</v>
      </c>
      <c r="E3447" s="2" t="str">
        <f>TEXT(Tabla1[[#This Row],[datetime]],"hh:mm")</f>
        <v>11:56</v>
      </c>
      <c r="F3447" t="s">
        <v>3</v>
      </c>
      <c r="G3447" t="s">
        <v>1177</v>
      </c>
      <c r="H3447" t="str">
        <f>IF(ISBLANK(G3447),"cash",IF(COUNTIF($D$2:D3447,D3447)=1,"Nuevo","frecuente"))</f>
        <v>frecuente</v>
      </c>
      <c r="I3447" s="8">
        <v>25.96</v>
      </c>
      <c r="J3447" t="s">
        <v>11</v>
      </c>
      <c r="K3447" t="str">
        <f>Tabla1[[#This Row],[day_of_the_week]]&amp;"-"&amp;Tabla1[[#This Row],[hour]]&amp;"-"&amp;Tabla1[[#This Row],[cash_type]]&amp;"-"&amp;Tabla1[[#This Row],[card]]&amp;"-"&amp;Tabla1[[#This Row],[coffee_name]]</f>
        <v>miércoles-11:56-card-ANON-0000-0000-1163-Americano</v>
      </c>
      <c r="L3447" t="str">
        <f>IF(COUNTIF($K$2:K3447,K3447)=1,"único","repetido")</f>
        <v>único</v>
      </c>
    </row>
    <row r="3448" spans="1:12" x14ac:dyDescent="0.3">
      <c r="A3448" s="1">
        <v>45728</v>
      </c>
      <c r="B3448" s="2">
        <v>45728.504294652776</v>
      </c>
      <c r="C3448" s="2" t="str">
        <f>TEXT(Tabla1[[#This Row],[date]],"mmm")</f>
        <v>mar</v>
      </c>
      <c r="D3448" s="2" t="str">
        <f>TEXT(Tabla1[[#This Row],[date]],"dddd")</f>
        <v>miércoles</v>
      </c>
      <c r="E3448" s="2" t="str">
        <f>TEXT(Tabla1[[#This Row],[datetime]],"hh:mm")</f>
        <v>12:06</v>
      </c>
      <c r="F3448" t="s">
        <v>3</v>
      </c>
      <c r="G3448" t="s">
        <v>1292</v>
      </c>
      <c r="H3448" t="str">
        <f>IF(ISBLANK(G3448),"cash",IF(COUNTIF($D$2:D3448,D3448)=1,"Nuevo","frecuente"))</f>
        <v>frecuente</v>
      </c>
      <c r="I3448" s="8">
        <v>25.96</v>
      </c>
      <c r="J3448" t="s">
        <v>11</v>
      </c>
      <c r="K3448" t="str">
        <f>Tabla1[[#This Row],[day_of_the_week]]&amp;"-"&amp;Tabla1[[#This Row],[hour]]&amp;"-"&amp;Tabla1[[#This Row],[cash_type]]&amp;"-"&amp;Tabla1[[#This Row],[card]]&amp;"-"&amp;Tabla1[[#This Row],[coffee_name]]</f>
        <v>miércoles-12:06-card-ANON-0000-0000-1278-Americano</v>
      </c>
      <c r="L3448" t="str">
        <f>IF(COUNTIF($K$2:K3448,K3448)=1,"único","repetido")</f>
        <v>único</v>
      </c>
    </row>
    <row r="3449" spans="1:12" x14ac:dyDescent="0.3">
      <c r="A3449" s="1">
        <v>45728</v>
      </c>
      <c r="B3449" s="2">
        <v>45728.538639027778</v>
      </c>
      <c r="C3449" s="2" t="str">
        <f>TEXT(Tabla1[[#This Row],[date]],"mmm")</f>
        <v>mar</v>
      </c>
      <c r="D3449" s="2" t="str">
        <f>TEXT(Tabla1[[#This Row],[date]],"dddd")</f>
        <v>miércoles</v>
      </c>
      <c r="E3449" s="2" t="str">
        <f>TEXT(Tabla1[[#This Row],[datetime]],"hh:mm")</f>
        <v>12:55</v>
      </c>
      <c r="F3449" t="s">
        <v>3</v>
      </c>
      <c r="G3449" t="s">
        <v>1293</v>
      </c>
      <c r="H3449" t="str">
        <f>IF(ISBLANK(G3449),"cash",IF(COUNTIF($D$2:D3449,D3449)=1,"Nuevo","frecuente"))</f>
        <v>frecuente</v>
      </c>
      <c r="I3449" s="8">
        <v>35.76</v>
      </c>
      <c r="J3449" t="s">
        <v>9</v>
      </c>
      <c r="K3449" t="str">
        <f>Tabla1[[#This Row],[day_of_the_week]]&amp;"-"&amp;Tabla1[[#This Row],[hour]]&amp;"-"&amp;Tabla1[[#This Row],[cash_type]]&amp;"-"&amp;Tabla1[[#This Row],[card]]&amp;"-"&amp;Tabla1[[#This Row],[coffee_name]]</f>
        <v>miércoles-12:55-card-ANON-0000-0000-1279-Hot Chocolate</v>
      </c>
      <c r="L3449" t="str">
        <f>IF(COUNTIF($K$2:K3449,K3449)=1,"único","repetido")</f>
        <v>único</v>
      </c>
    </row>
    <row r="3450" spans="1:12" x14ac:dyDescent="0.3">
      <c r="A3450" s="1">
        <v>45728</v>
      </c>
      <c r="B3450" s="2">
        <v>45728.54293181713</v>
      </c>
      <c r="C3450" s="2" t="str">
        <f>TEXT(Tabla1[[#This Row],[date]],"mmm")</f>
        <v>mar</v>
      </c>
      <c r="D3450" s="2" t="str">
        <f>TEXT(Tabla1[[#This Row],[date]],"dddd")</f>
        <v>miércoles</v>
      </c>
      <c r="E3450" s="2" t="str">
        <f>TEXT(Tabla1[[#This Row],[datetime]],"hh:mm")</f>
        <v>13:01</v>
      </c>
      <c r="F3450" t="s">
        <v>3</v>
      </c>
      <c r="G3450" t="s">
        <v>1294</v>
      </c>
      <c r="H3450" t="str">
        <f>IF(ISBLANK(G3450),"cash",IF(COUNTIF($D$2:D3450,D3450)=1,"Nuevo","frecuente"))</f>
        <v>frecuente</v>
      </c>
      <c r="I3450" s="8">
        <v>35.76</v>
      </c>
      <c r="J3450" t="s">
        <v>7</v>
      </c>
      <c r="K3450" t="str">
        <f>Tabla1[[#This Row],[day_of_the_week]]&amp;"-"&amp;Tabla1[[#This Row],[hour]]&amp;"-"&amp;Tabla1[[#This Row],[cash_type]]&amp;"-"&amp;Tabla1[[#This Row],[card]]&amp;"-"&amp;Tabla1[[#This Row],[coffee_name]]</f>
        <v>miércoles-13:01-card-ANON-0000-0000-1280-Latte</v>
      </c>
      <c r="L3450" t="str">
        <f>IF(COUNTIF($K$2:K3450,K3450)=1,"único","repetido")</f>
        <v>único</v>
      </c>
    </row>
    <row r="3451" spans="1:12" x14ac:dyDescent="0.3">
      <c r="A3451" s="1">
        <v>45728</v>
      </c>
      <c r="B3451" s="2">
        <v>45728.580829178238</v>
      </c>
      <c r="C3451" s="2" t="str">
        <f>TEXT(Tabla1[[#This Row],[date]],"mmm")</f>
        <v>mar</v>
      </c>
      <c r="D3451" s="2" t="str">
        <f>TEXT(Tabla1[[#This Row],[date]],"dddd")</f>
        <v>miércoles</v>
      </c>
      <c r="E3451" s="2" t="str">
        <f>TEXT(Tabla1[[#This Row],[datetime]],"hh:mm")</f>
        <v>13:56</v>
      </c>
      <c r="F3451" t="s">
        <v>3</v>
      </c>
      <c r="G3451" t="s">
        <v>1213</v>
      </c>
      <c r="H3451" t="str">
        <f>IF(ISBLANK(G3451),"cash",IF(COUNTIF($D$2:D3451,D3451)=1,"Nuevo","frecuente"))</f>
        <v>frecuente</v>
      </c>
      <c r="I3451" s="8">
        <v>35.76</v>
      </c>
      <c r="J3451" t="s">
        <v>7</v>
      </c>
      <c r="K3451" t="str">
        <f>Tabla1[[#This Row],[day_of_the_week]]&amp;"-"&amp;Tabla1[[#This Row],[hour]]&amp;"-"&amp;Tabla1[[#This Row],[cash_type]]&amp;"-"&amp;Tabla1[[#This Row],[card]]&amp;"-"&amp;Tabla1[[#This Row],[coffee_name]]</f>
        <v>miércoles-13:56-card-ANON-0000-0000-1199-Latte</v>
      </c>
      <c r="L3451" t="str">
        <f>IF(COUNTIF($K$2:K3451,K3451)=1,"único","repetido")</f>
        <v>único</v>
      </c>
    </row>
    <row r="3452" spans="1:12" x14ac:dyDescent="0.3">
      <c r="A3452" s="1">
        <v>45728</v>
      </c>
      <c r="B3452" s="2">
        <v>45728.685847002314</v>
      </c>
      <c r="C3452" s="2" t="str">
        <f>TEXT(Tabla1[[#This Row],[date]],"mmm")</f>
        <v>mar</v>
      </c>
      <c r="D3452" s="2" t="str">
        <f>TEXT(Tabla1[[#This Row],[date]],"dddd")</f>
        <v>miércoles</v>
      </c>
      <c r="E3452" s="2" t="str">
        <f>TEXT(Tabla1[[#This Row],[datetime]],"hh:mm")</f>
        <v>16:27</v>
      </c>
      <c r="F3452" t="s">
        <v>3</v>
      </c>
      <c r="G3452" t="s">
        <v>1295</v>
      </c>
      <c r="H3452" t="str">
        <f>IF(ISBLANK(G3452),"cash",IF(COUNTIF($D$2:D3452,D3452)=1,"Nuevo","frecuente"))</f>
        <v>frecuente</v>
      </c>
      <c r="I3452" s="8">
        <v>35.76</v>
      </c>
      <c r="J3452" t="s">
        <v>43</v>
      </c>
      <c r="K3452" t="str">
        <f>Tabla1[[#This Row],[day_of_the_week]]&amp;"-"&amp;Tabla1[[#This Row],[hour]]&amp;"-"&amp;Tabla1[[#This Row],[cash_type]]&amp;"-"&amp;Tabla1[[#This Row],[card]]&amp;"-"&amp;Tabla1[[#This Row],[coffee_name]]</f>
        <v>miércoles-16:27-card-ANON-0000-0000-1281-Cappuccino</v>
      </c>
      <c r="L3452" t="str">
        <f>IF(COUNTIF($K$2:K3452,K3452)=1,"único","repetido")</f>
        <v>único</v>
      </c>
    </row>
    <row r="3453" spans="1:12" x14ac:dyDescent="0.3">
      <c r="A3453" s="1">
        <v>45728</v>
      </c>
      <c r="B3453" s="2">
        <v>45728.691018287034</v>
      </c>
      <c r="C3453" s="2" t="str">
        <f>TEXT(Tabla1[[#This Row],[date]],"mmm")</f>
        <v>mar</v>
      </c>
      <c r="D3453" s="2" t="str">
        <f>TEXT(Tabla1[[#This Row],[date]],"dddd")</f>
        <v>miércoles</v>
      </c>
      <c r="E3453" s="2" t="str">
        <f>TEXT(Tabla1[[#This Row],[datetime]],"hh:mm")</f>
        <v>16:35</v>
      </c>
      <c r="F3453" t="s">
        <v>3</v>
      </c>
      <c r="G3453" t="s">
        <v>1205</v>
      </c>
      <c r="H3453" t="str">
        <f>IF(ISBLANK(G3453),"cash",IF(COUNTIF($D$2:D3453,D3453)=1,"Nuevo","frecuente"))</f>
        <v>frecuente</v>
      </c>
      <c r="I3453" s="8">
        <v>35.76</v>
      </c>
      <c r="J3453" t="s">
        <v>7</v>
      </c>
      <c r="K3453" t="str">
        <f>Tabla1[[#This Row],[day_of_the_week]]&amp;"-"&amp;Tabla1[[#This Row],[hour]]&amp;"-"&amp;Tabla1[[#This Row],[cash_type]]&amp;"-"&amp;Tabla1[[#This Row],[card]]&amp;"-"&amp;Tabla1[[#This Row],[coffee_name]]</f>
        <v>miércoles-16:35-card-ANON-0000-0000-1191-Latte</v>
      </c>
      <c r="L3453" t="str">
        <f>IF(COUNTIF($K$2:K3453,K3453)=1,"único","repetido")</f>
        <v>único</v>
      </c>
    </row>
    <row r="3454" spans="1:12" x14ac:dyDescent="0.3">
      <c r="A3454" s="1">
        <v>45728</v>
      </c>
      <c r="B3454" s="2">
        <v>45728.691674259258</v>
      </c>
      <c r="C3454" s="2" t="str">
        <f>TEXT(Tabla1[[#This Row],[date]],"mmm")</f>
        <v>mar</v>
      </c>
      <c r="D3454" s="2" t="str">
        <f>TEXT(Tabla1[[#This Row],[date]],"dddd")</f>
        <v>miércoles</v>
      </c>
      <c r="E3454" s="2" t="str">
        <f>TEXT(Tabla1[[#This Row],[datetime]],"hh:mm")</f>
        <v>16:36</v>
      </c>
      <c r="F3454" t="s">
        <v>3</v>
      </c>
      <c r="G3454" t="s">
        <v>1179</v>
      </c>
      <c r="H3454" t="str">
        <f>IF(ISBLANK(G3454),"cash",IF(COUNTIF($D$2:D3454,D3454)=1,"Nuevo","frecuente"))</f>
        <v>frecuente</v>
      </c>
      <c r="I3454" s="8">
        <v>35.76</v>
      </c>
      <c r="J3454" t="s">
        <v>7</v>
      </c>
      <c r="K3454" t="str">
        <f>Tabla1[[#This Row],[day_of_the_week]]&amp;"-"&amp;Tabla1[[#This Row],[hour]]&amp;"-"&amp;Tabla1[[#This Row],[cash_type]]&amp;"-"&amp;Tabla1[[#This Row],[card]]&amp;"-"&amp;Tabla1[[#This Row],[coffee_name]]</f>
        <v>miércoles-16:36-card-ANON-0000-0000-1165-Latte</v>
      </c>
      <c r="L3454" t="str">
        <f>IF(COUNTIF($K$2:K3454,K3454)=1,"único","repetido")</f>
        <v>único</v>
      </c>
    </row>
    <row r="3455" spans="1:12" x14ac:dyDescent="0.3">
      <c r="A3455" s="1">
        <v>45728</v>
      </c>
      <c r="B3455" s="2">
        <v>45728.757340381948</v>
      </c>
      <c r="C3455" s="2" t="str">
        <f>TEXT(Tabla1[[#This Row],[date]],"mmm")</f>
        <v>mar</v>
      </c>
      <c r="D3455" s="2" t="str">
        <f>TEXT(Tabla1[[#This Row],[date]],"dddd")</f>
        <v>miércoles</v>
      </c>
      <c r="E3455" s="2" t="str">
        <f>TEXT(Tabla1[[#This Row],[datetime]],"hh:mm")</f>
        <v>18:10</v>
      </c>
      <c r="F3455" t="s">
        <v>3</v>
      </c>
      <c r="G3455" t="s">
        <v>1184</v>
      </c>
      <c r="H3455" t="str">
        <f>IF(ISBLANK(G3455),"cash",IF(COUNTIF($D$2:D3455,D3455)=1,"Nuevo","frecuente"))</f>
        <v>frecuente</v>
      </c>
      <c r="I3455" s="8">
        <v>25.96</v>
      </c>
      <c r="J3455" t="s">
        <v>11</v>
      </c>
      <c r="K3455" t="str">
        <f>Tabla1[[#This Row],[day_of_the_week]]&amp;"-"&amp;Tabla1[[#This Row],[hour]]&amp;"-"&amp;Tabla1[[#This Row],[cash_type]]&amp;"-"&amp;Tabla1[[#This Row],[card]]&amp;"-"&amp;Tabla1[[#This Row],[coffee_name]]</f>
        <v>miércoles-18:10-card-ANON-0000-0000-1170-Americano</v>
      </c>
      <c r="L3455" t="str">
        <f>IF(COUNTIF($K$2:K3455,K3455)=1,"único","repetido")</f>
        <v>único</v>
      </c>
    </row>
    <row r="3456" spans="1:12" x14ac:dyDescent="0.3">
      <c r="A3456" s="1">
        <v>45728</v>
      </c>
      <c r="B3456" s="2">
        <v>45728.762012083331</v>
      </c>
      <c r="C3456" s="2" t="str">
        <f>TEXT(Tabla1[[#This Row],[date]],"mmm")</f>
        <v>mar</v>
      </c>
      <c r="D3456" s="2" t="str">
        <f>TEXT(Tabla1[[#This Row],[date]],"dddd")</f>
        <v>miércoles</v>
      </c>
      <c r="E3456" s="2" t="str">
        <f>TEXT(Tabla1[[#This Row],[datetime]],"hh:mm")</f>
        <v>18:17</v>
      </c>
      <c r="F3456" t="s">
        <v>3</v>
      </c>
      <c r="G3456" t="s">
        <v>1278</v>
      </c>
      <c r="H3456" t="str">
        <f>IF(ISBLANK(G3456),"cash",IF(COUNTIF($D$2:D3456,D3456)=1,"Nuevo","frecuente"))</f>
        <v>frecuente</v>
      </c>
      <c r="I3456" s="8">
        <v>35.76</v>
      </c>
      <c r="J3456" t="s">
        <v>18</v>
      </c>
      <c r="K3456" t="str">
        <f>Tabla1[[#This Row],[day_of_the_week]]&amp;"-"&amp;Tabla1[[#This Row],[hour]]&amp;"-"&amp;Tabla1[[#This Row],[cash_type]]&amp;"-"&amp;Tabla1[[#This Row],[card]]&amp;"-"&amp;Tabla1[[#This Row],[coffee_name]]</f>
        <v>miércoles-18:17-card-ANON-0000-0000-1264-Cocoa</v>
      </c>
      <c r="L3456" t="str">
        <f>IF(COUNTIF($K$2:K3456,K3456)=1,"único","repetido")</f>
        <v>único</v>
      </c>
    </row>
    <row r="3457" spans="1:12" x14ac:dyDescent="0.3">
      <c r="A3457" s="1">
        <v>45728</v>
      </c>
      <c r="B3457" s="2">
        <v>45728.767135312497</v>
      </c>
      <c r="C3457" s="2" t="str">
        <f>TEXT(Tabla1[[#This Row],[date]],"mmm")</f>
        <v>mar</v>
      </c>
      <c r="D3457" s="2" t="str">
        <f>TEXT(Tabla1[[#This Row],[date]],"dddd")</f>
        <v>miércoles</v>
      </c>
      <c r="E3457" s="2" t="str">
        <f>TEXT(Tabla1[[#This Row],[datetime]],"hh:mm")</f>
        <v>18:24</v>
      </c>
      <c r="F3457" t="s">
        <v>3</v>
      </c>
      <c r="G3457" t="s">
        <v>1296</v>
      </c>
      <c r="H3457" t="str">
        <f>IF(ISBLANK(G3457),"cash",IF(COUNTIF($D$2:D3457,D3457)=1,"Nuevo","frecuente"))</f>
        <v>frecuente</v>
      </c>
      <c r="I3457" s="8">
        <v>25.96</v>
      </c>
      <c r="J3457" t="s">
        <v>11</v>
      </c>
      <c r="K3457" t="str">
        <f>Tabla1[[#This Row],[day_of_the_week]]&amp;"-"&amp;Tabla1[[#This Row],[hour]]&amp;"-"&amp;Tabla1[[#This Row],[cash_type]]&amp;"-"&amp;Tabla1[[#This Row],[card]]&amp;"-"&amp;Tabla1[[#This Row],[coffee_name]]</f>
        <v>miércoles-18:24-card-ANON-0000-0000-1282-Americano</v>
      </c>
      <c r="L3457" t="str">
        <f>IF(COUNTIF($K$2:K3457,K3457)=1,"único","repetido")</f>
        <v>único</v>
      </c>
    </row>
    <row r="3458" spans="1:12" x14ac:dyDescent="0.3">
      <c r="A3458" s="1">
        <v>45728</v>
      </c>
      <c r="B3458" s="2">
        <v>45728.777044537041</v>
      </c>
      <c r="C3458" s="2" t="str">
        <f>TEXT(Tabla1[[#This Row],[date]],"mmm")</f>
        <v>mar</v>
      </c>
      <c r="D3458" s="2" t="str">
        <f>TEXT(Tabla1[[#This Row],[date]],"dddd")</f>
        <v>miércoles</v>
      </c>
      <c r="E3458" s="2" t="str">
        <f>TEXT(Tabla1[[#This Row],[datetime]],"hh:mm")</f>
        <v>18:38</v>
      </c>
      <c r="F3458" t="s">
        <v>3</v>
      </c>
      <c r="G3458" t="s">
        <v>1172</v>
      </c>
      <c r="H3458" t="str">
        <f>IF(ISBLANK(G3458),"cash",IF(COUNTIF($D$2:D3458,D3458)=1,"Nuevo","frecuente"))</f>
        <v>frecuente</v>
      </c>
      <c r="I3458" s="8">
        <v>35.76</v>
      </c>
      <c r="J3458" t="s">
        <v>43</v>
      </c>
      <c r="K3458" t="str">
        <f>Tabla1[[#This Row],[day_of_the_week]]&amp;"-"&amp;Tabla1[[#This Row],[hour]]&amp;"-"&amp;Tabla1[[#This Row],[cash_type]]&amp;"-"&amp;Tabla1[[#This Row],[card]]&amp;"-"&amp;Tabla1[[#This Row],[coffee_name]]</f>
        <v>miércoles-18:38-card-ANON-0000-0000-1158-Cappuccino</v>
      </c>
      <c r="L3458" t="str">
        <f>IF(COUNTIF($K$2:K3458,K3458)=1,"único","repetido")</f>
        <v>único</v>
      </c>
    </row>
    <row r="3459" spans="1:12" x14ac:dyDescent="0.3">
      <c r="A3459" s="1">
        <v>45728</v>
      </c>
      <c r="B3459" s="2">
        <v>45728.779324722222</v>
      </c>
      <c r="C3459" s="2" t="str">
        <f>TEXT(Tabla1[[#This Row],[date]],"mmm")</f>
        <v>mar</v>
      </c>
      <c r="D3459" s="2" t="str">
        <f>TEXT(Tabla1[[#This Row],[date]],"dddd")</f>
        <v>miércoles</v>
      </c>
      <c r="E3459" s="2" t="str">
        <f>TEXT(Tabla1[[#This Row],[datetime]],"hh:mm")</f>
        <v>18:42</v>
      </c>
      <c r="F3459" t="s">
        <v>3</v>
      </c>
      <c r="G3459" t="s">
        <v>1184</v>
      </c>
      <c r="H3459" t="str">
        <f>IF(ISBLANK(G3459),"cash",IF(COUNTIF($D$2:D3459,D3459)=1,"Nuevo","frecuente"))</f>
        <v>frecuente</v>
      </c>
      <c r="I3459" s="8">
        <v>25.96</v>
      </c>
      <c r="J3459" t="s">
        <v>11</v>
      </c>
      <c r="K3459" t="str">
        <f>Tabla1[[#This Row],[day_of_the_week]]&amp;"-"&amp;Tabla1[[#This Row],[hour]]&amp;"-"&amp;Tabla1[[#This Row],[cash_type]]&amp;"-"&amp;Tabla1[[#This Row],[card]]&amp;"-"&amp;Tabla1[[#This Row],[coffee_name]]</f>
        <v>miércoles-18:42-card-ANON-0000-0000-1170-Americano</v>
      </c>
      <c r="L3459" t="str">
        <f>IF(COUNTIF($K$2:K3459,K3459)=1,"único","repetido")</f>
        <v>único</v>
      </c>
    </row>
    <row r="3460" spans="1:12" x14ac:dyDescent="0.3">
      <c r="A3460" s="1">
        <v>45729</v>
      </c>
      <c r="B3460" s="2">
        <v>45729.292782500001</v>
      </c>
      <c r="C3460" s="2" t="str">
        <f>TEXT(Tabla1[[#This Row],[date]],"mmm")</f>
        <v>mar</v>
      </c>
      <c r="D3460" s="2" t="str">
        <f>TEXT(Tabla1[[#This Row],[date]],"dddd")</f>
        <v>jueves</v>
      </c>
      <c r="E3460" s="2" t="str">
        <f>TEXT(Tabla1[[#This Row],[datetime]],"hh:mm")</f>
        <v>07:01</v>
      </c>
      <c r="F3460" t="s">
        <v>3</v>
      </c>
      <c r="G3460" t="s">
        <v>1175</v>
      </c>
      <c r="H3460" t="str">
        <f>IF(ISBLANK(G3460),"cash",IF(COUNTIF($D$2:D3460,D3460)=1,"Nuevo","frecuente"))</f>
        <v>frecuente</v>
      </c>
      <c r="I3460" s="8">
        <v>35.76</v>
      </c>
      <c r="J3460" t="s">
        <v>43</v>
      </c>
      <c r="K3460" t="str">
        <f>Tabla1[[#This Row],[day_of_the_week]]&amp;"-"&amp;Tabla1[[#This Row],[hour]]&amp;"-"&amp;Tabla1[[#This Row],[cash_type]]&amp;"-"&amp;Tabla1[[#This Row],[card]]&amp;"-"&amp;Tabla1[[#This Row],[coffee_name]]</f>
        <v>jueves-07:01-card-ANON-0000-0000-1161-Cappuccino</v>
      </c>
      <c r="L3460" t="str">
        <f>IF(COUNTIF($K$2:K3460,K3460)=1,"único","repetido")</f>
        <v>único</v>
      </c>
    </row>
    <row r="3461" spans="1:12" x14ac:dyDescent="0.3">
      <c r="A3461" s="1">
        <v>45729</v>
      </c>
      <c r="B3461" s="2">
        <v>45729.349507824074</v>
      </c>
      <c r="C3461" s="2" t="str">
        <f>TEXT(Tabla1[[#This Row],[date]],"mmm")</f>
        <v>mar</v>
      </c>
      <c r="D3461" s="2" t="str">
        <f>TEXT(Tabla1[[#This Row],[date]],"dddd")</f>
        <v>jueves</v>
      </c>
      <c r="E3461" s="2" t="str">
        <f>TEXT(Tabla1[[#This Row],[datetime]],"hh:mm")</f>
        <v>08:23</v>
      </c>
      <c r="F3461" t="s">
        <v>3</v>
      </c>
      <c r="G3461" t="s">
        <v>1167</v>
      </c>
      <c r="H3461" t="str">
        <f>IF(ISBLANK(G3461),"cash",IF(COUNTIF($D$2:D3461,D3461)=1,"Nuevo","frecuente"))</f>
        <v>frecuente</v>
      </c>
      <c r="I3461" s="8">
        <v>30.86</v>
      </c>
      <c r="J3461" t="s">
        <v>14</v>
      </c>
      <c r="K3461" t="str">
        <f>Tabla1[[#This Row],[day_of_the_week]]&amp;"-"&amp;Tabla1[[#This Row],[hour]]&amp;"-"&amp;Tabla1[[#This Row],[cash_type]]&amp;"-"&amp;Tabla1[[#This Row],[card]]&amp;"-"&amp;Tabla1[[#This Row],[coffee_name]]</f>
        <v>jueves-08:23-card-ANON-0000-0000-1153-Americano with Milk</v>
      </c>
      <c r="L3461" t="str">
        <f>IF(COUNTIF($K$2:K3461,K3461)=1,"único","repetido")</f>
        <v>único</v>
      </c>
    </row>
    <row r="3462" spans="1:12" x14ac:dyDescent="0.3">
      <c r="A3462" s="1">
        <v>45729</v>
      </c>
      <c r="B3462" s="2">
        <v>45729.378325046295</v>
      </c>
      <c r="C3462" s="2" t="str">
        <f>TEXT(Tabla1[[#This Row],[date]],"mmm")</f>
        <v>mar</v>
      </c>
      <c r="D3462" s="2" t="str">
        <f>TEXT(Tabla1[[#This Row],[date]],"dddd")</f>
        <v>jueves</v>
      </c>
      <c r="E3462" s="2" t="str">
        <f>TEXT(Tabla1[[#This Row],[datetime]],"hh:mm")</f>
        <v>09:04</v>
      </c>
      <c r="F3462" t="s">
        <v>3</v>
      </c>
      <c r="G3462" t="s">
        <v>1177</v>
      </c>
      <c r="H3462" t="str">
        <f>IF(ISBLANK(G3462),"cash",IF(COUNTIF($D$2:D3462,D3462)=1,"Nuevo","frecuente"))</f>
        <v>frecuente</v>
      </c>
      <c r="I3462" s="8">
        <v>30.86</v>
      </c>
      <c r="J3462" t="s">
        <v>14</v>
      </c>
      <c r="K3462" t="str">
        <f>Tabla1[[#This Row],[day_of_the_week]]&amp;"-"&amp;Tabla1[[#This Row],[hour]]&amp;"-"&amp;Tabla1[[#This Row],[cash_type]]&amp;"-"&amp;Tabla1[[#This Row],[card]]&amp;"-"&amp;Tabla1[[#This Row],[coffee_name]]</f>
        <v>jueves-09:04-card-ANON-0000-0000-1163-Americano with Milk</v>
      </c>
      <c r="L3462" t="str">
        <f>IF(COUNTIF($K$2:K3462,K3462)=1,"único","repetido")</f>
        <v>único</v>
      </c>
    </row>
    <row r="3463" spans="1:12" x14ac:dyDescent="0.3">
      <c r="A3463" s="1">
        <v>45729</v>
      </c>
      <c r="B3463" s="2">
        <v>45729.388998449074</v>
      </c>
      <c r="C3463" s="2" t="str">
        <f>TEXT(Tabla1[[#This Row],[date]],"mmm")</f>
        <v>mar</v>
      </c>
      <c r="D3463" s="2" t="str">
        <f>TEXT(Tabla1[[#This Row],[date]],"dddd")</f>
        <v>jueves</v>
      </c>
      <c r="E3463" s="2" t="str">
        <f>TEXT(Tabla1[[#This Row],[datetime]],"hh:mm")</f>
        <v>09:20</v>
      </c>
      <c r="F3463" t="s">
        <v>3</v>
      </c>
      <c r="G3463" t="s">
        <v>1182</v>
      </c>
      <c r="H3463" t="str">
        <f>IF(ISBLANK(G3463),"cash",IF(COUNTIF($D$2:D3463,D3463)=1,"Nuevo","frecuente"))</f>
        <v>frecuente</v>
      </c>
      <c r="I3463" s="8">
        <v>35.76</v>
      </c>
      <c r="J3463" t="s">
        <v>7</v>
      </c>
      <c r="K3463" t="str">
        <f>Tabla1[[#This Row],[day_of_the_week]]&amp;"-"&amp;Tabla1[[#This Row],[hour]]&amp;"-"&amp;Tabla1[[#This Row],[cash_type]]&amp;"-"&amp;Tabla1[[#This Row],[card]]&amp;"-"&amp;Tabla1[[#This Row],[coffee_name]]</f>
        <v>jueves-09:20-card-ANON-0000-0000-1168-Latte</v>
      </c>
      <c r="L3463" t="str">
        <f>IF(COUNTIF($K$2:K3463,K3463)=1,"único","repetido")</f>
        <v>único</v>
      </c>
    </row>
    <row r="3464" spans="1:12" x14ac:dyDescent="0.3">
      <c r="A3464" s="1">
        <v>45729</v>
      </c>
      <c r="B3464" s="2">
        <v>45729.390331261573</v>
      </c>
      <c r="C3464" s="2" t="str">
        <f>TEXT(Tabla1[[#This Row],[date]],"mmm")</f>
        <v>mar</v>
      </c>
      <c r="D3464" s="2" t="str">
        <f>TEXT(Tabla1[[#This Row],[date]],"dddd")</f>
        <v>jueves</v>
      </c>
      <c r="E3464" s="2" t="str">
        <f>TEXT(Tabla1[[#This Row],[datetime]],"hh:mm")</f>
        <v>09:22</v>
      </c>
      <c r="F3464" t="s">
        <v>3</v>
      </c>
      <c r="G3464" t="s">
        <v>1221</v>
      </c>
      <c r="H3464" t="str">
        <f>IF(ISBLANK(G3464),"cash",IF(COUNTIF($D$2:D3464,D3464)=1,"Nuevo","frecuente"))</f>
        <v>frecuente</v>
      </c>
      <c r="I3464" s="8">
        <v>21.06</v>
      </c>
      <c r="J3464" t="s">
        <v>35</v>
      </c>
      <c r="K3464" t="str">
        <f>Tabla1[[#This Row],[day_of_the_week]]&amp;"-"&amp;Tabla1[[#This Row],[hour]]&amp;"-"&amp;Tabla1[[#This Row],[cash_type]]&amp;"-"&amp;Tabla1[[#This Row],[card]]&amp;"-"&amp;Tabla1[[#This Row],[coffee_name]]</f>
        <v>jueves-09:22-card-ANON-0000-0000-1207-Espresso</v>
      </c>
      <c r="L3464" t="str">
        <f>IF(COUNTIF($K$2:K3464,K3464)=1,"único","repetido")</f>
        <v>único</v>
      </c>
    </row>
    <row r="3465" spans="1:12" x14ac:dyDescent="0.3">
      <c r="A3465" s="1">
        <v>45729</v>
      </c>
      <c r="B3465" s="2">
        <v>45729.401616053241</v>
      </c>
      <c r="C3465" s="2" t="str">
        <f>TEXT(Tabla1[[#This Row],[date]],"mmm")</f>
        <v>mar</v>
      </c>
      <c r="D3465" s="2" t="str">
        <f>TEXT(Tabla1[[#This Row],[date]],"dddd")</f>
        <v>jueves</v>
      </c>
      <c r="E3465" s="2" t="str">
        <f>TEXT(Tabla1[[#This Row],[datetime]],"hh:mm")</f>
        <v>09:38</v>
      </c>
      <c r="F3465" t="s">
        <v>3</v>
      </c>
      <c r="G3465" t="s">
        <v>1297</v>
      </c>
      <c r="H3465" t="str">
        <f>IF(ISBLANK(G3465),"cash",IF(COUNTIF($D$2:D3465,D3465)=1,"Nuevo","frecuente"))</f>
        <v>frecuente</v>
      </c>
      <c r="I3465" s="8">
        <v>25.96</v>
      </c>
      <c r="J3465" t="s">
        <v>11</v>
      </c>
      <c r="K3465" t="str">
        <f>Tabla1[[#This Row],[day_of_the_week]]&amp;"-"&amp;Tabla1[[#This Row],[hour]]&amp;"-"&amp;Tabla1[[#This Row],[cash_type]]&amp;"-"&amp;Tabla1[[#This Row],[card]]&amp;"-"&amp;Tabla1[[#This Row],[coffee_name]]</f>
        <v>jueves-09:38-card-ANON-0000-0000-1283-Americano</v>
      </c>
      <c r="L3465" t="str">
        <f>IF(COUNTIF($K$2:K3465,K3465)=1,"único","repetido")</f>
        <v>único</v>
      </c>
    </row>
    <row r="3466" spans="1:12" x14ac:dyDescent="0.3">
      <c r="A3466" s="1">
        <v>45729</v>
      </c>
      <c r="B3466" s="2">
        <v>45729.402252175925</v>
      </c>
      <c r="C3466" s="2" t="str">
        <f>TEXT(Tabla1[[#This Row],[date]],"mmm")</f>
        <v>mar</v>
      </c>
      <c r="D3466" s="2" t="str">
        <f>TEXT(Tabla1[[#This Row],[date]],"dddd")</f>
        <v>jueves</v>
      </c>
      <c r="E3466" s="2" t="str">
        <f>TEXT(Tabla1[[#This Row],[datetime]],"hh:mm")</f>
        <v>09:39</v>
      </c>
      <c r="F3466" t="s">
        <v>3</v>
      </c>
      <c r="G3466" t="s">
        <v>1298</v>
      </c>
      <c r="H3466" t="str">
        <f>IF(ISBLANK(G3466),"cash",IF(COUNTIF($D$2:D3466,D3466)=1,"Nuevo","frecuente"))</f>
        <v>frecuente</v>
      </c>
      <c r="I3466" s="8">
        <v>30.86</v>
      </c>
      <c r="J3466" t="s">
        <v>14</v>
      </c>
      <c r="K3466" t="str">
        <f>Tabla1[[#This Row],[day_of_the_week]]&amp;"-"&amp;Tabla1[[#This Row],[hour]]&amp;"-"&amp;Tabla1[[#This Row],[cash_type]]&amp;"-"&amp;Tabla1[[#This Row],[card]]&amp;"-"&amp;Tabla1[[#This Row],[coffee_name]]</f>
        <v>jueves-09:39-card-ANON-0000-0000-1284-Americano with Milk</v>
      </c>
      <c r="L3466" t="str">
        <f>IF(COUNTIF($K$2:K3466,K3466)=1,"único","repetido")</f>
        <v>único</v>
      </c>
    </row>
    <row r="3467" spans="1:12" x14ac:dyDescent="0.3">
      <c r="A3467" s="1">
        <v>45729</v>
      </c>
      <c r="B3467" s="2">
        <v>45729.470860057867</v>
      </c>
      <c r="C3467" s="2" t="str">
        <f>TEXT(Tabla1[[#This Row],[date]],"mmm")</f>
        <v>mar</v>
      </c>
      <c r="D3467" s="2" t="str">
        <f>TEXT(Tabla1[[#This Row],[date]],"dddd")</f>
        <v>jueves</v>
      </c>
      <c r="E3467" s="2" t="str">
        <f>TEXT(Tabla1[[#This Row],[datetime]],"hh:mm")</f>
        <v>11:18</v>
      </c>
      <c r="F3467" t="s">
        <v>3</v>
      </c>
      <c r="G3467" t="s">
        <v>1181</v>
      </c>
      <c r="H3467" t="str">
        <f>IF(ISBLANK(G3467),"cash",IF(COUNTIF($D$2:D3467,D3467)=1,"Nuevo","frecuente"))</f>
        <v>frecuente</v>
      </c>
      <c r="I3467" s="8">
        <v>25.96</v>
      </c>
      <c r="J3467" t="s">
        <v>11</v>
      </c>
      <c r="K3467" t="str">
        <f>Tabla1[[#This Row],[day_of_the_week]]&amp;"-"&amp;Tabla1[[#This Row],[hour]]&amp;"-"&amp;Tabla1[[#This Row],[cash_type]]&amp;"-"&amp;Tabla1[[#This Row],[card]]&amp;"-"&amp;Tabla1[[#This Row],[coffee_name]]</f>
        <v>jueves-11:18-card-ANON-0000-0000-1167-Americano</v>
      </c>
      <c r="L3467" t="str">
        <f>IF(COUNTIF($K$2:K3467,K3467)=1,"único","repetido")</f>
        <v>único</v>
      </c>
    </row>
    <row r="3468" spans="1:12" x14ac:dyDescent="0.3">
      <c r="A3468" s="1">
        <v>45729</v>
      </c>
      <c r="B3468" s="2">
        <v>45729.509460243054</v>
      </c>
      <c r="C3468" s="2" t="str">
        <f>TEXT(Tabla1[[#This Row],[date]],"mmm")</f>
        <v>mar</v>
      </c>
      <c r="D3468" s="2" t="str">
        <f>TEXT(Tabla1[[#This Row],[date]],"dddd")</f>
        <v>jueves</v>
      </c>
      <c r="E3468" s="2" t="str">
        <f>TEXT(Tabla1[[#This Row],[datetime]],"hh:mm")</f>
        <v>12:13</v>
      </c>
      <c r="F3468" t="s">
        <v>3</v>
      </c>
      <c r="G3468" t="s">
        <v>1205</v>
      </c>
      <c r="H3468" t="str">
        <f>IF(ISBLANK(G3468),"cash",IF(COUNTIF($D$2:D3468,D3468)=1,"Nuevo","frecuente"))</f>
        <v>frecuente</v>
      </c>
      <c r="I3468" s="8">
        <v>35.76</v>
      </c>
      <c r="J3468" t="s">
        <v>7</v>
      </c>
      <c r="K3468" t="str">
        <f>Tabla1[[#This Row],[day_of_the_week]]&amp;"-"&amp;Tabla1[[#This Row],[hour]]&amp;"-"&amp;Tabla1[[#This Row],[cash_type]]&amp;"-"&amp;Tabla1[[#This Row],[card]]&amp;"-"&amp;Tabla1[[#This Row],[coffee_name]]</f>
        <v>jueves-12:13-card-ANON-0000-0000-1191-Latte</v>
      </c>
      <c r="L3468" t="str">
        <f>IF(COUNTIF($K$2:K3468,K3468)=1,"único","repetido")</f>
        <v>único</v>
      </c>
    </row>
    <row r="3469" spans="1:12" x14ac:dyDescent="0.3">
      <c r="A3469" s="1">
        <v>45729</v>
      </c>
      <c r="B3469" s="2">
        <v>45729.620717673613</v>
      </c>
      <c r="C3469" s="2" t="str">
        <f>TEXT(Tabla1[[#This Row],[date]],"mmm")</f>
        <v>mar</v>
      </c>
      <c r="D3469" s="2" t="str">
        <f>TEXT(Tabla1[[#This Row],[date]],"dddd")</f>
        <v>jueves</v>
      </c>
      <c r="E3469" s="2" t="str">
        <f>TEXT(Tabla1[[#This Row],[datetime]],"hh:mm")</f>
        <v>14:53</v>
      </c>
      <c r="F3469" t="s">
        <v>3</v>
      </c>
      <c r="G3469" t="s">
        <v>1299</v>
      </c>
      <c r="H3469" t="str">
        <f>IF(ISBLANK(G3469),"cash",IF(COUNTIF($D$2:D3469,D3469)=1,"Nuevo","frecuente"))</f>
        <v>frecuente</v>
      </c>
      <c r="I3469" s="8">
        <v>30.86</v>
      </c>
      <c r="J3469" t="s">
        <v>14</v>
      </c>
      <c r="K3469" t="str">
        <f>Tabla1[[#This Row],[day_of_the_week]]&amp;"-"&amp;Tabla1[[#This Row],[hour]]&amp;"-"&amp;Tabla1[[#This Row],[cash_type]]&amp;"-"&amp;Tabla1[[#This Row],[card]]&amp;"-"&amp;Tabla1[[#This Row],[coffee_name]]</f>
        <v>jueves-14:53-card-ANON-0000-0000-1285-Americano with Milk</v>
      </c>
      <c r="L3469" t="str">
        <f>IF(COUNTIF($K$2:K3469,K3469)=1,"único","repetido")</f>
        <v>único</v>
      </c>
    </row>
    <row r="3470" spans="1:12" x14ac:dyDescent="0.3">
      <c r="A3470" s="1">
        <v>45729</v>
      </c>
      <c r="B3470" s="2">
        <v>45729.621892986113</v>
      </c>
      <c r="C3470" s="2" t="str">
        <f>TEXT(Tabla1[[#This Row],[date]],"mmm")</f>
        <v>mar</v>
      </c>
      <c r="D3470" s="2" t="str">
        <f>TEXT(Tabla1[[#This Row],[date]],"dddd")</f>
        <v>jueves</v>
      </c>
      <c r="E3470" s="2" t="str">
        <f>TEXT(Tabla1[[#This Row],[datetime]],"hh:mm")</f>
        <v>14:55</v>
      </c>
      <c r="F3470" t="s">
        <v>3</v>
      </c>
      <c r="G3470" t="s">
        <v>1208</v>
      </c>
      <c r="H3470" t="str">
        <f>IF(ISBLANK(G3470),"cash",IF(COUNTIF($D$2:D3470,D3470)=1,"Nuevo","frecuente"))</f>
        <v>frecuente</v>
      </c>
      <c r="I3470" s="8">
        <v>25.96</v>
      </c>
      <c r="J3470" t="s">
        <v>11</v>
      </c>
      <c r="K3470" t="str">
        <f>Tabla1[[#This Row],[day_of_the_week]]&amp;"-"&amp;Tabla1[[#This Row],[hour]]&amp;"-"&amp;Tabla1[[#This Row],[cash_type]]&amp;"-"&amp;Tabla1[[#This Row],[card]]&amp;"-"&amp;Tabla1[[#This Row],[coffee_name]]</f>
        <v>jueves-14:55-card-ANON-0000-0000-1194-Americano</v>
      </c>
      <c r="L3470" t="str">
        <f>IF(COUNTIF($K$2:K3470,K3470)=1,"único","repetido")</f>
        <v>único</v>
      </c>
    </row>
    <row r="3471" spans="1:12" x14ac:dyDescent="0.3">
      <c r="A3471" s="1">
        <v>45729</v>
      </c>
      <c r="B3471" s="2">
        <v>45729.783144039349</v>
      </c>
      <c r="C3471" s="2" t="str">
        <f>TEXT(Tabla1[[#This Row],[date]],"mmm")</f>
        <v>mar</v>
      </c>
      <c r="D3471" s="2" t="str">
        <f>TEXT(Tabla1[[#This Row],[date]],"dddd")</f>
        <v>jueves</v>
      </c>
      <c r="E3471" s="2" t="str">
        <f>TEXT(Tabla1[[#This Row],[datetime]],"hh:mm")</f>
        <v>18:47</v>
      </c>
      <c r="F3471" t="s">
        <v>3</v>
      </c>
      <c r="G3471" t="s">
        <v>1172</v>
      </c>
      <c r="H3471" t="str">
        <f>IF(ISBLANK(G3471),"cash",IF(COUNTIF($D$2:D3471,D3471)=1,"Nuevo","frecuente"))</f>
        <v>frecuente</v>
      </c>
      <c r="I3471" s="8">
        <v>35.76</v>
      </c>
      <c r="J3471" t="s">
        <v>43</v>
      </c>
      <c r="K3471" t="str">
        <f>Tabla1[[#This Row],[day_of_the_week]]&amp;"-"&amp;Tabla1[[#This Row],[hour]]&amp;"-"&amp;Tabla1[[#This Row],[cash_type]]&amp;"-"&amp;Tabla1[[#This Row],[card]]&amp;"-"&amp;Tabla1[[#This Row],[coffee_name]]</f>
        <v>jueves-18:47-card-ANON-0000-0000-1158-Cappuccino</v>
      </c>
      <c r="L3471" t="str">
        <f>IF(COUNTIF($K$2:K3471,K3471)=1,"único","repetido")</f>
        <v>único</v>
      </c>
    </row>
    <row r="3472" spans="1:12" x14ac:dyDescent="0.3">
      <c r="A3472" s="1">
        <v>45730</v>
      </c>
      <c r="B3472" s="2">
        <v>45730.32993</v>
      </c>
      <c r="C3472" s="2" t="str">
        <f>TEXT(Tabla1[[#This Row],[date]],"mmm")</f>
        <v>mar</v>
      </c>
      <c r="D3472" s="2" t="str">
        <f>TEXT(Tabla1[[#This Row],[date]],"dddd")</f>
        <v>viernes</v>
      </c>
      <c r="E3472" s="2" t="str">
        <f>TEXT(Tabla1[[#This Row],[datetime]],"hh:mm")</f>
        <v>07:55</v>
      </c>
      <c r="F3472" t="s">
        <v>3</v>
      </c>
      <c r="G3472" t="s">
        <v>1184</v>
      </c>
      <c r="H3472" t="str">
        <f>IF(ISBLANK(G3472),"cash",IF(COUNTIF($D$2:D3472,D3472)=1,"Nuevo","frecuente"))</f>
        <v>frecuente</v>
      </c>
      <c r="I3472" s="8">
        <v>25.96</v>
      </c>
      <c r="J3472" t="s">
        <v>11</v>
      </c>
      <c r="K3472" t="str">
        <f>Tabla1[[#This Row],[day_of_the_week]]&amp;"-"&amp;Tabla1[[#This Row],[hour]]&amp;"-"&amp;Tabla1[[#This Row],[cash_type]]&amp;"-"&amp;Tabla1[[#This Row],[card]]&amp;"-"&amp;Tabla1[[#This Row],[coffee_name]]</f>
        <v>viernes-07:55-card-ANON-0000-0000-1170-Americano</v>
      </c>
      <c r="L3472" t="str">
        <f>IF(COUNTIF($K$2:K3472,K3472)=1,"único","repetido")</f>
        <v>único</v>
      </c>
    </row>
    <row r="3473" spans="1:12" x14ac:dyDescent="0.3">
      <c r="A3473" s="1">
        <v>45730</v>
      </c>
      <c r="B3473" s="2">
        <v>45730.342826203705</v>
      </c>
      <c r="C3473" s="2" t="str">
        <f>TEXT(Tabla1[[#This Row],[date]],"mmm")</f>
        <v>mar</v>
      </c>
      <c r="D3473" s="2" t="str">
        <f>TEXT(Tabla1[[#This Row],[date]],"dddd")</f>
        <v>viernes</v>
      </c>
      <c r="E3473" s="2" t="str">
        <f>TEXT(Tabla1[[#This Row],[datetime]],"hh:mm")</f>
        <v>08:13</v>
      </c>
      <c r="F3473" t="s">
        <v>3</v>
      </c>
      <c r="G3473" t="s">
        <v>1300</v>
      </c>
      <c r="H3473" t="str">
        <f>IF(ISBLANK(G3473),"cash",IF(COUNTIF($D$2:D3473,D3473)=1,"Nuevo","frecuente"))</f>
        <v>frecuente</v>
      </c>
      <c r="I3473" s="8">
        <v>30.86</v>
      </c>
      <c r="J3473" t="s">
        <v>14</v>
      </c>
      <c r="K3473" t="str">
        <f>Tabla1[[#This Row],[day_of_the_week]]&amp;"-"&amp;Tabla1[[#This Row],[hour]]&amp;"-"&amp;Tabla1[[#This Row],[cash_type]]&amp;"-"&amp;Tabla1[[#This Row],[card]]&amp;"-"&amp;Tabla1[[#This Row],[coffee_name]]</f>
        <v>viernes-08:13-card-ANON-0000-0000-1286-Americano with Milk</v>
      </c>
      <c r="L3473" t="str">
        <f>IF(COUNTIF($K$2:K3473,K3473)=1,"único","repetido")</f>
        <v>único</v>
      </c>
    </row>
    <row r="3474" spans="1:12" x14ac:dyDescent="0.3">
      <c r="A3474" s="1">
        <v>45730</v>
      </c>
      <c r="B3474" s="2">
        <v>45730.374616064815</v>
      </c>
      <c r="C3474" s="2" t="str">
        <f>TEXT(Tabla1[[#This Row],[date]],"mmm")</f>
        <v>mar</v>
      </c>
      <c r="D3474" s="2" t="str">
        <f>TEXT(Tabla1[[#This Row],[date]],"dddd")</f>
        <v>viernes</v>
      </c>
      <c r="E3474" s="2" t="str">
        <f>TEXT(Tabla1[[#This Row],[datetime]],"hh:mm")</f>
        <v>08:59</v>
      </c>
      <c r="F3474" t="s">
        <v>3</v>
      </c>
      <c r="G3474" t="s">
        <v>1285</v>
      </c>
      <c r="H3474" t="str">
        <f>IF(ISBLANK(G3474),"cash",IF(COUNTIF($D$2:D3474,D3474)=1,"Nuevo","frecuente"))</f>
        <v>frecuente</v>
      </c>
      <c r="I3474" s="8">
        <v>25.96</v>
      </c>
      <c r="J3474" t="s">
        <v>11</v>
      </c>
      <c r="K3474" t="str">
        <f>Tabla1[[#This Row],[day_of_the_week]]&amp;"-"&amp;Tabla1[[#This Row],[hour]]&amp;"-"&amp;Tabla1[[#This Row],[cash_type]]&amp;"-"&amp;Tabla1[[#This Row],[card]]&amp;"-"&amp;Tabla1[[#This Row],[coffee_name]]</f>
        <v>viernes-08:59-card-ANON-0000-0000-1271-Americano</v>
      </c>
      <c r="L3474" t="str">
        <f>IF(COUNTIF($K$2:K3474,K3474)=1,"único","repetido")</f>
        <v>único</v>
      </c>
    </row>
    <row r="3475" spans="1:12" x14ac:dyDescent="0.3">
      <c r="A3475" s="1">
        <v>45730</v>
      </c>
      <c r="B3475" s="2">
        <v>45730.375345868059</v>
      </c>
      <c r="C3475" s="2" t="str">
        <f>TEXT(Tabla1[[#This Row],[date]],"mmm")</f>
        <v>mar</v>
      </c>
      <c r="D3475" s="2" t="str">
        <f>TEXT(Tabla1[[#This Row],[date]],"dddd")</f>
        <v>viernes</v>
      </c>
      <c r="E3475" s="2" t="str">
        <f>TEXT(Tabla1[[#This Row],[datetime]],"hh:mm")</f>
        <v>09:00</v>
      </c>
      <c r="F3475" t="s">
        <v>3</v>
      </c>
      <c r="G3475" t="s">
        <v>1301</v>
      </c>
      <c r="H3475" t="str">
        <f>IF(ISBLANK(G3475),"cash",IF(COUNTIF($D$2:D3475,D3475)=1,"Nuevo","frecuente"))</f>
        <v>frecuente</v>
      </c>
      <c r="I3475" s="8">
        <v>35.76</v>
      </c>
      <c r="J3475" t="s">
        <v>7</v>
      </c>
      <c r="K3475" t="str">
        <f>Tabla1[[#This Row],[day_of_the_week]]&amp;"-"&amp;Tabla1[[#This Row],[hour]]&amp;"-"&amp;Tabla1[[#This Row],[cash_type]]&amp;"-"&amp;Tabla1[[#This Row],[card]]&amp;"-"&amp;Tabla1[[#This Row],[coffee_name]]</f>
        <v>viernes-09:00-card-ANON-0000-0000-1287-Latte</v>
      </c>
      <c r="L3475" t="str">
        <f>IF(COUNTIF($K$2:K3475,K3475)=1,"único","repetido")</f>
        <v>único</v>
      </c>
    </row>
    <row r="3476" spans="1:12" x14ac:dyDescent="0.3">
      <c r="A3476" s="1">
        <v>45730</v>
      </c>
      <c r="B3476" s="2">
        <v>45730.393147037037</v>
      </c>
      <c r="C3476" s="2" t="str">
        <f>TEXT(Tabla1[[#This Row],[date]],"mmm")</f>
        <v>mar</v>
      </c>
      <c r="D3476" s="2" t="str">
        <f>TEXT(Tabla1[[#This Row],[date]],"dddd")</f>
        <v>viernes</v>
      </c>
      <c r="E3476" s="2" t="str">
        <f>TEXT(Tabla1[[#This Row],[datetime]],"hh:mm")</f>
        <v>09:26</v>
      </c>
      <c r="F3476" t="s">
        <v>3</v>
      </c>
      <c r="G3476" t="s">
        <v>1221</v>
      </c>
      <c r="H3476" t="str">
        <f>IF(ISBLANK(G3476),"cash",IF(COUNTIF($D$2:D3476,D3476)=1,"Nuevo","frecuente"))</f>
        <v>frecuente</v>
      </c>
      <c r="I3476" s="8">
        <v>21.06</v>
      </c>
      <c r="J3476" t="s">
        <v>35</v>
      </c>
      <c r="K3476" t="str">
        <f>Tabla1[[#This Row],[day_of_the_week]]&amp;"-"&amp;Tabla1[[#This Row],[hour]]&amp;"-"&amp;Tabla1[[#This Row],[cash_type]]&amp;"-"&amp;Tabla1[[#This Row],[card]]&amp;"-"&amp;Tabla1[[#This Row],[coffee_name]]</f>
        <v>viernes-09:26-card-ANON-0000-0000-1207-Espresso</v>
      </c>
      <c r="L3476" t="str">
        <f>IF(COUNTIF($K$2:K3476,K3476)=1,"único","repetido")</f>
        <v>único</v>
      </c>
    </row>
    <row r="3477" spans="1:12" x14ac:dyDescent="0.3">
      <c r="A3477" s="1">
        <v>45730</v>
      </c>
      <c r="B3477" s="2">
        <v>45730.394875011574</v>
      </c>
      <c r="C3477" s="2" t="str">
        <f>TEXT(Tabla1[[#This Row],[date]],"mmm")</f>
        <v>mar</v>
      </c>
      <c r="D3477" s="2" t="str">
        <f>TEXT(Tabla1[[#This Row],[date]],"dddd")</f>
        <v>viernes</v>
      </c>
      <c r="E3477" s="2" t="str">
        <f>TEXT(Tabla1[[#This Row],[datetime]],"hh:mm")</f>
        <v>09:28</v>
      </c>
      <c r="F3477" t="s">
        <v>3</v>
      </c>
      <c r="G3477" t="s">
        <v>1184</v>
      </c>
      <c r="H3477" t="str">
        <f>IF(ISBLANK(G3477),"cash",IF(COUNTIF($D$2:D3477,D3477)=1,"Nuevo","frecuente"))</f>
        <v>frecuente</v>
      </c>
      <c r="I3477" s="8">
        <v>25.96</v>
      </c>
      <c r="J3477" t="s">
        <v>11</v>
      </c>
      <c r="K3477" t="str">
        <f>Tabla1[[#This Row],[day_of_the_week]]&amp;"-"&amp;Tabla1[[#This Row],[hour]]&amp;"-"&amp;Tabla1[[#This Row],[cash_type]]&amp;"-"&amp;Tabla1[[#This Row],[card]]&amp;"-"&amp;Tabla1[[#This Row],[coffee_name]]</f>
        <v>viernes-09:28-card-ANON-0000-0000-1170-Americano</v>
      </c>
      <c r="L3477" t="str">
        <f>IF(COUNTIF($K$2:K3477,K3477)=1,"único","repetido")</f>
        <v>único</v>
      </c>
    </row>
    <row r="3478" spans="1:12" x14ac:dyDescent="0.3">
      <c r="A3478" s="1">
        <v>45730</v>
      </c>
      <c r="B3478" s="2">
        <v>45730.431149826392</v>
      </c>
      <c r="C3478" s="2" t="str">
        <f>TEXT(Tabla1[[#This Row],[date]],"mmm")</f>
        <v>mar</v>
      </c>
      <c r="D3478" s="2" t="str">
        <f>TEXT(Tabla1[[#This Row],[date]],"dddd")</f>
        <v>viernes</v>
      </c>
      <c r="E3478" s="2" t="str">
        <f>TEXT(Tabla1[[#This Row],[datetime]],"hh:mm")</f>
        <v>10:20</v>
      </c>
      <c r="F3478" t="s">
        <v>3</v>
      </c>
      <c r="G3478" t="s">
        <v>1124</v>
      </c>
      <c r="H3478" t="str">
        <f>IF(ISBLANK(G3478),"cash",IF(COUNTIF($D$2:D3478,D3478)=1,"Nuevo","frecuente"))</f>
        <v>frecuente</v>
      </c>
      <c r="I3478" s="8">
        <v>25.96</v>
      </c>
      <c r="J3478" t="s">
        <v>11</v>
      </c>
      <c r="K3478" t="str">
        <f>Tabla1[[#This Row],[day_of_the_week]]&amp;"-"&amp;Tabla1[[#This Row],[hour]]&amp;"-"&amp;Tabla1[[#This Row],[cash_type]]&amp;"-"&amp;Tabla1[[#This Row],[card]]&amp;"-"&amp;Tabla1[[#This Row],[coffee_name]]</f>
        <v>viernes-10:20-card-ANON-0000-0000-1110-Americano</v>
      </c>
      <c r="L3478" t="str">
        <f>IF(COUNTIF($K$2:K3478,K3478)=1,"único","repetido")</f>
        <v>único</v>
      </c>
    </row>
    <row r="3479" spans="1:12" x14ac:dyDescent="0.3">
      <c r="A3479" s="1">
        <v>45730</v>
      </c>
      <c r="B3479" s="2">
        <v>45730.450263935185</v>
      </c>
      <c r="C3479" s="2" t="str">
        <f>TEXT(Tabla1[[#This Row],[date]],"mmm")</f>
        <v>mar</v>
      </c>
      <c r="D3479" s="2" t="str">
        <f>TEXT(Tabla1[[#This Row],[date]],"dddd")</f>
        <v>viernes</v>
      </c>
      <c r="E3479" s="2" t="str">
        <f>TEXT(Tabla1[[#This Row],[datetime]],"hh:mm")</f>
        <v>10:48</v>
      </c>
      <c r="F3479" t="s">
        <v>3</v>
      </c>
      <c r="G3479" t="s">
        <v>1302</v>
      </c>
      <c r="H3479" t="str">
        <f>IF(ISBLANK(G3479),"cash",IF(COUNTIF($D$2:D3479,D3479)=1,"Nuevo","frecuente"))</f>
        <v>frecuente</v>
      </c>
      <c r="I3479" s="8">
        <v>35.76</v>
      </c>
      <c r="J3479" t="s">
        <v>7</v>
      </c>
      <c r="K3479" t="str">
        <f>Tabla1[[#This Row],[day_of_the_week]]&amp;"-"&amp;Tabla1[[#This Row],[hour]]&amp;"-"&amp;Tabla1[[#This Row],[cash_type]]&amp;"-"&amp;Tabla1[[#This Row],[card]]&amp;"-"&amp;Tabla1[[#This Row],[coffee_name]]</f>
        <v>viernes-10:48-card-ANON-0000-0000-1288-Latte</v>
      </c>
      <c r="L3479" t="str">
        <f>IF(COUNTIF($K$2:K3479,K3479)=1,"único","repetido")</f>
        <v>único</v>
      </c>
    </row>
    <row r="3480" spans="1:12" x14ac:dyDescent="0.3">
      <c r="A3480" s="1">
        <v>45730</v>
      </c>
      <c r="B3480" s="2">
        <v>45730.451016157407</v>
      </c>
      <c r="C3480" s="2" t="str">
        <f>TEXT(Tabla1[[#This Row],[date]],"mmm")</f>
        <v>mar</v>
      </c>
      <c r="D3480" s="2" t="str">
        <f>TEXT(Tabla1[[#This Row],[date]],"dddd")</f>
        <v>viernes</v>
      </c>
      <c r="E3480" s="2" t="str">
        <f>TEXT(Tabla1[[#This Row],[datetime]],"hh:mm")</f>
        <v>10:49</v>
      </c>
      <c r="F3480" t="s">
        <v>3</v>
      </c>
      <c r="G3480" t="s">
        <v>1302</v>
      </c>
      <c r="H3480" t="str">
        <f>IF(ISBLANK(G3480),"cash",IF(COUNTIF($D$2:D3480,D3480)=1,"Nuevo","frecuente"))</f>
        <v>frecuente</v>
      </c>
      <c r="I3480" s="8">
        <v>35.76</v>
      </c>
      <c r="J3480" t="s">
        <v>43</v>
      </c>
      <c r="K3480" t="str">
        <f>Tabla1[[#This Row],[day_of_the_week]]&amp;"-"&amp;Tabla1[[#This Row],[hour]]&amp;"-"&amp;Tabla1[[#This Row],[cash_type]]&amp;"-"&amp;Tabla1[[#This Row],[card]]&amp;"-"&amp;Tabla1[[#This Row],[coffee_name]]</f>
        <v>viernes-10:49-card-ANON-0000-0000-1288-Cappuccino</v>
      </c>
      <c r="L3480" t="str">
        <f>IF(COUNTIF($K$2:K3480,K3480)=1,"único","repetido")</f>
        <v>único</v>
      </c>
    </row>
    <row r="3481" spans="1:12" x14ac:dyDescent="0.3">
      <c r="A3481" s="1">
        <v>45730</v>
      </c>
      <c r="B3481" s="2">
        <v>45730.607838912038</v>
      </c>
      <c r="C3481" s="2" t="str">
        <f>TEXT(Tabla1[[#This Row],[date]],"mmm")</f>
        <v>mar</v>
      </c>
      <c r="D3481" s="2" t="str">
        <f>TEXT(Tabla1[[#This Row],[date]],"dddd")</f>
        <v>viernes</v>
      </c>
      <c r="E3481" s="2" t="str">
        <f>TEXT(Tabla1[[#This Row],[datetime]],"hh:mm")</f>
        <v>14:35</v>
      </c>
      <c r="F3481" t="s">
        <v>3</v>
      </c>
      <c r="G3481" t="s">
        <v>1184</v>
      </c>
      <c r="H3481" t="str">
        <f>IF(ISBLANK(G3481),"cash",IF(COUNTIF($D$2:D3481,D3481)=1,"Nuevo","frecuente"))</f>
        <v>frecuente</v>
      </c>
      <c r="I3481" s="8">
        <v>25.96</v>
      </c>
      <c r="J3481" t="s">
        <v>11</v>
      </c>
      <c r="K3481" t="str">
        <f>Tabla1[[#This Row],[day_of_the_week]]&amp;"-"&amp;Tabla1[[#This Row],[hour]]&amp;"-"&amp;Tabla1[[#This Row],[cash_type]]&amp;"-"&amp;Tabla1[[#This Row],[card]]&amp;"-"&amp;Tabla1[[#This Row],[coffee_name]]</f>
        <v>viernes-14:35-card-ANON-0000-0000-1170-Americano</v>
      </c>
      <c r="L3481" t="str">
        <f>IF(COUNTIF($K$2:K3481,K3481)=1,"único","repetido")</f>
        <v>único</v>
      </c>
    </row>
    <row r="3482" spans="1:12" x14ac:dyDescent="0.3">
      <c r="A3482" s="1">
        <v>45730</v>
      </c>
      <c r="B3482" s="2">
        <v>45730.608585821756</v>
      </c>
      <c r="C3482" s="2" t="str">
        <f>TEXT(Tabla1[[#This Row],[date]],"mmm")</f>
        <v>mar</v>
      </c>
      <c r="D3482" s="2" t="str">
        <f>TEXT(Tabla1[[#This Row],[date]],"dddd")</f>
        <v>viernes</v>
      </c>
      <c r="E3482" s="2" t="str">
        <f>TEXT(Tabla1[[#This Row],[datetime]],"hh:mm")</f>
        <v>14:36</v>
      </c>
      <c r="F3482" t="s">
        <v>3</v>
      </c>
      <c r="G3482" t="s">
        <v>1179</v>
      </c>
      <c r="H3482" t="str">
        <f>IF(ISBLANK(G3482),"cash",IF(COUNTIF($D$2:D3482,D3482)=1,"Nuevo","frecuente"))</f>
        <v>frecuente</v>
      </c>
      <c r="I3482" s="8">
        <v>35.76</v>
      </c>
      <c r="J3482" t="s">
        <v>7</v>
      </c>
      <c r="K3482" t="str">
        <f>Tabla1[[#This Row],[day_of_the_week]]&amp;"-"&amp;Tabla1[[#This Row],[hour]]&amp;"-"&amp;Tabla1[[#This Row],[cash_type]]&amp;"-"&amp;Tabla1[[#This Row],[card]]&amp;"-"&amp;Tabla1[[#This Row],[coffee_name]]</f>
        <v>viernes-14:36-card-ANON-0000-0000-1165-Latte</v>
      </c>
      <c r="L3482" t="str">
        <f>IF(COUNTIF($K$2:K3482,K3482)=1,"único","repetido")</f>
        <v>único</v>
      </c>
    </row>
    <row r="3483" spans="1:12" x14ac:dyDescent="0.3">
      <c r="A3483" s="1">
        <v>45730</v>
      </c>
      <c r="B3483" s="2">
        <v>45730.662742812499</v>
      </c>
      <c r="C3483" s="2" t="str">
        <f>TEXT(Tabla1[[#This Row],[date]],"mmm")</f>
        <v>mar</v>
      </c>
      <c r="D3483" s="2" t="str">
        <f>TEXT(Tabla1[[#This Row],[date]],"dddd")</f>
        <v>viernes</v>
      </c>
      <c r="E3483" s="2" t="str">
        <f>TEXT(Tabla1[[#This Row],[datetime]],"hh:mm")</f>
        <v>15:54</v>
      </c>
      <c r="F3483" t="s">
        <v>3</v>
      </c>
      <c r="G3483" t="s">
        <v>1205</v>
      </c>
      <c r="H3483" t="str">
        <f>IF(ISBLANK(G3483),"cash",IF(COUNTIF($D$2:D3483,D3483)=1,"Nuevo","frecuente"))</f>
        <v>frecuente</v>
      </c>
      <c r="I3483" s="8">
        <v>35.76</v>
      </c>
      <c r="J3483" t="s">
        <v>7</v>
      </c>
      <c r="K3483" t="str">
        <f>Tabla1[[#This Row],[day_of_the_week]]&amp;"-"&amp;Tabla1[[#This Row],[hour]]&amp;"-"&amp;Tabla1[[#This Row],[cash_type]]&amp;"-"&amp;Tabla1[[#This Row],[card]]&amp;"-"&amp;Tabla1[[#This Row],[coffee_name]]</f>
        <v>viernes-15:54-card-ANON-0000-0000-1191-Latte</v>
      </c>
      <c r="L3483" t="str">
        <f>IF(COUNTIF($K$2:K3483,K3483)=1,"único","repetido")</f>
        <v>único</v>
      </c>
    </row>
    <row r="3484" spans="1:12" x14ac:dyDescent="0.3">
      <c r="A3484" s="1">
        <v>45730</v>
      </c>
      <c r="B3484" s="2">
        <v>45730.663667222223</v>
      </c>
      <c r="C3484" s="2" t="str">
        <f>TEXT(Tabla1[[#This Row],[date]],"mmm")</f>
        <v>mar</v>
      </c>
      <c r="D3484" s="2" t="str">
        <f>TEXT(Tabla1[[#This Row],[date]],"dddd")</f>
        <v>viernes</v>
      </c>
      <c r="E3484" s="2" t="str">
        <f>TEXT(Tabla1[[#This Row],[datetime]],"hh:mm")</f>
        <v>15:55</v>
      </c>
      <c r="F3484" t="s">
        <v>3</v>
      </c>
      <c r="G3484" t="s">
        <v>1179</v>
      </c>
      <c r="H3484" t="str">
        <f>IF(ISBLANK(G3484),"cash",IF(COUNTIF($D$2:D3484,D3484)=1,"Nuevo","frecuente"))</f>
        <v>frecuente</v>
      </c>
      <c r="I3484" s="8">
        <v>35.76</v>
      </c>
      <c r="J3484" t="s">
        <v>7</v>
      </c>
      <c r="K3484" t="str">
        <f>Tabla1[[#This Row],[day_of_the_week]]&amp;"-"&amp;Tabla1[[#This Row],[hour]]&amp;"-"&amp;Tabla1[[#This Row],[cash_type]]&amp;"-"&amp;Tabla1[[#This Row],[card]]&amp;"-"&amp;Tabla1[[#This Row],[coffee_name]]</f>
        <v>viernes-15:55-card-ANON-0000-0000-1165-Latte</v>
      </c>
      <c r="L3484" t="str">
        <f>IF(COUNTIF($K$2:K3484,K3484)=1,"único","repetido")</f>
        <v>único</v>
      </c>
    </row>
    <row r="3485" spans="1:12" x14ac:dyDescent="0.3">
      <c r="A3485" s="1">
        <v>45730</v>
      </c>
      <c r="B3485" s="2">
        <v>45730.685463148147</v>
      </c>
      <c r="C3485" s="2" t="str">
        <f>TEXT(Tabla1[[#This Row],[date]],"mmm")</f>
        <v>mar</v>
      </c>
      <c r="D3485" s="2" t="str">
        <f>TEXT(Tabla1[[#This Row],[date]],"dddd")</f>
        <v>viernes</v>
      </c>
      <c r="E3485" s="2" t="str">
        <f>TEXT(Tabla1[[#This Row],[datetime]],"hh:mm")</f>
        <v>16:27</v>
      </c>
      <c r="F3485" t="s">
        <v>3</v>
      </c>
      <c r="G3485" t="s">
        <v>1184</v>
      </c>
      <c r="H3485" t="str">
        <f>IF(ISBLANK(G3485),"cash",IF(COUNTIF($D$2:D3485,D3485)=1,"Nuevo","frecuente"))</f>
        <v>frecuente</v>
      </c>
      <c r="I3485" s="8">
        <v>25.96</v>
      </c>
      <c r="J3485" t="s">
        <v>11</v>
      </c>
      <c r="K3485" t="str">
        <f>Tabla1[[#This Row],[day_of_the_week]]&amp;"-"&amp;Tabla1[[#This Row],[hour]]&amp;"-"&amp;Tabla1[[#This Row],[cash_type]]&amp;"-"&amp;Tabla1[[#This Row],[card]]&amp;"-"&amp;Tabla1[[#This Row],[coffee_name]]</f>
        <v>viernes-16:27-card-ANON-0000-0000-1170-Americano</v>
      </c>
      <c r="L3485" t="str">
        <f>IF(COUNTIF($K$2:K3485,K3485)=1,"único","repetido")</f>
        <v>único</v>
      </c>
    </row>
    <row r="3486" spans="1:12" x14ac:dyDescent="0.3">
      <c r="A3486" s="1">
        <v>45730</v>
      </c>
      <c r="B3486" s="2">
        <v>45730.688196608797</v>
      </c>
      <c r="C3486" s="2" t="str">
        <f>TEXT(Tabla1[[#This Row],[date]],"mmm")</f>
        <v>mar</v>
      </c>
      <c r="D3486" s="2" t="str">
        <f>TEXT(Tabla1[[#This Row],[date]],"dddd")</f>
        <v>viernes</v>
      </c>
      <c r="E3486" s="2" t="str">
        <f>TEXT(Tabla1[[#This Row],[datetime]],"hh:mm")</f>
        <v>16:31</v>
      </c>
      <c r="F3486" t="s">
        <v>3</v>
      </c>
      <c r="G3486" t="s">
        <v>1290</v>
      </c>
      <c r="H3486" t="str">
        <f>IF(ISBLANK(G3486),"cash",IF(COUNTIF($D$2:D3486,D3486)=1,"Nuevo","frecuente"))</f>
        <v>frecuente</v>
      </c>
      <c r="I3486" s="8">
        <v>35.76</v>
      </c>
      <c r="J3486" t="s">
        <v>18</v>
      </c>
      <c r="K3486" t="str">
        <f>Tabla1[[#This Row],[day_of_the_week]]&amp;"-"&amp;Tabla1[[#This Row],[hour]]&amp;"-"&amp;Tabla1[[#This Row],[cash_type]]&amp;"-"&amp;Tabla1[[#This Row],[card]]&amp;"-"&amp;Tabla1[[#This Row],[coffee_name]]</f>
        <v>viernes-16:31-card-ANON-0000-0000-1276-Cocoa</v>
      </c>
      <c r="L3486" t="str">
        <f>IF(COUNTIF($K$2:K3486,K3486)=1,"único","repetido")</f>
        <v>único</v>
      </c>
    </row>
    <row r="3487" spans="1:12" x14ac:dyDescent="0.3">
      <c r="A3487" s="1">
        <v>45730</v>
      </c>
      <c r="B3487" s="2">
        <v>45730.688831921296</v>
      </c>
      <c r="C3487" s="2" t="str">
        <f>TEXT(Tabla1[[#This Row],[date]],"mmm")</f>
        <v>mar</v>
      </c>
      <c r="D3487" s="2" t="str">
        <f>TEXT(Tabla1[[#This Row],[date]],"dddd")</f>
        <v>viernes</v>
      </c>
      <c r="E3487" s="2" t="str">
        <f>TEXT(Tabla1[[#This Row],[datetime]],"hh:mm")</f>
        <v>16:31</v>
      </c>
      <c r="F3487" t="s">
        <v>3</v>
      </c>
      <c r="G3487" t="s">
        <v>1303</v>
      </c>
      <c r="H3487" t="str">
        <f>IF(ISBLANK(G3487),"cash",IF(COUNTIF($D$2:D3487,D3487)=1,"Nuevo","frecuente"))</f>
        <v>frecuente</v>
      </c>
      <c r="I3487" s="8">
        <v>35.76</v>
      </c>
      <c r="J3487" t="s">
        <v>18</v>
      </c>
      <c r="K3487" t="str">
        <f>Tabla1[[#This Row],[day_of_the_week]]&amp;"-"&amp;Tabla1[[#This Row],[hour]]&amp;"-"&amp;Tabla1[[#This Row],[cash_type]]&amp;"-"&amp;Tabla1[[#This Row],[card]]&amp;"-"&amp;Tabla1[[#This Row],[coffee_name]]</f>
        <v>viernes-16:31-card-ANON-0000-0000-1289-Cocoa</v>
      </c>
      <c r="L3487" t="str">
        <f>IF(COUNTIF($K$2:K3487,K3487)=1,"único","repetido")</f>
        <v>único</v>
      </c>
    </row>
    <row r="3488" spans="1:12" x14ac:dyDescent="0.3">
      <c r="A3488" s="1">
        <v>45730</v>
      </c>
      <c r="B3488" s="2">
        <v>45730.689354409726</v>
      </c>
      <c r="C3488" s="2" t="str">
        <f>TEXT(Tabla1[[#This Row],[date]],"mmm")</f>
        <v>mar</v>
      </c>
      <c r="D3488" s="2" t="str">
        <f>TEXT(Tabla1[[#This Row],[date]],"dddd")</f>
        <v>viernes</v>
      </c>
      <c r="E3488" s="2" t="str">
        <f>TEXT(Tabla1[[#This Row],[datetime]],"hh:mm")</f>
        <v>16:32</v>
      </c>
      <c r="F3488" t="s">
        <v>3</v>
      </c>
      <c r="G3488" t="s">
        <v>1303</v>
      </c>
      <c r="H3488" t="str">
        <f>IF(ISBLANK(G3488),"cash",IF(COUNTIF($D$2:D3488,D3488)=1,"Nuevo","frecuente"))</f>
        <v>frecuente</v>
      </c>
      <c r="I3488" s="8">
        <v>35.76</v>
      </c>
      <c r="J3488" t="s">
        <v>18</v>
      </c>
      <c r="K3488" t="str">
        <f>Tabla1[[#This Row],[day_of_the_week]]&amp;"-"&amp;Tabla1[[#This Row],[hour]]&amp;"-"&amp;Tabla1[[#This Row],[cash_type]]&amp;"-"&amp;Tabla1[[#This Row],[card]]&amp;"-"&amp;Tabla1[[#This Row],[coffee_name]]</f>
        <v>viernes-16:32-card-ANON-0000-0000-1289-Cocoa</v>
      </c>
      <c r="L3488" t="str">
        <f>IF(COUNTIF($K$2:K3488,K3488)=1,"único","repetido")</f>
        <v>único</v>
      </c>
    </row>
    <row r="3489" spans="1:12" x14ac:dyDescent="0.3">
      <c r="A3489" s="1">
        <v>45730</v>
      </c>
      <c r="B3489" s="2">
        <v>45730.712084641207</v>
      </c>
      <c r="C3489" s="2" t="str">
        <f>TEXT(Tabla1[[#This Row],[date]],"mmm")</f>
        <v>mar</v>
      </c>
      <c r="D3489" s="2" t="str">
        <f>TEXT(Tabla1[[#This Row],[date]],"dddd")</f>
        <v>viernes</v>
      </c>
      <c r="E3489" s="2" t="str">
        <f>TEXT(Tabla1[[#This Row],[datetime]],"hh:mm")</f>
        <v>17:05</v>
      </c>
      <c r="F3489" t="s">
        <v>3</v>
      </c>
      <c r="G3489" t="s">
        <v>1304</v>
      </c>
      <c r="H3489" t="str">
        <f>IF(ISBLANK(G3489),"cash",IF(COUNTIF($D$2:D3489,D3489)=1,"Nuevo","frecuente"))</f>
        <v>frecuente</v>
      </c>
      <c r="I3489" s="8">
        <v>25.96</v>
      </c>
      <c r="J3489" t="s">
        <v>11</v>
      </c>
      <c r="K3489" t="str">
        <f>Tabla1[[#This Row],[day_of_the_week]]&amp;"-"&amp;Tabla1[[#This Row],[hour]]&amp;"-"&amp;Tabla1[[#This Row],[cash_type]]&amp;"-"&amp;Tabla1[[#This Row],[card]]&amp;"-"&amp;Tabla1[[#This Row],[coffee_name]]</f>
        <v>viernes-17:05-card-ANON-0000-0000-1290-Americano</v>
      </c>
      <c r="L3489" t="str">
        <f>IF(COUNTIF($K$2:K3489,K3489)=1,"único","repetido")</f>
        <v>único</v>
      </c>
    </row>
    <row r="3490" spans="1:12" x14ac:dyDescent="0.3">
      <c r="A3490" s="1">
        <v>45730</v>
      </c>
      <c r="B3490" s="2">
        <v>45730.723780844906</v>
      </c>
      <c r="C3490" s="2" t="str">
        <f>TEXT(Tabla1[[#This Row],[date]],"mmm")</f>
        <v>mar</v>
      </c>
      <c r="D3490" s="2" t="str">
        <f>TEXT(Tabla1[[#This Row],[date]],"dddd")</f>
        <v>viernes</v>
      </c>
      <c r="E3490" s="2" t="str">
        <f>TEXT(Tabla1[[#This Row],[datetime]],"hh:mm")</f>
        <v>17:22</v>
      </c>
      <c r="F3490" t="s">
        <v>3</v>
      </c>
      <c r="G3490" t="s">
        <v>1181</v>
      </c>
      <c r="H3490" t="str">
        <f>IF(ISBLANK(G3490),"cash",IF(COUNTIF($D$2:D3490,D3490)=1,"Nuevo","frecuente"))</f>
        <v>frecuente</v>
      </c>
      <c r="I3490" s="8">
        <v>25.96</v>
      </c>
      <c r="J3490" t="s">
        <v>11</v>
      </c>
      <c r="K3490" t="str">
        <f>Tabla1[[#This Row],[day_of_the_week]]&amp;"-"&amp;Tabla1[[#This Row],[hour]]&amp;"-"&amp;Tabla1[[#This Row],[cash_type]]&amp;"-"&amp;Tabla1[[#This Row],[card]]&amp;"-"&amp;Tabla1[[#This Row],[coffee_name]]</f>
        <v>viernes-17:22-card-ANON-0000-0000-1167-Americano</v>
      </c>
      <c r="L3490" t="str">
        <f>IF(COUNTIF($K$2:K3490,K3490)=1,"único","repetido")</f>
        <v>único</v>
      </c>
    </row>
    <row r="3491" spans="1:12" x14ac:dyDescent="0.3">
      <c r="A3491" s="1">
        <v>45730</v>
      </c>
      <c r="B3491" s="2">
        <v>45730.727260185187</v>
      </c>
      <c r="C3491" s="2" t="str">
        <f>TEXT(Tabla1[[#This Row],[date]],"mmm")</f>
        <v>mar</v>
      </c>
      <c r="D3491" s="2" t="str">
        <f>TEXT(Tabla1[[#This Row],[date]],"dddd")</f>
        <v>viernes</v>
      </c>
      <c r="E3491" s="2" t="str">
        <f>TEXT(Tabla1[[#This Row],[datetime]],"hh:mm")</f>
        <v>17:27</v>
      </c>
      <c r="F3491" t="s">
        <v>3</v>
      </c>
      <c r="G3491" t="s">
        <v>1205</v>
      </c>
      <c r="H3491" t="str">
        <f>IF(ISBLANK(G3491),"cash",IF(COUNTIF($D$2:D3491,D3491)=1,"Nuevo","frecuente"))</f>
        <v>frecuente</v>
      </c>
      <c r="I3491" s="8">
        <v>35.76</v>
      </c>
      <c r="J3491" t="s">
        <v>7</v>
      </c>
      <c r="K3491" t="str">
        <f>Tabla1[[#This Row],[day_of_the_week]]&amp;"-"&amp;Tabla1[[#This Row],[hour]]&amp;"-"&amp;Tabla1[[#This Row],[cash_type]]&amp;"-"&amp;Tabla1[[#This Row],[card]]&amp;"-"&amp;Tabla1[[#This Row],[coffee_name]]</f>
        <v>viernes-17:27-card-ANON-0000-0000-1191-Latte</v>
      </c>
      <c r="L3491" t="str">
        <f>IF(COUNTIF($K$2:K3491,K3491)=1,"único","repetido")</f>
        <v>único</v>
      </c>
    </row>
    <row r="3492" spans="1:12" x14ac:dyDescent="0.3">
      <c r="A3492" s="1">
        <v>45730</v>
      </c>
      <c r="B3492" s="2">
        <v>45730.728221435187</v>
      </c>
      <c r="C3492" s="2" t="str">
        <f>TEXT(Tabla1[[#This Row],[date]],"mmm")</f>
        <v>mar</v>
      </c>
      <c r="D3492" s="2" t="str">
        <f>TEXT(Tabla1[[#This Row],[date]],"dddd")</f>
        <v>viernes</v>
      </c>
      <c r="E3492" s="2" t="str">
        <f>TEXT(Tabla1[[#This Row],[datetime]],"hh:mm")</f>
        <v>17:28</v>
      </c>
      <c r="F3492" t="s">
        <v>3</v>
      </c>
      <c r="G3492" t="s">
        <v>1179</v>
      </c>
      <c r="H3492" t="str">
        <f>IF(ISBLANK(G3492),"cash",IF(COUNTIF($D$2:D3492,D3492)=1,"Nuevo","frecuente"))</f>
        <v>frecuente</v>
      </c>
      <c r="I3492" s="8">
        <v>35.76</v>
      </c>
      <c r="J3492" t="s">
        <v>7</v>
      </c>
      <c r="K3492" t="str">
        <f>Tabla1[[#This Row],[day_of_the_week]]&amp;"-"&amp;Tabla1[[#This Row],[hour]]&amp;"-"&amp;Tabla1[[#This Row],[cash_type]]&amp;"-"&amp;Tabla1[[#This Row],[card]]&amp;"-"&amp;Tabla1[[#This Row],[coffee_name]]</f>
        <v>viernes-17:28-card-ANON-0000-0000-1165-Latte</v>
      </c>
      <c r="L3492" t="str">
        <f>IF(COUNTIF($K$2:K3492,K3492)=1,"único","repetido")</f>
        <v>único</v>
      </c>
    </row>
    <row r="3493" spans="1:12" x14ac:dyDescent="0.3">
      <c r="A3493" s="1">
        <v>45730</v>
      </c>
      <c r="B3493" s="2">
        <v>45730.847477106479</v>
      </c>
      <c r="C3493" s="2" t="str">
        <f>TEXT(Tabla1[[#This Row],[date]],"mmm")</f>
        <v>mar</v>
      </c>
      <c r="D3493" s="2" t="str">
        <f>TEXT(Tabla1[[#This Row],[date]],"dddd")</f>
        <v>viernes</v>
      </c>
      <c r="E3493" s="2" t="str">
        <f>TEXT(Tabla1[[#This Row],[datetime]],"hh:mm")</f>
        <v>20:20</v>
      </c>
      <c r="F3493" t="s">
        <v>3</v>
      </c>
      <c r="G3493" t="s">
        <v>1305</v>
      </c>
      <c r="H3493" t="str">
        <f>IF(ISBLANK(G3493),"cash",IF(COUNTIF($D$2:D3493,D3493)=1,"Nuevo","frecuente"))</f>
        <v>frecuente</v>
      </c>
      <c r="I3493" s="8">
        <v>25.96</v>
      </c>
      <c r="J3493" t="s">
        <v>11</v>
      </c>
      <c r="K3493" t="str">
        <f>Tabla1[[#This Row],[day_of_the_week]]&amp;"-"&amp;Tabla1[[#This Row],[hour]]&amp;"-"&amp;Tabla1[[#This Row],[cash_type]]&amp;"-"&amp;Tabla1[[#This Row],[card]]&amp;"-"&amp;Tabla1[[#This Row],[coffee_name]]</f>
        <v>viernes-20:20-card-ANON-0000-0000-1291-Americano</v>
      </c>
      <c r="L3493" t="str">
        <f>IF(COUNTIF($K$2:K3493,K3493)=1,"único","repetido")</f>
        <v>único</v>
      </c>
    </row>
    <row r="3494" spans="1:12" x14ac:dyDescent="0.3">
      <c r="A3494" s="1">
        <v>45730</v>
      </c>
      <c r="B3494" s="2">
        <v>45730.903282245374</v>
      </c>
      <c r="C3494" s="2" t="str">
        <f>TEXT(Tabla1[[#This Row],[date]],"mmm")</f>
        <v>mar</v>
      </c>
      <c r="D3494" s="2" t="str">
        <f>TEXT(Tabla1[[#This Row],[date]],"dddd")</f>
        <v>viernes</v>
      </c>
      <c r="E3494" s="2" t="str">
        <f>TEXT(Tabla1[[#This Row],[datetime]],"hh:mm")</f>
        <v>21:40</v>
      </c>
      <c r="F3494" t="s">
        <v>3</v>
      </c>
      <c r="G3494" t="s">
        <v>1228</v>
      </c>
      <c r="H3494" t="str">
        <f>IF(ISBLANK(G3494),"cash",IF(COUNTIF($D$2:D3494,D3494)=1,"Nuevo","frecuente"))</f>
        <v>frecuente</v>
      </c>
      <c r="I3494" s="8">
        <v>25.96</v>
      </c>
      <c r="J3494" t="s">
        <v>11</v>
      </c>
      <c r="K3494" t="str">
        <f>Tabla1[[#This Row],[day_of_the_week]]&amp;"-"&amp;Tabla1[[#This Row],[hour]]&amp;"-"&amp;Tabla1[[#This Row],[cash_type]]&amp;"-"&amp;Tabla1[[#This Row],[card]]&amp;"-"&amp;Tabla1[[#This Row],[coffee_name]]</f>
        <v>viernes-21:40-card-ANON-0000-0000-1214-Americano</v>
      </c>
      <c r="L3494" t="str">
        <f>IF(COUNTIF($K$2:K3494,K3494)=1,"único","repetido")</f>
        <v>único</v>
      </c>
    </row>
    <row r="3495" spans="1:12" x14ac:dyDescent="0.3">
      <c r="A3495" s="1">
        <v>45731</v>
      </c>
      <c r="B3495" s="2">
        <v>45731.412063379626</v>
      </c>
      <c r="C3495" s="2" t="str">
        <f>TEXT(Tabla1[[#This Row],[date]],"mmm")</f>
        <v>mar</v>
      </c>
      <c r="D3495" s="2" t="str">
        <f>TEXT(Tabla1[[#This Row],[date]],"dddd")</f>
        <v>sábado</v>
      </c>
      <c r="E3495" s="2" t="str">
        <f>TEXT(Tabla1[[#This Row],[datetime]],"hh:mm")</f>
        <v>09:53</v>
      </c>
      <c r="F3495" t="s">
        <v>3</v>
      </c>
      <c r="G3495" t="s">
        <v>1177</v>
      </c>
      <c r="H3495" t="str">
        <f>IF(ISBLANK(G3495),"cash",IF(COUNTIF($D$2:D3495,D3495)=1,"Nuevo","frecuente"))</f>
        <v>frecuente</v>
      </c>
      <c r="I3495" s="8">
        <v>30.86</v>
      </c>
      <c r="J3495" t="s">
        <v>14</v>
      </c>
      <c r="K3495" t="str">
        <f>Tabla1[[#This Row],[day_of_the_week]]&amp;"-"&amp;Tabla1[[#This Row],[hour]]&amp;"-"&amp;Tabla1[[#This Row],[cash_type]]&amp;"-"&amp;Tabla1[[#This Row],[card]]&amp;"-"&amp;Tabla1[[#This Row],[coffee_name]]</f>
        <v>sábado-09:53-card-ANON-0000-0000-1163-Americano with Milk</v>
      </c>
      <c r="L3495" t="str">
        <f>IF(COUNTIF($K$2:K3495,K3495)=1,"único","repetido")</f>
        <v>único</v>
      </c>
    </row>
    <row r="3496" spans="1:12" x14ac:dyDescent="0.3">
      <c r="A3496" s="1">
        <v>45731</v>
      </c>
      <c r="B3496" s="2">
        <v>45731.419010902777</v>
      </c>
      <c r="C3496" s="2" t="str">
        <f>TEXT(Tabla1[[#This Row],[date]],"mmm")</f>
        <v>mar</v>
      </c>
      <c r="D3496" s="2" t="str">
        <f>TEXT(Tabla1[[#This Row],[date]],"dddd")</f>
        <v>sábado</v>
      </c>
      <c r="E3496" s="2" t="str">
        <f>TEXT(Tabla1[[#This Row],[datetime]],"hh:mm")</f>
        <v>10:03</v>
      </c>
      <c r="F3496" t="s">
        <v>3</v>
      </c>
      <c r="G3496" t="s">
        <v>1172</v>
      </c>
      <c r="H3496" t="str">
        <f>IF(ISBLANK(G3496),"cash",IF(COUNTIF($D$2:D3496,D3496)=1,"Nuevo","frecuente"))</f>
        <v>frecuente</v>
      </c>
      <c r="I3496" s="8">
        <v>35.76</v>
      </c>
      <c r="J3496" t="s">
        <v>43</v>
      </c>
      <c r="K3496" t="str">
        <f>Tabla1[[#This Row],[day_of_the_week]]&amp;"-"&amp;Tabla1[[#This Row],[hour]]&amp;"-"&amp;Tabla1[[#This Row],[cash_type]]&amp;"-"&amp;Tabla1[[#This Row],[card]]&amp;"-"&amp;Tabla1[[#This Row],[coffee_name]]</f>
        <v>sábado-10:03-card-ANON-0000-0000-1158-Cappuccino</v>
      </c>
      <c r="L3496" t="str">
        <f>IF(COUNTIF($K$2:K3496,K3496)=1,"único","repetido")</f>
        <v>único</v>
      </c>
    </row>
    <row r="3497" spans="1:12" x14ac:dyDescent="0.3">
      <c r="A3497" s="1">
        <v>45731</v>
      </c>
      <c r="B3497" s="2">
        <v>45731.580346678238</v>
      </c>
      <c r="C3497" s="2" t="str">
        <f>TEXT(Tabla1[[#This Row],[date]],"mmm")</f>
        <v>mar</v>
      </c>
      <c r="D3497" s="2" t="str">
        <f>TEXT(Tabla1[[#This Row],[date]],"dddd")</f>
        <v>sábado</v>
      </c>
      <c r="E3497" s="2" t="str">
        <f>TEXT(Tabla1[[#This Row],[datetime]],"hh:mm")</f>
        <v>13:55</v>
      </c>
      <c r="F3497" t="s">
        <v>3</v>
      </c>
      <c r="G3497" t="s">
        <v>1181</v>
      </c>
      <c r="H3497" t="str">
        <f>IF(ISBLANK(G3497),"cash",IF(COUNTIF($D$2:D3497,D3497)=1,"Nuevo","frecuente"))</f>
        <v>frecuente</v>
      </c>
      <c r="I3497" s="8">
        <v>25.96</v>
      </c>
      <c r="J3497" t="s">
        <v>11</v>
      </c>
      <c r="K3497" t="str">
        <f>Tabla1[[#This Row],[day_of_the_week]]&amp;"-"&amp;Tabla1[[#This Row],[hour]]&amp;"-"&amp;Tabla1[[#This Row],[cash_type]]&amp;"-"&amp;Tabla1[[#This Row],[card]]&amp;"-"&amp;Tabla1[[#This Row],[coffee_name]]</f>
        <v>sábado-13:55-card-ANON-0000-0000-1167-Americano</v>
      </c>
      <c r="L3497" t="str">
        <f>IF(COUNTIF($K$2:K3497,K3497)=1,"único","repetido")</f>
        <v>único</v>
      </c>
    </row>
    <row r="3498" spans="1:12" x14ac:dyDescent="0.3">
      <c r="A3498" s="1">
        <v>45731</v>
      </c>
      <c r="B3498" s="2">
        <v>45731.71554863426</v>
      </c>
      <c r="C3498" s="2" t="str">
        <f>TEXT(Tabla1[[#This Row],[date]],"mmm")</f>
        <v>mar</v>
      </c>
      <c r="D3498" s="2" t="str">
        <f>TEXT(Tabla1[[#This Row],[date]],"dddd")</f>
        <v>sábado</v>
      </c>
      <c r="E3498" s="2" t="str">
        <f>TEXT(Tabla1[[#This Row],[datetime]],"hh:mm")</f>
        <v>17:10</v>
      </c>
      <c r="F3498" t="s">
        <v>3</v>
      </c>
      <c r="G3498" t="s">
        <v>60</v>
      </c>
      <c r="H3498" t="str">
        <f>IF(ISBLANK(G3498),"cash",IF(COUNTIF($D$2:D3498,D3498)=1,"Nuevo","frecuente"))</f>
        <v>frecuente</v>
      </c>
      <c r="I3498" s="8">
        <v>35.76</v>
      </c>
      <c r="J3498" t="s">
        <v>43</v>
      </c>
      <c r="K3498" t="str">
        <f>Tabla1[[#This Row],[day_of_the_week]]&amp;"-"&amp;Tabla1[[#This Row],[hour]]&amp;"-"&amp;Tabla1[[#This Row],[cash_type]]&amp;"-"&amp;Tabla1[[#This Row],[card]]&amp;"-"&amp;Tabla1[[#This Row],[coffee_name]]</f>
        <v>sábado-17:10-card-ANON-0000-0000-0046-Cappuccino</v>
      </c>
      <c r="L3498" t="str">
        <f>IF(COUNTIF($K$2:K3498,K3498)=1,"único","repetido")</f>
        <v>único</v>
      </c>
    </row>
    <row r="3499" spans="1:12" x14ac:dyDescent="0.3">
      <c r="A3499" s="1">
        <v>45731</v>
      </c>
      <c r="B3499" s="2">
        <v>45731.716763414355</v>
      </c>
      <c r="C3499" s="2" t="str">
        <f>TEXT(Tabla1[[#This Row],[date]],"mmm")</f>
        <v>mar</v>
      </c>
      <c r="D3499" s="2" t="str">
        <f>TEXT(Tabla1[[#This Row],[date]],"dddd")</f>
        <v>sábado</v>
      </c>
      <c r="E3499" s="2" t="str">
        <f>TEXT(Tabla1[[#This Row],[datetime]],"hh:mm")</f>
        <v>17:12</v>
      </c>
      <c r="F3499" t="s">
        <v>3</v>
      </c>
      <c r="G3499" t="s">
        <v>1166</v>
      </c>
      <c r="H3499" t="str">
        <f>IF(ISBLANK(G3499),"cash",IF(COUNTIF($D$2:D3499,D3499)=1,"Nuevo","frecuente"))</f>
        <v>frecuente</v>
      </c>
      <c r="I3499" s="8">
        <v>30.86</v>
      </c>
      <c r="J3499" t="s">
        <v>14</v>
      </c>
      <c r="K3499" t="str">
        <f>Tabla1[[#This Row],[day_of_the_week]]&amp;"-"&amp;Tabla1[[#This Row],[hour]]&amp;"-"&amp;Tabla1[[#This Row],[cash_type]]&amp;"-"&amp;Tabla1[[#This Row],[card]]&amp;"-"&amp;Tabla1[[#This Row],[coffee_name]]</f>
        <v>sábado-17:12-card-ANON-0000-0000-1152-Americano with Milk</v>
      </c>
      <c r="L3499" t="str">
        <f>IF(COUNTIF($K$2:K3499,K3499)=1,"único","repetido")</f>
        <v>único</v>
      </c>
    </row>
    <row r="3500" spans="1:12" x14ac:dyDescent="0.3">
      <c r="A3500" s="1">
        <v>45731</v>
      </c>
      <c r="B3500" s="2">
        <v>45731.812922511577</v>
      </c>
      <c r="C3500" s="2" t="str">
        <f>TEXT(Tabla1[[#This Row],[date]],"mmm")</f>
        <v>mar</v>
      </c>
      <c r="D3500" s="2" t="str">
        <f>TEXT(Tabla1[[#This Row],[date]],"dddd")</f>
        <v>sábado</v>
      </c>
      <c r="E3500" s="2" t="str">
        <f>TEXT(Tabla1[[#This Row],[datetime]],"hh:mm")</f>
        <v>19:30</v>
      </c>
      <c r="F3500" t="s">
        <v>3</v>
      </c>
      <c r="G3500" t="s">
        <v>1231</v>
      </c>
      <c r="H3500" t="str">
        <f>IF(ISBLANK(G3500),"cash",IF(COUNTIF($D$2:D3500,D3500)=1,"Nuevo","frecuente"))</f>
        <v>frecuente</v>
      </c>
      <c r="I3500" s="8">
        <v>30.86</v>
      </c>
      <c r="J3500" t="s">
        <v>14</v>
      </c>
      <c r="K3500" t="str">
        <f>Tabla1[[#This Row],[day_of_the_week]]&amp;"-"&amp;Tabla1[[#This Row],[hour]]&amp;"-"&amp;Tabla1[[#This Row],[cash_type]]&amp;"-"&amp;Tabla1[[#This Row],[card]]&amp;"-"&amp;Tabla1[[#This Row],[coffee_name]]</f>
        <v>sábado-19:30-card-ANON-0000-0000-1217-Americano with Milk</v>
      </c>
      <c r="L3500" t="str">
        <f>IF(COUNTIF($K$2:K3500,K3500)=1,"único","repetido")</f>
        <v>único</v>
      </c>
    </row>
    <row r="3501" spans="1:12" x14ac:dyDescent="0.3">
      <c r="A3501" s="1">
        <v>45731</v>
      </c>
      <c r="B3501" s="2">
        <v>45731.827396863424</v>
      </c>
      <c r="C3501" s="2" t="str">
        <f>TEXT(Tabla1[[#This Row],[date]],"mmm")</f>
        <v>mar</v>
      </c>
      <c r="D3501" s="2" t="str">
        <f>TEXT(Tabla1[[#This Row],[date]],"dddd")</f>
        <v>sábado</v>
      </c>
      <c r="E3501" s="2" t="str">
        <f>TEXT(Tabla1[[#This Row],[datetime]],"hh:mm")</f>
        <v>19:51</v>
      </c>
      <c r="F3501" t="s">
        <v>3</v>
      </c>
      <c r="G3501" t="s">
        <v>1306</v>
      </c>
      <c r="H3501" t="str">
        <f>IF(ISBLANK(G3501),"cash",IF(COUNTIF($D$2:D3501,D3501)=1,"Nuevo","frecuente"))</f>
        <v>frecuente</v>
      </c>
      <c r="I3501" s="8">
        <v>35.76</v>
      </c>
      <c r="J3501" t="s">
        <v>43</v>
      </c>
      <c r="K3501" t="str">
        <f>Tabla1[[#This Row],[day_of_the_week]]&amp;"-"&amp;Tabla1[[#This Row],[hour]]&amp;"-"&amp;Tabla1[[#This Row],[cash_type]]&amp;"-"&amp;Tabla1[[#This Row],[card]]&amp;"-"&amp;Tabla1[[#This Row],[coffee_name]]</f>
        <v>sábado-19:51-card-ANON-0000-0000-1292-Cappuccino</v>
      </c>
      <c r="L3501" t="str">
        <f>IF(COUNTIF($K$2:K3501,K3501)=1,"único","repetido")</f>
        <v>único</v>
      </c>
    </row>
    <row r="3502" spans="1:12" x14ac:dyDescent="0.3">
      <c r="A3502" s="1">
        <v>45732</v>
      </c>
      <c r="B3502" s="2">
        <v>45732.397422534719</v>
      </c>
      <c r="C3502" s="2" t="str">
        <f>TEXT(Tabla1[[#This Row],[date]],"mmm")</f>
        <v>mar</v>
      </c>
      <c r="D3502" s="2" t="str">
        <f>TEXT(Tabla1[[#This Row],[date]],"dddd")</f>
        <v>domingo</v>
      </c>
      <c r="E3502" s="2" t="str">
        <f>TEXT(Tabla1[[#This Row],[datetime]],"hh:mm")</f>
        <v>09:32</v>
      </c>
      <c r="F3502" t="s">
        <v>3</v>
      </c>
      <c r="G3502" t="s">
        <v>1175</v>
      </c>
      <c r="H3502" t="str">
        <f>IF(ISBLANK(G3502),"cash",IF(COUNTIF($D$2:D3502,D3502)=1,"Nuevo","frecuente"))</f>
        <v>frecuente</v>
      </c>
      <c r="I3502" s="8">
        <v>35.76</v>
      </c>
      <c r="J3502" t="s">
        <v>43</v>
      </c>
      <c r="K3502" t="str">
        <f>Tabla1[[#This Row],[day_of_the_week]]&amp;"-"&amp;Tabla1[[#This Row],[hour]]&amp;"-"&amp;Tabla1[[#This Row],[cash_type]]&amp;"-"&amp;Tabla1[[#This Row],[card]]&amp;"-"&amp;Tabla1[[#This Row],[coffee_name]]</f>
        <v>domingo-09:32-card-ANON-0000-0000-1161-Cappuccino</v>
      </c>
      <c r="L3502" t="str">
        <f>IF(COUNTIF($K$2:K3502,K3502)=1,"único","repetido")</f>
        <v>único</v>
      </c>
    </row>
    <row r="3503" spans="1:12" x14ac:dyDescent="0.3">
      <c r="A3503" s="1">
        <v>45732</v>
      </c>
      <c r="B3503" s="2">
        <v>45732.400268460646</v>
      </c>
      <c r="C3503" s="2" t="str">
        <f>TEXT(Tabla1[[#This Row],[date]],"mmm")</f>
        <v>mar</v>
      </c>
      <c r="D3503" s="2" t="str">
        <f>TEXT(Tabla1[[#This Row],[date]],"dddd")</f>
        <v>domingo</v>
      </c>
      <c r="E3503" s="2" t="str">
        <f>TEXT(Tabla1[[#This Row],[datetime]],"hh:mm")</f>
        <v>09:36</v>
      </c>
      <c r="F3503" t="s">
        <v>3</v>
      </c>
      <c r="G3503" t="s">
        <v>1307</v>
      </c>
      <c r="H3503" t="str">
        <f>IF(ISBLANK(G3503),"cash",IF(COUNTIF($D$2:D3503,D3503)=1,"Nuevo","frecuente"))</f>
        <v>frecuente</v>
      </c>
      <c r="I3503" s="8">
        <v>30.86</v>
      </c>
      <c r="J3503" t="s">
        <v>14</v>
      </c>
      <c r="K3503" t="str">
        <f>Tabla1[[#This Row],[day_of_the_week]]&amp;"-"&amp;Tabla1[[#This Row],[hour]]&amp;"-"&amp;Tabla1[[#This Row],[cash_type]]&amp;"-"&amp;Tabla1[[#This Row],[card]]&amp;"-"&amp;Tabla1[[#This Row],[coffee_name]]</f>
        <v>domingo-09:36-card-ANON-0000-0000-1293-Americano with Milk</v>
      </c>
      <c r="L3503" t="str">
        <f>IF(COUNTIF($K$2:K3503,K3503)=1,"único","repetido")</f>
        <v>único</v>
      </c>
    </row>
    <row r="3504" spans="1:12" x14ac:dyDescent="0.3">
      <c r="A3504" s="1">
        <v>45732</v>
      </c>
      <c r="B3504" s="2">
        <v>45732.451497361108</v>
      </c>
      <c r="C3504" s="2" t="str">
        <f>TEXT(Tabla1[[#This Row],[date]],"mmm")</f>
        <v>mar</v>
      </c>
      <c r="D3504" s="2" t="str">
        <f>TEXT(Tabla1[[#This Row],[date]],"dddd")</f>
        <v>domingo</v>
      </c>
      <c r="E3504" s="2" t="str">
        <f>TEXT(Tabla1[[#This Row],[datetime]],"hh:mm")</f>
        <v>10:50</v>
      </c>
      <c r="F3504" t="s">
        <v>3</v>
      </c>
      <c r="G3504" t="s">
        <v>1308</v>
      </c>
      <c r="H3504" t="str">
        <f>IF(ISBLANK(G3504),"cash",IF(COUNTIF($D$2:D3504,D3504)=1,"Nuevo","frecuente"))</f>
        <v>frecuente</v>
      </c>
      <c r="I3504" s="8">
        <v>35.76</v>
      </c>
      <c r="J3504" t="s">
        <v>7</v>
      </c>
      <c r="K3504" t="str">
        <f>Tabla1[[#This Row],[day_of_the_week]]&amp;"-"&amp;Tabla1[[#This Row],[hour]]&amp;"-"&amp;Tabla1[[#This Row],[cash_type]]&amp;"-"&amp;Tabla1[[#This Row],[card]]&amp;"-"&amp;Tabla1[[#This Row],[coffee_name]]</f>
        <v>domingo-10:50-card-ANON-0000-0000-1294-Latte</v>
      </c>
      <c r="L3504" t="str">
        <f>IF(COUNTIF($K$2:K3504,K3504)=1,"único","repetido")</f>
        <v>único</v>
      </c>
    </row>
    <row r="3505" spans="1:12" x14ac:dyDescent="0.3">
      <c r="A3505" s="1">
        <v>45732</v>
      </c>
      <c r="B3505" s="2">
        <v>45732.500545543982</v>
      </c>
      <c r="C3505" s="2" t="str">
        <f>TEXT(Tabla1[[#This Row],[date]],"mmm")</f>
        <v>mar</v>
      </c>
      <c r="D3505" s="2" t="str">
        <f>TEXT(Tabla1[[#This Row],[date]],"dddd")</f>
        <v>domingo</v>
      </c>
      <c r="E3505" s="2" t="str">
        <f>TEXT(Tabla1[[#This Row],[datetime]],"hh:mm")</f>
        <v>12:00</v>
      </c>
      <c r="F3505" t="s">
        <v>3</v>
      </c>
      <c r="G3505" t="s">
        <v>1308</v>
      </c>
      <c r="H3505" t="str">
        <f>IF(ISBLANK(G3505),"cash",IF(COUNTIF($D$2:D3505,D3505)=1,"Nuevo","frecuente"))</f>
        <v>frecuente</v>
      </c>
      <c r="I3505" s="8">
        <v>35.76</v>
      </c>
      <c r="J3505" t="s">
        <v>9</v>
      </c>
      <c r="K3505" t="str">
        <f>Tabla1[[#This Row],[day_of_the_week]]&amp;"-"&amp;Tabla1[[#This Row],[hour]]&amp;"-"&amp;Tabla1[[#This Row],[cash_type]]&amp;"-"&amp;Tabla1[[#This Row],[card]]&amp;"-"&amp;Tabla1[[#This Row],[coffee_name]]</f>
        <v>domingo-12:00-card-ANON-0000-0000-1294-Hot Chocolate</v>
      </c>
      <c r="L3505" t="str">
        <f>IF(COUNTIF($K$2:K3505,K3505)=1,"único","repetido")</f>
        <v>único</v>
      </c>
    </row>
    <row r="3506" spans="1:12" x14ac:dyDescent="0.3">
      <c r="A3506" s="1">
        <v>45732</v>
      </c>
      <c r="B3506" s="2">
        <v>45732.599104548608</v>
      </c>
      <c r="C3506" s="2" t="str">
        <f>TEXT(Tabla1[[#This Row],[date]],"mmm")</f>
        <v>mar</v>
      </c>
      <c r="D3506" s="2" t="str">
        <f>TEXT(Tabla1[[#This Row],[date]],"dddd")</f>
        <v>domingo</v>
      </c>
      <c r="E3506" s="2" t="str">
        <f>TEXT(Tabla1[[#This Row],[datetime]],"hh:mm")</f>
        <v>14:22</v>
      </c>
      <c r="F3506" t="s">
        <v>3</v>
      </c>
      <c r="G3506" t="s">
        <v>1184</v>
      </c>
      <c r="H3506" t="str">
        <f>IF(ISBLANK(G3506),"cash",IF(COUNTIF($D$2:D3506,D3506)=1,"Nuevo","frecuente"))</f>
        <v>frecuente</v>
      </c>
      <c r="I3506" s="8">
        <v>25.96</v>
      </c>
      <c r="J3506" t="s">
        <v>11</v>
      </c>
      <c r="K3506" t="str">
        <f>Tabla1[[#This Row],[day_of_the_week]]&amp;"-"&amp;Tabla1[[#This Row],[hour]]&amp;"-"&amp;Tabla1[[#This Row],[cash_type]]&amp;"-"&amp;Tabla1[[#This Row],[card]]&amp;"-"&amp;Tabla1[[#This Row],[coffee_name]]</f>
        <v>domingo-14:22-card-ANON-0000-0000-1170-Americano</v>
      </c>
      <c r="L3506" t="str">
        <f>IF(COUNTIF($K$2:K3506,K3506)=1,"único","repetido")</f>
        <v>único</v>
      </c>
    </row>
    <row r="3507" spans="1:12" x14ac:dyDescent="0.3">
      <c r="A3507" s="1">
        <v>45733</v>
      </c>
      <c r="B3507" s="2">
        <v>45733.287970289355</v>
      </c>
      <c r="C3507" s="2" t="str">
        <f>TEXT(Tabla1[[#This Row],[date]],"mmm")</f>
        <v>mar</v>
      </c>
      <c r="D3507" s="2" t="str">
        <f>TEXT(Tabla1[[#This Row],[date]],"dddd")</f>
        <v>lunes</v>
      </c>
      <c r="E3507" s="2" t="str">
        <f>TEXT(Tabla1[[#This Row],[datetime]],"hh:mm")</f>
        <v>06:54</v>
      </c>
      <c r="F3507" t="s">
        <v>3</v>
      </c>
      <c r="G3507" t="s">
        <v>1177</v>
      </c>
      <c r="H3507" t="str">
        <f>IF(ISBLANK(G3507),"cash",IF(COUNTIF($D$2:D3507,D3507)=1,"Nuevo","frecuente"))</f>
        <v>frecuente</v>
      </c>
      <c r="I3507" s="8">
        <v>25.96</v>
      </c>
      <c r="J3507" t="s">
        <v>11</v>
      </c>
      <c r="K3507" t="str">
        <f>Tabla1[[#This Row],[day_of_the_week]]&amp;"-"&amp;Tabla1[[#This Row],[hour]]&amp;"-"&amp;Tabla1[[#This Row],[cash_type]]&amp;"-"&amp;Tabla1[[#This Row],[card]]&amp;"-"&amp;Tabla1[[#This Row],[coffee_name]]</f>
        <v>lunes-06:54-card-ANON-0000-0000-1163-Americano</v>
      </c>
      <c r="L3507" t="str">
        <f>IF(COUNTIF($K$2:K3507,K3507)=1,"único","repetido")</f>
        <v>único</v>
      </c>
    </row>
    <row r="3508" spans="1:12" x14ac:dyDescent="0.3">
      <c r="A3508" s="1">
        <v>45733</v>
      </c>
      <c r="B3508" s="2">
        <v>45733.340162685185</v>
      </c>
      <c r="C3508" s="2" t="str">
        <f>TEXT(Tabla1[[#This Row],[date]],"mmm")</f>
        <v>mar</v>
      </c>
      <c r="D3508" s="2" t="str">
        <f>TEXT(Tabla1[[#This Row],[date]],"dddd")</f>
        <v>lunes</v>
      </c>
      <c r="E3508" s="2" t="str">
        <f>TEXT(Tabla1[[#This Row],[datetime]],"hh:mm")</f>
        <v>08:09</v>
      </c>
      <c r="F3508" t="s">
        <v>3</v>
      </c>
      <c r="G3508" t="s">
        <v>1124</v>
      </c>
      <c r="H3508" t="str">
        <f>IF(ISBLANK(G3508),"cash",IF(COUNTIF($D$2:D3508,D3508)=1,"Nuevo","frecuente"))</f>
        <v>frecuente</v>
      </c>
      <c r="I3508" s="8">
        <v>25.96</v>
      </c>
      <c r="J3508" t="s">
        <v>11</v>
      </c>
      <c r="K3508" t="str">
        <f>Tabla1[[#This Row],[day_of_the_week]]&amp;"-"&amp;Tabla1[[#This Row],[hour]]&amp;"-"&amp;Tabla1[[#This Row],[cash_type]]&amp;"-"&amp;Tabla1[[#This Row],[card]]&amp;"-"&amp;Tabla1[[#This Row],[coffee_name]]</f>
        <v>lunes-08:09-card-ANON-0000-0000-1110-Americano</v>
      </c>
      <c r="L3508" t="str">
        <f>IF(COUNTIF($K$2:K3508,K3508)=1,"único","repetido")</f>
        <v>único</v>
      </c>
    </row>
    <row r="3509" spans="1:12" x14ac:dyDescent="0.3">
      <c r="A3509" s="1">
        <v>45733</v>
      </c>
      <c r="B3509" s="2">
        <v>45733.345864097224</v>
      </c>
      <c r="C3509" s="2" t="str">
        <f>TEXT(Tabla1[[#This Row],[date]],"mmm")</f>
        <v>mar</v>
      </c>
      <c r="D3509" s="2" t="str">
        <f>TEXT(Tabla1[[#This Row],[date]],"dddd")</f>
        <v>lunes</v>
      </c>
      <c r="E3509" s="2" t="str">
        <f>TEXT(Tabla1[[#This Row],[datetime]],"hh:mm")</f>
        <v>08:18</v>
      </c>
      <c r="F3509" t="s">
        <v>3</v>
      </c>
      <c r="G3509" t="s">
        <v>1124</v>
      </c>
      <c r="H3509" t="str">
        <f>IF(ISBLANK(G3509),"cash",IF(COUNTIF($D$2:D3509,D3509)=1,"Nuevo","frecuente"))</f>
        <v>frecuente</v>
      </c>
      <c r="I3509" s="8">
        <v>25.96</v>
      </c>
      <c r="J3509" t="s">
        <v>11</v>
      </c>
      <c r="K3509" t="str">
        <f>Tabla1[[#This Row],[day_of_the_week]]&amp;"-"&amp;Tabla1[[#This Row],[hour]]&amp;"-"&amp;Tabla1[[#This Row],[cash_type]]&amp;"-"&amp;Tabla1[[#This Row],[card]]&amp;"-"&amp;Tabla1[[#This Row],[coffee_name]]</f>
        <v>lunes-08:18-card-ANON-0000-0000-1110-Americano</v>
      </c>
      <c r="L3509" t="str">
        <f>IF(COUNTIF($K$2:K3509,K3509)=1,"único","repetido")</f>
        <v>único</v>
      </c>
    </row>
    <row r="3510" spans="1:12" x14ac:dyDescent="0.3">
      <c r="A3510" s="1">
        <v>45733</v>
      </c>
      <c r="B3510" s="2">
        <v>45733.377071226852</v>
      </c>
      <c r="C3510" s="2" t="str">
        <f>TEXT(Tabla1[[#This Row],[date]],"mmm")</f>
        <v>mar</v>
      </c>
      <c r="D3510" s="2" t="str">
        <f>TEXT(Tabla1[[#This Row],[date]],"dddd")</f>
        <v>lunes</v>
      </c>
      <c r="E3510" s="2" t="str">
        <f>TEXT(Tabla1[[#This Row],[datetime]],"hh:mm")</f>
        <v>09:02</v>
      </c>
      <c r="F3510" t="s">
        <v>3</v>
      </c>
      <c r="G3510" t="s">
        <v>1167</v>
      </c>
      <c r="H3510" t="str">
        <f>IF(ISBLANK(G3510),"cash",IF(COUNTIF($D$2:D3510,D3510)=1,"Nuevo","frecuente"))</f>
        <v>frecuente</v>
      </c>
      <c r="I3510" s="8">
        <v>30.86</v>
      </c>
      <c r="J3510" t="s">
        <v>14</v>
      </c>
      <c r="K3510" t="str">
        <f>Tabla1[[#This Row],[day_of_the_week]]&amp;"-"&amp;Tabla1[[#This Row],[hour]]&amp;"-"&amp;Tabla1[[#This Row],[cash_type]]&amp;"-"&amp;Tabla1[[#This Row],[card]]&amp;"-"&amp;Tabla1[[#This Row],[coffee_name]]</f>
        <v>lunes-09:02-card-ANON-0000-0000-1153-Americano with Milk</v>
      </c>
      <c r="L3510" t="str">
        <f>IF(COUNTIF($K$2:K3510,K3510)=1,"único","repetido")</f>
        <v>único</v>
      </c>
    </row>
    <row r="3511" spans="1:12" x14ac:dyDescent="0.3">
      <c r="A3511" s="1">
        <v>45733</v>
      </c>
      <c r="B3511" s="2">
        <v>45733.439346493054</v>
      </c>
      <c r="C3511" s="2" t="str">
        <f>TEXT(Tabla1[[#This Row],[date]],"mmm")</f>
        <v>mar</v>
      </c>
      <c r="D3511" s="2" t="str">
        <f>TEXT(Tabla1[[#This Row],[date]],"dddd")</f>
        <v>lunes</v>
      </c>
      <c r="E3511" s="2" t="str">
        <f>TEXT(Tabla1[[#This Row],[datetime]],"hh:mm")</f>
        <v>10:32</v>
      </c>
      <c r="F3511" t="s">
        <v>3</v>
      </c>
      <c r="G3511" t="s">
        <v>1177</v>
      </c>
      <c r="H3511" t="str">
        <f>IF(ISBLANK(G3511),"cash",IF(COUNTIF($D$2:D3511,D3511)=1,"Nuevo","frecuente"))</f>
        <v>frecuente</v>
      </c>
      <c r="I3511" s="8">
        <v>25.96</v>
      </c>
      <c r="J3511" t="s">
        <v>11</v>
      </c>
      <c r="K3511" t="str">
        <f>Tabla1[[#This Row],[day_of_the_week]]&amp;"-"&amp;Tabla1[[#This Row],[hour]]&amp;"-"&amp;Tabla1[[#This Row],[cash_type]]&amp;"-"&amp;Tabla1[[#This Row],[card]]&amp;"-"&amp;Tabla1[[#This Row],[coffee_name]]</f>
        <v>lunes-10:32-card-ANON-0000-0000-1163-Americano</v>
      </c>
      <c r="L3511" t="str">
        <f>IF(COUNTIF($K$2:K3511,K3511)=1,"único","repetido")</f>
        <v>único</v>
      </c>
    </row>
    <row r="3512" spans="1:12" x14ac:dyDescent="0.3">
      <c r="A3512" s="1">
        <v>45733</v>
      </c>
      <c r="B3512" s="2">
        <v>45733.582650405093</v>
      </c>
      <c r="C3512" s="2" t="str">
        <f>TEXT(Tabla1[[#This Row],[date]],"mmm")</f>
        <v>mar</v>
      </c>
      <c r="D3512" s="2" t="str">
        <f>TEXT(Tabla1[[#This Row],[date]],"dddd")</f>
        <v>lunes</v>
      </c>
      <c r="E3512" s="2" t="str">
        <f>TEXT(Tabla1[[#This Row],[datetime]],"hh:mm")</f>
        <v>13:59</v>
      </c>
      <c r="F3512" t="s">
        <v>3</v>
      </c>
      <c r="G3512" t="s">
        <v>1217</v>
      </c>
      <c r="H3512" t="str">
        <f>IF(ISBLANK(G3512),"cash",IF(COUNTIF($D$2:D3512,D3512)=1,"Nuevo","frecuente"))</f>
        <v>frecuente</v>
      </c>
      <c r="I3512" s="8">
        <v>25.96</v>
      </c>
      <c r="J3512" t="s">
        <v>11</v>
      </c>
      <c r="K3512" t="str">
        <f>Tabla1[[#This Row],[day_of_the_week]]&amp;"-"&amp;Tabla1[[#This Row],[hour]]&amp;"-"&amp;Tabla1[[#This Row],[cash_type]]&amp;"-"&amp;Tabla1[[#This Row],[card]]&amp;"-"&amp;Tabla1[[#This Row],[coffee_name]]</f>
        <v>lunes-13:59-card-ANON-0000-0000-1203-Americano</v>
      </c>
      <c r="L3512" t="str">
        <f>IF(COUNTIF($K$2:K3512,K3512)=1,"único","repetido")</f>
        <v>único</v>
      </c>
    </row>
    <row r="3513" spans="1:12" x14ac:dyDescent="0.3">
      <c r="A3513" s="1">
        <v>45733</v>
      </c>
      <c r="B3513" s="2">
        <v>45733.598200775465</v>
      </c>
      <c r="C3513" s="2" t="str">
        <f>TEXT(Tabla1[[#This Row],[date]],"mmm")</f>
        <v>mar</v>
      </c>
      <c r="D3513" s="2" t="str">
        <f>TEXT(Tabla1[[#This Row],[date]],"dddd")</f>
        <v>lunes</v>
      </c>
      <c r="E3513" s="2" t="str">
        <f>TEXT(Tabla1[[#This Row],[datetime]],"hh:mm")</f>
        <v>14:21</v>
      </c>
      <c r="F3513" t="s">
        <v>3</v>
      </c>
      <c r="G3513" t="s">
        <v>1290</v>
      </c>
      <c r="H3513" t="str">
        <f>IF(ISBLANK(G3513),"cash",IF(COUNTIF($D$2:D3513,D3513)=1,"Nuevo","frecuente"))</f>
        <v>frecuente</v>
      </c>
      <c r="I3513" s="8">
        <v>35.76</v>
      </c>
      <c r="J3513" t="s">
        <v>18</v>
      </c>
      <c r="K3513" t="str">
        <f>Tabla1[[#This Row],[day_of_the_week]]&amp;"-"&amp;Tabla1[[#This Row],[hour]]&amp;"-"&amp;Tabla1[[#This Row],[cash_type]]&amp;"-"&amp;Tabla1[[#This Row],[card]]&amp;"-"&amp;Tabla1[[#This Row],[coffee_name]]</f>
        <v>lunes-14:21-card-ANON-0000-0000-1276-Cocoa</v>
      </c>
      <c r="L3513" t="str">
        <f>IF(COUNTIF($K$2:K3513,K3513)=1,"único","repetido")</f>
        <v>único</v>
      </c>
    </row>
    <row r="3514" spans="1:12" x14ac:dyDescent="0.3">
      <c r="A3514" s="1">
        <v>45733</v>
      </c>
      <c r="B3514" s="2">
        <v>45733.598839606479</v>
      </c>
      <c r="C3514" s="2" t="str">
        <f>TEXT(Tabla1[[#This Row],[date]],"mmm")</f>
        <v>mar</v>
      </c>
      <c r="D3514" s="2" t="str">
        <f>TEXT(Tabla1[[#This Row],[date]],"dddd")</f>
        <v>lunes</v>
      </c>
      <c r="E3514" s="2" t="str">
        <f>TEXT(Tabla1[[#This Row],[datetime]],"hh:mm")</f>
        <v>14:22</v>
      </c>
      <c r="F3514" t="s">
        <v>3</v>
      </c>
      <c r="G3514" t="s">
        <v>1290</v>
      </c>
      <c r="H3514" t="str">
        <f>IF(ISBLANK(G3514),"cash",IF(COUNTIF($D$2:D3514,D3514)=1,"Nuevo","frecuente"))</f>
        <v>frecuente</v>
      </c>
      <c r="I3514" s="8">
        <v>35.76</v>
      </c>
      <c r="J3514" t="s">
        <v>18</v>
      </c>
      <c r="K3514" t="str">
        <f>Tabla1[[#This Row],[day_of_the_week]]&amp;"-"&amp;Tabla1[[#This Row],[hour]]&amp;"-"&amp;Tabla1[[#This Row],[cash_type]]&amp;"-"&amp;Tabla1[[#This Row],[card]]&amp;"-"&amp;Tabla1[[#This Row],[coffee_name]]</f>
        <v>lunes-14:22-card-ANON-0000-0000-1276-Cocoa</v>
      </c>
      <c r="L3514" t="str">
        <f>IF(COUNTIF($K$2:K3514,K3514)=1,"único","repetido")</f>
        <v>único</v>
      </c>
    </row>
    <row r="3515" spans="1:12" x14ac:dyDescent="0.3">
      <c r="A3515" s="1">
        <v>45733</v>
      </c>
      <c r="B3515" s="2">
        <v>45733.616707384259</v>
      </c>
      <c r="C3515" s="2" t="str">
        <f>TEXT(Tabla1[[#This Row],[date]],"mmm")</f>
        <v>mar</v>
      </c>
      <c r="D3515" s="2" t="str">
        <f>TEXT(Tabla1[[#This Row],[date]],"dddd")</f>
        <v>lunes</v>
      </c>
      <c r="E3515" s="2" t="str">
        <f>TEXT(Tabla1[[#This Row],[datetime]],"hh:mm")</f>
        <v>14:48</v>
      </c>
      <c r="F3515" t="s">
        <v>3</v>
      </c>
      <c r="G3515" t="s">
        <v>1309</v>
      </c>
      <c r="H3515" t="str">
        <f>IF(ISBLANK(G3515),"cash",IF(COUNTIF($D$2:D3515,D3515)=1,"Nuevo","frecuente"))</f>
        <v>frecuente</v>
      </c>
      <c r="I3515" s="8">
        <v>35.76</v>
      </c>
      <c r="J3515" t="s">
        <v>7</v>
      </c>
      <c r="K3515" t="str">
        <f>Tabla1[[#This Row],[day_of_the_week]]&amp;"-"&amp;Tabla1[[#This Row],[hour]]&amp;"-"&amp;Tabla1[[#This Row],[cash_type]]&amp;"-"&amp;Tabla1[[#This Row],[card]]&amp;"-"&amp;Tabla1[[#This Row],[coffee_name]]</f>
        <v>lunes-14:48-card-ANON-0000-0000-1295-Latte</v>
      </c>
      <c r="L3515" t="str">
        <f>IF(COUNTIF($K$2:K3515,K3515)=1,"único","repetido")</f>
        <v>único</v>
      </c>
    </row>
    <row r="3516" spans="1:12" x14ac:dyDescent="0.3">
      <c r="A3516" s="1">
        <v>45733</v>
      </c>
      <c r="B3516" s="2">
        <v>45733.632838981481</v>
      </c>
      <c r="C3516" s="2" t="str">
        <f>TEXT(Tabla1[[#This Row],[date]],"mmm")</f>
        <v>mar</v>
      </c>
      <c r="D3516" s="2" t="str">
        <f>TEXT(Tabla1[[#This Row],[date]],"dddd")</f>
        <v>lunes</v>
      </c>
      <c r="E3516" s="2" t="str">
        <f>TEXT(Tabla1[[#This Row],[datetime]],"hh:mm")</f>
        <v>15:11</v>
      </c>
      <c r="F3516" t="s">
        <v>3</v>
      </c>
      <c r="G3516" t="s">
        <v>1172</v>
      </c>
      <c r="H3516" t="str">
        <f>IF(ISBLANK(G3516),"cash",IF(COUNTIF($D$2:D3516,D3516)=1,"Nuevo","frecuente"))</f>
        <v>frecuente</v>
      </c>
      <c r="I3516" s="8">
        <v>35.76</v>
      </c>
      <c r="J3516" t="s">
        <v>43</v>
      </c>
      <c r="K3516" t="str">
        <f>Tabla1[[#This Row],[day_of_the_week]]&amp;"-"&amp;Tabla1[[#This Row],[hour]]&amp;"-"&amp;Tabla1[[#This Row],[cash_type]]&amp;"-"&amp;Tabla1[[#This Row],[card]]&amp;"-"&amp;Tabla1[[#This Row],[coffee_name]]</f>
        <v>lunes-15:11-card-ANON-0000-0000-1158-Cappuccino</v>
      </c>
      <c r="L3516" t="str">
        <f>IF(COUNTIF($K$2:K3516,K3516)=1,"único","repetido")</f>
        <v>único</v>
      </c>
    </row>
    <row r="3517" spans="1:12" x14ac:dyDescent="0.3">
      <c r="A3517" s="1">
        <v>45733</v>
      </c>
      <c r="B3517" s="2">
        <v>45733.657823067129</v>
      </c>
      <c r="C3517" s="2" t="str">
        <f>TEXT(Tabla1[[#This Row],[date]],"mmm")</f>
        <v>mar</v>
      </c>
      <c r="D3517" s="2" t="str">
        <f>TEXT(Tabla1[[#This Row],[date]],"dddd")</f>
        <v>lunes</v>
      </c>
      <c r="E3517" s="2" t="str">
        <f>TEXT(Tabla1[[#This Row],[datetime]],"hh:mm")</f>
        <v>15:47</v>
      </c>
      <c r="F3517" t="s">
        <v>3</v>
      </c>
      <c r="G3517" t="s">
        <v>1179</v>
      </c>
      <c r="H3517" t="str">
        <f>IF(ISBLANK(G3517),"cash",IF(COUNTIF($D$2:D3517,D3517)=1,"Nuevo","frecuente"))</f>
        <v>frecuente</v>
      </c>
      <c r="I3517" s="8">
        <v>35.76</v>
      </c>
      <c r="J3517" t="s">
        <v>7</v>
      </c>
      <c r="K3517" t="str">
        <f>Tabla1[[#This Row],[day_of_the_week]]&amp;"-"&amp;Tabla1[[#This Row],[hour]]&amp;"-"&amp;Tabla1[[#This Row],[cash_type]]&amp;"-"&amp;Tabla1[[#This Row],[card]]&amp;"-"&amp;Tabla1[[#This Row],[coffee_name]]</f>
        <v>lunes-15:47-card-ANON-0000-0000-1165-Latte</v>
      </c>
      <c r="L3517" t="str">
        <f>IF(COUNTIF($K$2:K3517,K3517)=1,"único","repetido")</f>
        <v>único</v>
      </c>
    </row>
    <row r="3518" spans="1:12" x14ac:dyDescent="0.3">
      <c r="A3518" s="1">
        <v>45733</v>
      </c>
      <c r="B3518" s="2">
        <v>45733.659009895833</v>
      </c>
      <c r="C3518" s="2" t="str">
        <f>TEXT(Tabla1[[#This Row],[date]],"mmm")</f>
        <v>mar</v>
      </c>
      <c r="D3518" s="2" t="str">
        <f>TEXT(Tabla1[[#This Row],[date]],"dddd")</f>
        <v>lunes</v>
      </c>
      <c r="E3518" s="2" t="str">
        <f>TEXT(Tabla1[[#This Row],[datetime]],"hh:mm")</f>
        <v>15:48</v>
      </c>
      <c r="F3518" t="s">
        <v>3</v>
      </c>
      <c r="G3518" t="s">
        <v>1205</v>
      </c>
      <c r="H3518" t="str">
        <f>IF(ISBLANK(G3518),"cash",IF(COUNTIF($D$2:D3518,D3518)=1,"Nuevo","frecuente"))</f>
        <v>frecuente</v>
      </c>
      <c r="I3518" s="8">
        <v>35.76</v>
      </c>
      <c r="J3518" t="s">
        <v>7</v>
      </c>
      <c r="K3518" t="str">
        <f>Tabla1[[#This Row],[day_of_the_week]]&amp;"-"&amp;Tabla1[[#This Row],[hour]]&amp;"-"&amp;Tabla1[[#This Row],[cash_type]]&amp;"-"&amp;Tabla1[[#This Row],[card]]&amp;"-"&amp;Tabla1[[#This Row],[coffee_name]]</f>
        <v>lunes-15:48-card-ANON-0000-0000-1191-Latte</v>
      </c>
      <c r="L3518" t="str">
        <f>IF(COUNTIF($K$2:K3518,K3518)=1,"único","repetido")</f>
        <v>único</v>
      </c>
    </row>
    <row r="3519" spans="1:12" x14ac:dyDescent="0.3">
      <c r="A3519" s="1">
        <v>45733</v>
      </c>
      <c r="B3519" s="2">
        <v>45733.699127025466</v>
      </c>
      <c r="C3519" s="2" t="str">
        <f>TEXT(Tabla1[[#This Row],[date]],"mmm")</f>
        <v>mar</v>
      </c>
      <c r="D3519" s="2" t="str">
        <f>TEXT(Tabla1[[#This Row],[date]],"dddd")</f>
        <v>lunes</v>
      </c>
      <c r="E3519" s="2" t="str">
        <f>TEXT(Tabla1[[#This Row],[datetime]],"hh:mm")</f>
        <v>16:46</v>
      </c>
      <c r="F3519" t="s">
        <v>3</v>
      </c>
      <c r="G3519" t="s">
        <v>1181</v>
      </c>
      <c r="H3519" t="str">
        <f>IF(ISBLANK(G3519),"cash",IF(COUNTIF($D$2:D3519,D3519)=1,"Nuevo","frecuente"))</f>
        <v>frecuente</v>
      </c>
      <c r="I3519" s="8">
        <v>25.96</v>
      </c>
      <c r="J3519" t="s">
        <v>11</v>
      </c>
      <c r="K3519" t="str">
        <f>Tabla1[[#This Row],[day_of_the_week]]&amp;"-"&amp;Tabla1[[#This Row],[hour]]&amp;"-"&amp;Tabla1[[#This Row],[cash_type]]&amp;"-"&amp;Tabla1[[#This Row],[card]]&amp;"-"&amp;Tabla1[[#This Row],[coffee_name]]</f>
        <v>lunes-16:46-card-ANON-0000-0000-1167-Americano</v>
      </c>
      <c r="L3519" t="str">
        <f>IF(COUNTIF($K$2:K3519,K3519)=1,"único","repetido")</f>
        <v>único</v>
      </c>
    </row>
    <row r="3520" spans="1:12" x14ac:dyDescent="0.3">
      <c r="A3520" s="1">
        <v>45734</v>
      </c>
      <c r="B3520" s="2">
        <v>45734.349432696756</v>
      </c>
      <c r="C3520" s="2" t="str">
        <f>TEXT(Tabla1[[#This Row],[date]],"mmm")</f>
        <v>mar</v>
      </c>
      <c r="D3520" s="2" t="str">
        <f>TEXT(Tabla1[[#This Row],[date]],"dddd")</f>
        <v>martes</v>
      </c>
      <c r="E3520" s="2" t="str">
        <f>TEXT(Tabla1[[#This Row],[datetime]],"hh:mm")</f>
        <v>08:23</v>
      </c>
      <c r="F3520" t="s">
        <v>3</v>
      </c>
      <c r="G3520" t="s">
        <v>1310</v>
      </c>
      <c r="H3520" t="str">
        <f>IF(ISBLANK(G3520),"cash",IF(COUNTIF($D$2:D3520,D3520)=1,"Nuevo","frecuente"))</f>
        <v>frecuente</v>
      </c>
      <c r="I3520" s="8">
        <v>30.86</v>
      </c>
      <c r="J3520" t="s">
        <v>14</v>
      </c>
      <c r="K3520" t="str">
        <f>Tabla1[[#This Row],[day_of_the_week]]&amp;"-"&amp;Tabla1[[#This Row],[hour]]&amp;"-"&amp;Tabla1[[#This Row],[cash_type]]&amp;"-"&amp;Tabla1[[#This Row],[card]]&amp;"-"&amp;Tabla1[[#This Row],[coffee_name]]</f>
        <v>martes-08:23-card-ANON-0000-0000-1296-Americano with Milk</v>
      </c>
      <c r="L3520" t="str">
        <f>IF(COUNTIF($K$2:K3520,K3520)=1,"único","repetido")</f>
        <v>único</v>
      </c>
    </row>
    <row r="3521" spans="1:12" x14ac:dyDescent="0.3">
      <c r="A3521" s="1">
        <v>45734</v>
      </c>
      <c r="B3521" s="2">
        <v>45734.356823599534</v>
      </c>
      <c r="C3521" s="2" t="str">
        <f>TEXT(Tabla1[[#This Row],[date]],"mmm")</f>
        <v>mar</v>
      </c>
      <c r="D3521" s="2" t="str">
        <f>TEXT(Tabla1[[#This Row],[date]],"dddd")</f>
        <v>martes</v>
      </c>
      <c r="E3521" s="2" t="str">
        <f>TEXT(Tabla1[[#This Row],[datetime]],"hh:mm")</f>
        <v>08:33</v>
      </c>
      <c r="F3521" t="s">
        <v>3</v>
      </c>
      <c r="G3521" t="s">
        <v>1182</v>
      </c>
      <c r="H3521" t="str">
        <f>IF(ISBLANK(G3521),"cash",IF(COUNTIF($D$2:D3521,D3521)=1,"Nuevo","frecuente"))</f>
        <v>frecuente</v>
      </c>
      <c r="I3521" s="8">
        <v>35.76</v>
      </c>
      <c r="J3521" t="s">
        <v>7</v>
      </c>
      <c r="K3521" t="str">
        <f>Tabla1[[#This Row],[day_of_the_week]]&amp;"-"&amp;Tabla1[[#This Row],[hour]]&amp;"-"&amp;Tabla1[[#This Row],[cash_type]]&amp;"-"&amp;Tabla1[[#This Row],[card]]&amp;"-"&amp;Tabla1[[#This Row],[coffee_name]]</f>
        <v>martes-08:33-card-ANON-0000-0000-1168-Latte</v>
      </c>
      <c r="L3521" t="str">
        <f>IF(COUNTIF($K$2:K3521,K3521)=1,"único","repetido")</f>
        <v>único</v>
      </c>
    </row>
    <row r="3522" spans="1:12" x14ac:dyDescent="0.3">
      <c r="A3522" s="1">
        <v>45734</v>
      </c>
      <c r="B3522" s="2">
        <v>45734.451289444441</v>
      </c>
      <c r="C3522" s="2" t="str">
        <f>TEXT(Tabla1[[#This Row],[date]],"mmm")</f>
        <v>mar</v>
      </c>
      <c r="D3522" s="2" t="str">
        <f>TEXT(Tabla1[[#This Row],[date]],"dddd")</f>
        <v>martes</v>
      </c>
      <c r="E3522" s="2" t="str">
        <f>TEXT(Tabla1[[#This Row],[datetime]],"hh:mm")</f>
        <v>10:49</v>
      </c>
      <c r="F3522" t="s">
        <v>3</v>
      </c>
      <c r="G3522" t="s">
        <v>1229</v>
      </c>
      <c r="H3522" t="str">
        <f>IF(ISBLANK(G3522),"cash",IF(COUNTIF($D$2:D3522,D3522)=1,"Nuevo","frecuente"))</f>
        <v>frecuente</v>
      </c>
      <c r="I3522" s="8">
        <v>35.76</v>
      </c>
      <c r="J3522" t="s">
        <v>7</v>
      </c>
      <c r="K3522" t="str">
        <f>Tabla1[[#This Row],[day_of_the_week]]&amp;"-"&amp;Tabla1[[#This Row],[hour]]&amp;"-"&amp;Tabla1[[#This Row],[cash_type]]&amp;"-"&amp;Tabla1[[#This Row],[card]]&amp;"-"&amp;Tabla1[[#This Row],[coffee_name]]</f>
        <v>martes-10:49-card-ANON-0000-0000-1215-Latte</v>
      </c>
      <c r="L3522" t="str">
        <f>IF(COUNTIF($K$2:K3522,K3522)=1,"único","repetido")</f>
        <v>único</v>
      </c>
    </row>
    <row r="3523" spans="1:12" x14ac:dyDescent="0.3">
      <c r="A3523" s="1">
        <v>45734</v>
      </c>
      <c r="B3523" s="2">
        <v>45734.452288356479</v>
      </c>
      <c r="C3523" s="2" t="str">
        <f>TEXT(Tabla1[[#This Row],[date]],"mmm")</f>
        <v>mar</v>
      </c>
      <c r="D3523" s="2" t="str">
        <f>TEXT(Tabla1[[#This Row],[date]],"dddd")</f>
        <v>martes</v>
      </c>
      <c r="E3523" s="2" t="str">
        <f>TEXT(Tabla1[[#This Row],[datetime]],"hh:mm")</f>
        <v>10:51</v>
      </c>
      <c r="F3523" t="s">
        <v>3</v>
      </c>
      <c r="G3523" t="s">
        <v>1229</v>
      </c>
      <c r="H3523" t="str">
        <f>IF(ISBLANK(G3523),"cash",IF(COUNTIF($D$2:D3523,D3523)=1,"Nuevo","frecuente"))</f>
        <v>frecuente</v>
      </c>
      <c r="I3523" s="8">
        <v>25.96</v>
      </c>
      <c r="J3523" t="s">
        <v>11</v>
      </c>
      <c r="K3523" t="str">
        <f>Tabla1[[#This Row],[day_of_the_week]]&amp;"-"&amp;Tabla1[[#This Row],[hour]]&amp;"-"&amp;Tabla1[[#This Row],[cash_type]]&amp;"-"&amp;Tabla1[[#This Row],[card]]&amp;"-"&amp;Tabla1[[#This Row],[coffee_name]]</f>
        <v>martes-10:51-card-ANON-0000-0000-1215-Americano</v>
      </c>
      <c r="L3523" t="str">
        <f>IF(COUNTIF($K$2:K3523,K3523)=1,"único","repetido")</f>
        <v>único</v>
      </c>
    </row>
    <row r="3524" spans="1:12" x14ac:dyDescent="0.3">
      <c r="A3524" s="1">
        <v>45734</v>
      </c>
      <c r="B3524" s="2">
        <v>45734.491203344907</v>
      </c>
      <c r="C3524" s="2" t="str">
        <f>TEXT(Tabla1[[#This Row],[date]],"mmm")</f>
        <v>mar</v>
      </c>
      <c r="D3524" s="2" t="str">
        <f>TEXT(Tabla1[[#This Row],[date]],"dddd")</f>
        <v>martes</v>
      </c>
      <c r="E3524" s="2" t="str">
        <f>TEXT(Tabla1[[#This Row],[datetime]],"hh:mm")</f>
        <v>11:47</v>
      </c>
      <c r="F3524" t="s">
        <v>3</v>
      </c>
      <c r="G3524" t="s">
        <v>1311</v>
      </c>
      <c r="H3524" t="str">
        <f>IF(ISBLANK(G3524),"cash",IF(COUNTIF($D$2:D3524,D3524)=1,"Nuevo","frecuente"))</f>
        <v>frecuente</v>
      </c>
      <c r="I3524" s="8">
        <v>35.76</v>
      </c>
      <c r="J3524" t="s">
        <v>9</v>
      </c>
      <c r="K3524" t="str">
        <f>Tabla1[[#This Row],[day_of_the_week]]&amp;"-"&amp;Tabla1[[#This Row],[hour]]&amp;"-"&amp;Tabla1[[#This Row],[cash_type]]&amp;"-"&amp;Tabla1[[#This Row],[card]]&amp;"-"&amp;Tabla1[[#This Row],[coffee_name]]</f>
        <v>martes-11:47-card-ANON-0000-0000-1297-Hot Chocolate</v>
      </c>
      <c r="L3524" t="str">
        <f>IF(COUNTIF($K$2:K3524,K3524)=1,"único","repetido")</f>
        <v>único</v>
      </c>
    </row>
    <row r="3525" spans="1:12" x14ac:dyDescent="0.3">
      <c r="A3525" s="1">
        <v>45734</v>
      </c>
      <c r="B3525" s="2">
        <v>45734.492310810187</v>
      </c>
      <c r="C3525" s="2" t="str">
        <f>TEXT(Tabla1[[#This Row],[date]],"mmm")</f>
        <v>mar</v>
      </c>
      <c r="D3525" s="2" t="str">
        <f>TEXT(Tabla1[[#This Row],[date]],"dddd")</f>
        <v>martes</v>
      </c>
      <c r="E3525" s="2" t="str">
        <f>TEXT(Tabla1[[#This Row],[datetime]],"hh:mm")</f>
        <v>11:48</v>
      </c>
      <c r="F3525" t="s">
        <v>3</v>
      </c>
      <c r="G3525" t="s">
        <v>1311</v>
      </c>
      <c r="H3525" t="str">
        <f>IF(ISBLANK(G3525),"cash",IF(COUNTIF($D$2:D3525,D3525)=1,"Nuevo","frecuente"))</f>
        <v>frecuente</v>
      </c>
      <c r="I3525" s="8">
        <v>35.76</v>
      </c>
      <c r="J3525" t="s">
        <v>9</v>
      </c>
      <c r="K3525" t="str">
        <f>Tabla1[[#This Row],[day_of_the_week]]&amp;"-"&amp;Tabla1[[#This Row],[hour]]&amp;"-"&amp;Tabla1[[#This Row],[cash_type]]&amp;"-"&amp;Tabla1[[#This Row],[card]]&amp;"-"&amp;Tabla1[[#This Row],[coffee_name]]</f>
        <v>martes-11:48-card-ANON-0000-0000-1297-Hot Chocolate</v>
      </c>
      <c r="L3525" t="str">
        <f>IF(COUNTIF($K$2:K3525,K3525)=1,"único","repetido")</f>
        <v>único</v>
      </c>
    </row>
    <row r="3526" spans="1:12" x14ac:dyDescent="0.3">
      <c r="A3526" s="1">
        <v>45734</v>
      </c>
      <c r="B3526" s="2">
        <v>45734.613600891207</v>
      </c>
      <c r="C3526" s="2" t="str">
        <f>TEXT(Tabla1[[#This Row],[date]],"mmm")</f>
        <v>mar</v>
      </c>
      <c r="D3526" s="2" t="str">
        <f>TEXT(Tabla1[[#This Row],[date]],"dddd")</f>
        <v>martes</v>
      </c>
      <c r="E3526" s="2" t="str">
        <f>TEXT(Tabla1[[#This Row],[datetime]],"hh:mm")</f>
        <v>14:43</v>
      </c>
      <c r="F3526" t="s">
        <v>3</v>
      </c>
      <c r="G3526" t="s">
        <v>1307</v>
      </c>
      <c r="H3526" t="str">
        <f>IF(ISBLANK(G3526),"cash",IF(COUNTIF($D$2:D3526,D3526)=1,"Nuevo","frecuente"))</f>
        <v>frecuente</v>
      </c>
      <c r="I3526" s="8">
        <v>30.86</v>
      </c>
      <c r="J3526" t="s">
        <v>14</v>
      </c>
      <c r="K3526" t="str">
        <f>Tabla1[[#This Row],[day_of_the_week]]&amp;"-"&amp;Tabla1[[#This Row],[hour]]&amp;"-"&amp;Tabla1[[#This Row],[cash_type]]&amp;"-"&amp;Tabla1[[#This Row],[card]]&amp;"-"&amp;Tabla1[[#This Row],[coffee_name]]</f>
        <v>martes-14:43-card-ANON-0000-0000-1293-Americano with Milk</v>
      </c>
      <c r="L3526" t="str">
        <f>IF(COUNTIF($K$2:K3526,K3526)=1,"único","repetido")</f>
        <v>único</v>
      </c>
    </row>
    <row r="3527" spans="1:12" x14ac:dyDescent="0.3">
      <c r="A3527" s="1">
        <v>45734</v>
      </c>
      <c r="B3527" s="2">
        <v>45734.627701689817</v>
      </c>
      <c r="C3527" s="2" t="str">
        <f>TEXT(Tabla1[[#This Row],[date]],"mmm")</f>
        <v>mar</v>
      </c>
      <c r="D3527" s="2" t="str">
        <f>TEXT(Tabla1[[#This Row],[date]],"dddd")</f>
        <v>martes</v>
      </c>
      <c r="E3527" s="2" t="str">
        <f>TEXT(Tabla1[[#This Row],[datetime]],"hh:mm")</f>
        <v>15:03</v>
      </c>
      <c r="F3527" t="s">
        <v>3</v>
      </c>
      <c r="G3527" t="s">
        <v>1124</v>
      </c>
      <c r="H3527" t="str">
        <f>IF(ISBLANK(G3527),"cash",IF(COUNTIF($D$2:D3527,D3527)=1,"Nuevo","frecuente"))</f>
        <v>frecuente</v>
      </c>
      <c r="I3527" s="8">
        <v>25.96</v>
      </c>
      <c r="J3527" t="s">
        <v>11</v>
      </c>
      <c r="K3527" t="str">
        <f>Tabla1[[#This Row],[day_of_the_week]]&amp;"-"&amp;Tabla1[[#This Row],[hour]]&amp;"-"&amp;Tabla1[[#This Row],[cash_type]]&amp;"-"&amp;Tabla1[[#This Row],[card]]&amp;"-"&amp;Tabla1[[#This Row],[coffee_name]]</f>
        <v>martes-15:03-card-ANON-0000-0000-1110-Americano</v>
      </c>
      <c r="L3527" t="str">
        <f>IF(COUNTIF($K$2:K3527,K3527)=1,"único","repetido")</f>
        <v>único</v>
      </c>
    </row>
    <row r="3528" spans="1:12" x14ac:dyDescent="0.3">
      <c r="A3528" s="1">
        <v>45734</v>
      </c>
      <c r="B3528" s="2">
        <v>45734.632724467592</v>
      </c>
      <c r="C3528" s="2" t="str">
        <f>TEXT(Tabla1[[#This Row],[date]],"mmm")</f>
        <v>mar</v>
      </c>
      <c r="D3528" s="2" t="str">
        <f>TEXT(Tabla1[[#This Row],[date]],"dddd")</f>
        <v>martes</v>
      </c>
      <c r="E3528" s="2" t="str">
        <f>TEXT(Tabla1[[#This Row],[datetime]],"hh:mm")</f>
        <v>15:11</v>
      </c>
      <c r="F3528" t="s">
        <v>3</v>
      </c>
      <c r="G3528" t="s">
        <v>1180</v>
      </c>
      <c r="H3528" t="str">
        <f>IF(ISBLANK(G3528),"cash",IF(COUNTIF($D$2:D3528,D3528)=1,"Nuevo","frecuente"))</f>
        <v>frecuente</v>
      </c>
      <c r="I3528" s="8">
        <v>30.86</v>
      </c>
      <c r="J3528" t="s">
        <v>14</v>
      </c>
      <c r="K3528" t="str">
        <f>Tabla1[[#This Row],[day_of_the_week]]&amp;"-"&amp;Tabla1[[#This Row],[hour]]&amp;"-"&amp;Tabla1[[#This Row],[cash_type]]&amp;"-"&amp;Tabla1[[#This Row],[card]]&amp;"-"&amp;Tabla1[[#This Row],[coffee_name]]</f>
        <v>martes-15:11-card-ANON-0000-0000-1166-Americano with Milk</v>
      </c>
      <c r="L3528" t="str">
        <f>IF(COUNTIF($K$2:K3528,K3528)=1,"único","repetido")</f>
        <v>único</v>
      </c>
    </row>
    <row r="3529" spans="1:12" x14ac:dyDescent="0.3">
      <c r="A3529" s="1">
        <v>45734</v>
      </c>
      <c r="B3529" s="2">
        <v>45734.673004363423</v>
      </c>
      <c r="C3529" s="2" t="str">
        <f>TEXT(Tabla1[[#This Row],[date]],"mmm")</f>
        <v>mar</v>
      </c>
      <c r="D3529" s="2" t="str">
        <f>TEXT(Tabla1[[#This Row],[date]],"dddd")</f>
        <v>martes</v>
      </c>
      <c r="E3529" s="2" t="str">
        <f>TEXT(Tabla1[[#This Row],[datetime]],"hh:mm")</f>
        <v>16:09</v>
      </c>
      <c r="F3529" t="s">
        <v>3</v>
      </c>
      <c r="G3529" t="s">
        <v>1217</v>
      </c>
      <c r="H3529" t="str">
        <f>IF(ISBLANK(G3529),"cash",IF(COUNTIF($D$2:D3529,D3529)=1,"Nuevo","frecuente"))</f>
        <v>frecuente</v>
      </c>
      <c r="I3529" s="8">
        <v>25.96</v>
      </c>
      <c r="J3529" t="s">
        <v>11</v>
      </c>
      <c r="K3529" t="str">
        <f>Tabla1[[#This Row],[day_of_the_week]]&amp;"-"&amp;Tabla1[[#This Row],[hour]]&amp;"-"&amp;Tabla1[[#This Row],[cash_type]]&amp;"-"&amp;Tabla1[[#This Row],[card]]&amp;"-"&amp;Tabla1[[#This Row],[coffee_name]]</f>
        <v>martes-16:09-card-ANON-0000-0000-1203-Americano</v>
      </c>
      <c r="L3529" t="str">
        <f>IF(COUNTIF($K$2:K3529,K3529)=1,"único","repetido")</f>
        <v>único</v>
      </c>
    </row>
    <row r="3530" spans="1:12" x14ac:dyDescent="0.3">
      <c r="A3530" s="1">
        <v>45734</v>
      </c>
      <c r="B3530" s="2">
        <v>45734.67482803241</v>
      </c>
      <c r="C3530" s="2" t="str">
        <f>TEXT(Tabla1[[#This Row],[date]],"mmm")</f>
        <v>mar</v>
      </c>
      <c r="D3530" s="2" t="str">
        <f>TEXT(Tabla1[[#This Row],[date]],"dddd")</f>
        <v>martes</v>
      </c>
      <c r="E3530" s="2" t="str">
        <f>TEXT(Tabla1[[#This Row],[datetime]],"hh:mm")</f>
        <v>16:11</v>
      </c>
      <c r="F3530" t="s">
        <v>3</v>
      </c>
      <c r="G3530" t="s">
        <v>1179</v>
      </c>
      <c r="H3530" t="str">
        <f>IF(ISBLANK(G3530),"cash",IF(COUNTIF($D$2:D3530,D3530)=1,"Nuevo","frecuente"))</f>
        <v>frecuente</v>
      </c>
      <c r="I3530" s="8">
        <v>35.76</v>
      </c>
      <c r="J3530" t="s">
        <v>7</v>
      </c>
      <c r="K3530" t="str">
        <f>Tabla1[[#This Row],[day_of_the_week]]&amp;"-"&amp;Tabla1[[#This Row],[hour]]&amp;"-"&amp;Tabla1[[#This Row],[cash_type]]&amp;"-"&amp;Tabla1[[#This Row],[card]]&amp;"-"&amp;Tabla1[[#This Row],[coffee_name]]</f>
        <v>martes-16:11-card-ANON-0000-0000-1165-Latte</v>
      </c>
      <c r="L3530" t="str">
        <f>IF(COUNTIF($K$2:K3530,K3530)=1,"único","repetido")</f>
        <v>único</v>
      </c>
    </row>
    <row r="3531" spans="1:12" x14ac:dyDescent="0.3">
      <c r="A3531" s="1">
        <v>45734</v>
      </c>
      <c r="B3531" s="2">
        <v>45734.682877569445</v>
      </c>
      <c r="C3531" s="2" t="str">
        <f>TEXT(Tabla1[[#This Row],[date]],"mmm")</f>
        <v>mar</v>
      </c>
      <c r="D3531" s="2" t="str">
        <f>TEXT(Tabla1[[#This Row],[date]],"dddd")</f>
        <v>martes</v>
      </c>
      <c r="E3531" s="2" t="str">
        <f>TEXT(Tabla1[[#This Row],[datetime]],"hh:mm")</f>
        <v>16:23</v>
      </c>
      <c r="F3531" t="s">
        <v>3</v>
      </c>
      <c r="G3531" t="s">
        <v>1217</v>
      </c>
      <c r="H3531" t="str">
        <f>IF(ISBLANK(G3531),"cash",IF(COUNTIF($D$2:D3531,D3531)=1,"Nuevo","frecuente"))</f>
        <v>frecuente</v>
      </c>
      <c r="I3531" s="8">
        <v>21.06</v>
      </c>
      <c r="J3531" t="s">
        <v>35</v>
      </c>
      <c r="K3531" t="str">
        <f>Tabla1[[#This Row],[day_of_the_week]]&amp;"-"&amp;Tabla1[[#This Row],[hour]]&amp;"-"&amp;Tabla1[[#This Row],[cash_type]]&amp;"-"&amp;Tabla1[[#This Row],[card]]&amp;"-"&amp;Tabla1[[#This Row],[coffee_name]]</f>
        <v>martes-16:23-card-ANON-0000-0000-1203-Espresso</v>
      </c>
      <c r="L3531" t="str">
        <f>IF(COUNTIF($K$2:K3531,K3531)=1,"único","repetido")</f>
        <v>único</v>
      </c>
    </row>
    <row r="3532" spans="1:12" x14ac:dyDescent="0.3">
      <c r="A3532" s="1">
        <v>45734</v>
      </c>
      <c r="B3532" s="2">
        <v>45734.779520902775</v>
      </c>
      <c r="C3532" s="2" t="str">
        <f>TEXT(Tabla1[[#This Row],[date]],"mmm")</f>
        <v>mar</v>
      </c>
      <c r="D3532" s="2" t="str">
        <f>TEXT(Tabla1[[#This Row],[date]],"dddd")</f>
        <v>martes</v>
      </c>
      <c r="E3532" s="2" t="str">
        <f>TEXT(Tabla1[[#This Row],[datetime]],"hh:mm")</f>
        <v>18:42</v>
      </c>
      <c r="F3532" t="s">
        <v>3</v>
      </c>
      <c r="G3532" t="s">
        <v>1177</v>
      </c>
      <c r="H3532" t="str">
        <f>IF(ISBLANK(G3532),"cash",IF(COUNTIF($D$2:D3532,D3532)=1,"Nuevo","frecuente"))</f>
        <v>frecuente</v>
      </c>
      <c r="I3532" s="8">
        <v>35.76</v>
      </c>
      <c r="J3532" t="s">
        <v>18</v>
      </c>
      <c r="K3532" t="str">
        <f>Tabla1[[#This Row],[day_of_the_week]]&amp;"-"&amp;Tabla1[[#This Row],[hour]]&amp;"-"&amp;Tabla1[[#This Row],[cash_type]]&amp;"-"&amp;Tabla1[[#This Row],[card]]&amp;"-"&amp;Tabla1[[#This Row],[coffee_name]]</f>
        <v>martes-18:42-card-ANON-0000-0000-1163-Cocoa</v>
      </c>
      <c r="L3532" t="str">
        <f>IF(COUNTIF($K$2:K3532,K3532)=1,"único","repetido")</f>
        <v>único</v>
      </c>
    </row>
    <row r="3533" spans="1:12" x14ac:dyDescent="0.3">
      <c r="A3533" s="1">
        <v>45734</v>
      </c>
      <c r="B3533" s="2">
        <v>45734.780063587961</v>
      </c>
      <c r="C3533" s="2" t="str">
        <f>TEXT(Tabla1[[#This Row],[date]],"mmm")</f>
        <v>mar</v>
      </c>
      <c r="D3533" s="2" t="str">
        <f>TEXT(Tabla1[[#This Row],[date]],"dddd")</f>
        <v>martes</v>
      </c>
      <c r="E3533" s="2" t="str">
        <f>TEXT(Tabla1[[#This Row],[datetime]],"hh:mm")</f>
        <v>18:43</v>
      </c>
      <c r="F3533" t="s">
        <v>3</v>
      </c>
      <c r="G3533" t="s">
        <v>1177</v>
      </c>
      <c r="H3533" t="str">
        <f>IF(ISBLANK(G3533),"cash",IF(COUNTIF($D$2:D3533,D3533)=1,"Nuevo","frecuente"))</f>
        <v>frecuente</v>
      </c>
      <c r="I3533" s="8">
        <v>35.76</v>
      </c>
      <c r="J3533" t="s">
        <v>18</v>
      </c>
      <c r="K3533" t="str">
        <f>Tabla1[[#This Row],[day_of_the_week]]&amp;"-"&amp;Tabla1[[#This Row],[hour]]&amp;"-"&amp;Tabla1[[#This Row],[cash_type]]&amp;"-"&amp;Tabla1[[#This Row],[card]]&amp;"-"&amp;Tabla1[[#This Row],[coffee_name]]</f>
        <v>martes-18:43-card-ANON-0000-0000-1163-Cocoa</v>
      </c>
      <c r="L3533" t="str">
        <f>IF(COUNTIF($K$2:K3533,K3533)=1,"único","repetido")</f>
        <v>único</v>
      </c>
    </row>
    <row r="3534" spans="1:12" x14ac:dyDescent="0.3">
      <c r="A3534" s="1">
        <v>45734</v>
      </c>
      <c r="B3534" s="2">
        <v>45734.833737997687</v>
      </c>
      <c r="C3534" s="2" t="str">
        <f>TEXT(Tabla1[[#This Row],[date]],"mmm")</f>
        <v>mar</v>
      </c>
      <c r="D3534" s="2" t="str">
        <f>TEXT(Tabla1[[#This Row],[date]],"dddd")</f>
        <v>martes</v>
      </c>
      <c r="E3534" s="2" t="str">
        <f>TEXT(Tabla1[[#This Row],[datetime]],"hh:mm")</f>
        <v>20:00</v>
      </c>
      <c r="F3534" t="s">
        <v>3</v>
      </c>
      <c r="G3534" t="s">
        <v>1290</v>
      </c>
      <c r="H3534" t="str">
        <f>IF(ISBLANK(G3534),"cash",IF(COUNTIF($D$2:D3534,D3534)=1,"Nuevo","frecuente"))</f>
        <v>frecuente</v>
      </c>
      <c r="I3534" s="8">
        <v>35.76</v>
      </c>
      <c r="J3534" t="s">
        <v>18</v>
      </c>
      <c r="K3534" t="str">
        <f>Tabla1[[#This Row],[day_of_the_week]]&amp;"-"&amp;Tabla1[[#This Row],[hour]]&amp;"-"&amp;Tabla1[[#This Row],[cash_type]]&amp;"-"&amp;Tabla1[[#This Row],[card]]&amp;"-"&amp;Tabla1[[#This Row],[coffee_name]]</f>
        <v>martes-20:00-card-ANON-0000-0000-1276-Cocoa</v>
      </c>
      <c r="L3534" t="str">
        <f>IF(COUNTIF($K$2:K3534,K3534)=1,"único","repetido")</f>
        <v>único</v>
      </c>
    </row>
    <row r="3535" spans="1:12" x14ac:dyDescent="0.3">
      <c r="A3535" s="1">
        <v>45734</v>
      </c>
      <c r="B3535" s="2">
        <v>45734.834464548614</v>
      </c>
      <c r="C3535" s="2" t="str">
        <f>TEXT(Tabla1[[#This Row],[date]],"mmm")</f>
        <v>mar</v>
      </c>
      <c r="D3535" s="2" t="str">
        <f>TEXT(Tabla1[[#This Row],[date]],"dddd")</f>
        <v>martes</v>
      </c>
      <c r="E3535" s="2" t="str">
        <f>TEXT(Tabla1[[#This Row],[datetime]],"hh:mm")</f>
        <v>20:01</v>
      </c>
      <c r="F3535" t="s">
        <v>3</v>
      </c>
      <c r="G3535" t="s">
        <v>1290</v>
      </c>
      <c r="H3535" t="str">
        <f>IF(ISBLANK(G3535),"cash",IF(COUNTIF($D$2:D3535,D3535)=1,"Nuevo","frecuente"))</f>
        <v>frecuente</v>
      </c>
      <c r="I3535" s="8">
        <v>35.76</v>
      </c>
      <c r="J3535" t="s">
        <v>18</v>
      </c>
      <c r="K3535" t="str">
        <f>Tabla1[[#This Row],[day_of_the_week]]&amp;"-"&amp;Tabla1[[#This Row],[hour]]&amp;"-"&amp;Tabla1[[#This Row],[cash_type]]&amp;"-"&amp;Tabla1[[#This Row],[card]]&amp;"-"&amp;Tabla1[[#This Row],[coffee_name]]</f>
        <v>martes-20:01-card-ANON-0000-0000-1276-Cocoa</v>
      </c>
      <c r="L3535" t="str">
        <f>IF(COUNTIF($K$2:K3535,K3535)=1,"único","repetido")</f>
        <v>único</v>
      </c>
    </row>
    <row r="3536" spans="1:12" x14ac:dyDescent="0.3">
      <c r="A3536" s="1">
        <v>45734</v>
      </c>
      <c r="B3536" s="2">
        <v>45734.889352210645</v>
      </c>
      <c r="C3536" s="2" t="str">
        <f>TEXT(Tabla1[[#This Row],[date]],"mmm")</f>
        <v>mar</v>
      </c>
      <c r="D3536" s="2" t="str">
        <f>TEXT(Tabla1[[#This Row],[date]],"dddd")</f>
        <v>martes</v>
      </c>
      <c r="E3536" s="2" t="str">
        <f>TEXT(Tabla1[[#This Row],[datetime]],"hh:mm")</f>
        <v>21:20</v>
      </c>
      <c r="F3536" t="s">
        <v>3</v>
      </c>
      <c r="G3536" t="s">
        <v>1312</v>
      </c>
      <c r="H3536" t="str">
        <f>IF(ISBLANK(G3536),"cash",IF(COUNTIF($D$2:D3536,D3536)=1,"Nuevo","frecuente"))</f>
        <v>frecuente</v>
      </c>
      <c r="I3536" s="8">
        <v>35.76</v>
      </c>
      <c r="J3536" t="s">
        <v>7</v>
      </c>
      <c r="K3536" t="str">
        <f>Tabla1[[#This Row],[day_of_the_week]]&amp;"-"&amp;Tabla1[[#This Row],[hour]]&amp;"-"&amp;Tabla1[[#This Row],[cash_type]]&amp;"-"&amp;Tabla1[[#This Row],[card]]&amp;"-"&amp;Tabla1[[#This Row],[coffee_name]]</f>
        <v>martes-21:20-card-ANON-0000-0000-1298-Latte</v>
      </c>
      <c r="L3536" t="str">
        <f>IF(COUNTIF($K$2:K3536,K3536)=1,"único","repetido")</f>
        <v>único</v>
      </c>
    </row>
    <row r="3537" spans="1:12" x14ac:dyDescent="0.3">
      <c r="A3537" s="1">
        <v>45735</v>
      </c>
      <c r="B3537" s="2">
        <v>45735.293831863426</v>
      </c>
      <c r="C3537" s="2" t="str">
        <f>TEXT(Tabla1[[#This Row],[date]],"mmm")</f>
        <v>mar</v>
      </c>
      <c r="D3537" s="2" t="str">
        <f>TEXT(Tabla1[[#This Row],[date]],"dddd")</f>
        <v>miércoles</v>
      </c>
      <c r="E3537" s="2" t="str">
        <f>TEXT(Tabla1[[#This Row],[datetime]],"hh:mm")</f>
        <v>07:03</v>
      </c>
      <c r="F3537" t="s">
        <v>3</v>
      </c>
      <c r="G3537" t="s">
        <v>1166</v>
      </c>
      <c r="H3537" t="str">
        <f>IF(ISBLANK(G3537),"cash",IF(COUNTIF($D$2:D3537,D3537)=1,"Nuevo","frecuente"))</f>
        <v>frecuente</v>
      </c>
      <c r="I3537" s="8">
        <v>25.96</v>
      </c>
      <c r="J3537" t="s">
        <v>11</v>
      </c>
      <c r="K3537" t="str">
        <f>Tabla1[[#This Row],[day_of_the_week]]&amp;"-"&amp;Tabla1[[#This Row],[hour]]&amp;"-"&amp;Tabla1[[#This Row],[cash_type]]&amp;"-"&amp;Tabla1[[#This Row],[card]]&amp;"-"&amp;Tabla1[[#This Row],[coffee_name]]</f>
        <v>miércoles-07:03-card-ANON-0000-0000-1152-Americano</v>
      </c>
      <c r="L3537" t="str">
        <f>IF(COUNTIF($K$2:K3537,K3537)=1,"único","repetido")</f>
        <v>único</v>
      </c>
    </row>
    <row r="3538" spans="1:12" x14ac:dyDescent="0.3">
      <c r="A3538" s="1">
        <v>45735</v>
      </c>
      <c r="B3538" s="2">
        <v>45735.294544189812</v>
      </c>
      <c r="C3538" s="2" t="str">
        <f>TEXT(Tabla1[[#This Row],[date]],"mmm")</f>
        <v>mar</v>
      </c>
      <c r="D3538" s="2" t="str">
        <f>TEXT(Tabla1[[#This Row],[date]],"dddd")</f>
        <v>miércoles</v>
      </c>
      <c r="E3538" s="2" t="str">
        <f>TEXT(Tabla1[[#This Row],[datetime]],"hh:mm")</f>
        <v>07:04</v>
      </c>
      <c r="F3538" t="s">
        <v>3</v>
      </c>
      <c r="G3538" t="s">
        <v>275</v>
      </c>
      <c r="H3538" t="str">
        <f>IF(ISBLANK(G3538),"cash",IF(COUNTIF($D$2:D3538,D3538)=1,"Nuevo","frecuente"))</f>
        <v>frecuente</v>
      </c>
      <c r="I3538" s="8">
        <v>25.96</v>
      </c>
      <c r="J3538" t="s">
        <v>11</v>
      </c>
      <c r="K3538" t="str">
        <f>Tabla1[[#This Row],[day_of_the_week]]&amp;"-"&amp;Tabla1[[#This Row],[hour]]&amp;"-"&amp;Tabla1[[#This Row],[cash_type]]&amp;"-"&amp;Tabla1[[#This Row],[card]]&amp;"-"&amp;Tabla1[[#This Row],[coffee_name]]</f>
        <v>miércoles-07:04-card-ANON-0000-0000-0261-Americano</v>
      </c>
      <c r="L3538" t="str">
        <f>IF(COUNTIF($K$2:K3538,K3538)=1,"único","repetido")</f>
        <v>único</v>
      </c>
    </row>
    <row r="3539" spans="1:12" x14ac:dyDescent="0.3">
      <c r="A3539" s="1">
        <v>45735</v>
      </c>
      <c r="B3539" s="2">
        <v>45735.296237418981</v>
      </c>
      <c r="C3539" s="2" t="str">
        <f>TEXT(Tabla1[[#This Row],[date]],"mmm")</f>
        <v>mar</v>
      </c>
      <c r="D3539" s="2" t="str">
        <f>TEXT(Tabla1[[#This Row],[date]],"dddd")</f>
        <v>miércoles</v>
      </c>
      <c r="E3539" s="2" t="str">
        <f>TEXT(Tabla1[[#This Row],[datetime]],"hh:mm")</f>
        <v>07:06</v>
      </c>
      <c r="F3539" t="s">
        <v>3</v>
      </c>
      <c r="G3539" t="s">
        <v>1175</v>
      </c>
      <c r="H3539" t="str">
        <f>IF(ISBLANK(G3539),"cash",IF(COUNTIF($D$2:D3539,D3539)=1,"Nuevo","frecuente"))</f>
        <v>frecuente</v>
      </c>
      <c r="I3539" s="8">
        <v>35.76</v>
      </c>
      <c r="J3539" t="s">
        <v>43</v>
      </c>
      <c r="K3539" t="str">
        <f>Tabla1[[#This Row],[day_of_the_week]]&amp;"-"&amp;Tabla1[[#This Row],[hour]]&amp;"-"&amp;Tabla1[[#This Row],[cash_type]]&amp;"-"&amp;Tabla1[[#This Row],[card]]&amp;"-"&amp;Tabla1[[#This Row],[coffee_name]]</f>
        <v>miércoles-07:06-card-ANON-0000-0000-1161-Cappuccino</v>
      </c>
      <c r="L3539" t="str">
        <f>IF(COUNTIF($K$2:K3539,K3539)=1,"único","repetido")</f>
        <v>único</v>
      </c>
    </row>
    <row r="3540" spans="1:12" x14ac:dyDescent="0.3">
      <c r="A3540" s="1">
        <v>45735</v>
      </c>
      <c r="B3540" s="2">
        <v>45735.335628425928</v>
      </c>
      <c r="C3540" s="2" t="str">
        <f>TEXT(Tabla1[[#This Row],[date]],"mmm")</f>
        <v>mar</v>
      </c>
      <c r="D3540" s="2" t="str">
        <f>TEXT(Tabla1[[#This Row],[date]],"dddd")</f>
        <v>miércoles</v>
      </c>
      <c r="E3540" s="2" t="str">
        <f>TEXT(Tabla1[[#This Row],[datetime]],"hh:mm")</f>
        <v>08:03</v>
      </c>
      <c r="F3540" t="s">
        <v>3</v>
      </c>
      <c r="G3540" t="s">
        <v>31</v>
      </c>
      <c r="H3540" t="str">
        <f>IF(ISBLANK(G3540),"cash",IF(COUNTIF($D$2:D3540,D3540)=1,"Nuevo","frecuente"))</f>
        <v>frecuente</v>
      </c>
      <c r="I3540" s="8">
        <v>25.96</v>
      </c>
      <c r="J3540" t="s">
        <v>11</v>
      </c>
      <c r="K3540" t="str">
        <f>Tabla1[[#This Row],[day_of_the_week]]&amp;"-"&amp;Tabla1[[#This Row],[hour]]&amp;"-"&amp;Tabla1[[#This Row],[cash_type]]&amp;"-"&amp;Tabla1[[#This Row],[card]]&amp;"-"&amp;Tabla1[[#This Row],[coffee_name]]</f>
        <v>miércoles-08:03-card-ANON-0000-0000-0019-Americano</v>
      </c>
      <c r="L3540" t="str">
        <f>IF(COUNTIF($K$2:K3540,K3540)=1,"único","repetido")</f>
        <v>único</v>
      </c>
    </row>
    <row r="3541" spans="1:12" x14ac:dyDescent="0.3">
      <c r="A3541" s="1">
        <v>45735</v>
      </c>
      <c r="B3541" s="2">
        <v>45735.429620659721</v>
      </c>
      <c r="C3541" s="2" t="str">
        <f>TEXT(Tabla1[[#This Row],[date]],"mmm")</f>
        <v>mar</v>
      </c>
      <c r="D3541" s="2" t="str">
        <f>TEXT(Tabla1[[#This Row],[date]],"dddd")</f>
        <v>miércoles</v>
      </c>
      <c r="E3541" s="2" t="str">
        <f>TEXT(Tabla1[[#This Row],[datetime]],"hh:mm")</f>
        <v>10:18</v>
      </c>
      <c r="F3541" t="s">
        <v>3</v>
      </c>
      <c r="G3541" t="s">
        <v>1241</v>
      </c>
      <c r="H3541" t="str">
        <f>IF(ISBLANK(G3541),"cash",IF(COUNTIF($D$2:D3541,D3541)=1,"Nuevo","frecuente"))</f>
        <v>frecuente</v>
      </c>
      <c r="I3541" s="8">
        <v>35.76</v>
      </c>
      <c r="J3541" t="s">
        <v>9</v>
      </c>
      <c r="K3541" t="str">
        <f>Tabla1[[#This Row],[day_of_the_week]]&amp;"-"&amp;Tabla1[[#This Row],[hour]]&amp;"-"&amp;Tabla1[[#This Row],[cash_type]]&amp;"-"&amp;Tabla1[[#This Row],[card]]&amp;"-"&amp;Tabla1[[#This Row],[coffee_name]]</f>
        <v>miércoles-10:18-card-ANON-0000-0000-1227-Hot Chocolate</v>
      </c>
      <c r="L3541" t="str">
        <f>IF(COUNTIF($K$2:K3541,K3541)=1,"único","repetido")</f>
        <v>único</v>
      </c>
    </row>
    <row r="3542" spans="1:12" x14ac:dyDescent="0.3">
      <c r="A3542" s="1">
        <v>45735</v>
      </c>
      <c r="B3542" s="2">
        <v>45735.496988715277</v>
      </c>
      <c r="C3542" s="2" t="str">
        <f>TEXT(Tabla1[[#This Row],[date]],"mmm")</f>
        <v>mar</v>
      </c>
      <c r="D3542" s="2" t="str">
        <f>TEXT(Tabla1[[#This Row],[date]],"dddd")</f>
        <v>miércoles</v>
      </c>
      <c r="E3542" s="2" t="str">
        <f>TEXT(Tabla1[[#This Row],[datetime]],"hh:mm")</f>
        <v>11:55</v>
      </c>
      <c r="F3542" t="s">
        <v>3</v>
      </c>
      <c r="G3542" t="s">
        <v>1124</v>
      </c>
      <c r="H3542" t="str">
        <f>IF(ISBLANK(G3542),"cash",IF(COUNTIF($D$2:D3542,D3542)=1,"Nuevo","frecuente"))</f>
        <v>frecuente</v>
      </c>
      <c r="I3542" s="8">
        <v>25.96</v>
      </c>
      <c r="J3542" t="s">
        <v>11</v>
      </c>
      <c r="K3542" t="str">
        <f>Tabla1[[#This Row],[day_of_the_week]]&amp;"-"&amp;Tabla1[[#This Row],[hour]]&amp;"-"&amp;Tabla1[[#This Row],[cash_type]]&amp;"-"&amp;Tabla1[[#This Row],[card]]&amp;"-"&amp;Tabla1[[#This Row],[coffee_name]]</f>
        <v>miércoles-11:55-card-ANON-0000-0000-1110-Americano</v>
      </c>
      <c r="L3542" t="str">
        <f>IF(COUNTIF($K$2:K3542,K3542)=1,"único","repetido")</f>
        <v>único</v>
      </c>
    </row>
    <row r="3543" spans="1:12" x14ac:dyDescent="0.3">
      <c r="A3543" s="1">
        <v>45735</v>
      </c>
      <c r="B3543" s="2">
        <v>45735.54059232639</v>
      </c>
      <c r="C3543" s="2" t="str">
        <f>TEXT(Tabla1[[#This Row],[date]],"mmm")</f>
        <v>mar</v>
      </c>
      <c r="D3543" s="2" t="str">
        <f>TEXT(Tabla1[[#This Row],[date]],"dddd")</f>
        <v>miércoles</v>
      </c>
      <c r="E3543" s="2" t="str">
        <f>TEXT(Tabla1[[#This Row],[datetime]],"hh:mm")</f>
        <v>12:58</v>
      </c>
      <c r="F3543" t="s">
        <v>3</v>
      </c>
      <c r="G3543" t="s">
        <v>1313</v>
      </c>
      <c r="H3543" t="str">
        <f>IF(ISBLANK(G3543),"cash",IF(COUNTIF($D$2:D3543,D3543)=1,"Nuevo","frecuente"))</f>
        <v>frecuente</v>
      </c>
      <c r="I3543" s="8">
        <v>25.96</v>
      </c>
      <c r="J3543" t="s">
        <v>11</v>
      </c>
      <c r="K3543" t="str">
        <f>Tabla1[[#This Row],[day_of_the_week]]&amp;"-"&amp;Tabla1[[#This Row],[hour]]&amp;"-"&amp;Tabla1[[#This Row],[cash_type]]&amp;"-"&amp;Tabla1[[#This Row],[card]]&amp;"-"&amp;Tabla1[[#This Row],[coffee_name]]</f>
        <v>miércoles-12:58-card-ANON-0000-0000-1299-Americano</v>
      </c>
      <c r="L3543" t="str">
        <f>IF(COUNTIF($K$2:K3543,K3543)=1,"único","repetido")</f>
        <v>único</v>
      </c>
    </row>
    <row r="3544" spans="1:12" x14ac:dyDescent="0.3">
      <c r="A3544" s="1">
        <v>45735</v>
      </c>
      <c r="B3544" s="2">
        <v>45735.633948657407</v>
      </c>
      <c r="C3544" s="2" t="str">
        <f>TEXT(Tabla1[[#This Row],[date]],"mmm")</f>
        <v>mar</v>
      </c>
      <c r="D3544" s="2" t="str">
        <f>TEXT(Tabla1[[#This Row],[date]],"dddd")</f>
        <v>miércoles</v>
      </c>
      <c r="E3544" s="2" t="str">
        <f>TEXT(Tabla1[[#This Row],[datetime]],"hh:mm")</f>
        <v>15:12</v>
      </c>
      <c r="F3544" t="s">
        <v>3</v>
      </c>
      <c r="G3544" t="s">
        <v>1309</v>
      </c>
      <c r="H3544" t="str">
        <f>IF(ISBLANK(G3544),"cash",IF(COUNTIF($D$2:D3544,D3544)=1,"Nuevo","frecuente"))</f>
        <v>frecuente</v>
      </c>
      <c r="I3544" s="8">
        <v>35.76</v>
      </c>
      <c r="J3544" t="s">
        <v>7</v>
      </c>
      <c r="K3544" t="str">
        <f>Tabla1[[#This Row],[day_of_the_week]]&amp;"-"&amp;Tabla1[[#This Row],[hour]]&amp;"-"&amp;Tabla1[[#This Row],[cash_type]]&amp;"-"&amp;Tabla1[[#This Row],[card]]&amp;"-"&amp;Tabla1[[#This Row],[coffee_name]]</f>
        <v>miércoles-15:12-card-ANON-0000-0000-1295-Latte</v>
      </c>
      <c r="L3544" t="str">
        <f>IF(COUNTIF($K$2:K3544,K3544)=1,"único","repetido")</f>
        <v>único</v>
      </c>
    </row>
    <row r="3545" spans="1:12" x14ac:dyDescent="0.3">
      <c r="A3545" s="1">
        <v>45735</v>
      </c>
      <c r="B3545" s="2">
        <v>45735.63499327546</v>
      </c>
      <c r="C3545" s="2" t="str">
        <f>TEXT(Tabla1[[#This Row],[date]],"mmm")</f>
        <v>mar</v>
      </c>
      <c r="D3545" s="2" t="str">
        <f>TEXT(Tabla1[[#This Row],[date]],"dddd")</f>
        <v>miércoles</v>
      </c>
      <c r="E3545" s="2" t="str">
        <f>TEXT(Tabla1[[#This Row],[datetime]],"hh:mm")</f>
        <v>15:14</v>
      </c>
      <c r="F3545" t="s">
        <v>3</v>
      </c>
      <c r="G3545" t="s">
        <v>1314</v>
      </c>
      <c r="H3545" t="str">
        <f>IF(ISBLANK(G3545),"cash",IF(COUNTIF($D$2:D3545,D3545)=1,"Nuevo","frecuente"))</f>
        <v>frecuente</v>
      </c>
      <c r="I3545" s="8">
        <v>35.76</v>
      </c>
      <c r="J3545" t="s">
        <v>7</v>
      </c>
      <c r="K3545" t="str">
        <f>Tabla1[[#This Row],[day_of_the_week]]&amp;"-"&amp;Tabla1[[#This Row],[hour]]&amp;"-"&amp;Tabla1[[#This Row],[cash_type]]&amp;"-"&amp;Tabla1[[#This Row],[card]]&amp;"-"&amp;Tabla1[[#This Row],[coffee_name]]</f>
        <v>miércoles-15:14-card-ANON-0000-0000-1300-Latte</v>
      </c>
      <c r="L3545" t="str">
        <f>IF(COUNTIF($K$2:K3545,K3545)=1,"único","repetido")</f>
        <v>único</v>
      </c>
    </row>
    <row r="3546" spans="1:12" x14ac:dyDescent="0.3">
      <c r="A3546" s="1">
        <v>45735</v>
      </c>
      <c r="B3546" s="2">
        <v>45735.68025391204</v>
      </c>
      <c r="C3546" s="2" t="str">
        <f>TEXT(Tabla1[[#This Row],[date]],"mmm")</f>
        <v>mar</v>
      </c>
      <c r="D3546" s="2" t="str">
        <f>TEXT(Tabla1[[#This Row],[date]],"dddd")</f>
        <v>miércoles</v>
      </c>
      <c r="E3546" s="2" t="str">
        <f>TEXT(Tabla1[[#This Row],[datetime]],"hh:mm")</f>
        <v>16:19</v>
      </c>
      <c r="F3546" t="s">
        <v>3</v>
      </c>
      <c r="G3546" t="s">
        <v>1205</v>
      </c>
      <c r="H3546" t="str">
        <f>IF(ISBLANK(G3546),"cash",IF(COUNTIF($D$2:D3546,D3546)=1,"Nuevo","frecuente"))</f>
        <v>frecuente</v>
      </c>
      <c r="I3546" s="8">
        <v>35.76</v>
      </c>
      <c r="J3546" t="s">
        <v>7</v>
      </c>
      <c r="K3546" t="str">
        <f>Tabla1[[#This Row],[day_of_the_week]]&amp;"-"&amp;Tabla1[[#This Row],[hour]]&amp;"-"&amp;Tabla1[[#This Row],[cash_type]]&amp;"-"&amp;Tabla1[[#This Row],[card]]&amp;"-"&amp;Tabla1[[#This Row],[coffee_name]]</f>
        <v>miércoles-16:19-card-ANON-0000-0000-1191-Latte</v>
      </c>
      <c r="L3546" t="str">
        <f>IF(COUNTIF($K$2:K3546,K3546)=1,"único","repetido")</f>
        <v>único</v>
      </c>
    </row>
    <row r="3547" spans="1:12" x14ac:dyDescent="0.3">
      <c r="A3547" s="1">
        <v>45735</v>
      </c>
      <c r="B3547" s="2">
        <v>45735.687456898151</v>
      </c>
      <c r="C3547" s="2" t="str">
        <f>TEXT(Tabla1[[#This Row],[date]],"mmm")</f>
        <v>mar</v>
      </c>
      <c r="D3547" s="2" t="str">
        <f>TEXT(Tabla1[[#This Row],[date]],"dddd")</f>
        <v>miércoles</v>
      </c>
      <c r="E3547" s="2" t="str">
        <f>TEXT(Tabla1[[#This Row],[datetime]],"hh:mm")</f>
        <v>16:29</v>
      </c>
      <c r="F3547" t="s">
        <v>3</v>
      </c>
      <c r="G3547" t="s">
        <v>1181</v>
      </c>
      <c r="H3547" t="str">
        <f>IF(ISBLANK(G3547),"cash",IF(COUNTIF($D$2:D3547,D3547)=1,"Nuevo","frecuente"))</f>
        <v>frecuente</v>
      </c>
      <c r="I3547" s="8">
        <v>25.96</v>
      </c>
      <c r="J3547" t="s">
        <v>11</v>
      </c>
      <c r="K3547" t="str">
        <f>Tabla1[[#This Row],[day_of_the_week]]&amp;"-"&amp;Tabla1[[#This Row],[hour]]&amp;"-"&amp;Tabla1[[#This Row],[cash_type]]&amp;"-"&amp;Tabla1[[#This Row],[card]]&amp;"-"&amp;Tabla1[[#This Row],[coffee_name]]</f>
        <v>miércoles-16:29-card-ANON-0000-0000-1167-Americano</v>
      </c>
      <c r="L3547" t="str">
        <f>IF(COUNTIF($K$2:K3547,K3547)=1,"único","repetido")</f>
        <v>único</v>
      </c>
    </row>
    <row r="3548" spans="1:12" x14ac:dyDescent="0.3">
      <c r="A3548" s="1">
        <v>45735</v>
      </c>
      <c r="B3548" s="2">
        <v>45735.694835254631</v>
      </c>
      <c r="C3548" s="2" t="str">
        <f>TEXT(Tabla1[[#This Row],[date]],"mmm")</f>
        <v>mar</v>
      </c>
      <c r="D3548" s="2" t="str">
        <f>TEXT(Tabla1[[#This Row],[date]],"dddd")</f>
        <v>miércoles</v>
      </c>
      <c r="E3548" s="2" t="str">
        <f>TEXT(Tabla1[[#This Row],[datetime]],"hh:mm")</f>
        <v>16:40</v>
      </c>
      <c r="F3548" t="s">
        <v>3</v>
      </c>
      <c r="G3548" t="s">
        <v>1172</v>
      </c>
      <c r="H3548" t="str">
        <f>IF(ISBLANK(G3548),"cash",IF(COUNTIF($D$2:D3548,D3548)=1,"Nuevo","frecuente"))</f>
        <v>frecuente</v>
      </c>
      <c r="I3548" s="8">
        <v>35.76</v>
      </c>
      <c r="J3548" t="s">
        <v>43</v>
      </c>
      <c r="K3548" t="str">
        <f>Tabla1[[#This Row],[day_of_the_week]]&amp;"-"&amp;Tabla1[[#This Row],[hour]]&amp;"-"&amp;Tabla1[[#This Row],[cash_type]]&amp;"-"&amp;Tabla1[[#This Row],[card]]&amp;"-"&amp;Tabla1[[#This Row],[coffee_name]]</f>
        <v>miércoles-16:40-card-ANON-0000-0000-1158-Cappuccino</v>
      </c>
      <c r="L3548" t="str">
        <f>IF(COUNTIF($K$2:K3548,K3548)=1,"único","repetido")</f>
        <v>único</v>
      </c>
    </row>
    <row r="3549" spans="1:12" x14ac:dyDescent="0.3">
      <c r="A3549" s="1">
        <v>45735</v>
      </c>
      <c r="B3549" s="2">
        <v>45735.696018923612</v>
      </c>
      <c r="C3549" s="2" t="str">
        <f>TEXT(Tabla1[[#This Row],[date]],"mmm")</f>
        <v>mar</v>
      </c>
      <c r="D3549" s="2" t="str">
        <f>TEXT(Tabla1[[#This Row],[date]],"dddd")</f>
        <v>miércoles</v>
      </c>
      <c r="E3549" s="2" t="str">
        <f>TEXT(Tabla1[[#This Row],[datetime]],"hh:mm")</f>
        <v>16:42</v>
      </c>
      <c r="F3549" t="s">
        <v>3</v>
      </c>
      <c r="G3549" t="s">
        <v>1172</v>
      </c>
      <c r="H3549" t="str">
        <f>IF(ISBLANK(G3549),"cash",IF(COUNTIF($D$2:D3549,D3549)=1,"Nuevo","frecuente"))</f>
        <v>frecuente</v>
      </c>
      <c r="I3549" s="8">
        <v>35.76</v>
      </c>
      <c r="J3549" t="s">
        <v>43</v>
      </c>
      <c r="K3549" t="str">
        <f>Tabla1[[#This Row],[day_of_the_week]]&amp;"-"&amp;Tabla1[[#This Row],[hour]]&amp;"-"&amp;Tabla1[[#This Row],[cash_type]]&amp;"-"&amp;Tabla1[[#This Row],[card]]&amp;"-"&amp;Tabla1[[#This Row],[coffee_name]]</f>
        <v>miércoles-16:42-card-ANON-0000-0000-1158-Cappuccino</v>
      </c>
      <c r="L3549" t="str">
        <f>IF(COUNTIF($K$2:K3549,K3549)=1,"único","repetido")</f>
        <v>único</v>
      </c>
    </row>
    <row r="3550" spans="1:12" x14ac:dyDescent="0.3">
      <c r="A3550" s="1">
        <v>45735</v>
      </c>
      <c r="B3550" s="2">
        <v>45735.702490208336</v>
      </c>
      <c r="C3550" s="2" t="str">
        <f>TEXT(Tabla1[[#This Row],[date]],"mmm")</f>
        <v>mar</v>
      </c>
      <c r="D3550" s="2" t="str">
        <f>TEXT(Tabla1[[#This Row],[date]],"dddd")</f>
        <v>miércoles</v>
      </c>
      <c r="E3550" s="2" t="str">
        <f>TEXT(Tabla1[[#This Row],[datetime]],"hh:mm")</f>
        <v>16:51</v>
      </c>
      <c r="F3550" t="s">
        <v>3</v>
      </c>
      <c r="G3550" t="s">
        <v>1166</v>
      </c>
      <c r="H3550" t="str">
        <f>IF(ISBLANK(G3550),"cash",IF(COUNTIF($D$2:D3550,D3550)=1,"Nuevo","frecuente"))</f>
        <v>frecuente</v>
      </c>
      <c r="I3550" s="8">
        <v>25.96</v>
      </c>
      <c r="J3550" t="s">
        <v>11</v>
      </c>
      <c r="K3550" t="str">
        <f>Tabla1[[#This Row],[day_of_the_week]]&amp;"-"&amp;Tabla1[[#This Row],[hour]]&amp;"-"&amp;Tabla1[[#This Row],[cash_type]]&amp;"-"&amp;Tabla1[[#This Row],[card]]&amp;"-"&amp;Tabla1[[#This Row],[coffee_name]]</f>
        <v>miércoles-16:51-card-ANON-0000-0000-1152-Americano</v>
      </c>
      <c r="L3550" t="str">
        <f>IF(COUNTIF($K$2:K3550,K3550)=1,"único","repetido")</f>
        <v>único</v>
      </c>
    </row>
    <row r="3551" spans="1:12" x14ac:dyDescent="0.3">
      <c r="A3551" s="1">
        <v>45735</v>
      </c>
      <c r="B3551" s="2">
        <v>45735.703120983795</v>
      </c>
      <c r="C3551" s="2" t="str">
        <f>TEXT(Tabla1[[#This Row],[date]],"mmm")</f>
        <v>mar</v>
      </c>
      <c r="D3551" s="2" t="str">
        <f>TEXT(Tabla1[[#This Row],[date]],"dddd")</f>
        <v>miércoles</v>
      </c>
      <c r="E3551" s="2" t="str">
        <f>TEXT(Tabla1[[#This Row],[datetime]],"hh:mm")</f>
        <v>16:52</v>
      </c>
      <c r="F3551" t="s">
        <v>3</v>
      </c>
      <c r="G3551" t="s">
        <v>1124</v>
      </c>
      <c r="H3551" t="str">
        <f>IF(ISBLANK(G3551),"cash",IF(COUNTIF($D$2:D3551,D3551)=1,"Nuevo","frecuente"))</f>
        <v>frecuente</v>
      </c>
      <c r="I3551" s="8">
        <v>25.96</v>
      </c>
      <c r="J3551" t="s">
        <v>11</v>
      </c>
      <c r="K3551" t="str">
        <f>Tabla1[[#This Row],[day_of_the_week]]&amp;"-"&amp;Tabla1[[#This Row],[hour]]&amp;"-"&amp;Tabla1[[#This Row],[cash_type]]&amp;"-"&amp;Tabla1[[#This Row],[card]]&amp;"-"&amp;Tabla1[[#This Row],[coffee_name]]</f>
        <v>miércoles-16:52-card-ANON-0000-0000-1110-Americano</v>
      </c>
      <c r="L3551" t="str">
        <f>IF(COUNTIF($K$2:K3551,K3551)=1,"único","repetido")</f>
        <v>único</v>
      </c>
    </row>
    <row r="3552" spans="1:12" x14ac:dyDescent="0.3">
      <c r="A3552" s="1">
        <v>45735</v>
      </c>
      <c r="B3552" s="2">
        <v>45735.708333252318</v>
      </c>
      <c r="C3552" s="2" t="str">
        <f>TEXT(Tabla1[[#This Row],[date]],"mmm")</f>
        <v>mar</v>
      </c>
      <c r="D3552" s="2" t="str">
        <f>TEXT(Tabla1[[#This Row],[date]],"dddd")</f>
        <v>miércoles</v>
      </c>
      <c r="E3552" s="2" t="str">
        <f>TEXT(Tabla1[[#This Row],[datetime]],"hh:mm")</f>
        <v>17:00</v>
      </c>
      <c r="F3552" t="s">
        <v>3</v>
      </c>
      <c r="G3552" t="s">
        <v>1289</v>
      </c>
      <c r="H3552" t="str">
        <f>IF(ISBLANK(G3552),"cash",IF(COUNTIF($D$2:D3552,D3552)=1,"Nuevo","frecuente"))</f>
        <v>frecuente</v>
      </c>
      <c r="I3552" s="8">
        <v>35.76</v>
      </c>
      <c r="J3552" t="s">
        <v>18</v>
      </c>
      <c r="K3552" t="str">
        <f>Tabla1[[#This Row],[day_of_the_week]]&amp;"-"&amp;Tabla1[[#This Row],[hour]]&amp;"-"&amp;Tabla1[[#This Row],[cash_type]]&amp;"-"&amp;Tabla1[[#This Row],[card]]&amp;"-"&amp;Tabla1[[#This Row],[coffee_name]]</f>
        <v>miércoles-17:00-card-ANON-0000-0000-1275-Cocoa</v>
      </c>
      <c r="L3552" t="str">
        <f>IF(COUNTIF($K$2:K3552,K3552)=1,"único","repetido")</f>
        <v>único</v>
      </c>
    </row>
    <row r="3553" spans="1:12" x14ac:dyDescent="0.3">
      <c r="A3553" s="1">
        <v>45735</v>
      </c>
      <c r="B3553" s="2">
        <v>45735.715220289349</v>
      </c>
      <c r="C3553" s="2" t="str">
        <f>TEXT(Tabla1[[#This Row],[date]],"mmm")</f>
        <v>mar</v>
      </c>
      <c r="D3553" s="2" t="str">
        <f>TEXT(Tabla1[[#This Row],[date]],"dddd")</f>
        <v>miércoles</v>
      </c>
      <c r="E3553" s="2" t="str">
        <f>TEXT(Tabla1[[#This Row],[datetime]],"hh:mm")</f>
        <v>17:09</v>
      </c>
      <c r="F3553" t="s">
        <v>3</v>
      </c>
      <c r="G3553" t="s">
        <v>1233</v>
      </c>
      <c r="H3553" t="str">
        <f>IF(ISBLANK(G3553),"cash",IF(COUNTIF($D$2:D3553,D3553)=1,"Nuevo","frecuente"))</f>
        <v>frecuente</v>
      </c>
      <c r="I3553" s="8">
        <v>30.86</v>
      </c>
      <c r="J3553" t="s">
        <v>14</v>
      </c>
      <c r="K3553" t="str">
        <f>Tabla1[[#This Row],[day_of_the_week]]&amp;"-"&amp;Tabla1[[#This Row],[hour]]&amp;"-"&amp;Tabla1[[#This Row],[cash_type]]&amp;"-"&amp;Tabla1[[#This Row],[card]]&amp;"-"&amp;Tabla1[[#This Row],[coffee_name]]</f>
        <v>miércoles-17:09-card-ANON-0000-0000-1219-Americano with Milk</v>
      </c>
      <c r="L3553" t="str">
        <f>IF(COUNTIF($K$2:K3553,K3553)=1,"único","repetido")</f>
        <v>único</v>
      </c>
    </row>
    <row r="3554" spans="1:12" x14ac:dyDescent="0.3">
      <c r="A3554" s="1">
        <v>45735</v>
      </c>
      <c r="B3554" s="2">
        <v>45735.727542488428</v>
      </c>
      <c r="C3554" s="2" t="str">
        <f>TEXT(Tabla1[[#This Row],[date]],"mmm")</f>
        <v>mar</v>
      </c>
      <c r="D3554" s="2" t="str">
        <f>TEXT(Tabla1[[#This Row],[date]],"dddd")</f>
        <v>miércoles</v>
      </c>
      <c r="E3554" s="2" t="str">
        <f>TEXT(Tabla1[[#This Row],[datetime]],"hh:mm")</f>
        <v>17:27</v>
      </c>
      <c r="F3554" t="s">
        <v>3</v>
      </c>
      <c r="G3554" t="s">
        <v>1236</v>
      </c>
      <c r="H3554" t="str">
        <f>IF(ISBLANK(G3554),"cash",IF(COUNTIF($D$2:D3554,D3554)=1,"Nuevo","frecuente"))</f>
        <v>frecuente</v>
      </c>
      <c r="I3554" s="8">
        <v>30.86</v>
      </c>
      <c r="J3554" t="s">
        <v>14</v>
      </c>
      <c r="K3554" t="str">
        <f>Tabla1[[#This Row],[day_of_the_week]]&amp;"-"&amp;Tabla1[[#This Row],[hour]]&amp;"-"&amp;Tabla1[[#This Row],[cash_type]]&amp;"-"&amp;Tabla1[[#This Row],[card]]&amp;"-"&amp;Tabla1[[#This Row],[coffee_name]]</f>
        <v>miércoles-17:27-card-ANON-0000-0000-1222-Americano with Milk</v>
      </c>
      <c r="L3554" t="str">
        <f>IF(COUNTIF($K$2:K3554,K3554)=1,"único","repetido")</f>
        <v>único</v>
      </c>
    </row>
    <row r="3555" spans="1:12" x14ac:dyDescent="0.3">
      <c r="A3555" s="1">
        <v>45735</v>
      </c>
      <c r="B3555" s="2">
        <v>45735.770721967594</v>
      </c>
      <c r="C3555" s="2" t="str">
        <f>TEXT(Tabla1[[#This Row],[date]],"mmm")</f>
        <v>mar</v>
      </c>
      <c r="D3555" s="2" t="str">
        <f>TEXT(Tabla1[[#This Row],[date]],"dddd")</f>
        <v>miércoles</v>
      </c>
      <c r="E3555" s="2" t="str">
        <f>TEXT(Tabla1[[#This Row],[datetime]],"hh:mm")</f>
        <v>18:29</v>
      </c>
      <c r="F3555" t="s">
        <v>3</v>
      </c>
      <c r="G3555" t="s">
        <v>1315</v>
      </c>
      <c r="H3555" t="str">
        <f>IF(ISBLANK(G3555),"cash",IF(COUNTIF($D$2:D3555,D3555)=1,"Nuevo","frecuente"))</f>
        <v>frecuente</v>
      </c>
      <c r="I3555" s="8">
        <v>25.96</v>
      </c>
      <c r="J3555" t="s">
        <v>28</v>
      </c>
      <c r="K3555" t="str">
        <f>Tabla1[[#This Row],[day_of_the_week]]&amp;"-"&amp;Tabla1[[#This Row],[hour]]&amp;"-"&amp;Tabla1[[#This Row],[cash_type]]&amp;"-"&amp;Tabla1[[#This Row],[card]]&amp;"-"&amp;Tabla1[[#This Row],[coffee_name]]</f>
        <v>miércoles-18:29-card-ANON-0000-0000-1301-Cortado</v>
      </c>
      <c r="L3555" t="str">
        <f>IF(COUNTIF($K$2:K3555,K3555)=1,"único","repetido")</f>
        <v>único</v>
      </c>
    </row>
    <row r="3556" spans="1:12" x14ac:dyDescent="0.3">
      <c r="A3556" s="1">
        <v>45735</v>
      </c>
      <c r="B3556" s="2">
        <v>45735.771342673608</v>
      </c>
      <c r="C3556" s="2" t="str">
        <f>TEXT(Tabla1[[#This Row],[date]],"mmm")</f>
        <v>mar</v>
      </c>
      <c r="D3556" s="2" t="str">
        <f>TEXT(Tabla1[[#This Row],[date]],"dddd")</f>
        <v>miércoles</v>
      </c>
      <c r="E3556" s="2" t="str">
        <f>TEXT(Tabla1[[#This Row],[datetime]],"hh:mm")</f>
        <v>18:30</v>
      </c>
      <c r="F3556" t="s">
        <v>3</v>
      </c>
      <c r="G3556" t="s">
        <v>1316</v>
      </c>
      <c r="H3556" t="str">
        <f>IF(ISBLANK(G3556),"cash",IF(COUNTIF($D$2:D3556,D3556)=1,"Nuevo","frecuente"))</f>
        <v>frecuente</v>
      </c>
      <c r="I3556" s="8">
        <v>21.06</v>
      </c>
      <c r="J3556" t="s">
        <v>35</v>
      </c>
      <c r="K3556" t="str">
        <f>Tabla1[[#This Row],[day_of_the_week]]&amp;"-"&amp;Tabla1[[#This Row],[hour]]&amp;"-"&amp;Tabla1[[#This Row],[cash_type]]&amp;"-"&amp;Tabla1[[#This Row],[card]]&amp;"-"&amp;Tabla1[[#This Row],[coffee_name]]</f>
        <v>miércoles-18:30-card-ANON-0000-0000-1302-Espresso</v>
      </c>
      <c r="L3556" t="str">
        <f>IF(COUNTIF($K$2:K3556,K3556)=1,"único","repetido")</f>
        <v>único</v>
      </c>
    </row>
    <row r="3557" spans="1:12" x14ac:dyDescent="0.3">
      <c r="A3557" s="1">
        <v>45735</v>
      </c>
      <c r="B3557" s="2">
        <v>45735.77182858796</v>
      </c>
      <c r="C3557" s="2" t="str">
        <f>TEXT(Tabla1[[#This Row],[date]],"mmm")</f>
        <v>mar</v>
      </c>
      <c r="D3557" s="2" t="str">
        <f>TEXT(Tabla1[[#This Row],[date]],"dddd")</f>
        <v>miércoles</v>
      </c>
      <c r="E3557" s="2" t="str">
        <f>TEXT(Tabla1[[#This Row],[datetime]],"hh:mm")</f>
        <v>18:31</v>
      </c>
      <c r="F3557" t="s">
        <v>3</v>
      </c>
      <c r="G3557" t="s">
        <v>1317</v>
      </c>
      <c r="H3557" t="str">
        <f>IF(ISBLANK(G3557),"cash",IF(COUNTIF($D$2:D3557,D3557)=1,"Nuevo","frecuente"))</f>
        <v>frecuente</v>
      </c>
      <c r="I3557" s="8">
        <v>21.06</v>
      </c>
      <c r="J3557" t="s">
        <v>35</v>
      </c>
      <c r="K3557" t="str">
        <f>Tabla1[[#This Row],[day_of_the_week]]&amp;"-"&amp;Tabla1[[#This Row],[hour]]&amp;"-"&amp;Tabla1[[#This Row],[cash_type]]&amp;"-"&amp;Tabla1[[#This Row],[card]]&amp;"-"&amp;Tabla1[[#This Row],[coffee_name]]</f>
        <v>miércoles-18:31-card-ANON-0000-0000-1303-Espresso</v>
      </c>
      <c r="L3557" t="str">
        <f>IF(COUNTIF($K$2:K3557,K3557)=1,"único","repetido")</f>
        <v>único</v>
      </c>
    </row>
    <row r="3558" spans="1:12" x14ac:dyDescent="0.3">
      <c r="A3558" s="1">
        <v>45736</v>
      </c>
      <c r="B3558" s="2">
        <v>45736.34254957176</v>
      </c>
      <c r="C3558" s="2" t="str">
        <f>TEXT(Tabla1[[#This Row],[date]],"mmm")</f>
        <v>mar</v>
      </c>
      <c r="D3558" s="2" t="str">
        <f>TEXT(Tabla1[[#This Row],[date]],"dddd")</f>
        <v>jueves</v>
      </c>
      <c r="E3558" s="2" t="str">
        <f>TEXT(Tabla1[[#This Row],[datetime]],"hh:mm")</f>
        <v>08:13</v>
      </c>
      <c r="F3558" t="s">
        <v>3</v>
      </c>
      <c r="G3558" t="s">
        <v>1318</v>
      </c>
      <c r="H3558" t="str">
        <f>IF(ISBLANK(G3558),"cash",IF(COUNTIF($D$2:D3558,D3558)=1,"Nuevo","frecuente"))</f>
        <v>frecuente</v>
      </c>
      <c r="I3558" s="8">
        <v>30.86</v>
      </c>
      <c r="J3558" t="s">
        <v>14</v>
      </c>
      <c r="K3558" t="str">
        <f>Tabla1[[#This Row],[day_of_the_week]]&amp;"-"&amp;Tabla1[[#This Row],[hour]]&amp;"-"&amp;Tabla1[[#This Row],[cash_type]]&amp;"-"&amp;Tabla1[[#This Row],[card]]&amp;"-"&amp;Tabla1[[#This Row],[coffee_name]]</f>
        <v>jueves-08:13-card-ANON-0000-0000-1304-Americano with Milk</v>
      </c>
      <c r="L3558" t="str">
        <f>IF(COUNTIF($K$2:K3558,K3558)=1,"único","repetido")</f>
        <v>único</v>
      </c>
    </row>
    <row r="3559" spans="1:12" x14ac:dyDescent="0.3">
      <c r="A3559" s="1">
        <v>45736</v>
      </c>
      <c r="B3559" s="2">
        <v>45736.411166319442</v>
      </c>
      <c r="C3559" s="2" t="str">
        <f>TEXT(Tabla1[[#This Row],[date]],"mmm")</f>
        <v>mar</v>
      </c>
      <c r="D3559" s="2" t="str">
        <f>TEXT(Tabla1[[#This Row],[date]],"dddd")</f>
        <v>jueves</v>
      </c>
      <c r="E3559" s="2" t="str">
        <f>TEXT(Tabla1[[#This Row],[datetime]],"hh:mm")</f>
        <v>09:52</v>
      </c>
      <c r="F3559" t="s">
        <v>3</v>
      </c>
      <c r="G3559" t="s">
        <v>1166</v>
      </c>
      <c r="H3559" t="str">
        <f>IF(ISBLANK(G3559),"cash",IF(COUNTIF($D$2:D3559,D3559)=1,"Nuevo","frecuente"))</f>
        <v>frecuente</v>
      </c>
      <c r="I3559" s="8">
        <v>30.86</v>
      </c>
      <c r="J3559" t="s">
        <v>14</v>
      </c>
      <c r="K3559" t="str">
        <f>Tabla1[[#This Row],[day_of_the_week]]&amp;"-"&amp;Tabla1[[#This Row],[hour]]&amp;"-"&amp;Tabla1[[#This Row],[cash_type]]&amp;"-"&amp;Tabla1[[#This Row],[card]]&amp;"-"&amp;Tabla1[[#This Row],[coffee_name]]</f>
        <v>jueves-09:52-card-ANON-0000-0000-1152-Americano with Milk</v>
      </c>
      <c r="L3559" t="str">
        <f>IF(COUNTIF($K$2:K3559,K3559)=1,"único","repetido")</f>
        <v>único</v>
      </c>
    </row>
    <row r="3560" spans="1:12" x14ac:dyDescent="0.3">
      <c r="A3560" s="1">
        <v>45736</v>
      </c>
      <c r="B3560" s="2">
        <v>45736.421346249997</v>
      </c>
      <c r="C3560" s="2" t="str">
        <f>TEXT(Tabla1[[#This Row],[date]],"mmm")</f>
        <v>mar</v>
      </c>
      <c r="D3560" s="2" t="str">
        <f>TEXT(Tabla1[[#This Row],[date]],"dddd")</f>
        <v>jueves</v>
      </c>
      <c r="E3560" s="2" t="str">
        <f>TEXT(Tabla1[[#This Row],[datetime]],"hh:mm")</f>
        <v>10:06</v>
      </c>
      <c r="F3560" t="s">
        <v>3</v>
      </c>
      <c r="G3560" t="s">
        <v>1307</v>
      </c>
      <c r="H3560" t="str">
        <f>IF(ISBLANK(G3560),"cash",IF(COUNTIF($D$2:D3560,D3560)=1,"Nuevo","frecuente"))</f>
        <v>frecuente</v>
      </c>
      <c r="I3560" s="8">
        <v>30.86</v>
      </c>
      <c r="J3560" t="s">
        <v>14</v>
      </c>
      <c r="K3560" t="str">
        <f>Tabla1[[#This Row],[day_of_the_week]]&amp;"-"&amp;Tabla1[[#This Row],[hour]]&amp;"-"&amp;Tabla1[[#This Row],[cash_type]]&amp;"-"&amp;Tabla1[[#This Row],[card]]&amp;"-"&amp;Tabla1[[#This Row],[coffee_name]]</f>
        <v>jueves-10:06-card-ANON-0000-0000-1293-Americano with Milk</v>
      </c>
      <c r="L3560" t="str">
        <f>IF(COUNTIF($K$2:K3560,K3560)=1,"único","repetido")</f>
        <v>único</v>
      </c>
    </row>
    <row r="3561" spans="1:12" x14ac:dyDescent="0.3">
      <c r="A3561" s="1">
        <v>45736</v>
      </c>
      <c r="B3561" s="2">
        <v>45736.448428090276</v>
      </c>
      <c r="C3561" s="2" t="str">
        <f>TEXT(Tabla1[[#This Row],[date]],"mmm")</f>
        <v>mar</v>
      </c>
      <c r="D3561" s="2" t="str">
        <f>TEXT(Tabla1[[#This Row],[date]],"dddd")</f>
        <v>jueves</v>
      </c>
      <c r="E3561" s="2" t="str">
        <f>TEXT(Tabla1[[#This Row],[datetime]],"hh:mm")</f>
        <v>10:45</v>
      </c>
      <c r="F3561" t="s">
        <v>3</v>
      </c>
      <c r="G3561" t="s">
        <v>1319</v>
      </c>
      <c r="H3561" t="str">
        <f>IF(ISBLANK(G3561),"cash",IF(COUNTIF($D$2:D3561,D3561)=1,"Nuevo","frecuente"))</f>
        <v>frecuente</v>
      </c>
      <c r="I3561" s="8">
        <v>25.96</v>
      </c>
      <c r="J3561" t="s">
        <v>11</v>
      </c>
      <c r="K3561" t="str">
        <f>Tabla1[[#This Row],[day_of_the_week]]&amp;"-"&amp;Tabla1[[#This Row],[hour]]&amp;"-"&amp;Tabla1[[#This Row],[cash_type]]&amp;"-"&amp;Tabla1[[#This Row],[card]]&amp;"-"&amp;Tabla1[[#This Row],[coffee_name]]</f>
        <v>jueves-10:45-card-ANON-0000-0000-1305-Americano</v>
      </c>
      <c r="L3561" t="str">
        <f>IF(COUNTIF($K$2:K3561,K3561)=1,"único","repetido")</f>
        <v>único</v>
      </c>
    </row>
    <row r="3562" spans="1:12" x14ac:dyDescent="0.3">
      <c r="A3562" s="1">
        <v>45736</v>
      </c>
      <c r="B3562" s="2">
        <v>45736.455062986111</v>
      </c>
      <c r="C3562" s="2" t="str">
        <f>TEXT(Tabla1[[#This Row],[date]],"mmm")</f>
        <v>mar</v>
      </c>
      <c r="D3562" s="2" t="str">
        <f>TEXT(Tabla1[[#This Row],[date]],"dddd")</f>
        <v>jueves</v>
      </c>
      <c r="E3562" s="2" t="str">
        <f>TEXT(Tabla1[[#This Row],[datetime]],"hh:mm")</f>
        <v>10:55</v>
      </c>
      <c r="F3562" t="s">
        <v>3</v>
      </c>
      <c r="G3562" t="s">
        <v>1124</v>
      </c>
      <c r="H3562" t="str">
        <f>IF(ISBLANK(G3562),"cash",IF(COUNTIF($D$2:D3562,D3562)=1,"Nuevo","frecuente"))</f>
        <v>frecuente</v>
      </c>
      <c r="I3562" s="8">
        <v>25.96</v>
      </c>
      <c r="J3562" t="s">
        <v>11</v>
      </c>
      <c r="K3562" t="str">
        <f>Tabla1[[#This Row],[day_of_the_week]]&amp;"-"&amp;Tabla1[[#This Row],[hour]]&amp;"-"&amp;Tabla1[[#This Row],[cash_type]]&amp;"-"&amp;Tabla1[[#This Row],[card]]&amp;"-"&amp;Tabla1[[#This Row],[coffee_name]]</f>
        <v>jueves-10:55-card-ANON-0000-0000-1110-Americano</v>
      </c>
      <c r="L3562" t="str">
        <f>IF(COUNTIF($K$2:K3562,K3562)=1,"único","repetido")</f>
        <v>único</v>
      </c>
    </row>
    <row r="3563" spans="1:12" x14ac:dyDescent="0.3">
      <c r="A3563" s="1">
        <v>45736</v>
      </c>
      <c r="B3563" s="2">
        <v>45736.533615613429</v>
      </c>
      <c r="C3563" s="2" t="str">
        <f>TEXT(Tabla1[[#This Row],[date]],"mmm")</f>
        <v>mar</v>
      </c>
      <c r="D3563" s="2" t="str">
        <f>TEXT(Tabla1[[#This Row],[date]],"dddd")</f>
        <v>jueves</v>
      </c>
      <c r="E3563" s="2" t="str">
        <f>TEXT(Tabla1[[#This Row],[datetime]],"hh:mm")</f>
        <v>12:48</v>
      </c>
      <c r="F3563" t="s">
        <v>3</v>
      </c>
      <c r="G3563" t="s">
        <v>1320</v>
      </c>
      <c r="H3563" t="str">
        <f>IF(ISBLANK(G3563),"cash",IF(COUNTIF($D$2:D3563,D3563)=1,"Nuevo","frecuente"))</f>
        <v>frecuente</v>
      </c>
      <c r="I3563" s="8">
        <v>25.96</v>
      </c>
      <c r="J3563" t="s">
        <v>11</v>
      </c>
      <c r="K3563" t="str">
        <f>Tabla1[[#This Row],[day_of_the_week]]&amp;"-"&amp;Tabla1[[#This Row],[hour]]&amp;"-"&amp;Tabla1[[#This Row],[cash_type]]&amp;"-"&amp;Tabla1[[#This Row],[card]]&amp;"-"&amp;Tabla1[[#This Row],[coffee_name]]</f>
        <v>jueves-12:48-card-ANON-0000-0000-1306-Americano</v>
      </c>
      <c r="L3563" t="str">
        <f>IF(COUNTIF($K$2:K3563,K3563)=1,"único","repetido")</f>
        <v>único</v>
      </c>
    </row>
    <row r="3564" spans="1:12" x14ac:dyDescent="0.3">
      <c r="A3564" s="1">
        <v>45736</v>
      </c>
      <c r="B3564" s="2">
        <v>45736.586618877314</v>
      </c>
      <c r="C3564" s="2" t="str">
        <f>TEXT(Tabla1[[#This Row],[date]],"mmm")</f>
        <v>mar</v>
      </c>
      <c r="D3564" s="2" t="str">
        <f>TEXT(Tabla1[[#This Row],[date]],"dddd")</f>
        <v>jueves</v>
      </c>
      <c r="E3564" s="2" t="str">
        <f>TEXT(Tabla1[[#This Row],[datetime]],"hh:mm")</f>
        <v>14:04</v>
      </c>
      <c r="F3564" t="s">
        <v>3</v>
      </c>
      <c r="G3564" t="s">
        <v>1166</v>
      </c>
      <c r="H3564" t="str">
        <f>IF(ISBLANK(G3564),"cash",IF(COUNTIF($D$2:D3564,D3564)=1,"Nuevo","frecuente"))</f>
        <v>frecuente</v>
      </c>
      <c r="I3564" s="8">
        <v>25.96</v>
      </c>
      <c r="J3564" t="s">
        <v>11</v>
      </c>
      <c r="K3564" t="str">
        <f>Tabla1[[#This Row],[day_of_the_week]]&amp;"-"&amp;Tabla1[[#This Row],[hour]]&amp;"-"&amp;Tabla1[[#This Row],[cash_type]]&amp;"-"&amp;Tabla1[[#This Row],[card]]&amp;"-"&amp;Tabla1[[#This Row],[coffee_name]]</f>
        <v>jueves-14:04-card-ANON-0000-0000-1152-Americano</v>
      </c>
      <c r="L3564" t="str">
        <f>IF(COUNTIF($K$2:K3564,K3564)=1,"único","repetido")</f>
        <v>único</v>
      </c>
    </row>
    <row r="3565" spans="1:12" x14ac:dyDescent="0.3">
      <c r="A3565" s="1">
        <v>45736</v>
      </c>
      <c r="B3565" s="2">
        <v>45736.597660624997</v>
      </c>
      <c r="C3565" s="2" t="str">
        <f>TEXT(Tabla1[[#This Row],[date]],"mmm")</f>
        <v>mar</v>
      </c>
      <c r="D3565" s="2" t="str">
        <f>TEXT(Tabla1[[#This Row],[date]],"dddd")</f>
        <v>jueves</v>
      </c>
      <c r="E3565" s="2" t="str">
        <f>TEXT(Tabla1[[#This Row],[datetime]],"hh:mm")</f>
        <v>14:20</v>
      </c>
      <c r="F3565" t="s">
        <v>3</v>
      </c>
      <c r="G3565" t="s">
        <v>1304</v>
      </c>
      <c r="H3565" t="str">
        <f>IF(ISBLANK(G3565),"cash",IF(COUNTIF($D$2:D3565,D3565)=1,"Nuevo","frecuente"))</f>
        <v>frecuente</v>
      </c>
      <c r="I3565" s="8">
        <v>25.96</v>
      </c>
      <c r="J3565" t="s">
        <v>11</v>
      </c>
      <c r="K3565" t="str">
        <f>Tabla1[[#This Row],[day_of_the_week]]&amp;"-"&amp;Tabla1[[#This Row],[hour]]&amp;"-"&amp;Tabla1[[#This Row],[cash_type]]&amp;"-"&amp;Tabla1[[#This Row],[card]]&amp;"-"&amp;Tabla1[[#This Row],[coffee_name]]</f>
        <v>jueves-14:20-card-ANON-0000-0000-1290-Americano</v>
      </c>
      <c r="L3565" t="str">
        <f>IF(COUNTIF($K$2:K3565,K3565)=1,"único","repetido")</f>
        <v>único</v>
      </c>
    </row>
    <row r="3566" spans="1:12" x14ac:dyDescent="0.3">
      <c r="A3566" s="1">
        <v>45736</v>
      </c>
      <c r="B3566" s="2">
        <v>45736.598401631942</v>
      </c>
      <c r="C3566" s="2" t="str">
        <f>TEXT(Tabla1[[#This Row],[date]],"mmm")</f>
        <v>mar</v>
      </c>
      <c r="D3566" s="2" t="str">
        <f>TEXT(Tabla1[[#This Row],[date]],"dddd")</f>
        <v>jueves</v>
      </c>
      <c r="E3566" s="2" t="str">
        <f>TEXT(Tabla1[[#This Row],[datetime]],"hh:mm")</f>
        <v>14:21</v>
      </c>
      <c r="F3566" t="s">
        <v>3</v>
      </c>
      <c r="G3566" t="s">
        <v>1304</v>
      </c>
      <c r="H3566" t="str">
        <f>IF(ISBLANK(G3566),"cash",IF(COUNTIF($D$2:D3566,D3566)=1,"Nuevo","frecuente"))</f>
        <v>frecuente</v>
      </c>
      <c r="I3566" s="8">
        <v>21.06</v>
      </c>
      <c r="J3566" t="s">
        <v>35</v>
      </c>
      <c r="K3566" t="str">
        <f>Tabla1[[#This Row],[day_of_the_week]]&amp;"-"&amp;Tabla1[[#This Row],[hour]]&amp;"-"&amp;Tabla1[[#This Row],[cash_type]]&amp;"-"&amp;Tabla1[[#This Row],[card]]&amp;"-"&amp;Tabla1[[#This Row],[coffee_name]]</f>
        <v>jueves-14:21-card-ANON-0000-0000-1290-Espresso</v>
      </c>
      <c r="L3566" t="str">
        <f>IF(COUNTIF($K$2:K3566,K3566)=1,"único","repetido")</f>
        <v>único</v>
      </c>
    </row>
    <row r="3567" spans="1:12" x14ac:dyDescent="0.3">
      <c r="A3567" s="1">
        <v>45736</v>
      </c>
      <c r="B3567" s="2">
        <v>45736.600748726851</v>
      </c>
      <c r="C3567" s="2" t="str">
        <f>TEXT(Tabla1[[#This Row],[date]],"mmm")</f>
        <v>mar</v>
      </c>
      <c r="D3567" s="2" t="str">
        <f>TEXT(Tabla1[[#This Row],[date]],"dddd")</f>
        <v>jueves</v>
      </c>
      <c r="E3567" s="2" t="str">
        <f>TEXT(Tabla1[[#This Row],[datetime]],"hh:mm")</f>
        <v>14:25</v>
      </c>
      <c r="F3567" t="s">
        <v>3</v>
      </c>
      <c r="G3567" t="s">
        <v>1321</v>
      </c>
      <c r="H3567" t="str">
        <f>IF(ISBLANK(G3567),"cash",IF(COUNTIF($D$2:D3567,D3567)=1,"Nuevo","frecuente"))</f>
        <v>frecuente</v>
      </c>
      <c r="I3567" s="8">
        <v>25.96</v>
      </c>
      <c r="J3567" t="s">
        <v>28</v>
      </c>
      <c r="K3567" t="str">
        <f>Tabla1[[#This Row],[day_of_the_week]]&amp;"-"&amp;Tabla1[[#This Row],[hour]]&amp;"-"&amp;Tabla1[[#This Row],[cash_type]]&amp;"-"&amp;Tabla1[[#This Row],[card]]&amp;"-"&amp;Tabla1[[#This Row],[coffee_name]]</f>
        <v>jueves-14:25-card-ANON-0000-0000-1307-Cortado</v>
      </c>
      <c r="L3567" t="str">
        <f>IF(COUNTIF($K$2:K3567,K3567)=1,"único","repetido")</f>
        <v>único</v>
      </c>
    </row>
    <row r="3568" spans="1:12" x14ac:dyDescent="0.3">
      <c r="A3568" s="1">
        <v>45736</v>
      </c>
      <c r="B3568" s="2">
        <v>45736.601929571756</v>
      </c>
      <c r="C3568" s="2" t="str">
        <f>TEXT(Tabla1[[#This Row],[date]],"mmm")</f>
        <v>mar</v>
      </c>
      <c r="D3568" s="2" t="str">
        <f>TEXT(Tabla1[[#This Row],[date]],"dddd")</f>
        <v>jueves</v>
      </c>
      <c r="E3568" s="2" t="str">
        <f>TEXT(Tabla1[[#This Row],[datetime]],"hh:mm")</f>
        <v>14:26</v>
      </c>
      <c r="F3568" t="s">
        <v>3</v>
      </c>
      <c r="G3568" t="s">
        <v>1322</v>
      </c>
      <c r="H3568" t="str">
        <f>IF(ISBLANK(G3568),"cash",IF(COUNTIF($D$2:D3568,D3568)=1,"Nuevo","frecuente"))</f>
        <v>frecuente</v>
      </c>
      <c r="I3568" s="8">
        <v>35.76</v>
      </c>
      <c r="J3568" t="s">
        <v>43</v>
      </c>
      <c r="K3568" t="str">
        <f>Tabla1[[#This Row],[day_of_the_week]]&amp;"-"&amp;Tabla1[[#This Row],[hour]]&amp;"-"&amp;Tabla1[[#This Row],[cash_type]]&amp;"-"&amp;Tabla1[[#This Row],[card]]&amp;"-"&amp;Tabla1[[#This Row],[coffee_name]]</f>
        <v>jueves-14:26-card-ANON-0000-0000-1308-Cappuccino</v>
      </c>
      <c r="L3568" t="str">
        <f>IF(COUNTIF($K$2:K3568,K3568)=1,"único","repetido")</f>
        <v>único</v>
      </c>
    </row>
    <row r="3569" spans="1:12" x14ac:dyDescent="0.3">
      <c r="A3569" s="1">
        <v>45736</v>
      </c>
      <c r="B3569" s="2">
        <v>45736.624854756941</v>
      </c>
      <c r="C3569" s="2" t="str">
        <f>TEXT(Tabla1[[#This Row],[date]],"mmm")</f>
        <v>mar</v>
      </c>
      <c r="D3569" s="2" t="str">
        <f>TEXT(Tabla1[[#This Row],[date]],"dddd")</f>
        <v>jueves</v>
      </c>
      <c r="E3569" s="2" t="str">
        <f>TEXT(Tabla1[[#This Row],[datetime]],"hh:mm")</f>
        <v>14:59</v>
      </c>
      <c r="F3569" t="s">
        <v>3</v>
      </c>
      <c r="G3569" t="s">
        <v>1175</v>
      </c>
      <c r="H3569" t="str">
        <f>IF(ISBLANK(G3569),"cash",IF(COUNTIF($D$2:D3569,D3569)=1,"Nuevo","frecuente"))</f>
        <v>frecuente</v>
      </c>
      <c r="I3569" s="8">
        <v>35.76</v>
      </c>
      <c r="J3569" t="s">
        <v>43</v>
      </c>
      <c r="K3569" t="str">
        <f>Tabla1[[#This Row],[day_of_the_week]]&amp;"-"&amp;Tabla1[[#This Row],[hour]]&amp;"-"&amp;Tabla1[[#This Row],[cash_type]]&amp;"-"&amp;Tabla1[[#This Row],[card]]&amp;"-"&amp;Tabla1[[#This Row],[coffee_name]]</f>
        <v>jueves-14:59-card-ANON-0000-0000-1161-Cappuccino</v>
      </c>
      <c r="L3569" t="str">
        <f>IF(COUNTIF($K$2:K3569,K3569)=1,"único","repetido")</f>
        <v>único</v>
      </c>
    </row>
    <row r="3570" spans="1:12" x14ac:dyDescent="0.3">
      <c r="A3570" s="1">
        <v>45736</v>
      </c>
      <c r="B3570" s="2">
        <v>45736.628731423611</v>
      </c>
      <c r="C3570" s="2" t="str">
        <f>TEXT(Tabla1[[#This Row],[date]],"mmm")</f>
        <v>mar</v>
      </c>
      <c r="D3570" s="2" t="str">
        <f>TEXT(Tabla1[[#This Row],[date]],"dddd")</f>
        <v>jueves</v>
      </c>
      <c r="E3570" s="2" t="str">
        <f>TEXT(Tabla1[[#This Row],[datetime]],"hh:mm")</f>
        <v>15:05</v>
      </c>
      <c r="F3570" t="s">
        <v>3</v>
      </c>
      <c r="G3570" t="s">
        <v>1184</v>
      </c>
      <c r="H3570" t="str">
        <f>IF(ISBLANK(G3570),"cash",IF(COUNTIF($D$2:D3570,D3570)=1,"Nuevo","frecuente"))</f>
        <v>frecuente</v>
      </c>
      <c r="I3570" s="8">
        <v>25.96</v>
      </c>
      <c r="J3570" t="s">
        <v>11</v>
      </c>
      <c r="K3570" t="str">
        <f>Tabla1[[#This Row],[day_of_the_week]]&amp;"-"&amp;Tabla1[[#This Row],[hour]]&amp;"-"&amp;Tabla1[[#This Row],[cash_type]]&amp;"-"&amp;Tabla1[[#This Row],[card]]&amp;"-"&amp;Tabla1[[#This Row],[coffee_name]]</f>
        <v>jueves-15:05-card-ANON-0000-0000-1170-Americano</v>
      </c>
      <c r="L3570" t="str">
        <f>IF(COUNTIF($K$2:K3570,K3570)=1,"único","repetido")</f>
        <v>único</v>
      </c>
    </row>
    <row r="3571" spans="1:12" x14ac:dyDescent="0.3">
      <c r="A3571" s="1">
        <v>45736</v>
      </c>
      <c r="B3571" s="2">
        <v>45736.640183124997</v>
      </c>
      <c r="C3571" s="2" t="str">
        <f>TEXT(Tabla1[[#This Row],[date]],"mmm")</f>
        <v>mar</v>
      </c>
      <c r="D3571" s="2" t="str">
        <f>TEXT(Tabla1[[#This Row],[date]],"dddd")</f>
        <v>jueves</v>
      </c>
      <c r="E3571" s="2" t="str">
        <f>TEXT(Tabla1[[#This Row],[datetime]],"hh:mm")</f>
        <v>15:21</v>
      </c>
      <c r="F3571" t="s">
        <v>3</v>
      </c>
      <c r="G3571" t="s">
        <v>1290</v>
      </c>
      <c r="H3571" t="str">
        <f>IF(ISBLANK(G3571),"cash",IF(COUNTIF($D$2:D3571,D3571)=1,"Nuevo","frecuente"))</f>
        <v>frecuente</v>
      </c>
      <c r="I3571" s="8">
        <v>25.96</v>
      </c>
      <c r="J3571" t="s">
        <v>11</v>
      </c>
      <c r="K3571" t="str">
        <f>Tabla1[[#This Row],[day_of_the_week]]&amp;"-"&amp;Tabla1[[#This Row],[hour]]&amp;"-"&amp;Tabla1[[#This Row],[cash_type]]&amp;"-"&amp;Tabla1[[#This Row],[card]]&amp;"-"&amp;Tabla1[[#This Row],[coffee_name]]</f>
        <v>jueves-15:21-card-ANON-0000-0000-1276-Americano</v>
      </c>
      <c r="L3571" t="str">
        <f>IF(COUNTIF($K$2:K3571,K3571)=1,"único","repetido")</f>
        <v>único</v>
      </c>
    </row>
    <row r="3572" spans="1:12" x14ac:dyDescent="0.3">
      <c r="A3572" s="1">
        <v>45736</v>
      </c>
      <c r="B3572" s="2">
        <v>45736.698437175924</v>
      </c>
      <c r="C3572" s="2" t="str">
        <f>TEXT(Tabla1[[#This Row],[date]],"mmm")</f>
        <v>mar</v>
      </c>
      <c r="D3572" s="2" t="str">
        <f>TEXT(Tabla1[[#This Row],[date]],"dddd")</f>
        <v>jueves</v>
      </c>
      <c r="E3572" s="2" t="str">
        <f>TEXT(Tabla1[[#This Row],[datetime]],"hh:mm")</f>
        <v>16:45</v>
      </c>
      <c r="F3572" t="s">
        <v>3</v>
      </c>
      <c r="G3572" t="s">
        <v>1172</v>
      </c>
      <c r="H3572" t="str">
        <f>IF(ISBLANK(G3572),"cash",IF(COUNTIF($D$2:D3572,D3572)=1,"Nuevo","frecuente"))</f>
        <v>frecuente</v>
      </c>
      <c r="I3572" s="8">
        <v>35.76</v>
      </c>
      <c r="J3572" t="s">
        <v>43</v>
      </c>
      <c r="K3572" t="str">
        <f>Tabla1[[#This Row],[day_of_the_week]]&amp;"-"&amp;Tabla1[[#This Row],[hour]]&amp;"-"&amp;Tabla1[[#This Row],[cash_type]]&amp;"-"&amp;Tabla1[[#This Row],[card]]&amp;"-"&amp;Tabla1[[#This Row],[coffee_name]]</f>
        <v>jueves-16:45-card-ANON-0000-0000-1158-Cappuccino</v>
      </c>
      <c r="L3572" t="str">
        <f>IF(COUNTIF($K$2:K3572,K3572)=1,"único","repetido")</f>
        <v>único</v>
      </c>
    </row>
    <row r="3573" spans="1:12" x14ac:dyDescent="0.3">
      <c r="A3573" s="1">
        <v>45736</v>
      </c>
      <c r="B3573" s="2">
        <v>45736.724900706016</v>
      </c>
      <c r="C3573" s="2" t="str">
        <f>TEXT(Tabla1[[#This Row],[date]],"mmm")</f>
        <v>mar</v>
      </c>
      <c r="D3573" s="2" t="str">
        <f>TEXT(Tabla1[[#This Row],[date]],"dddd")</f>
        <v>jueves</v>
      </c>
      <c r="E3573" s="2" t="str">
        <f>TEXT(Tabla1[[#This Row],[datetime]],"hh:mm")</f>
        <v>17:23</v>
      </c>
      <c r="F3573" t="s">
        <v>3</v>
      </c>
      <c r="G3573" t="s">
        <v>1323</v>
      </c>
      <c r="H3573" t="str">
        <f>IF(ISBLANK(G3573),"cash",IF(COUNTIF($D$2:D3573,D3573)=1,"Nuevo","frecuente"))</f>
        <v>frecuente</v>
      </c>
      <c r="I3573" s="8">
        <v>25.96</v>
      </c>
      <c r="J3573" t="s">
        <v>11</v>
      </c>
      <c r="K3573" t="str">
        <f>Tabla1[[#This Row],[day_of_the_week]]&amp;"-"&amp;Tabla1[[#This Row],[hour]]&amp;"-"&amp;Tabla1[[#This Row],[cash_type]]&amp;"-"&amp;Tabla1[[#This Row],[card]]&amp;"-"&amp;Tabla1[[#This Row],[coffee_name]]</f>
        <v>jueves-17:23-card-ANON-0000-0000-1309-Americano</v>
      </c>
      <c r="L3573" t="str">
        <f>IF(COUNTIF($K$2:K3573,K3573)=1,"único","repetido")</f>
        <v>único</v>
      </c>
    </row>
    <row r="3574" spans="1:12" x14ac:dyDescent="0.3">
      <c r="A3574" s="1">
        <v>45736</v>
      </c>
      <c r="B3574" s="2">
        <v>45736.788873518519</v>
      </c>
      <c r="C3574" s="2" t="str">
        <f>TEXT(Tabla1[[#This Row],[date]],"mmm")</f>
        <v>mar</v>
      </c>
      <c r="D3574" s="2" t="str">
        <f>TEXT(Tabla1[[#This Row],[date]],"dddd")</f>
        <v>jueves</v>
      </c>
      <c r="E3574" s="2" t="str">
        <f>TEXT(Tabla1[[#This Row],[datetime]],"hh:mm")</f>
        <v>18:55</v>
      </c>
      <c r="F3574" t="s">
        <v>3</v>
      </c>
      <c r="G3574" t="s">
        <v>1247</v>
      </c>
      <c r="H3574" t="str">
        <f>IF(ISBLANK(G3574),"cash",IF(COUNTIF($D$2:D3574,D3574)=1,"Nuevo","frecuente"))</f>
        <v>frecuente</v>
      </c>
      <c r="I3574" s="8">
        <v>35.76</v>
      </c>
      <c r="J3574" t="s">
        <v>9</v>
      </c>
      <c r="K3574" t="str">
        <f>Tabla1[[#This Row],[day_of_the_week]]&amp;"-"&amp;Tabla1[[#This Row],[hour]]&amp;"-"&amp;Tabla1[[#This Row],[cash_type]]&amp;"-"&amp;Tabla1[[#This Row],[card]]&amp;"-"&amp;Tabla1[[#This Row],[coffee_name]]</f>
        <v>jueves-18:55-card-ANON-0000-0000-1233-Hot Chocolate</v>
      </c>
      <c r="L3574" t="str">
        <f>IF(COUNTIF($K$2:K3574,K3574)=1,"único","repetido")</f>
        <v>único</v>
      </c>
    </row>
    <row r="3575" spans="1:12" x14ac:dyDescent="0.3">
      <c r="A3575" s="1">
        <v>45736</v>
      </c>
      <c r="B3575" s="2">
        <v>45736.817148148148</v>
      </c>
      <c r="C3575" s="2" t="str">
        <f>TEXT(Tabla1[[#This Row],[date]],"mmm")</f>
        <v>mar</v>
      </c>
      <c r="D3575" s="2" t="str">
        <f>TEXT(Tabla1[[#This Row],[date]],"dddd")</f>
        <v>jueves</v>
      </c>
      <c r="E3575" s="2" t="str">
        <f>TEXT(Tabla1[[#This Row],[datetime]],"hh:mm")</f>
        <v>19:36</v>
      </c>
      <c r="F3575" t="s">
        <v>3</v>
      </c>
      <c r="G3575" t="s">
        <v>1324</v>
      </c>
      <c r="H3575" t="str">
        <f>IF(ISBLANK(G3575),"cash",IF(COUNTIF($D$2:D3575,D3575)=1,"Nuevo","frecuente"))</f>
        <v>frecuente</v>
      </c>
      <c r="I3575" s="8">
        <v>35.76</v>
      </c>
      <c r="J3575" t="s">
        <v>18</v>
      </c>
      <c r="K3575" t="str">
        <f>Tabla1[[#This Row],[day_of_the_week]]&amp;"-"&amp;Tabla1[[#This Row],[hour]]&amp;"-"&amp;Tabla1[[#This Row],[cash_type]]&amp;"-"&amp;Tabla1[[#This Row],[card]]&amp;"-"&amp;Tabla1[[#This Row],[coffee_name]]</f>
        <v>jueves-19:36-card-ANON-0000-0000-1310-Cocoa</v>
      </c>
      <c r="L3575" t="str">
        <f>IF(COUNTIF($K$2:K3575,K3575)=1,"único","repetido")</f>
        <v>único</v>
      </c>
    </row>
    <row r="3576" spans="1:12" x14ac:dyDescent="0.3">
      <c r="A3576" s="1">
        <v>45736</v>
      </c>
      <c r="B3576" s="2">
        <v>45736.831811099539</v>
      </c>
      <c r="C3576" s="2" t="str">
        <f>TEXT(Tabla1[[#This Row],[date]],"mmm")</f>
        <v>mar</v>
      </c>
      <c r="D3576" s="2" t="str">
        <f>TEXT(Tabla1[[#This Row],[date]],"dddd")</f>
        <v>jueves</v>
      </c>
      <c r="E3576" s="2" t="str">
        <f>TEXT(Tabla1[[#This Row],[datetime]],"hh:mm")</f>
        <v>19:57</v>
      </c>
      <c r="F3576" t="s">
        <v>3</v>
      </c>
      <c r="G3576" t="s">
        <v>1172</v>
      </c>
      <c r="H3576" t="str">
        <f>IF(ISBLANK(G3576),"cash",IF(COUNTIF($D$2:D3576,D3576)=1,"Nuevo","frecuente"))</f>
        <v>frecuente</v>
      </c>
      <c r="I3576" s="8">
        <v>35.76</v>
      </c>
      <c r="J3576" t="s">
        <v>43</v>
      </c>
      <c r="K3576" t="str">
        <f>Tabla1[[#This Row],[day_of_the_week]]&amp;"-"&amp;Tabla1[[#This Row],[hour]]&amp;"-"&amp;Tabla1[[#This Row],[cash_type]]&amp;"-"&amp;Tabla1[[#This Row],[card]]&amp;"-"&amp;Tabla1[[#This Row],[coffee_name]]</f>
        <v>jueves-19:57-card-ANON-0000-0000-1158-Cappuccino</v>
      </c>
      <c r="L3576" t="str">
        <f>IF(COUNTIF($K$2:K3576,K3576)=1,"único","repetido")</f>
        <v>único</v>
      </c>
    </row>
    <row r="3577" spans="1:12" x14ac:dyDescent="0.3">
      <c r="A3577" s="1">
        <v>45736</v>
      </c>
      <c r="B3577" s="2">
        <v>45736.909902928244</v>
      </c>
      <c r="C3577" s="2" t="str">
        <f>TEXT(Tabla1[[#This Row],[date]],"mmm")</f>
        <v>mar</v>
      </c>
      <c r="D3577" s="2" t="str">
        <f>TEXT(Tabla1[[#This Row],[date]],"dddd")</f>
        <v>jueves</v>
      </c>
      <c r="E3577" s="2" t="str">
        <f>TEXT(Tabla1[[#This Row],[datetime]],"hh:mm")</f>
        <v>21:50</v>
      </c>
      <c r="F3577" t="s">
        <v>3</v>
      </c>
      <c r="G3577" t="s">
        <v>1312</v>
      </c>
      <c r="H3577" t="str">
        <f>IF(ISBLANK(G3577),"cash",IF(COUNTIF($D$2:D3577,D3577)=1,"Nuevo","frecuente"))</f>
        <v>frecuente</v>
      </c>
      <c r="I3577" s="8">
        <v>35.76</v>
      </c>
      <c r="J3577" t="s">
        <v>7</v>
      </c>
      <c r="K3577" t="str">
        <f>Tabla1[[#This Row],[day_of_the_week]]&amp;"-"&amp;Tabla1[[#This Row],[hour]]&amp;"-"&amp;Tabla1[[#This Row],[cash_type]]&amp;"-"&amp;Tabla1[[#This Row],[card]]&amp;"-"&amp;Tabla1[[#This Row],[coffee_name]]</f>
        <v>jueves-21:50-card-ANON-0000-0000-1298-Latte</v>
      </c>
      <c r="L3577" t="str">
        <f>IF(COUNTIF($K$2:K3577,K3577)=1,"único","repetido")</f>
        <v>único</v>
      </c>
    </row>
    <row r="3578" spans="1:12" x14ac:dyDescent="0.3">
      <c r="A3578" s="1">
        <v>45737</v>
      </c>
      <c r="B3578" s="2">
        <v>45737.295971979169</v>
      </c>
      <c r="C3578" s="2" t="str">
        <f>TEXT(Tabla1[[#This Row],[date]],"mmm")</f>
        <v>mar</v>
      </c>
      <c r="D3578" s="2" t="str">
        <f>TEXT(Tabla1[[#This Row],[date]],"dddd")</f>
        <v>viernes</v>
      </c>
      <c r="E3578" s="2" t="str">
        <f>TEXT(Tabla1[[#This Row],[datetime]],"hh:mm")</f>
        <v>07:06</v>
      </c>
      <c r="F3578" t="s">
        <v>3</v>
      </c>
      <c r="G3578" t="s">
        <v>1177</v>
      </c>
      <c r="H3578" t="str">
        <f>IF(ISBLANK(G3578),"cash",IF(COUNTIF($D$2:D3578,D3578)=1,"Nuevo","frecuente"))</f>
        <v>frecuente</v>
      </c>
      <c r="I3578" s="8">
        <v>30.86</v>
      </c>
      <c r="J3578" t="s">
        <v>14</v>
      </c>
      <c r="K3578" t="str">
        <f>Tabla1[[#This Row],[day_of_the_week]]&amp;"-"&amp;Tabla1[[#This Row],[hour]]&amp;"-"&amp;Tabla1[[#This Row],[cash_type]]&amp;"-"&amp;Tabla1[[#This Row],[card]]&amp;"-"&amp;Tabla1[[#This Row],[coffee_name]]</f>
        <v>viernes-07:06-card-ANON-0000-0000-1163-Americano with Milk</v>
      </c>
      <c r="L3578" t="str">
        <f>IF(COUNTIF($K$2:K3578,K3578)=1,"único","repetido")</f>
        <v>único</v>
      </c>
    </row>
    <row r="3579" spans="1:12" x14ac:dyDescent="0.3">
      <c r="A3579" s="1">
        <v>45737</v>
      </c>
      <c r="B3579" s="2">
        <v>45737.298010486113</v>
      </c>
      <c r="C3579" s="2" t="str">
        <f>TEXT(Tabla1[[#This Row],[date]],"mmm")</f>
        <v>mar</v>
      </c>
      <c r="D3579" s="2" t="str">
        <f>TEXT(Tabla1[[#This Row],[date]],"dddd")</f>
        <v>viernes</v>
      </c>
      <c r="E3579" s="2" t="str">
        <f>TEXT(Tabla1[[#This Row],[datetime]],"hh:mm")</f>
        <v>07:09</v>
      </c>
      <c r="F3579" t="s">
        <v>3</v>
      </c>
      <c r="G3579" t="s">
        <v>1177</v>
      </c>
      <c r="H3579" t="str">
        <f>IF(ISBLANK(G3579),"cash",IF(COUNTIF($D$2:D3579,D3579)=1,"Nuevo","frecuente"))</f>
        <v>frecuente</v>
      </c>
      <c r="I3579" s="8">
        <v>30.86</v>
      </c>
      <c r="J3579" t="s">
        <v>14</v>
      </c>
      <c r="K3579" t="str">
        <f>Tabla1[[#This Row],[day_of_the_week]]&amp;"-"&amp;Tabla1[[#This Row],[hour]]&amp;"-"&amp;Tabla1[[#This Row],[cash_type]]&amp;"-"&amp;Tabla1[[#This Row],[card]]&amp;"-"&amp;Tabla1[[#This Row],[coffee_name]]</f>
        <v>viernes-07:09-card-ANON-0000-0000-1163-Americano with Milk</v>
      </c>
      <c r="L3579" t="str">
        <f>IF(COUNTIF($K$2:K3579,K3579)=1,"único","repetido")</f>
        <v>único</v>
      </c>
    </row>
    <row r="3580" spans="1:12" x14ac:dyDescent="0.3">
      <c r="A3580" s="1">
        <v>45737</v>
      </c>
      <c r="B3580" s="2">
        <v>45737.344950451392</v>
      </c>
      <c r="C3580" s="2" t="str">
        <f>TEXT(Tabla1[[#This Row],[date]],"mmm")</f>
        <v>mar</v>
      </c>
      <c r="D3580" s="2" t="str">
        <f>TEXT(Tabla1[[#This Row],[date]],"dddd")</f>
        <v>viernes</v>
      </c>
      <c r="E3580" s="2" t="str">
        <f>TEXT(Tabla1[[#This Row],[datetime]],"hh:mm")</f>
        <v>08:16</v>
      </c>
      <c r="F3580" t="s">
        <v>3</v>
      </c>
      <c r="G3580" t="s">
        <v>1320</v>
      </c>
      <c r="H3580" t="str">
        <f>IF(ISBLANK(G3580),"cash",IF(COUNTIF($D$2:D3580,D3580)=1,"Nuevo","frecuente"))</f>
        <v>frecuente</v>
      </c>
      <c r="I3580" s="8">
        <v>25.96</v>
      </c>
      <c r="J3580" t="s">
        <v>11</v>
      </c>
      <c r="K3580" t="str">
        <f>Tabla1[[#This Row],[day_of_the_week]]&amp;"-"&amp;Tabla1[[#This Row],[hour]]&amp;"-"&amp;Tabla1[[#This Row],[cash_type]]&amp;"-"&amp;Tabla1[[#This Row],[card]]&amp;"-"&amp;Tabla1[[#This Row],[coffee_name]]</f>
        <v>viernes-08:16-card-ANON-0000-0000-1306-Americano</v>
      </c>
      <c r="L3580" t="str">
        <f>IF(COUNTIF($K$2:K3580,K3580)=1,"único","repetido")</f>
        <v>único</v>
      </c>
    </row>
    <row r="3581" spans="1:12" x14ac:dyDescent="0.3">
      <c r="A3581" s="1">
        <v>45737</v>
      </c>
      <c r="B3581" s="2">
        <v>45737.35320046296</v>
      </c>
      <c r="C3581" s="2" t="str">
        <f>TEXT(Tabla1[[#This Row],[date]],"mmm")</f>
        <v>mar</v>
      </c>
      <c r="D3581" s="2" t="str">
        <f>TEXT(Tabla1[[#This Row],[date]],"dddd")</f>
        <v>viernes</v>
      </c>
      <c r="E3581" s="2" t="str">
        <f>TEXT(Tabla1[[#This Row],[datetime]],"hh:mm")</f>
        <v>08:28</v>
      </c>
      <c r="F3581" t="s">
        <v>3</v>
      </c>
      <c r="G3581" t="s">
        <v>1124</v>
      </c>
      <c r="H3581" t="str">
        <f>IF(ISBLANK(G3581),"cash",IF(COUNTIF($D$2:D3581,D3581)=1,"Nuevo","frecuente"))</f>
        <v>frecuente</v>
      </c>
      <c r="I3581" s="8">
        <v>25.96</v>
      </c>
      <c r="J3581" t="s">
        <v>11</v>
      </c>
      <c r="K3581" t="str">
        <f>Tabla1[[#This Row],[day_of_the_week]]&amp;"-"&amp;Tabla1[[#This Row],[hour]]&amp;"-"&amp;Tabla1[[#This Row],[cash_type]]&amp;"-"&amp;Tabla1[[#This Row],[card]]&amp;"-"&amp;Tabla1[[#This Row],[coffee_name]]</f>
        <v>viernes-08:28-card-ANON-0000-0000-1110-Americano</v>
      </c>
      <c r="L3581" t="str">
        <f>IF(COUNTIF($K$2:K3581,K3581)=1,"único","repetido")</f>
        <v>único</v>
      </c>
    </row>
    <row r="3582" spans="1:12" x14ac:dyDescent="0.3">
      <c r="A3582" s="1">
        <v>45737</v>
      </c>
      <c r="B3582" s="2">
        <v>45737.353714097226</v>
      </c>
      <c r="C3582" s="2" t="str">
        <f>TEXT(Tabla1[[#This Row],[date]],"mmm")</f>
        <v>mar</v>
      </c>
      <c r="D3582" s="2" t="str">
        <f>TEXT(Tabla1[[#This Row],[date]],"dddd")</f>
        <v>viernes</v>
      </c>
      <c r="E3582" s="2" t="str">
        <f>TEXT(Tabla1[[#This Row],[datetime]],"hh:mm")</f>
        <v>08:29</v>
      </c>
      <c r="F3582" t="s">
        <v>3</v>
      </c>
      <c r="G3582" t="s">
        <v>1124</v>
      </c>
      <c r="H3582" t="str">
        <f>IF(ISBLANK(G3582),"cash",IF(COUNTIF($D$2:D3582,D3582)=1,"Nuevo","frecuente"))</f>
        <v>frecuente</v>
      </c>
      <c r="I3582" s="8">
        <v>25.96</v>
      </c>
      <c r="J3582" t="s">
        <v>11</v>
      </c>
      <c r="K3582" t="str">
        <f>Tabla1[[#This Row],[day_of_the_week]]&amp;"-"&amp;Tabla1[[#This Row],[hour]]&amp;"-"&amp;Tabla1[[#This Row],[cash_type]]&amp;"-"&amp;Tabla1[[#This Row],[card]]&amp;"-"&amp;Tabla1[[#This Row],[coffee_name]]</f>
        <v>viernes-08:29-card-ANON-0000-0000-1110-Americano</v>
      </c>
      <c r="L3582" t="str">
        <f>IF(COUNTIF($K$2:K3582,K3582)=1,"único","repetido")</f>
        <v>único</v>
      </c>
    </row>
    <row r="3583" spans="1:12" x14ac:dyDescent="0.3">
      <c r="A3583" s="1">
        <v>45737</v>
      </c>
      <c r="B3583" s="2">
        <v>45737.357858750001</v>
      </c>
      <c r="C3583" s="2" t="str">
        <f>TEXT(Tabla1[[#This Row],[date]],"mmm")</f>
        <v>mar</v>
      </c>
      <c r="D3583" s="2" t="str">
        <f>TEXT(Tabla1[[#This Row],[date]],"dddd")</f>
        <v>viernes</v>
      </c>
      <c r="E3583" s="2" t="str">
        <f>TEXT(Tabla1[[#This Row],[datetime]],"hh:mm")</f>
        <v>08:35</v>
      </c>
      <c r="F3583" t="s">
        <v>3</v>
      </c>
      <c r="G3583" t="s">
        <v>1325</v>
      </c>
      <c r="H3583" t="str">
        <f>IF(ISBLANK(G3583),"cash",IF(COUNTIF($D$2:D3583,D3583)=1,"Nuevo","frecuente"))</f>
        <v>frecuente</v>
      </c>
      <c r="I3583" s="8">
        <v>35.76</v>
      </c>
      <c r="J3583" t="s">
        <v>43</v>
      </c>
      <c r="K3583" t="str">
        <f>Tabla1[[#This Row],[day_of_the_week]]&amp;"-"&amp;Tabla1[[#This Row],[hour]]&amp;"-"&amp;Tabla1[[#This Row],[cash_type]]&amp;"-"&amp;Tabla1[[#This Row],[card]]&amp;"-"&amp;Tabla1[[#This Row],[coffee_name]]</f>
        <v>viernes-08:35-card-ANON-0000-0000-1311-Cappuccino</v>
      </c>
      <c r="L3583" t="str">
        <f>IF(COUNTIF($K$2:K3583,K3583)=1,"único","repetido")</f>
        <v>único</v>
      </c>
    </row>
    <row r="3584" spans="1:12" x14ac:dyDescent="0.3">
      <c r="A3584" s="1">
        <v>45737</v>
      </c>
      <c r="B3584" s="2">
        <v>45737.49316322917</v>
      </c>
      <c r="C3584" s="2" t="str">
        <f>TEXT(Tabla1[[#This Row],[date]],"mmm")</f>
        <v>mar</v>
      </c>
      <c r="D3584" s="2" t="str">
        <f>TEXT(Tabla1[[#This Row],[date]],"dddd")</f>
        <v>viernes</v>
      </c>
      <c r="E3584" s="2" t="str">
        <f>TEXT(Tabla1[[#This Row],[datetime]],"hh:mm")</f>
        <v>11:50</v>
      </c>
      <c r="F3584" t="s">
        <v>3</v>
      </c>
      <c r="G3584" t="s">
        <v>1177</v>
      </c>
      <c r="H3584" t="str">
        <f>IF(ISBLANK(G3584),"cash",IF(COUNTIF($D$2:D3584,D3584)=1,"Nuevo","frecuente"))</f>
        <v>frecuente</v>
      </c>
      <c r="I3584" s="8">
        <v>25.96</v>
      </c>
      <c r="J3584" t="s">
        <v>11</v>
      </c>
      <c r="K3584" t="str">
        <f>Tabla1[[#This Row],[day_of_the_week]]&amp;"-"&amp;Tabla1[[#This Row],[hour]]&amp;"-"&amp;Tabla1[[#This Row],[cash_type]]&amp;"-"&amp;Tabla1[[#This Row],[card]]&amp;"-"&amp;Tabla1[[#This Row],[coffee_name]]</f>
        <v>viernes-11:50-card-ANON-0000-0000-1163-Americano</v>
      </c>
      <c r="L3584" t="str">
        <f>IF(COUNTIF($K$2:K3584,K3584)=1,"único","repetido")</f>
        <v>único</v>
      </c>
    </row>
    <row r="3585" spans="1:12" x14ac:dyDescent="0.3">
      <c r="A3585" s="1">
        <v>45737</v>
      </c>
      <c r="B3585" s="2">
        <v>45737.493837152775</v>
      </c>
      <c r="C3585" s="2" t="str">
        <f>TEXT(Tabla1[[#This Row],[date]],"mmm")</f>
        <v>mar</v>
      </c>
      <c r="D3585" s="2" t="str">
        <f>TEXT(Tabla1[[#This Row],[date]],"dddd")</f>
        <v>viernes</v>
      </c>
      <c r="E3585" s="2" t="str">
        <f>TEXT(Tabla1[[#This Row],[datetime]],"hh:mm")</f>
        <v>11:51</v>
      </c>
      <c r="F3585" t="s">
        <v>3</v>
      </c>
      <c r="G3585" t="s">
        <v>31</v>
      </c>
      <c r="H3585" t="str">
        <f>IF(ISBLANK(G3585),"cash",IF(COUNTIF($D$2:D3585,D3585)=1,"Nuevo","frecuente"))</f>
        <v>frecuente</v>
      </c>
      <c r="I3585" s="8">
        <v>35.76</v>
      </c>
      <c r="J3585" t="s">
        <v>7</v>
      </c>
      <c r="K3585" t="str">
        <f>Tabla1[[#This Row],[day_of_the_week]]&amp;"-"&amp;Tabla1[[#This Row],[hour]]&amp;"-"&amp;Tabla1[[#This Row],[cash_type]]&amp;"-"&amp;Tabla1[[#This Row],[card]]&amp;"-"&amp;Tabla1[[#This Row],[coffee_name]]</f>
        <v>viernes-11:51-card-ANON-0000-0000-0019-Latte</v>
      </c>
      <c r="L3585" t="str">
        <f>IF(COUNTIF($K$2:K3585,K3585)=1,"único","repetido")</f>
        <v>único</v>
      </c>
    </row>
    <row r="3586" spans="1:12" x14ac:dyDescent="0.3">
      <c r="A3586" s="1">
        <v>45737</v>
      </c>
      <c r="B3586" s="2">
        <v>45737.543615127317</v>
      </c>
      <c r="C3586" s="2" t="str">
        <f>TEXT(Tabla1[[#This Row],[date]],"mmm")</f>
        <v>mar</v>
      </c>
      <c r="D3586" s="2" t="str">
        <f>TEXT(Tabla1[[#This Row],[date]],"dddd")</f>
        <v>viernes</v>
      </c>
      <c r="E3586" s="2" t="str">
        <f>TEXT(Tabla1[[#This Row],[datetime]],"hh:mm")</f>
        <v>13:02</v>
      </c>
      <c r="F3586" t="s">
        <v>3</v>
      </c>
      <c r="G3586" t="s">
        <v>1320</v>
      </c>
      <c r="H3586" t="str">
        <f>IF(ISBLANK(G3586),"cash",IF(COUNTIF($D$2:D3586,D3586)=1,"Nuevo","frecuente"))</f>
        <v>frecuente</v>
      </c>
      <c r="I3586" s="8">
        <v>25.96</v>
      </c>
      <c r="J3586" t="s">
        <v>11</v>
      </c>
      <c r="K3586" t="str">
        <f>Tabla1[[#This Row],[day_of_the_week]]&amp;"-"&amp;Tabla1[[#This Row],[hour]]&amp;"-"&amp;Tabla1[[#This Row],[cash_type]]&amp;"-"&amp;Tabla1[[#This Row],[card]]&amp;"-"&amp;Tabla1[[#This Row],[coffee_name]]</f>
        <v>viernes-13:02-card-ANON-0000-0000-1306-Americano</v>
      </c>
      <c r="L3586" t="str">
        <f>IF(COUNTIF($K$2:K3586,K3586)=1,"único","repetido")</f>
        <v>único</v>
      </c>
    </row>
    <row r="3587" spans="1:12" x14ac:dyDescent="0.3">
      <c r="A3587" s="1">
        <v>45737</v>
      </c>
      <c r="B3587" s="2">
        <v>45737.558298634256</v>
      </c>
      <c r="C3587" s="2" t="str">
        <f>TEXT(Tabla1[[#This Row],[date]],"mmm")</f>
        <v>mar</v>
      </c>
      <c r="D3587" s="2" t="str">
        <f>TEXT(Tabla1[[#This Row],[date]],"dddd")</f>
        <v>viernes</v>
      </c>
      <c r="E3587" s="2" t="str">
        <f>TEXT(Tabla1[[#This Row],[datetime]],"hh:mm")</f>
        <v>13:23</v>
      </c>
      <c r="F3587" t="s">
        <v>3</v>
      </c>
      <c r="G3587" t="s">
        <v>1289</v>
      </c>
      <c r="H3587" t="str">
        <f>IF(ISBLANK(G3587),"cash",IF(COUNTIF($D$2:D3587,D3587)=1,"Nuevo","frecuente"))</f>
        <v>frecuente</v>
      </c>
      <c r="I3587" s="8">
        <v>35.76</v>
      </c>
      <c r="J3587" t="s">
        <v>7</v>
      </c>
      <c r="K3587" t="str">
        <f>Tabla1[[#This Row],[day_of_the_week]]&amp;"-"&amp;Tabla1[[#This Row],[hour]]&amp;"-"&amp;Tabla1[[#This Row],[cash_type]]&amp;"-"&amp;Tabla1[[#This Row],[card]]&amp;"-"&amp;Tabla1[[#This Row],[coffee_name]]</f>
        <v>viernes-13:23-card-ANON-0000-0000-1275-Latte</v>
      </c>
      <c r="L3587" t="str">
        <f>IF(COUNTIF($K$2:K3587,K3587)=1,"único","repetido")</f>
        <v>único</v>
      </c>
    </row>
    <row r="3588" spans="1:12" x14ac:dyDescent="0.3">
      <c r="A3588" s="1">
        <v>45737</v>
      </c>
      <c r="B3588" s="2">
        <v>45737.591482118056</v>
      </c>
      <c r="C3588" s="2" t="str">
        <f>TEXT(Tabla1[[#This Row],[date]],"mmm")</f>
        <v>mar</v>
      </c>
      <c r="D3588" s="2" t="str">
        <f>TEXT(Tabla1[[#This Row],[date]],"dddd")</f>
        <v>viernes</v>
      </c>
      <c r="E3588" s="2" t="str">
        <f>TEXT(Tabla1[[#This Row],[datetime]],"hh:mm")</f>
        <v>14:11</v>
      </c>
      <c r="F3588" t="s">
        <v>3</v>
      </c>
      <c r="G3588" t="s">
        <v>1172</v>
      </c>
      <c r="H3588" t="str">
        <f>IF(ISBLANK(G3588),"cash",IF(COUNTIF($D$2:D3588,D3588)=1,"Nuevo","frecuente"))</f>
        <v>frecuente</v>
      </c>
      <c r="I3588" s="8">
        <v>35.76</v>
      </c>
      <c r="J3588" t="s">
        <v>43</v>
      </c>
      <c r="K3588" t="str">
        <f>Tabla1[[#This Row],[day_of_the_week]]&amp;"-"&amp;Tabla1[[#This Row],[hour]]&amp;"-"&amp;Tabla1[[#This Row],[cash_type]]&amp;"-"&amp;Tabla1[[#This Row],[card]]&amp;"-"&amp;Tabla1[[#This Row],[coffee_name]]</f>
        <v>viernes-14:11-card-ANON-0000-0000-1158-Cappuccino</v>
      </c>
      <c r="L3588" t="str">
        <f>IF(COUNTIF($K$2:K3588,K3588)=1,"único","repetido")</f>
        <v>único</v>
      </c>
    </row>
    <row r="3589" spans="1:12" x14ac:dyDescent="0.3">
      <c r="A3589" s="1">
        <v>45737</v>
      </c>
      <c r="B3589" s="2">
        <v>45737.631284976851</v>
      </c>
      <c r="C3589" s="2" t="str">
        <f>TEXT(Tabla1[[#This Row],[date]],"mmm")</f>
        <v>mar</v>
      </c>
      <c r="D3589" s="2" t="str">
        <f>TEXT(Tabla1[[#This Row],[date]],"dddd")</f>
        <v>viernes</v>
      </c>
      <c r="E3589" s="2" t="str">
        <f>TEXT(Tabla1[[#This Row],[datetime]],"hh:mm")</f>
        <v>15:09</v>
      </c>
      <c r="F3589" t="s">
        <v>3</v>
      </c>
      <c r="G3589" t="s">
        <v>1326</v>
      </c>
      <c r="H3589" t="str">
        <f>IF(ISBLANK(G3589),"cash",IF(COUNTIF($D$2:D3589,D3589)=1,"Nuevo","frecuente"))</f>
        <v>frecuente</v>
      </c>
      <c r="I3589" s="8">
        <v>35.76</v>
      </c>
      <c r="J3589" t="s">
        <v>43</v>
      </c>
      <c r="K3589" t="str">
        <f>Tabla1[[#This Row],[day_of_the_week]]&amp;"-"&amp;Tabla1[[#This Row],[hour]]&amp;"-"&amp;Tabla1[[#This Row],[cash_type]]&amp;"-"&amp;Tabla1[[#This Row],[card]]&amp;"-"&amp;Tabla1[[#This Row],[coffee_name]]</f>
        <v>viernes-15:09-card-ANON-0000-0000-1312-Cappuccino</v>
      </c>
      <c r="L3589" t="str">
        <f>IF(COUNTIF($K$2:K3589,K3589)=1,"único","repetido")</f>
        <v>único</v>
      </c>
    </row>
    <row r="3590" spans="1:12" x14ac:dyDescent="0.3">
      <c r="A3590" s="1">
        <v>45737</v>
      </c>
      <c r="B3590" s="2">
        <v>45737.642158738425</v>
      </c>
      <c r="C3590" s="2" t="str">
        <f>TEXT(Tabla1[[#This Row],[date]],"mmm")</f>
        <v>mar</v>
      </c>
      <c r="D3590" s="2" t="str">
        <f>TEXT(Tabla1[[#This Row],[date]],"dddd")</f>
        <v>viernes</v>
      </c>
      <c r="E3590" s="2" t="str">
        <f>TEXT(Tabla1[[#This Row],[datetime]],"hh:mm")</f>
        <v>15:24</v>
      </c>
      <c r="F3590" t="s">
        <v>3</v>
      </c>
      <c r="G3590" t="s">
        <v>1184</v>
      </c>
      <c r="H3590" t="str">
        <f>IF(ISBLANK(G3590),"cash",IF(COUNTIF($D$2:D3590,D3590)=1,"Nuevo","frecuente"))</f>
        <v>frecuente</v>
      </c>
      <c r="I3590" s="8">
        <v>25.96</v>
      </c>
      <c r="J3590" t="s">
        <v>11</v>
      </c>
      <c r="K3590" t="str">
        <f>Tabla1[[#This Row],[day_of_the_week]]&amp;"-"&amp;Tabla1[[#This Row],[hour]]&amp;"-"&amp;Tabla1[[#This Row],[cash_type]]&amp;"-"&amp;Tabla1[[#This Row],[card]]&amp;"-"&amp;Tabla1[[#This Row],[coffee_name]]</f>
        <v>viernes-15:24-card-ANON-0000-0000-1170-Americano</v>
      </c>
      <c r="L3590" t="str">
        <f>IF(COUNTIF($K$2:K3590,K3590)=1,"único","repetido")</f>
        <v>único</v>
      </c>
    </row>
    <row r="3591" spans="1:12" x14ac:dyDescent="0.3">
      <c r="A3591" s="1">
        <v>45737</v>
      </c>
      <c r="B3591" s="2">
        <v>45737.644670879628</v>
      </c>
      <c r="C3591" s="2" t="str">
        <f>TEXT(Tabla1[[#This Row],[date]],"mmm")</f>
        <v>mar</v>
      </c>
      <c r="D3591" s="2" t="str">
        <f>TEXT(Tabla1[[#This Row],[date]],"dddd")</f>
        <v>viernes</v>
      </c>
      <c r="E3591" s="2" t="str">
        <f>TEXT(Tabla1[[#This Row],[datetime]],"hh:mm")</f>
        <v>15:28</v>
      </c>
      <c r="F3591" t="s">
        <v>3</v>
      </c>
      <c r="G3591" t="s">
        <v>1124</v>
      </c>
      <c r="H3591" t="str">
        <f>IF(ISBLANK(G3591),"cash",IF(COUNTIF($D$2:D3591,D3591)=1,"Nuevo","frecuente"))</f>
        <v>frecuente</v>
      </c>
      <c r="I3591" s="8">
        <v>35.76</v>
      </c>
      <c r="J3591" t="s">
        <v>7</v>
      </c>
      <c r="K3591" t="str">
        <f>Tabla1[[#This Row],[day_of_the_week]]&amp;"-"&amp;Tabla1[[#This Row],[hour]]&amp;"-"&amp;Tabla1[[#This Row],[cash_type]]&amp;"-"&amp;Tabla1[[#This Row],[card]]&amp;"-"&amp;Tabla1[[#This Row],[coffee_name]]</f>
        <v>viernes-15:28-card-ANON-0000-0000-1110-Latte</v>
      </c>
      <c r="L3591" t="str">
        <f>IF(COUNTIF($K$2:K3591,K3591)=1,"único","repetido")</f>
        <v>único</v>
      </c>
    </row>
    <row r="3592" spans="1:12" x14ac:dyDescent="0.3">
      <c r="A3592" s="1">
        <v>45737</v>
      </c>
      <c r="B3592" s="2">
        <v>45737.645513078707</v>
      </c>
      <c r="C3592" s="2" t="str">
        <f>TEXT(Tabla1[[#This Row],[date]],"mmm")</f>
        <v>mar</v>
      </c>
      <c r="D3592" s="2" t="str">
        <f>TEXT(Tabla1[[#This Row],[date]],"dddd")</f>
        <v>viernes</v>
      </c>
      <c r="E3592" s="2" t="str">
        <f>TEXT(Tabla1[[#This Row],[datetime]],"hh:mm")</f>
        <v>15:29</v>
      </c>
      <c r="F3592" t="s">
        <v>3</v>
      </c>
      <c r="G3592" t="s">
        <v>1177</v>
      </c>
      <c r="H3592" t="str">
        <f>IF(ISBLANK(G3592),"cash",IF(COUNTIF($D$2:D3592,D3592)=1,"Nuevo","frecuente"))</f>
        <v>frecuente</v>
      </c>
      <c r="I3592" s="8">
        <v>35.76</v>
      </c>
      <c r="J3592" t="s">
        <v>43</v>
      </c>
      <c r="K3592" t="str">
        <f>Tabla1[[#This Row],[day_of_the_week]]&amp;"-"&amp;Tabla1[[#This Row],[hour]]&amp;"-"&amp;Tabla1[[#This Row],[cash_type]]&amp;"-"&amp;Tabla1[[#This Row],[card]]&amp;"-"&amp;Tabla1[[#This Row],[coffee_name]]</f>
        <v>viernes-15:29-card-ANON-0000-0000-1163-Cappuccino</v>
      </c>
      <c r="L3592" t="str">
        <f>IF(COUNTIF($K$2:K3592,K3592)=1,"único","repetido")</f>
        <v>único</v>
      </c>
    </row>
    <row r="3593" spans="1:12" x14ac:dyDescent="0.3">
      <c r="A3593" s="1">
        <v>45737</v>
      </c>
      <c r="B3593" s="2">
        <v>45737.709360775465</v>
      </c>
      <c r="C3593" s="2" t="str">
        <f>TEXT(Tabla1[[#This Row],[date]],"mmm")</f>
        <v>mar</v>
      </c>
      <c r="D3593" s="2" t="str">
        <f>TEXT(Tabla1[[#This Row],[date]],"dddd")</f>
        <v>viernes</v>
      </c>
      <c r="E3593" s="2" t="str">
        <f>TEXT(Tabla1[[#This Row],[datetime]],"hh:mm")</f>
        <v>17:01</v>
      </c>
      <c r="F3593" t="s">
        <v>3</v>
      </c>
      <c r="G3593" t="s">
        <v>1273</v>
      </c>
      <c r="H3593" t="str">
        <f>IF(ISBLANK(G3593),"cash",IF(COUNTIF($D$2:D3593,D3593)=1,"Nuevo","frecuente"))</f>
        <v>frecuente</v>
      </c>
      <c r="I3593" s="8">
        <v>35.76</v>
      </c>
      <c r="J3593" t="s">
        <v>9</v>
      </c>
      <c r="K3593" t="str">
        <f>Tabla1[[#This Row],[day_of_the_week]]&amp;"-"&amp;Tabla1[[#This Row],[hour]]&amp;"-"&amp;Tabla1[[#This Row],[cash_type]]&amp;"-"&amp;Tabla1[[#This Row],[card]]&amp;"-"&amp;Tabla1[[#This Row],[coffee_name]]</f>
        <v>viernes-17:01-card-ANON-0000-0000-1259-Hot Chocolate</v>
      </c>
      <c r="L3593" t="str">
        <f>IF(COUNTIF($K$2:K3593,K3593)=1,"único","repetido")</f>
        <v>único</v>
      </c>
    </row>
    <row r="3594" spans="1:12" x14ac:dyDescent="0.3">
      <c r="A3594" s="1">
        <v>45737</v>
      </c>
      <c r="B3594" s="2">
        <v>45737.723112615742</v>
      </c>
      <c r="C3594" s="2" t="str">
        <f>TEXT(Tabla1[[#This Row],[date]],"mmm")</f>
        <v>mar</v>
      </c>
      <c r="D3594" s="2" t="str">
        <f>TEXT(Tabla1[[#This Row],[date]],"dddd")</f>
        <v>viernes</v>
      </c>
      <c r="E3594" s="2" t="str">
        <f>TEXT(Tabla1[[#This Row],[datetime]],"hh:mm")</f>
        <v>17:21</v>
      </c>
      <c r="F3594" t="s">
        <v>3</v>
      </c>
      <c r="G3594" t="s">
        <v>1179</v>
      </c>
      <c r="H3594" t="str">
        <f>IF(ISBLANK(G3594),"cash",IF(COUNTIF($D$2:D3594,D3594)=1,"Nuevo","frecuente"))</f>
        <v>frecuente</v>
      </c>
      <c r="I3594" s="8">
        <v>35.76</v>
      </c>
      <c r="J3594" t="s">
        <v>7</v>
      </c>
      <c r="K3594" t="str">
        <f>Tabla1[[#This Row],[day_of_the_week]]&amp;"-"&amp;Tabla1[[#This Row],[hour]]&amp;"-"&amp;Tabla1[[#This Row],[cash_type]]&amp;"-"&amp;Tabla1[[#This Row],[card]]&amp;"-"&amp;Tabla1[[#This Row],[coffee_name]]</f>
        <v>viernes-17:21-card-ANON-0000-0000-1165-Latte</v>
      </c>
      <c r="L3594" t="str">
        <f>IF(COUNTIF($K$2:K3594,K3594)=1,"único","repetido")</f>
        <v>único</v>
      </c>
    </row>
    <row r="3595" spans="1:12" x14ac:dyDescent="0.3">
      <c r="A3595" s="1">
        <v>45737</v>
      </c>
      <c r="B3595" s="2">
        <v>45737.724188368054</v>
      </c>
      <c r="C3595" s="2" t="str">
        <f>TEXT(Tabla1[[#This Row],[date]],"mmm")</f>
        <v>mar</v>
      </c>
      <c r="D3595" s="2" t="str">
        <f>TEXT(Tabla1[[#This Row],[date]],"dddd")</f>
        <v>viernes</v>
      </c>
      <c r="E3595" s="2" t="str">
        <f>TEXT(Tabla1[[#This Row],[datetime]],"hh:mm")</f>
        <v>17:22</v>
      </c>
      <c r="F3595" t="s">
        <v>3</v>
      </c>
      <c r="G3595" t="s">
        <v>1205</v>
      </c>
      <c r="H3595" t="str">
        <f>IF(ISBLANK(G3595),"cash",IF(COUNTIF($D$2:D3595,D3595)=1,"Nuevo","frecuente"))</f>
        <v>frecuente</v>
      </c>
      <c r="I3595" s="8">
        <v>35.76</v>
      </c>
      <c r="J3595" t="s">
        <v>7</v>
      </c>
      <c r="K3595" t="str">
        <f>Tabla1[[#This Row],[day_of_the_week]]&amp;"-"&amp;Tabla1[[#This Row],[hour]]&amp;"-"&amp;Tabla1[[#This Row],[cash_type]]&amp;"-"&amp;Tabla1[[#This Row],[card]]&amp;"-"&amp;Tabla1[[#This Row],[coffee_name]]</f>
        <v>viernes-17:22-card-ANON-0000-0000-1191-Latte</v>
      </c>
      <c r="L3595" t="str">
        <f>IF(COUNTIF($K$2:K3595,K3595)=1,"único","repetido")</f>
        <v>único</v>
      </c>
    </row>
    <row r="3596" spans="1:12" x14ac:dyDescent="0.3">
      <c r="A3596" s="1">
        <v>45737</v>
      </c>
      <c r="B3596" s="2">
        <v>45737.786257708336</v>
      </c>
      <c r="C3596" s="2" t="str">
        <f>TEXT(Tabla1[[#This Row],[date]],"mmm")</f>
        <v>mar</v>
      </c>
      <c r="D3596" s="2" t="str">
        <f>TEXT(Tabla1[[#This Row],[date]],"dddd")</f>
        <v>viernes</v>
      </c>
      <c r="E3596" s="2" t="str">
        <f>TEXT(Tabla1[[#This Row],[datetime]],"hh:mm")</f>
        <v>18:52</v>
      </c>
      <c r="F3596" t="s">
        <v>3</v>
      </c>
      <c r="G3596" t="s">
        <v>521</v>
      </c>
      <c r="H3596" t="str">
        <f>IF(ISBLANK(G3596),"cash",IF(COUNTIF($D$2:D3596,D3596)=1,"Nuevo","frecuente"))</f>
        <v>frecuente</v>
      </c>
      <c r="I3596" s="8">
        <v>35.76</v>
      </c>
      <c r="J3596" t="s">
        <v>7</v>
      </c>
      <c r="K3596" t="str">
        <f>Tabla1[[#This Row],[day_of_the_week]]&amp;"-"&amp;Tabla1[[#This Row],[hour]]&amp;"-"&amp;Tabla1[[#This Row],[cash_type]]&amp;"-"&amp;Tabla1[[#This Row],[card]]&amp;"-"&amp;Tabla1[[#This Row],[coffee_name]]</f>
        <v>viernes-18:52-card-ANON-0000-0000-0507-Latte</v>
      </c>
      <c r="L3596" t="str">
        <f>IF(COUNTIF($K$2:K3596,K3596)=1,"único","repetido")</f>
        <v>único</v>
      </c>
    </row>
    <row r="3597" spans="1:12" x14ac:dyDescent="0.3">
      <c r="A3597" s="1">
        <v>45737</v>
      </c>
      <c r="B3597" s="2">
        <v>45737.791253136573</v>
      </c>
      <c r="C3597" s="2" t="str">
        <f>TEXT(Tabla1[[#This Row],[date]],"mmm")</f>
        <v>mar</v>
      </c>
      <c r="D3597" s="2" t="str">
        <f>TEXT(Tabla1[[#This Row],[date]],"dddd")</f>
        <v>viernes</v>
      </c>
      <c r="E3597" s="2" t="str">
        <f>TEXT(Tabla1[[#This Row],[datetime]],"hh:mm")</f>
        <v>18:59</v>
      </c>
      <c r="F3597" t="s">
        <v>3</v>
      </c>
      <c r="G3597" t="s">
        <v>1184</v>
      </c>
      <c r="H3597" t="str">
        <f>IF(ISBLANK(G3597),"cash",IF(COUNTIF($D$2:D3597,D3597)=1,"Nuevo","frecuente"))</f>
        <v>frecuente</v>
      </c>
      <c r="I3597" s="8">
        <v>25.96</v>
      </c>
      <c r="J3597" t="s">
        <v>11</v>
      </c>
      <c r="K3597" t="str">
        <f>Tabla1[[#This Row],[day_of_the_week]]&amp;"-"&amp;Tabla1[[#This Row],[hour]]&amp;"-"&amp;Tabla1[[#This Row],[cash_type]]&amp;"-"&amp;Tabla1[[#This Row],[card]]&amp;"-"&amp;Tabla1[[#This Row],[coffee_name]]</f>
        <v>viernes-18:59-card-ANON-0000-0000-1170-Americano</v>
      </c>
      <c r="L3597" t="str">
        <f>IF(COUNTIF($K$2:K3597,K3597)=1,"único","repetido")</f>
        <v>único</v>
      </c>
    </row>
    <row r="3598" spans="1:12" x14ac:dyDescent="0.3">
      <c r="A3598" s="1">
        <v>45738</v>
      </c>
      <c r="B3598" s="2">
        <v>45738.378623368058</v>
      </c>
      <c r="C3598" s="2" t="str">
        <f>TEXT(Tabla1[[#This Row],[date]],"mmm")</f>
        <v>mar</v>
      </c>
      <c r="D3598" s="2" t="str">
        <f>TEXT(Tabla1[[#This Row],[date]],"dddd")</f>
        <v>sábado</v>
      </c>
      <c r="E3598" s="2" t="str">
        <f>TEXT(Tabla1[[#This Row],[datetime]],"hh:mm")</f>
        <v>09:05</v>
      </c>
      <c r="F3598" t="s">
        <v>3</v>
      </c>
      <c r="G3598" t="s">
        <v>1288</v>
      </c>
      <c r="H3598" t="str">
        <f>IF(ISBLANK(G3598),"cash",IF(COUNTIF($D$2:D3598,D3598)=1,"Nuevo","frecuente"))</f>
        <v>frecuente</v>
      </c>
      <c r="I3598" s="8">
        <v>30.86</v>
      </c>
      <c r="J3598" t="s">
        <v>14</v>
      </c>
      <c r="K3598" t="str">
        <f>Tabla1[[#This Row],[day_of_the_week]]&amp;"-"&amp;Tabla1[[#This Row],[hour]]&amp;"-"&amp;Tabla1[[#This Row],[cash_type]]&amp;"-"&amp;Tabla1[[#This Row],[card]]&amp;"-"&amp;Tabla1[[#This Row],[coffee_name]]</f>
        <v>sábado-09:05-card-ANON-0000-0000-1274-Americano with Milk</v>
      </c>
      <c r="L3598" t="str">
        <f>IF(COUNTIF($K$2:K3598,K3598)=1,"único","repetido")</f>
        <v>único</v>
      </c>
    </row>
    <row r="3599" spans="1:12" x14ac:dyDescent="0.3">
      <c r="A3599" s="1">
        <v>45738</v>
      </c>
      <c r="B3599" s="2">
        <v>45738.437608831016</v>
      </c>
      <c r="C3599" s="2" t="str">
        <f>TEXT(Tabla1[[#This Row],[date]],"mmm")</f>
        <v>mar</v>
      </c>
      <c r="D3599" s="2" t="str">
        <f>TEXT(Tabla1[[#This Row],[date]],"dddd")</f>
        <v>sábado</v>
      </c>
      <c r="E3599" s="2" t="str">
        <f>TEXT(Tabla1[[#This Row],[datetime]],"hh:mm")</f>
        <v>10:30</v>
      </c>
      <c r="F3599" t="s">
        <v>3</v>
      </c>
      <c r="G3599" t="s">
        <v>1166</v>
      </c>
      <c r="H3599" t="str">
        <f>IF(ISBLANK(G3599),"cash",IF(COUNTIF($D$2:D3599,D3599)=1,"Nuevo","frecuente"))</f>
        <v>frecuente</v>
      </c>
      <c r="I3599" s="8">
        <v>30.86</v>
      </c>
      <c r="J3599" t="s">
        <v>14</v>
      </c>
      <c r="K3599" t="str">
        <f>Tabla1[[#This Row],[day_of_the_week]]&amp;"-"&amp;Tabla1[[#This Row],[hour]]&amp;"-"&amp;Tabla1[[#This Row],[cash_type]]&amp;"-"&amp;Tabla1[[#This Row],[card]]&amp;"-"&amp;Tabla1[[#This Row],[coffee_name]]</f>
        <v>sábado-10:30-card-ANON-0000-0000-1152-Americano with Milk</v>
      </c>
      <c r="L3599" t="str">
        <f>IF(COUNTIF($K$2:K3599,K3599)=1,"único","repetido")</f>
        <v>único</v>
      </c>
    </row>
    <row r="3600" spans="1:12" x14ac:dyDescent="0.3">
      <c r="A3600" s="1">
        <v>45738</v>
      </c>
      <c r="B3600" s="2">
        <v>45738.468124537038</v>
      </c>
      <c r="C3600" s="2" t="str">
        <f>TEXT(Tabla1[[#This Row],[date]],"mmm")</f>
        <v>mar</v>
      </c>
      <c r="D3600" s="2" t="str">
        <f>TEXT(Tabla1[[#This Row],[date]],"dddd")</f>
        <v>sábado</v>
      </c>
      <c r="E3600" s="2" t="str">
        <f>TEXT(Tabla1[[#This Row],[datetime]],"hh:mm")</f>
        <v>11:14</v>
      </c>
      <c r="F3600" t="s">
        <v>3</v>
      </c>
      <c r="G3600" t="s">
        <v>1273</v>
      </c>
      <c r="H3600" t="str">
        <f>IF(ISBLANK(G3600),"cash",IF(COUNTIF($D$2:D3600,D3600)=1,"Nuevo","frecuente"))</f>
        <v>frecuente</v>
      </c>
      <c r="I3600" s="8">
        <v>35.76</v>
      </c>
      <c r="J3600" t="s">
        <v>9</v>
      </c>
      <c r="K3600" t="str">
        <f>Tabla1[[#This Row],[day_of_the_week]]&amp;"-"&amp;Tabla1[[#This Row],[hour]]&amp;"-"&amp;Tabla1[[#This Row],[cash_type]]&amp;"-"&amp;Tabla1[[#This Row],[card]]&amp;"-"&amp;Tabla1[[#This Row],[coffee_name]]</f>
        <v>sábado-11:14-card-ANON-0000-0000-1259-Hot Chocolate</v>
      </c>
      <c r="L3600" t="str">
        <f>IF(COUNTIF($K$2:K3600,K3600)=1,"único","repetido")</f>
        <v>único</v>
      </c>
    </row>
    <row r="3601" spans="1:12" x14ac:dyDescent="0.3">
      <c r="A3601" s="1">
        <v>45738</v>
      </c>
      <c r="B3601" s="2">
        <v>45738.487043738423</v>
      </c>
      <c r="C3601" s="2" t="str">
        <f>TEXT(Tabla1[[#This Row],[date]],"mmm")</f>
        <v>mar</v>
      </c>
      <c r="D3601" s="2" t="str">
        <f>TEXT(Tabla1[[#This Row],[date]],"dddd")</f>
        <v>sábado</v>
      </c>
      <c r="E3601" s="2" t="str">
        <f>TEXT(Tabla1[[#This Row],[datetime]],"hh:mm")</f>
        <v>11:41</v>
      </c>
      <c r="F3601" t="s">
        <v>3</v>
      </c>
      <c r="G3601" t="s">
        <v>1293</v>
      </c>
      <c r="H3601" t="str">
        <f>IF(ISBLANK(G3601),"cash",IF(COUNTIF($D$2:D3601,D3601)=1,"Nuevo","frecuente"))</f>
        <v>frecuente</v>
      </c>
      <c r="I3601" s="8">
        <v>35.76</v>
      </c>
      <c r="J3601" t="s">
        <v>18</v>
      </c>
      <c r="K3601" t="str">
        <f>Tabla1[[#This Row],[day_of_the_week]]&amp;"-"&amp;Tabla1[[#This Row],[hour]]&amp;"-"&amp;Tabla1[[#This Row],[cash_type]]&amp;"-"&amp;Tabla1[[#This Row],[card]]&amp;"-"&amp;Tabla1[[#This Row],[coffee_name]]</f>
        <v>sábado-11:41-card-ANON-0000-0000-1279-Cocoa</v>
      </c>
      <c r="L3601" t="str">
        <f>IF(COUNTIF($K$2:K3601,K3601)=1,"único","repetido")</f>
        <v>único</v>
      </c>
    </row>
    <row r="3602" spans="1:12" x14ac:dyDescent="0.3">
      <c r="A3602" s="1">
        <v>45738</v>
      </c>
      <c r="B3602" s="2">
        <v>45738.51281818287</v>
      </c>
      <c r="C3602" s="2" t="str">
        <f>TEXT(Tabla1[[#This Row],[date]],"mmm")</f>
        <v>mar</v>
      </c>
      <c r="D3602" s="2" t="str">
        <f>TEXT(Tabla1[[#This Row],[date]],"dddd")</f>
        <v>sábado</v>
      </c>
      <c r="E3602" s="2" t="str">
        <f>TEXT(Tabla1[[#This Row],[datetime]],"hh:mm")</f>
        <v>12:18</v>
      </c>
      <c r="F3602" t="s">
        <v>3</v>
      </c>
      <c r="G3602" t="s">
        <v>1327</v>
      </c>
      <c r="H3602" t="str">
        <f>IF(ISBLANK(G3602),"cash",IF(COUNTIF($D$2:D3602,D3602)=1,"Nuevo","frecuente"))</f>
        <v>frecuente</v>
      </c>
      <c r="I3602" s="8">
        <v>30.86</v>
      </c>
      <c r="J3602" t="s">
        <v>14</v>
      </c>
      <c r="K3602" t="str">
        <f>Tabla1[[#This Row],[day_of_the_week]]&amp;"-"&amp;Tabla1[[#This Row],[hour]]&amp;"-"&amp;Tabla1[[#This Row],[cash_type]]&amp;"-"&amp;Tabla1[[#This Row],[card]]&amp;"-"&amp;Tabla1[[#This Row],[coffee_name]]</f>
        <v>sábado-12:18-card-ANON-0000-0000-1313-Americano with Milk</v>
      </c>
      <c r="L3602" t="str">
        <f>IF(COUNTIF($K$2:K3602,K3602)=1,"único","repetido")</f>
        <v>único</v>
      </c>
    </row>
    <row r="3603" spans="1:12" x14ac:dyDescent="0.3">
      <c r="A3603" s="1">
        <v>45738</v>
      </c>
      <c r="B3603" s="2">
        <v>45738.518051805557</v>
      </c>
      <c r="C3603" s="2" t="str">
        <f>TEXT(Tabla1[[#This Row],[date]],"mmm")</f>
        <v>mar</v>
      </c>
      <c r="D3603" s="2" t="str">
        <f>TEXT(Tabla1[[#This Row],[date]],"dddd")</f>
        <v>sábado</v>
      </c>
      <c r="E3603" s="2" t="str">
        <f>TEXT(Tabla1[[#This Row],[datetime]],"hh:mm")</f>
        <v>12:26</v>
      </c>
      <c r="F3603" t="s">
        <v>3</v>
      </c>
      <c r="G3603" t="s">
        <v>1320</v>
      </c>
      <c r="H3603" t="str">
        <f>IF(ISBLANK(G3603),"cash",IF(COUNTIF($D$2:D3603,D3603)=1,"Nuevo","frecuente"))</f>
        <v>frecuente</v>
      </c>
      <c r="I3603" s="8">
        <v>25.96</v>
      </c>
      <c r="J3603" t="s">
        <v>11</v>
      </c>
      <c r="K3603" t="str">
        <f>Tabla1[[#This Row],[day_of_the_week]]&amp;"-"&amp;Tabla1[[#This Row],[hour]]&amp;"-"&amp;Tabla1[[#This Row],[cash_type]]&amp;"-"&amp;Tabla1[[#This Row],[card]]&amp;"-"&amp;Tabla1[[#This Row],[coffee_name]]</f>
        <v>sábado-12:26-card-ANON-0000-0000-1306-Americano</v>
      </c>
      <c r="L3603" t="str">
        <f>IF(COUNTIF($K$2:K3603,K3603)=1,"único","repetido")</f>
        <v>único</v>
      </c>
    </row>
    <row r="3604" spans="1:12" x14ac:dyDescent="0.3">
      <c r="A3604" s="1">
        <v>45738</v>
      </c>
      <c r="B3604" s="2">
        <v>45738.546083217596</v>
      </c>
      <c r="C3604" s="2" t="str">
        <f>TEXT(Tabla1[[#This Row],[date]],"mmm")</f>
        <v>mar</v>
      </c>
      <c r="D3604" s="2" t="str">
        <f>TEXT(Tabla1[[#This Row],[date]],"dddd")</f>
        <v>sábado</v>
      </c>
      <c r="E3604" s="2" t="str">
        <f>TEXT(Tabla1[[#This Row],[datetime]],"hh:mm")</f>
        <v>13:06</v>
      </c>
      <c r="F3604" t="s">
        <v>3</v>
      </c>
      <c r="G3604" t="s">
        <v>1323</v>
      </c>
      <c r="H3604" t="str">
        <f>IF(ISBLANK(G3604),"cash",IF(COUNTIF($D$2:D3604,D3604)=1,"Nuevo","frecuente"))</f>
        <v>frecuente</v>
      </c>
      <c r="I3604" s="8">
        <v>25.96</v>
      </c>
      <c r="J3604" t="s">
        <v>11</v>
      </c>
      <c r="K3604" t="str">
        <f>Tabla1[[#This Row],[day_of_the_week]]&amp;"-"&amp;Tabla1[[#This Row],[hour]]&amp;"-"&amp;Tabla1[[#This Row],[cash_type]]&amp;"-"&amp;Tabla1[[#This Row],[card]]&amp;"-"&amp;Tabla1[[#This Row],[coffee_name]]</f>
        <v>sábado-13:06-card-ANON-0000-0000-1309-Americano</v>
      </c>
      <c r="L3604" t="str">
        <f>IF(COUNTIF($K$2:K3604,K3604)=1,"único","repetido")</f>
        <v>único</v>
      </c>
    </row>
    <row r="3605" spans="1:12" x14ac:dyDescent="0.3">
      <c r="A3605" s="1">
        <v>45738</v>
      </c>
      <c r="B3605" s="2">
        <v>45738.55784627315</v>
      </c>
      <c r="C3605" s="2" t="str">
        <f>TEXT(Tabla1[[#This Row],[date]],"mmm")</f>
        <v>mar</v>
      </c>
      <c r="D3605" s="2" t="str">
        <f>TEXT(Tabla1[[#This Row],[date]],"dddd")</f>
        <v>sábado</v>
      </c>
      <c r="E3605" s="2" t="str">
        <f>TEXT(Tabla1[[#This Row],[datetime]],"hh:mm")</f>
        <v>13:23</v>
      </c>
      <c r="F3605" t="s">
        <v>3</v>
      </c>
      <c r="G3605" t="s">
        <v>1281</v>
      </c>
      <c r="H3605" t="str">
        <f>IF(ISBLANK(G3605),"cash",IF(COUNTIF($D$2:D3605,D3605)=1,"Nuevo","frecuente"))</f>
        <v>frecuente</v>
      </c>
      <c r="I3605" s="8">
        <v>30.86</v>
      </c>
      <c r="J3605" t="s">
        <v>14</v>
      </c>
      <c r="K3605" t="str">
        <f>Tabla1[[#This Row],[day_of_the_week]]&amp;"-"&amp;Tabla1[[#This Row],[hour]]&amp;"-"&amp;Tabla1[[#This Row],[cash_type]]&amp;"-"&amp;Tabla1[[#This Row],[card]]&amp;"-"&amp;Tabla1[[#This Row],[coffee_name]]</f>
        <v>sábado-13:23-card-ANON-0000-0000-1267-Americano with Milk</v>
      </c>
      <c r="L3605" t="str">
        <f>IF(COUNTIF($K$2:K3605,K3605)=1,"único","repetido")</f>
        <v>único</v>
      </c>
    </row>
    <row r="3606" spans="1:12" x14ac:dyDescent="0.3">
      <c r="A3606" s="1">
        <v>45738</v>
      </c>
      <c r="B3606" s="2">
        <v>45738.665256747685</v>
      </c>
      <c r="C3606" s="2" t="str">
        <f>TEXT(Tabla1[[#This Row],[date]],"mmm")</f>
        <v>mar</v>
      </c>
      <c r="D3606" s="2" t="str">
        <f>TEXT(Tabla1[[#This Row],[date]],"dddd")</f>
        <v>sábado</v>
      </c>
      <c r="E3606" s="2" t="str">
        <f>TEXT(Tabla1[[#This Row],[datetime]],"hh:mm")</f>
        <v>15:57</v>
      </c>
      <c r="F3606" t="s">
        <v>3</v>
      </c>
      <c r="G3606" t="s">
        <v>1316</v>
      </c>
      <c r="H3606" t="str">
        <f>IF(ISBLANK(G3606),"cash",IF(COUNTIF($D$2:D3606,D3606)=1,"Nuevo","frecuente"))</f>
        <v>frecuente</v>
      </c>
      <c r="I3606" s="8">
        <v>21.06</v>
      </c>
      <c r="J3606" t="s">
        <v>35</v>
      </c>
      <c r="K3606" t="str">
        <f>Tabla1[[#This Row],[day_of_the_week]]&amp;"-"&amp;Tabla1[[#This Row],[hour]]&amp;"-"&amp;Tabla1[[#This Row],[cash_type]]&amp;"-"&amp;Tabla1[[#This Row],[card]]&amp;"-"&amp;Tabla1[[#This Row],[coffee_name]]</f>
        <v>sábado-15:57-card-ANON-0000-0000-1302-Espresso</v>
      </c>
      <c r="L3606" t="str">
        <f>IF(COUNTIF($K$2:K3606,K3606)=1,"único","repetido")</f>
        <v>único</v>
      </c>
    </row>
    <row r="3607" spans="1:12" x14ac:dyDescent="0.3">
      <c r="A3607" s="1">
        <v>45738</v>
      </c>
      <c r="B3607" s="2">
        <v>45738.68541395833</v>
      </c>
      <c r="C3607" s="2" t="str">
        <f>TEXT(Tabla1[[#This Row],[date]],"mmm")</f>
        <v>mar</v>
      </c>
      <c r="D3607" s="2" t="str">
        <f>TEXT(Tabla1[[#This Row],[date]],"dddd")</f>
        <v>sábado</v>
      </c>
      <c r="E3607" s="2" t="str">
        <f>TEXT(Tabla1[[#This Row],[datetime]],"hh:mm")</f>
        <v>16:27</v>
      </c>
      <c r="F3607" t="s">
        <v>3</v>
      </c>
      <c r="G3607" t="s">
        <v>1288</v>
      </c>
      <c r="H3607" t="str">
        <f>IF(ISBLANK(G3607),"cash",IF(COUNTIF($D$2:D3607,D3607)=1,"Nuevo","frecuente"))</f>
        <v>frecuente</v>
      </c>
      <c r="I3607" s="8">
        <v>35.76</v>
      </c>
      <c r="J3607" t="s">
        <v>7</v>
      </c>
      <c r="K3607" t="str">
        <f>Tabla1[[#This Row],[day_of_the_week]]&amp;"-"&amp;Tabla1[[#This Row],[hour]]&amp;"-"&amp;Tabla1[[#This Row],[cash_type]]&amp;"-"&amp;Tabla1[[#This Row],[card]]&amp;"-"&amp;Tabla1[[#This Row],[coffee_name]]</f>
        <v>sábado-16:27-card-ANON-0000-0000-1274-Latte</v>
      </c>
      <c r="L3607" t="str">
        <f>IF(COUNTIF($K$2:K3607,K3607)=1,"único","repetido")</f>
        <v>único</v>
      </c>
    </row>
    <row r="3608" spans="1:12" x14ac:dyDescent="0.3">
      <c r="A3608" s="1">
        <v>45738</v>
      </c>
      <c r="B3608" s="2">
        <v>45738.745554884263</v>
      </c>
      <c r="C3608" s="2" t="str">
        <f>TEXT(Tabla1[[#This Row],[date]],"mmm")</f>
        <v>mar</v>
      </c>
      <c r="D3608" s="2" t="str">
        <f>TEXT(Tabla1[[#This Row],[date]],"dddd")</f>
        <v>sábado</v>
      </c>
      <c r="E3608" s="2" t="str">
        <f>TEXT(Tabla1[[#This Row],[datetime]],"hh:mm")</f>
        <v>17:53</v>
      </c>
      <c r="F3608" t="s">
        <v>3</v>
      </c>
      <c r="G3608" t="s">
        <v>1288</v>
      </c>
      <c r="H3608" t="str">
        <f>IF(ISBLANK(G3608),"cash",IF(COUNTIF($D$2:D3608,D3608)=1,"Nuevo","frecuente"))</f>
        <v>frecuente</v>
      </c>
      <c r="I3608" s="8">
        <v>30.86</v>
      </c>
      <c r="J3608" t="s">
        <v>14</v>
      </c>
      <c r="K3608" t="str">
        <f>Tabla1[[#This Row],[day_of_the_week]]&amp;"-"&amp;Tabla1[[#This Row],[hour]]&amp;"-"&amp;Tabla1[[#This Row],[cash_type]]&amp;"-"&amp;Tabla1[[#This Row],[card]]&amp;"-"&amp;Tabla1[[#This Row],[coffee_name]]</f>
        <v>sábado-17:53-card-ANON-0000-0000-1274-Americano with Milk</v>
      </c>
      <c r="L3608" t="str">
        <f>IF(COUNTIF($K$2:K3608,K3608)=1,"único","repetido")</f>
        <v>único</v>
      </c>
    </row>
    <row r="3609" spans="1:12" x14ac:dyDescent="0.3">
      <c r="A3609" s="1">
        <v>45738</v>
      </c>
      <c r="B3609" s="2">
        <v>45738.803388043983</v>
      </c>
      <c r="C3609" s="2" t="str">
        <f>TEXT(Tabla1[[#This Row],[date]],"mmm")</f>
        <v>mar</v>
      </c>
      <c r="D3609" s="2" t="str">
        <f>TEXT(Tabla1[[#This Row],[date]],"dddd")</f>
        <v>sábado</v>
      </c>
      <c r="E3609" s="2" t="str">
        <f>TEXT(Tabla1[[#This Row],[datetime]],"hh:mm")</f>
        <v>19:16</v>
      </c>
      <c r="F3609" t="s">
        <v>3</v>
      </c>
      <c r="G3609" t="s">
        <v>1328</v>
      </c>
      <c r="H3609" t="str">
        <f>IF(ISBLANK(G3609),"cash",IF(COUNTIF($D$2:D3609,D3609)=1,"Nuevo","frecuente"))</f>
        <v>frecuente</v>
      </c>
      <c r="I3609" s="8">
        <v>30.86</v>
      </c>
      <c r="J3609" t="s">
        <v>14</v>
      </c>
      <c r="K3609" t="str">
        <f>Tabla1[[#This Row],[day_of_the_week]]&amp;"-"&amp;Tabla1[[#This Row],[hour]]&amp;"-"&amp;Tabla1[[#This Row],[cash_type]]&amp;"-"&amp;Tabla1[[#This Row],[card]]&amp;"-"&amp;Tabla1[[#This Row],[coffee_name]]</f>
        <v>sábado-19:16-card-ANON-0000-0000-1314-Americano with Milk</v>
      </c>
      <c r="L3609" t="str">
        <f>IF(COUNTIF($K$2:K3609,K3609)=1,"único","repetido")</f>
        <v>único</v>
      </c>
    </row>
    <row r="3610" spans="1:12" x14ac:dyDescent="0.3">
      <c r="A3610" s="1">
        <v>45739</v>
      </c>
      <c r="B3610" s="2">
        <v>45739.421658310188</v>
      </c>
      <c r="C3610" s="2" t="str">
        <f>TEXT(Tabla1[[#This Row],[date]],"mmm")</f>
        <v>mar</v>
      </c>
      <c r="D3610" s="2" t="str">
        <f>TEXT(Tabla1[[#This Row],[date]],"dddd")</f>
        <v>domingo</v>
      </c>
      <c r="E3610" s="2" t="str">
        <f>TEXT(Tabla1[[#This Row],[datetime]],"hh:mm")</f>
        <v>10:07</v>
      </c>
      <c r="F3610" t="s">
        <v>3</v>
      </c>
      <c r="G3610" t="s">
        <v>1210</v>
      </c>
      <c r="H3610" t="str">
        <f>IF(ISBLANK(G3610),"cash",IF(COUNTIF($D$2:D3610,D3610)=1,"Nuevo","frecuente"))</f>
        <v>frecuente</v>
      </c>
      <c r="I3610" s="8">
        <v>35.76</v>
      </c>
      <c r="J3610" t="s">
        <v>7</v>
      </c>
      <c r="K3610" t="str">
        <f>Tabla1[[#This Row],[day_of_the_week]]&amp;"-"&amp;Tabla1[[#This Row],[hour]]&amp;"-"&amp;Tabla1[[#This Row],[cash_type]]&amp;"-"&amp;Tabla1[[#This Row],[card]]&amp;"-"&amp;Tabla1[[#This Row],[coffee_name]]</f>
        <v>domingo-10:07-card-ANON-0000-0000-1196-Latte</v>
      </c>
      <c r="L3610" t="str">
        <f>IF(COUNTIF($K$2:K3610,K3610)=1,"único","repetido")</f>
        <v>único</v>
      </c>
    </row>
    <row r="3611" spans="1:12" x14ac:dyDescent="0.3">
      <c r="A3611" s="1">
        <v>45739</v>
      </c>
      <c r="B3611" s="2">
        <v>45739.440913124999</v>
      </c>
      <c r="C3611" s="2" t="str">
        <f>TEXT(Tabla1[[#This Row],[date]],"mmm")</f>
        <v>mar</v>
      </c>
      <c r="D3611" s="2" t="str">
        <f>TEXT(Tabla1[[#This Row],[date]],"dddd")</f>
        <v>domingo</v>
      </c>
      <c r="E3611" s="2" t="str">
        <f>TEXT(Tabla1[[#This Row],[datetime]],"hh:mm")</f>
        <v>10:34</v>
      </c>
      <c r="F3611" t="s">
        <v>3</v>
      </c>
      <c r="G3611" t="s">
        <v>1172</v>
      </c>
      <c r="H3611" t="str">
        <f>IF(ISBLANK(G3611),"cash",IF(COUNTIF($D$2:D3611,D3611)=1,"Nuevo","frecuente"))</f>
        <v>frecuente</v>
      </c>
      <c r="I3611" s="8">
        <v>35.76</v>
      </c>
      <c r="J3611" t="s">
        <v>43</v>
      </c>
      <c r="K3611" t="str">
        <f>Tabla1[[#This Row],[day_of_the_week]]&amp;"-"&amp;Tabla1[[#This Row],[hour]]&amp;"-"&amp;Tabla1[[#This Row],[cash_type]]&amp;"-"&amp;Tabla1[[#This Row],[card]]&amp;"-"&amp;Tabla1[[#This Row],[coffee_name]]</f>
        <v>domingo-10:34-card-ANON-0000-0000-1158-Cappuccino</v>
      </c>
      <c r="L3611" t="str">
        <f>IF(COUNTIF($K$2:K3611,K3611)=1,"único","repetido")</f>
        <v>único</v>
      </c>
    </row>
    <row r="3612" spans="1:12" x14ac:dyDescent="0.3">
      <c r="A3612" s="1">
        <v>45739</v>
      </c>
      <c r="B3612" s="2">
        <v>45739.613626874998</v>
      </c>
      <c r="C3612" s="2" t="str">
        <f>TEXT(Tabla1[[#This Row],[date]],"mmm")</f>
        <v>mar</v>
      </c>
      <c r="D3612" s="2" t="str">
        <f>TEXT(Tabla1[[#This Row],[date]],"dddd")</f>
        <v>domingo</v>
      </c>
      <c r="E3612" s="2" t="str">
        <f>TEXT(Tabla1[[#This Row],[datetime]],"hh:mm")</f>
        <v>14:43</v>
      </c>
      <c r="F3612" t="s">
        <v>3</v>
      </c>
      <c r="G3612" t="s">
        <v>1329</v>
      </c>
      <c r="H3612" t="str">
        <f>IF(ISBLANK(G3612),"cash",IF(COUNTIF($D$2:D3612,D3612)=1,"Nuevo","frecuente"))</f>
        <v>frecuente</v>
      </c>
      <c r="I3612" s="8">
        <v>35.76</v>
      </c>
      <c r="J3612" t="s">
        <v>18</v>
      </c>
      <c r="K3612" t="str">
        <f>Tabla1[[#This Row],[day_of_the_week]]&amp;"-"&amp;Tabla1[[#This Row],[hour]]&amp;"-"&amp;Tabla1[[#This Row],[cash_type]]&amp;"-"&amp;Tabla1[[#This Row],[card]]&amp;"-"&amp;Tabla1[[#This Row],[coffee_name]]</f>
        <v>domingo-14:43-card-ANON-0000-0000-1315-Cocoa</v>
      </c>
      <c r="L3612" t="str">
        <f>IF(COUNTIF($K$2:K3612,K3612)=1,"único","repetido")</f>
        <v>único</v>
      </c>
    </row>
    <row r="3613" spans="1:12" x14ac:dyDescent="0.3">
      <c r="A3613" s="1">
        <v>45739</v>
      </c>
      <c r="B3613" s="2">
        <v>45739.614084074077</v>
      </c>
      <c r="C3613" s="2" t="str">
        <f>TEXT(Tabla1[[#This Row],[date]],"mmm")</f>
        <v>mar</v>
      </c>
      <c r="D3613" s="2" t="str">
        <f>TEXT(Tabla1[[#This Row],[date]],"dddd")</f>
        <v>domingo</v>
      </c>
      <c r="E3613" s="2" t="str">
        <f>TEXT(Tabla1[[#This Row],[datetime]],"hh:mm")</f>
        <v>14:44</v>
      </c>
      <c r="F3613" t="s">
        <v>3</v>
      </c>
      <c r="G3613" t="s">
        <v>1329</v>
      </c>
      <c r="H3613" t="str">
        <f>IF(ISBLANK(G3613),"cash",IF(COUNTIF($D$2:D3613,D3613)=1,"Nuevo","frecuente"))</f>
        <v>frecuente</v>
      </c>
      <c r="I3613" s="8">
        <v>35.76</v>
      </c>
      <c r="J3613" t="s">
        <v>18</v>
      </c>
      <c r="K3613" t="str">
        <f>Tabla1[[#This Row],[day_of_the_week]]&amp;"-"&amp;Tabla1[[#This Row],[hour]]&amp;"-"&amp;Tabla1[[#This Row],[cash_type]]&amp;"-"&amp;Tabla1[[#This Row],[card]]&amp;"-"&amp;Tabla1[[#This Row],[coffee_name]]</f>
        <v>domingo-14:44-card-ANON-0000-0000-1315-Cocoa</v>
      </c>
      <c r="L3613" t="str">
        <f>IF(COUNTIF($K$2:K3613,K3613)=1,"único","repetido")</f>
        <v>único</v>
      </c>
    </row>
    <row r="3614" spans="1:12" x14ac:dyDescent="0.3">
      <c r="A3614" s="1">
        <v>45739</v>
      </c>
      <c r="B3614" s="2">
        <v>45739.65797133102</v>
      </c>
      <c r="C3614" s="2" t="str">
        <f>TEXT(Tabla1[[#This Row],[date]],"mmm")</f>
        <v>mar</v>
      </c>
      <c r="D3614" s="2" t="str">
        <f>TEXT(Tabla1[[#This Row],[date]],"dddd")</f>
        <v>domingo</v>
      </c>
      <c r="E3614" s="2" t="str">
        <f>TEXT(Tabla1[[#This Row],[datetime]],"hh:mm")</f>
        <v>15:47</v>
      </c>
      <c r="F3614" t="s">
        <v>3</v>
      </c>
      <c r="G3614" t="s">
        <v>1330</v>
      </c>
      <c r="H3614" t="str">
        <f>IF(ISBLANK(G3614),"cash",IF(COUNTIF($D$2:D3614,D3614)=1,"Nuevo","frecuente"))</f>
        <v>frecuente</v>
      </c>
      <c r="I3614" s="8">
        <v>25.96</v>
      </c>
      <c r="J3614" t="s">
        <v>11</v>
      </c>
      <c r="K3614" t="str">
        <f>Tabla1[[#This Row],[day_of_the_week]]&amp;"-"&amp;Tabla1[[#This Row],[hour]]&amp;"-"&amp;Tabla1[[#This Row],[cash_type]]&amp;"-"&amp;Tabla1[[#This Row],[card]]&amp;"-"&amp;Tabla1[[#This Row],[coffee_name]]</f>
        <v>domingo-15:47-card-ANON-0000-0000-1316-Americano</v>
      </c>
      <c r="L3614" t="str">
        <f>IF(COUNTIF($K$2:K3614,K3614)=1,"único","repetido")</f>
        <v>único</v>
      </c>
    </row>
    <row r="3615" spans="1:12" x14ac:dyDescent="0.3">
      <c r="A3615" s="1">
        <v>45739</v>
      </c>
      <c r="B3615" s="2">
        <v>45739.75808605324</v>
      </c>
      <c r="C3615" s="2" t="str">
        <f>TEXT(Tabla1[[#This Row],[date]],"mmm")</f>
        <v>mar</v>
      </c>
      <c r="D3615" s="2" t="str">
        <f>TEXT(Tabla1[[#This Row],[date]],"dddd")</f>
        <v>domingo</v>
      </c>
      <c r="E3615" s="2" t="str">
        <f>TEXT(Tabla1[[#This Row],[datetime]],"hh:mm")</f>
        <v>18:11</v>
      </c>
      <c r="F3615" t="s">
        <v>3</v>
      </c>
      <c r="G3615" t="s">
        <v>1289</v>
      </c>
      <c r="H3615" t="str">
        <f>IF(ISBLANK(G3615),"cash",IF(COUNTIF($D$2:D3615,D3615)=1,"Nuevo","frecuente"))</f>
        <v>frecuente</v>
      </c>
      <c r="I3615" s="8">
        <v>35.76</v>
      </c>
      <c r="J3615" t="s">
        <v>7</v>
      </c>
      <c r="K3615" t="str">
        <f>Tabla1[[#This Row],[day_of_the_week]]&amp;"-"&amp;Tabla1[[#This Row],[hour]]&amp;"-"&amp;Tabla1[[#This Row],[cash_type]]&amp;"-"&amp;Tabla1[[#This Row],[card]]&amp;"-"&amp;Tabla1[[#This Row],[coffee_name]]</f>
        <v>domingo-18:11-card-ANON-0000-0000-1275-Latte</v>
      </c>
      <c r="L3615" t="str">
        <f>IF(COUNTIF($K$2:K3615,K3615)=1,"único","repetido")</f>
        <v>único</v>
      </c>
    </row>
  </sheetData>
  <phoneticPr fontId="18" type="noConversion"/>
  <conditionalFormatting sqref="I3616:I1048576 K1:K3615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Dashboard_ventas</vt:lpstr>
      <vt:lpstr>Dashboard_fidelity</vt:lpstr>
      <vt:lpstr>Sales_by_date</vt:lpstr>
      <vt:lpstr>sales_by_coffee_type</vt:lpstr>
      <vt:lpstr>fidelity</vt:lpstr>
      <vt:lpstr>Data_base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 Barrera</cp:lastModifiedBy>
  <dcterms:created xsi:type="dcterms:W3CDTF">2025-07-12T21:55:50Z</dcterms:created>
  <dcterms:modified xsi:type="dcterms:W3CDTF">2025-07-12T21:55:51Z</dcterms:modified>
</cp:coreProperties>
</file>