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G:\Data Analyst Doc\W3Schools-Excel Practice\PORTFOLIO-Excel-Projects\"/>
    </mc:Choice>
  </mc:AlternateContent>
  <xr:revisionPtr revIDLastSave="0" documentId="13_ncr:1_{B63138DB-E399-4B05-B59A-88D2A891FBB8}" xr6:coauthVersionLast="47" xr6:coauthVersionMax="47" xr10:uidLastSave="{00000000-0000-0000-0000-000000000000}"/>
  <bookViews>
    <workbookView xWindow="-120" yWindow="-120" windowWidth="20730" windowHeight="11160" firstSheet="4" activeTab="9" xr2:uid="{1F9BA795-0637-48B8-8BF6-733F59309409}"/>
  </bookViews>
  <sheets>
    <sheet name="IPL Matches 2008-2020" sheetId="1" r:id="rId1"/>
    <sheet name="Winner Data" sheetId="2" r:id="rId2"/>
    <sheet name="Matches Win by Team" sheetId="3" r:id="rId3"/>
    <sheet name="Toss Based Decision" sheetId="4" r:id="rId4"/>
    <sheet name="Top 10 Venues" sheetId="5" r:id="rId5"/>
    <sheet name="MoM" sheetId="6" r:id="rId6"/>
    <sheet name="Title Winners" sheetId="7" r:id="rId7"/>
    <sheet name="KPI" sheetId="8" r:id="rId8"/>
    <sheet name="Dashboard" sheetId="9" r:id="rId9"/>
    <sheet name="Business Problem" sheetId="10" r:id="rId10"/>
  </sheets>
  <externalReferences>
    <externalReference r:id="rId11"/>
  </externalReference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8" l="1"/>
  <c r="G4" i="8" s="1"/>
  <c r="D5" i="7"/>
  <c r="D6" i="7"/>
  <c r="D7" i="7"/>
  <c r="D8" i="7"/>
  <c r="D9" i="7"/>
  <c r="D4" i="7"/>
  <c r="D5" i="6"/>
  <c r="D6" i="6"/>
  <c r="D7" i="6"/>
  <c r="D8" i="6"/>
  <c r="D9" i="6"/>
  <c r="D10" i="6"/>
  <c r="D11" i="6"/>
  <c r="D12" i="6"/>
  <c r="D13" i="6"/>
  <c r="D4" i="6"/>
  <c r="E5" i="7"/>
  <c r="E9" i="7"/>
  <c r="E6" i="7"/>
  <c r="E7" i="7"/>
  <c r="E8" i="7"/>
  <c r="E4" i="7"/>
  <c r="F10" i="6"/>
  <c r="F11" i="6"/>
  <c r="F9" i="6"/>
  <c r="F8" i="6"/>
  <c r="F4" i="6"/>
  <c r="F5" i="6"/>
  <c r="F12" i="6"/>
  <c r="F6" i="6"/>
  <c r="F13" i="6"/>
  <c r="F7" i="6"/>
  <c r="I4" i="8" l="1"/>
  <c r="H4" i="8"/>
  <c r="J4" i="8"/>
</calcChain>
</file>

<file path=xl/sharedStrings.xml><?xml version="1.0" encoding="utf-8"?>
<sst xmlns="http://schemas.openxmlformats.org/spreadsheetml/2006/main" count="11707" uniqueCount="457">
  <si>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</si>
  <si>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</si>
  <si>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</si>
  <si>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</si>
  <si>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</si>
  <si>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</si>
  <si>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</si>
  <si>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</si>
  <si>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</si>
  <si>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</si>
  <si>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</si>
  <si>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</si>
  <si>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</si>
  <si>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</si>
  <si>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</si>
  <si>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</si>
  <si>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</si>
  <si>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</si>
  <si>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</si>
  <si>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</si>
  <si>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</si>
  <si>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</si>
  <si>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</si>
  <si>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</si>
  <si>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</si>
  <si>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</si>
  <si>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</si>
  <si>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</si>
  <si>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</si>
  <si>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</si>
  <si>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</si>
  <si>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</si>
  <si>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</si>
  <si>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</si>
  <si>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</si>
  <si>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</si>
  <si>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</si>
  <si>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</si>
  <si>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</si>
  <si>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</si>
  <si>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</si>
  <si>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</si>
  <si>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</si>
  <si>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</si>
  <si>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</si>
  <si>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</si>
  <si>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</si>
  <si>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</si>
  <si>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</si>
  <si>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</si>
  <si>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</si>
  <si>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</si>
  <si>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</si>
  <si>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</si>
  <si>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</si>
  <si>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</si>
  <si>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</si>
  <si>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</si>
  <si>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</si>
  <si>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</si>
  <si>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</si>
  <si>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</si>
  <si>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</si>
  <si>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</si>
  <si>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</si>
  <si>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</si>
  <si>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</si>
  <si>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</si>
  <si>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</si>
  <si>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</si>
  <si>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</si>
  <si>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</si>
  <si>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</si>
  <si>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</si>
  <si>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</si>
  <si>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</si>
  <si>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</si>
  <si>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</si>
  <si>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</si>
  <si>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</si>
  <si>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</si>
  <si>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</si>
  <si>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</si>
  <si>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</si>
  <si>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</si>
  <si>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</si>
  <si>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</si>
  <si>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</si>
  <si>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</si>
  <si>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</si>
  <si>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</si>
  <si>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</si>
  <si>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</si>
  <si>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</si>
  <si>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</si>
  <si>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</si>
  <si>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</si>
  <si>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</si>
  <si>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</si>
  <si>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</si>
  <si>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</si>
  <si>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</si>
  <si>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</si>
  <si>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</si>
  <si>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</si>
  <si>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</si>
  <si>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</si>
  <si>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</si>
  <si>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</si>
  <si>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</si>
  <si>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</si>
  <si>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</si>
  <si>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</si>
  <si>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</si>
  <si>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</si>
  <si>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</si>
  <si>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</si>
  <si>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</si>
  <si>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</si>
  <si>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</si>
  <si>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</si>
  <si>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</si>
  <si>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</si>
  <si>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</si>
  <si>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</si>
  <si>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</si>
  <si>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</si>
  <si>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</si>
  <si>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</si>
  <si>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</si>
  <si>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</si>
  <si>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</si>
  <si>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</si>
  <si>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</si>
  <si>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</si>
  <si>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</si>
  <si>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</si>
  <si>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</si>
  <si>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</si>
  <si>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</si>
  <si>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</si>
  <si>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</si>
  <si>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</si>
  <si>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</si>
  <si>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</si>
  <si>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</si>
  <si>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</si>
  <si>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</si>
  <si>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</si>
  <si>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</si>
  <si>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</si>
  <si>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</si>
  <si>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</si>
  <si>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</si>
  <si>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</si>
  <si>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</si>
  <si>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</si>
  <si>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</si>
  <si>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</si>
  <si>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</si>
  <si>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</si>
  <si>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</si>
  <si>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</si>
  <si>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</si>
  <si>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</si>
  <si>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</si>
  <si>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</si>
  <si>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</si>
  <si>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</si>
  <si>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</si>
  <si>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</si>
  <si>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</si>
  <si>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</si>
  <si>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</si>
  <si>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</si>
  <si>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</si>
  <si>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</si>
  <si>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</si>
  <si>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</si>
  <si>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</si>
  <si>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</si>
  <si>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</si>
  <si>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</si>
  <si>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</si>
  <si>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</si>
  <si>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</si>
  <si>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</si>
  <si>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</si>
  <si>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</si>
  <si>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</si>
  <si>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</si>
  <si>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</si>
  <si>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</si>
  <si>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</si>
  <si>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</si>
  <si>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</si>
  <si>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</si>
  <si>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</si>
  <si>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</si>
  <si>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</si>
  <si>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</si>
  <si>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</si>
  <si>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</si>
  <si>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</si>
  <si>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</si>
  <si>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</si>
  <si>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</si>
  <si>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</si>
  <si>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</si>
  <si>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</si>
  <si>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</si>
  <si>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</si>
  <si>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</si>
  <si>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</si>
  <si>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</si>
  <si>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</si>
  <si>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</si>
  <si>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</si>
  <si>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</si>
  <si>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</si>
  <si>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</si>
  <si>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</si>
  <si>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</si>
  <si>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</si>
  <si>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</si>
  <si>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</si>
  <si>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</si>
  <si>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</si>
  <si>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</si>
  <si>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</si>
  <si>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</si>
  <si>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</si>
  <si>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</si>
  <si>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</si>
  <si>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</si>
  <si>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</si>
  <si>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</si>
  <si>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</si>
  <si>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</si>
  <si>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</si>
  <si>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</si>
  <si>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</si>
  <si>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</si>
  <si>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</si>
  <si>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</si>
  <si>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</si>
  <si>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</si>
  <si>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</si>
  <si>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</si>
  <si>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</si>
  <si>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</si>
  <si>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</si>
  <si>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</si>
  <si>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</si>
  <si>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</si>
  <si>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</si>
  <si>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</si>
  <si>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</si>
  <si>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</si>
  <si>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</si>
  <si>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</si>
  <si>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</si>
  <si>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</si>
  <si>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</si>
  <si>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</si>
  <si>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</si>
  <si>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</si>
  <si>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</si>
  <si>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</si>
  <si>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</si>
  <si>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</si>
  <si>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</si>
  <si>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</si>
  <si>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</si>
  <si>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</si>
  <si>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</si>
  <si>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</si>
  <si>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</si>
  <si>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</si>
  <si>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</si>
  <si>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</si>
  <si>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</si>
  <si>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</si>
  <si>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</si>
  <si>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</si>
  <si>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</si>
  <si>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</si>
  <si>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</si>
  <si>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</si>
  <si>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</si>
  <si>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</si>
  <si>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</si>
  <si>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</si>
  <si>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</si>
  <si>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</si>
  <si>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</si>
  <si>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</si>
  <si>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</si>
  <si>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</si>
  <si>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</si>
  <si>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</si>
  <si>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</si>
  <si>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</si>
  <si>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</si>
  <si>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</si>
  <si>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</si>
  <si>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</si>
  <si>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</si>
  <si>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</si>
  <si>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</si>
  <si>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</si>
  <si>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</si>
  <si>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</si>
  <si>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</si>
  <si>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</si>
  <si>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</si>
  <si>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</si>
  <si>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</si>
  <si>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</si>
  <si>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</si>
  <si>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</si>
  <si>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</si>
  <si>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</si>
  <si>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</si>
  <si>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</si>
  <si>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</si>
  <si>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</si>
  <si>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</si>
  <si>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</si>
  <si>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</si>
  <si>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</si>
  <si>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</si>
  <si>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</si>
  <si>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</si>
  <si>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</si>
  <si>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</si>
  <si>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</si>
  <si>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</si>
  <si>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</si>
  <si>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</si>
  <si>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</si>
  <si>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</si>
  <si>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</si>
  <si>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</si>
  <si>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</si>
  <si>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</si>
  <si>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</si>
  <si>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</si>
  <si>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</si>
  <si>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</si>
  <si>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</si>
  <si>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</si>
  <si>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</si>
  <si>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</si>
  <si>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</si>
  <si>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</si>
  <si>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</si>
  <si>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</si>
  <si>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</si>
  <si>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</si>
  <si>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</si>
  <si>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</si>
  <si>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</si>
  <si>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</si>
  <si>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</si>
  <si>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</si>
  <si>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</si>
  <si>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</si>
  <si>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</si>
  <si>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</si>
  <si>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</si>
  <si>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</si>
  <si>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</si>
  <si>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</si>
  <si>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</si>
  <si>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</si>
  <si>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</si>
  <si>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</si>
  <si>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</si>
  <si>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</si>
  <si>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</si>
  <si>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</si>
  <si>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</si>
  <si>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</si>
  <si>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</si>
  <si>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</si>
  <si>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</si>
  <si>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</si>
  <si>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</si>
  <si>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</si>
  <si>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</si>
  <si>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</si>
  <si>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</si>
  <si>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</si>
  <si>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</si>
  <si>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</si>
  <si>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</si>
  <si>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</si>
  <si>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</si>
  <si>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</si>
  <si>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IPL-2011</t>
  </si>
  <si>
    <t>IPL-2012</t>
  </si>
  <si>
    <t>IPL-2013</t>
  </si>
  <si>
    <t>IPL-2014</t>
  </si>
  <si>
    <t>IPL-2016</t>
  </si>
  <si>
    <t>IPL-2017</t>
  </si>
  <si>
    <t>IPL-2018</t>
  </si>
  <si>
    <t>IPL-2019</t>
  </si>
  <si>
    <t>IPL-2020</t>
  </si>
  <si>
    <t>IPL-2009</t>
  </si>
  <si>
    <t>IPL-2010</t>
  </si>
  <si>
    <t>IPL-2015</t>
  </si>
  <si>
    <t>Winner</t>
  </si>
  <si>
    <t>Runner Up</t>
  </si>
  <si>
    <t>Player of the Match</t>
  </si>
  <si>
    <t>Player of the Series</t>
  </si>
  <si>
    <t>Trent Boult</t>
  </si>
  <si>
    <t>Jofra Archer</t>
  </si>
  <si>
    <t>Jasprit Bumrah</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</si>
  <si>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</si>
  <si>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</si>
  <si>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</si>
  <si>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</si>
  <si>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</si>
  <si>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</si>
  <si>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</si>
  <si>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</si>
  <si>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</si>
  <si>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</si>
  <si>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</si>
  <si>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</si>
  <si>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</si>
  <si>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</si>
  <si>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</si>
  <si>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</si>
  <si>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</si>
  <si>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</si>
  <si>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</si>
  <si>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</si>
  <si>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</si>
  <si>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Column Labels</t>
  </si>
  <si>
    <t>Count of toss_winner</t>
  </si>
  <si>
    <t>Count of winner</t>
  </si>
  <si>
    <t>Count of player_of_match</t>
  </si>
  <si>
    <t>Player of Match</t>
  </si>
  <si>
    <t>MoM Won</t>
  </si>
  <si>
    <t>Count of Winner</t>
  </si>
  <si>
    <t>Business Problem Statement:</t>
  </si>
  <si>
    <t>"Our client, a sports management company, has provided a comprehensive dataset covering the Indian Premier League (IPL) matches from the inaugural season in 2008 to 2020. The client seeks insightful analyses derived from this dataset to gain strategic insights into team performance, match dynamics, and key player contributions, thereby informing decision-making processes and enhancing overall performance metrics.</t>
  </si>
  <si>
    <t>The primary objectives encompass:</t>
  </si>
  <si>
    <t>In summary, the challenge is to leverage the provided IPL dataset to extract actionable insights that can guide strategic decision-making, enhance team performance, and contribute to the overall success and competitiveness of IPL franchises."</t>
  </si>
  <si>
    <t xml:space="preserve">    Analysis of matches won by teams batting first and fielding first to discern patterns, team strengths, and strategies that contribute to match success.</t>
  </si>
  <si>
    <t xml:space="preserve">    Evaluation of toss decision winning percentages to understand the impact of toss decisions on match outcomes and identify any strategic advantages.</t>
  </si>
  <si>
    <t xml:space="preserve">    Identification of the top 10 venues hosting the most matches to gauge venue popularity, spectator engagement, and logistical considerations for future event planning.</t>
  </si>
  <si>
    <t xml:space="preserve">    Examination of match outcomes based on batting and fielding first to uncover trends, performance differentials, and situational advantages.</t>
  </si>
  <si>
    <t xml:space="preserve">    Recognition of the top 10 recipients of the 'Man of the Match' award to acknowledge player contributions, individual excellence, and star performances throughout the tournament.</t>
  </si>
  <si>
    <t xml:space="preserve">    Analysis of title winners across the years to identify dominant teams, assess consistency, and recognize successful franchises in the IPL ecosystem.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</si>
</sst>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000000"/>
      <name val="Arial"/>
      <family val="2"/>
    </font>
    <font>
      <sz val="11"/>
      <color rgb="FF212529"/>
      <name val="Arial"/>
      <family val="2"/>
    </font>
    <font>
      <sz val="8"/>
      <name val="Calibri"/>
      <family val="2"/>
      <scheme val="minor"/>
    </font>
    <font>
      <sz val="12"/>
      <color rgb="FF0D0D0D"/>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404040"/>
      </left>
      <right style="medium">
        <color rgb="FF404040"/>
      </right>
      <top style="medium">
        <color rgb="FF404040"/>
      </top>
      <bottom/>
      <diagonal/>
    </border>
    <border>
      <left style="medium">
        <color rgb="FF63616B"/>
      </left>
      <right style="medium">
        <color rgb="FF63616B"/>
      </right>
      <top style="medium">
        <color rgb="FF63616B"/>
      </top>
      <bottom style="medium">
        <color rgb="FF63616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4" borderId="11" xfId="0" applyFont="1" applyFill="1" applyBorder="1" applyAlignment="1">
      <alignment vertical="center" wrapText="1"/>
    </xf>
    <xf numFmtId="0" fontId="19" fillId="34" borderId="12"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6" fillId="0" borderId="0" xfId="0" applyFont="1"/>
    <xf numFmtId="46" fontId="0" fillId="0" borderId="0" xfId="0" applyNumberFormat="1"/>
    <xf numFmtId="0" fontId="18" fillId="33" borderId="13" xfId="0" applyFont="1" applyFill="1" applyBorder="1" applyAlignment="1">
      <alignment vertical="center" wrapText="1"/>
    </xf>
    <xf numFmtId="0" fontId="18" fillId="33" borderId="13" xfId="0" applyFont="1" applyFill="1" applyBorder="1" applyAlignment="1">
      <alignment horizontal="center" vertical="center" wrapText="1"/>
    </xf>
    <xf numFmtId="0" fontId="0" fillId="0" borderId="0" xfId="0" applyFont="1"/>
    <xf numFmtId="21" fontId="0" fillId="0" borderId="0" xfId="0" applyNumberForma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Dashboard.xlsx]Matches Win by Team!Matches Win</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Matches Win by Team wrt Bbat First and Field First Since 2008</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44331405476971E-2"/>
          <c:y val="0.20685608593360852"/>
          <c:w val="0.91252116877203238"/>
          <c:h val="0.52900941435452797"/>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3020-4A18-9121-D62913ED52AC}"/>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3020-4A18-9121-D62913ED52AC}"/>
            </c:ext>
          </c:extLst>
        </c:ser>
        <c:dLbls>
          <c:dLblPos val="ctr"/>
          <c:showLegendKey val="0"/>
          <c:showVal val="1"/>
          <c:showCatName val="0"/>
          <c:showSerName val="0"/>
          <c:showPercent val="0"/>
          <c:showBubbleSize val="0"/>
        </c:dLbls>
        <c:gapWidth val="96"/>
        <c:overlap val="100"/>
        <c:axId val="2109338207"/>
        <c:axId val="2109348607"/>
      </c:barChart>
      <c:catAx>
        <c:axId val="210933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09348607"/>
        <c:crosses val="autoZero"/>
        <c:auto val="1"/>
        <c:lblAlgn val="ctr"/>
        <c:lblOffset val="100"/>
        <c:noMultiLvlLbl val="0"/>
      </c:catAx>
      <c:valAx>
        <c:axId val="2109348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38207"/>
        <c:crosses val="autoZero"/>
        <c:crossBetween val="between"/>
      </c:valAx>
      <c:spPr>
        <a:noFill/>
        <a:ln>
          <a:noFill/>
        </a:ln>
        <a:effectLst/>
      </c:spPr>
    </c:plotArea>
    <c:legend>
      <c:legendPos val="r"/>
      <c:layout>
        <c:manualLayout>
          <c:xMode val="edge"/>
          <c:yMode val="edge"/>
          <c:x val="0.4313709007910142"/>
          <c:y val="0.12115667833187516"/>
          <c:w val="0.12467952985982614"/>
          <c:h val="0.128473315835520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Dashboard.xlsx]Toss Based Decision!Toss Based</c:name>
    <c:fmtId val="0"/>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 Based Winning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682296469698043"/>
          <c:y val="0.2663845144356955"/>
          <c:w val="0.56572950903659569"/>
          <c:h val="0.65412474482356375"/>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7A-4743-B491-FF9974DD023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635-4F4C-BCB4-2B93C631D99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0.44827586206896552</c:v>
                </c:pt>
                <c:pt idx="1">
                  <c:v>0.55172413793103448</c:v>
                </c:pt>
              </c:numCache>
            </c:numRef>
          </c:val>
          <c:extLst>
            <c:ext xmlns:c16="http://schemas.microsoft.com/office/drawing/2014/chart" uri="{C3380CC4-5D6E-409C-BE32-E72D297353CC}">
              <c16:uniqueId val="{00000000-4635-4F4C-BCB4-2B93C631D99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174540682414699"/>
          <c:y val="0.12783501020705748"/>
          <c:w val="0.20547681539807525"/>
          <c:h val="0.105325167687372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Dashboard.xlsx]Top 10 Venues!Top 10 Venues</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 10 Venues with most matches and winning based on Bat First and Field</a:t>
            </a:r>
            <a:r>
              <a:rPr lang="en-US" sz="1200" b="1" baseline="0"/>
              <a:t> </a:t>
            </a:r>
            <a:r>
              <a:rPr lang="en-US" sz="1200" b="1"/>
              <a:t>First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12860892388453"/>
          <c:y val="0.2298611111111111"/>
          <c:w val="0.53126367077102643"/>
          <c:h val="0.5645680227471565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7499-4C19-9282-0DBDBF1330F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7499-4C19-9282-0DBDBF1330F2}"/>
            </c:ext>
          </c:extLst>
        </c:ser>
        <c:dLbls>
          <c:dLblPos val="ctr"/>
          <c:showLegendKey val="0"/>
          <c:showVal val="1"/>
          <c:showCatName val="0"/>
          <c:showSerName val="0"/>
          <c:showPercent val="0"/>
          <c:showBubbleSize val="0"/>
        </c:dLbls>
        <c:gapWidth val="80"/>
        <c:overlap val="100"/>
        <c:axId val="2000721311"/>
        <c:axId val="2000723807"/>
      </c:barChart>
      <c:catAx>
        <c:axId val="200072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00723807"/>
        <c:crosses val="autoZero"/>
        <c:auto val="1"/>
        <c:lblAlgn val="ctr"/>
        <c:lblOffset val="100"/>
        <c:noMultiLvlLbl val="0"/>
      </c:catAx>
      <c:valAx>
        <c:axId val="200072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21311"/>
        <c:crosses val="autoZero"/>
        <c:crossBetween val="between"/>
      </c:valAx>
      <c:spPr>
        <a:noFill/>
        <a:ln>
          <a:noFill/>
        </a:ln>
        <a:effectLst/>
      </c:spPr>
    </c:plotArea>
    <c:legend>
      <c:legendPos val="r"/>
      <c:layout>
        <c:manualLayout>
          <c:xMode val="edge"/>
          <c:yMode val="edge"/>
          <c:x val="0.38929265091863513"/>
          <c:y val="0.10528725575969675"/>
          <c:w val="0.21626290463692038"/>
          <c:h val="0.111878827646544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 10 MoM Award Winners</a:t>
            </a:r>
          </a:p>
          <a:p>
            <a:pPr>
              <a:defRPr sz="1200" b="1"/>
            </a:pPr>
            <a:endParaRPr lang="en-US" sz="1200" b="1"/>
          </a:p>
        </c:rich>
      </c:tx>
      <c:layout>
        <c:manualLayout>
          <c:xMode val="edge"/>
          <c:yMode val="edge"/>
          <c:x val="0.31132966160983006"/>
          <c:y val="4.629629629629629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numCache>
            </c:numRef>
          </c:val>
          <c:extLst>
            <c:ext xmlns:c16="http://schemas.microsoft.com/office/drawing/2014/chart" uri="{C3380CC4-5D6E-409C-BE32-E72D297353CC}">
              <c16:uniqueId val="{00000000-B16F-47A9-A836-BF2F612408AC}"/>
            </c:ext>
          </c:extLst>
        </c:ser>
        <c:ser>
          <c:idx val="1"/>
          <c:order val="1"/>
          <c:tx>
            <c:strRef>
              <c:f>MoM!$F$3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MoM!$F$4:$F$13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1-B16F-47A9-A836-BF2F612408AC}"/>
            </c:ext>
          </c:extLst>
        </c:ser>
        <c:dLbls>
          <c:dLblPos val="inEnd"/>
          <c:showLegendKey val="0"/>
          <c:showVal val="1"/>
          <c:showCatName val="0"/>
          <c:showSerName val="0"/>
          <c:showPercent val="0"/>
          <c:showBubbleSize val="0"/>
        </c:dLbls>
        <c:gapWidth val="75"/>
        <c:axId val="6702191"/>
        <c:axId val="6703023"/>
      </c:barChart>
      <c:catAx>
        <c:axId val="670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03023"/>
        <c:crosses val="autoZero"/>
        <c:auto val="1"/>
        <c:lblAlgn val="ctr"/>
        <c:lblOffset val="100"/>
        <c:noMultiLvlLbl val="0"/>
      </c:catAx>
      <c:valAx>
        <c:axId val="6703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a:t>
                </a:r>
                <a:r>
                  <a:rPr lang="en-US" baseline="0"/>
                  <a:t> </a:t>
                </a:r>
                <a:r>
                  <a:rPr lang="en-US"/>
                  <a:t>MoM</a:t>
                </a:r>
                <a:r>
                  <a:rPr lang="en-US" baseline="0"/>
                  <a:t> </a:t>
                </a:r>
                <a:r>
                  <a:rPr lang="en-US"/>
                  <a:t>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Dashboard.xlsx]Matches Win by Team!Matches Win</c:name>
    <c:fmtId val="1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Matches Win by Team wrt Bat First and Field First Since 2008</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44331405476971E-2"/>
          <c:y val="0.20685608593360852"/>
          <c:w val="0.91252116877203238"/>
          <c:h val="0.52900941435452797"/>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36CB-4474-A492-070EE28DAB69}"/>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36CB-4474-A492-070EE28DAB69}"/>
            </c:ext>
          </c:extLst>
        </c:ser>
        <c:dLbls>
          <c:dLblPos val="ctr"/>
          <c:showLegendKey val="0"/>
          <c:showVal val="1"/>
          <c:showCatName val="0"/>
          <c:showSerName val="0"/>
          <c:showPercent val="0"/>
          <c:showBubbleSize val="0"/>
        </c:dLbls>
        <c:gapWidth val="96"/>
        <c:overlap val="100"/>
        <c:axId val="2109338207"/>
        <c:axId val="2109348607"/>
      </c:barChart>
      <c:catAx>
        <c:axId val="210933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9348607"/>
        <c:crosses val="autoZero"/>
        <c:auto val="1"/>
        <c:lblAlgn val="ctr"/>
        <c:lblOffset val="100"/>
        <c:noMultiLvlLbl val="0"/>
      </c:catAx>
      <c:valAx>
        <c:axId val="2109348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38207"/>
        <c:crosses val="autoZero"/>
        <c:crossBetween val="between"/>
      </c:valAx>
      <c:spPr>
        <a:noFill/>
        <a:ln>
          <a:noFill/>
        </a:ln>
        <a:effectLst/>
      </c:spPr>
    </c:plotArea>
    <c:legend>
      <c:legendPos val="r"/>
      <c:layout>
        <c:manualLayout>
          <c:xMode val="edge"/>
          <c:yMode val="edge"/>
          <c:x val="0.4313709007910142"/>
          <c:y val="0.12115667833187516"/>
          <c:w val="0.12467952985982614"/>
          <c:h val="0.128473315835520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Dashboard.xlsx]Toss Based Decision!Toss Based</c:name>
    <c:fmtId val="2"/>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 Based Winning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682296469698043"/>
          <c:y val="0.2663845144356955"/>
          <c:w val="0.56572950903659569"/>
          <c:h val="0.65412474482356375"/>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DD-48E6-89CE-7D29912F899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DD-48E6-89CE-7D29912F899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0.44827586206896552</c:v>
                </c:pt>
                <c:pt idx="1">
                  <c:v>0.55172413793103448</c:v>
                </c:pt>
              </c:numCache>
            </c:numRef>
          </c:val>
          <c:extLst>
            <c:ext xmlns:c16="http://schemas.microsoft.com/office/drawing/2014/chart" uri="{C3380CC4-5D6E-409C-BE32-E72D297353CC}">
              <c16:uniqueId val="{00000004-53DD-48E6-89CE-7D29912F899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174540682414699"/>
          <c:y val="0.12783501020705748"/>
          <c:w val="0.20547681539807525"/>
          <c:h val="0.105325167687372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Dashboard.xlsx]Top 10 Venues!Top 10 Venues</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 10 Venues with most matches and winning based on Bat First and Field</a:t>
            </a:r>
            <a:r>
              <a:rPr lang="en-US" sz="1200" b="1" baseline="0"/>
              <a:t> </a:t>
            </a:r>
            <a:r>
              <a:rPr lang="en-US" sz="1200" b="1"/>
              <a:t>First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12860892388453"/>
          <c:y val="0.2298611111111111"/>
          <c:w val="0.53126367077102643"/>
          <c:h val="0.5645680227471565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85C1-4063-BB33-C5B84CDA1F3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85C1-4063-BB33-C5B84CDA1F36}"/>
            </c:ext>
          </c:extLst>
        </c:ser>
        <c:dLbls>
          <c:dLblPos val="ctr"/>
          <c:showLegendKey val="0"/>
          <c:showVal val="1"/>
          <c:showCatName val="0"/>
          <c:showSerName val="0"/>
          <c:showPercent val="0"/>
          <c:showBubbleSize val="0"/>
        </c:dLbls>
        <c:gapWidth val="80"/>
        <c:overlap val="100"/>
        <c:axId val="2000721311"/>
        <c:axId val="2000723807"/>
      </c:barChart>
      <c:catAx>
        <c:axId val="200072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0723807"/>
        <c:crosses val="autoZero"/>
        <c:auto val="1"/>
        <c:lblAlgn val="ctr"/>
        <c:lblOffset val="100"/>
        <c:noMultiLvlLbl val="0"/>
      </c:catAx>
      <c:valAx>
        <c:axId val="200072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21311"/>
        <c:crosses val="autoZero"/>
        <c:crossBetween val="between"/>
      </c:valAx>
      <c:spPr>
        <a:noFill/>
        <a:ln>
          <a:noFill/>
        </a:ln>
        <a:effectLst/>
      </c:spPr>
    </c:plotArea>
    <c:legend>
      <c:legendPos val="r"/>
      <c:layout>
        <c:manualLayout>
          <c:xMode val="edge"/>
          <c:yMode val="edge"/>
          <c:x val="0.38929265091863513"/>
          <c:y val="0.10528725575969675"/>
          <c:w val="0.21626290463692038"/>
          <c:h val="0.111878827646544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 10 MoM Award Winners</a:t>
            </a:r>
          </a:p>
          <a:p>
            <a:pPr>
              <a:defRPr sz="1200" b="1"/>
            </a:pPr>
            <a:endParaRPr lang="en-US" sz="1200" b="1"/>
          </a:p>
        </c:rich>
      </c:tx>
      <c:layout>
        <c:manualLayout>
          <c:xMode val="edge"/>
          <c:yMode val="edge"/>
          <c:x val="0.31132966160983006"/>
          <c:y val="4.629629629629629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numCache>
            </c:numRef>
          </c:val>
          <c:extLst>
            <c:ext xmlns:c16="http://schemas.microsoft.com/office/drawing/2014/chart" uri="{C3380CC4-5D6E-409C-BE32-E72D297353CC}">
              <c16:uniqueId val="{00000000-4736-427A-82EF-D8F67947366A}"/>
            </c:ext>
          </c:extLst>
        </c:ser>
        <c:ser>
          <c:idx val="1"/>
          <c:order val="1"/>
          <c:tx>
            <c:strRef>
              <c:f>MoM!$F$3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MoM!$F$4:$F$13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1-4736-427A-82EF-D8F67947366A}"/>
            </c:ext>
          </c:extLst>
        </c:ser>
        <c:dLbls>
          <c:dLblPos val="inEnd"/>
          <c:showLegendKey val="0"/>
          <c:showVal val="1"/>
          <c:showCatName val="0"/>
          <c:showSerName val="0"/>
          <c:showPercent val="0"/>
          <c:showBubbleSize val="0"/>
        </c:dLbls>
        <c:gapWidth val="40"/>
        <c:axId val="6702191"/>
        <c:axId val="6703023"/>
      </c:barChart>
      <c:catAx>
        <c:axId val="670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03023"/>
        <c:crosses val="autoZero"/>
        <c:auto val="1"/>
        <c:lblAlgn val="ctr"/>
        <c:lblOffset val="100"/>
        <c:noMultiLvlLbl val="0"/>
      </c:catAx>
      <c:valAx>
        <c:axId val="6703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a:t>
                </a:r>
                <a:r>
                  <a:rPr lang="en-US" baseline="0"/>
                  <a:t> </a:t>
                </a:r>
                <a:r>
                  <a:rPr lang="en-US"/>
                  <a:t>MoM</a:t>
                </a:r>
                <a:r>
                  <a:rPr lang="en-US" baseline="0"/>
                  <a:t> </a:t>
                </a:r>
                <a:r>
                  <a:rPr lang="en-US"/>
                  <a:t>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200" b="1"/>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66C2801-B25B-4E27-A57A-ABA787B36A31}">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200" b="1"/>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66C2801-B25B-4E27-A57A-ABA787B36A31}">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1047749</xdr:colOff>
      <xdr:row>22</xdr:row>
      <xdr:rowOff>80962</xdr:rowOff>
    </xdr:from>
    <xdr:to>
      <xdr:col>16</xdr:col>
      <xdr:colOff>495299</xdr:colOff>
      <xdr:row>37</xdr:row>
      <xdr:rowOff>38100</xdr:rowOff>
    </xdr:to>
    <xdr:graphicFrame macro="">
      <xdr:nvGraphicFramePr>
        <xdr:cNvPr id="2" name="Chart 1">
          <a:extLst>
            <a:ext uri="{FF2B5EF4-FFF2-40B4-BE49-F238E27FC236}">
              <a16:creationId xmlns:a16="http://schemas.microsoft.com/office/drawing/2014/main" id="{F4251AE1-02F1-4D58-8FA4-809F4ACA1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1</xdr:row>
      <xdr:rowOff>166687</xdr:rowOff>
    </xdr:from>
    <xdr:to>
      <xdr:col>5</xdr:col>
      <xdr:colOff>971550</xdr:colOff>
      <xdr:row>16</xdr:row>
      <xdr:rowOff>52387</xdr:rowOff>
    </xdr:to>
    <xdr:graphicFrame macro="">
      <xdr:nvGraphicFramePr>
        <xdr:cNvPr id="2" name="Chart 1">
          <a:extLst>
            <a:ext uri="{FF2B5EF4-FFF2-40B4-BE49-F238E27FC236}">
              <a16:creationId xmlns:a16="http://schemas.microsoft.com/office/drawing/2014/main" id="{517CB2BD-578A-4616-AFC0-F81178DCC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514350</xdr:colOff>
      <xdr:row>2</xdr:row>
      <xdr:rowOff>23811</xdr:rowOff>
    </xdr:from>
    <xdr:to>
      <xdr:col>11</xdr:col>
      <xdr:colOff>200025</xdr:colOff>
      <xdr:row>23</xdr:row>
      <xdr:rowOff>28575</xdr:rowOff>
    </xdr:to>
    <xdr:graphicFrame macro="">
      <xdr:nvGraphicFramePr>
        <xdr:cNvPr id="2" name="Chart 1">
          <a:extLst>
            <a:ext uri="{FF2B5EF4-FFF2-40B4-BE49-F238E27FC236}">
              <a16:creationId xmlns:a16="http://schemas.microsoft.com/office/drawing/2014/main" id="{0D0EB02F-DEA5-4A62-8A2C-B1E18B5FF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304800</xdr:colOff>
      <xdr:row>2</xdr:row>
      <xdr:rowOff>38100</xdr:rowOff>
    </xdr:from>
    <xdr:to>
      <xdr:col>15</xdr:col>
      <xdr:colOff>304800</xdr:colOff>
      <xdr:row>15</xdr:row>
      <xdr:rowOff>85725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E0E33665-3C9D-4E06-85D8-7D62C77A22E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039350" y="419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561975</xdr:colOff>
      <xdr:row>1</xdr:row>
      <xdr:rowOff>152400</xdr:rowOff>
    </xdr:from>
    <xdr:to>
      <xdr:col>9</xdr:col>
      <xdr:colOff>561975</xdr:colOff>
      <xdr:row>17</xdr:row>
      <xdr:rowOff>180975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C217A46-6DE0-4EC9-B7CE-599F2374878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5867400" y="342900"/>
              <a:ext cx="1828800" cy="3076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561974</xdr:colOff>
      <xdr:row>1</xdr:row>
      <xdr:rowOff>166687</xdr:rowOff>
    </xdr:from>
    <xdr:to>
      <xdr:col>19</xdr:col>
      <xdr:colOff>400049</xdr:colOff>
      <xdr:row>16</xdr:row>
      <xdr:rowOff>52387</xdr:rowOff>
    </xdr:to>
    <xdr:graphicFrame macro="">
      <xdr:nvGraphicFramePr>
        <xdr:cNvPr id="3" name="Chart 2">
          <a:extLst>
            <a:ext uri="{FF2B5EF4-FFF2-40B4-BE49-F238E27FC236}">
              <a16:creationId xmlns:a16="http://schemas.microsoft.com/office/drawing/2014/main" id="{DE8636C1-3EAC-4EF2-89FB-D7C344815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447675</xdr:colOff>
      <xdr:row>9</xdr:row>
      <xdr:rowOff>90487</xdr:rowOff>
    </xdr:from>
    <xdr:to>
      <xdr:col>10</xdr:col>
      <xdr:colOff>28575</xdr:colOff>
      <xdr:row>23</xdr:row>
      <xdr:rowOff>166687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75ED115-417D-42AC-8151-3B3ED41118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8050" y="18049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76200</xdr:colOff>
      <xdr:row>3</xdr:row>
      <xdr:rowOff>9525</xdr:rowOff>
    </xdr:from>
    <xdr:to>
      <xdr:col>14</xdr:col>
      <xdr:colOff>76200</xdr:colOff>
      <xdr:row>16</xdr:row>
      <xdr:rowOff>57150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724E3773-38C1-4D96-9AC5-77874EABB18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286875" y="1009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628650</xdr:colOff>
      <xdr:row>6</xdr:row>
      <xdr:rowOff>66675</xdr:rowOff>
    </xdr:from>
    <xdr:to>
      <xdr:col>7</xdr:col>
      <xdr:colOff>561975</xdr:colOff>
      <xdr:row>10</xdr:row>
      <xdr:rowOff>66675</xdr:rowOff>
    </xdr:to>
    <xdr:grpSp>
      <xdr:nvGrpSpPr>
        <xdr:cNvPr id="3" name="Group 2">
          <a:extLst>
            <a:ext uri="{FF2B5EF4-FFF2-40B4-BE49-F238E27FC236}">
              <a16:creationId xmlns:a16="http://schemas.microsoft.com/office/drawing/2014/main" id="{C11489DA-2785-4886-91C1-6CEFCC3393A5}"/>
            </a:ext>
          </a:extLst>
        </xdr:cNvPr>
        <xdr:cNvGrpSpPr/>
      </xdr:nvGrpSpPr>
      <xdr:grpSpPr>
        <a:xfrm>
          <a:off x="4057650" y="1638300"/>
          <a:ext cx="1933575" cy="762000"/>
          <a:chOff x="2800350" y="2333625"/>
          <a:chExt cx="1933575" cy="762000"/>
        </a:xfrm>
      </xdr:grpSpPr>
      <xdr:sp macro="" textlink="[1]KPI!E3">
        <xdr:nvSpPr>
          <xdr:cNvPr id="4" name="Arrow: Chevron 3">
            <a:extLst>
              <a:ext uri="{FF2B5EF4-FFF2-40B4-BE49-F238E27FC236}">
                <a16:creationId xmlns:a16="http://schemas.microsoft.com/office/drawing/2014/main" id="{201FAC46-96AE-4B57-AB16-3F3F743C76A1}"/>
              </a:ext>
            </a:extLst>
          </xdr:cNvPr>
          <xdr:cNvSpPr/>
        </xdr:nvSpPr>
        <xdr:spPr>
          <a:xfrm>
            <a:off x="2800350" y="2333625"/>
            <a:ext cx="18860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endParaRPr lang="en-US" sz="1200" b="1" i="0" u="none" strike="noStrike">
              <a:solidFill>
                <a:schemeClr val="bg1"/>
              </a:solidFill>
              <a:latin typeface="Arial Narrow" panose="020B0606020202030204" pitchFamily="34" charset="0"/>
              <a:cs typeface="Arial" panose="020B0604020202020204" pitchFamily="34" charset="0"/>
            </a:endParaRPr>
          </a:p>
        </xdr:txBody>
      </xdr:sp>
      <xdr:sp macro="" textlink="[1]KPI!E4">
        <xdr:nvSpPr>
          <xdr:cNvPr id="5" name="Freeform: Shape 4">
            <a:extLst>
              <a:ext uri="{FF2B5EF4-FFF2-40B4-BE49-F238E27FC236}">
                <a16:creationId xmlns:a16="http://schemas.microsoft.com/office/drawing/2014/main" id="{05504F8E-D353-441C-A2B0-CC9AE05F1D8D}"/>
              </a:ext>
            </a:extLst>
          </xdr:cNvPr>
          <xdr:cNvSpPr/>
        </xdr:nvSpPr>
        <xdr:spPr>
          <a:xfrm>
            <a:off x="3028950" y="2615928"/>
            <a:ext cx="1704975" cy="4796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200" b="1" i="0" u="none" strike="noStrike" kern="1200">
              <a:solidFill>
                <a:schemeClr val="bg1"/>
              </a:solidFill>
              <a:latin typeface="Arial Narrow" panose="020B0606020202030204" pitchFamily="34" charset="0"/>
              <a:cs typeface="Arial" panose="020B0604020202020204"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333374</xdr:colOff>
      <xdr:row>7</xdr:row>
      <xdr:rowOff>171450</xdr:rowOff>
    </xdr:from>
    <xdr:to>
      <xdr:col>18</xdr:col>
      <xdr:colOff>476249</xdr:colOff>
      <xdr:row>30</xdr:row>
      <xdr:rowOff>161925</xdr:rowOff>
    </xdr:to>
    <xdr:pic>
      <xdr:nvPicPr>
        <xdr:cNvPr id="3" name="Picture 2">
          <a:extLst>
            <a:ext uri="{FF2B5EF4-FFF2-40B4-BE49-F238E27FC236}">
              <a16:creationId xmlns:a16="http://schemas.microsoft.com/office/drawing/2014/main" id="{1F874C89-B55C-41D8-9C18-C9E8DDE416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2974" y="1504950"/>
          <a:ext cx="10506075" cy="4371975"/>
        </a:xfrm>
        <a:prstGeom prst="rect">
          <a:avLst/>
        </a:prstGeom>
      </xdr:spPr>
    </xdr:pic>
    <xdr:clientData/>
  </xdr:twoCellAnchor>
  <xdr:twoCellAnchor>
    <xdr:from>
      <xdr:col>0</xdr:col>
      <xdr:colOff>0</xdr:colOff>
      <xdr:row>0</xdr:row>
      <xdr:rowOff>0</xdr:rowOff>
    </xdr:from>
    <xdr:to>
      <xdr:col>5</xdr:col>
      <xdr:colOff>19050</xdr:colOff>
      <xdr:row>3</xdr:row>
      <xdr:rowOff>171450</xdr:rowOff>
    </xdr:to>
    <xdr:sp macro="" textlink="">
      <xdr:nvSpPr>
        <xdr:cNvPr id="8" name="Rectangle: Rounded Corners 7">
          <a:extLst>
            <a:ext uri="{FF2B5EF4-FFF2-40B4-BE49-F238E27FC236}">
              <a16:creationId xmlns:a16="http://schemas.microsoft.com/office/drawing/2014/main" id="{89FA2BE4-B7EE-46C8-AB29-EBA8AE8773C6}"/>
            </a:ext>
          </a:extLst>
        </xdr:cNvPr>
        <xdr:cNvSpPr/>
      </xdr:nvSpPr>
      <xdr:spPr>
        <a:xfrm>
          <a:off x="0" y="0"/>
          <a:ext cx="3067050"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latin typeface="Arial" panose="020B0604020202020204" pitchFamily="34" charset="0"/>
              <a:cs typeface="Arial" panose="020B0604020202020204" pitchFamily="34" charset="0"/>
            </a:rPr>
            <a:t>INDIAN PREMIER LEAGUE ANALYSIS</a:t>
          </a:r>
        </a:p>
      </xdr:txBody>
    </xdr:sp>
    <xdr:clientData/>
  </xdr:twoCellAnchor>
  <xdr:twoCellAnchor>
    <xdr:from>
      <xdr:col>5</xdr:col>
      <xdr:colOff>28575</xdr:colOff>
      <xdr:row>0</xdr:row>
      <xdr:rowOff>0</xdr:rowOff>
    </xdr:from>
    <xdr:to>
      <xdr:col>8</xdr:col>
      <xdr:colOff>133350</xdr:colOff>
      <xdr:row>4</xdr:row>
      <xdr:rowOff>0</xdr:rowOff>
    </xdr:to>
    <xdr:grpSp>
      <xdr:nvGrpSpPr>
        <xdr:cNvPr id="12" name="Group 11">
          <a:extLst>
            <a:ext uri="{FF2B5EF4-FFF2-40B4-BE49-F238E27FC236}">
              <a16:creationId xmlns:a16="http://schemas.microsoft.com/office/drawing/2014/main" id="{550689EA-B334-4FAC-927C-03110C00A94B}"/>
            </a:ext>
          </a:extLst>
        </xdr:cNvPr>
        <xdr:cNvGrpSpPr/>
      </xdr:nvGrpSpPr>
      <xdr:grpSpPr>
        <a:xfrm>
          <a:off x="3076575" y="0"/>
          <a:ext cx="1933575" cy="762000"/>
          <a:chOff x="2800350" y="2333625"/>
          <a:chExt cx="1933575" cy="762000"/>
        </a:xfrm>
      </xdr:grpSpPr>
      <xdr:sp macro="" textlink="KPI!F3">
        <xdr:nvSpPr>
          <xdr:cNvPr id="13" name="Arrow: Chevron 12">
            <a:extLst>
              <a:ext uri="{FF2B5EF4-FFF2-40B4-BE49-F238E27FC236}">
                <a16:creationId xmlns:a16="http://schemas.microsoft.com/office/drawing/2014/main" id="{03076D23-6383-4537-872A-6A76E1098CBD}"/>
              </a:ext>
            </a:extLst>
          </xdr:cNvPr>
          <xdr:cNvSpPr/>
        </xdr:nvSpPr>
        <xdr:spPr>
          <a:xfrm>
            <a:off x="2800350" y="2333625"/>
            <a:ext cx="18860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79F669E-9FF8-4CA5-BF60-55623690E0E2}" type="TxLink">
              <a:rPr lang="en-US" sz="1050" b="1" i="0" u="none" strike="noStrike">
                <a:solidFill>
                  <a:schemeClr val="bg1"/>
                </a:solidFill>
                <a:latin typeface="Arial"/>
                <a:cs typeface="Arial"/>
              </a:rPr>
              <a:pPr algn="ctr"/>
              <a:t>Season</a:t>
            </a:fld>
            <a:endParaRPr lang="en-US" sz="1050" b="1" i="0" u="none" strike="noStrike">
              <a:solidFill>
                <a:schemeClr val="bg1"/>
              </a:solidFill>
              <a:latin typeface="Arial Narrow" panose="020B0606020202030204" pitchFamily="34" charset="0"/>
              <a:cs typeface="Arial" panose="020B0604020202020204" pitchFamily="34" charset="0"/>
            </a:endParaRPr>
          </a:p>
        </xdr:txBody>
      </xdr:sp>
      <xdr:sp macro="" textlink="KPI!F4">
        <xdr:nvSpPr>
          <xdr:cNvPr id="14" name="Freeform: Shape 13">
            <a:extLst>
              <a:ext uri="{FF2B5EF4-FFF2-40B4-BE49-F238E27FC236}">
                <a16:creationId xmlns:a16="http://schemas.microsoft.com/office/drawing/2014/main" id="{9CDEFEA6-3FF1-48DC-A620-6EE9ECA39A93}"/>
              </a:ext>
            </a:extLst>
          </xdr:cNvPr>
          <xdr:cNvSpPr/>
        </xdr:nvSpPr>
        <xdr:spPr>
          <a:xfrm>
            <a:off x="3028950" y="2615928"/>
            <a:ext cx="1704975" cy="4796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47E982C-9D01-48E1-A226-2391140C89C5}" type="TxLink">
              <a:rPr lang="en-US" sz="11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IPL-2008</a:t>
            </a:fld>
            <a:endParaRPr lang="en-US" sz="1200" b="1" i="0" u="none" strike="noStrike" kern="1200">
              <a:solidFill>
                <a:schemeClr val="bg1"/>
              </a:solidFill>
              <a:latin typeface="Arial Narrow" panose="020B0606020202030204" pitchFamily="34" charset="0"/>
              <a:cs typeface="Arial" panose="020B0604020202020204" pitchFamily="34" charset="0"/>
            </a:endParaRPr>
          </a:p>
        </xdr:txBody>
      </xdr:sp>
    </xdr:grpSp>
    <xdr:clientData/>
  </xdr:twoCellAnchor>
  <xdr:twoCellAnchor>
    <xdr:from>
      <xdr:col>8</xdr:col>
      <xdr:colOff>85725</xdr:colOff>
      <xdr:row>0</xdr:row>
      <xdr:rowOff>0</xdr:rowOff>
    </xdr:from>
    <xdr:to>
      <xdr:col>11</xdr:col>
      <xdr:colOff>190500</xdr:colOff>
      <xdr:row>4</xdr:row>
      <xdr:rowOff>0</xdr:rowOff>
    </xdr:to>
    <xdr:grpSp>
      <xdr:nvGrpSpPr>
        <xdr:cNvPr id="15" name="Group 14">
          <a:extLst>
            <a:ext uri="{FF2B5EF4-FFF2-40B4-BE49-F238E27FC236}">
              <a16:creationId xmlns:a16="http://schemas.microsoft.com/office/drawing/2014/main" id="{A1E1AB85-56E6-4AA7-92B2-7D00E90DC900}"/>
            </a:ext>
          </a:extLst>
        </xdr:cNvPr>
        <xdr:cNvGrpSpPr/>
      </xdr:nvGrpSpPr>
      <xdr:grpSpPr>
        <a:xfrm>
          <a:off x="4962525" y="0"/>
          <a:ext cx="1933575" cy="762000"/>
          <a:chOff x="2800350" y="2333625"/>
          <a:chExt cx="1933575" cy="762000"/>
        </a:xfrm>
      </xdr:grpSpPr>
      <xdr:sp macro="" textlink="KPI!G3">
        <xdr:nvSpPr>
          <xdr:cNvPr id="16" name="Arrow: Chevron 15">
            <a:extLst>
              <a:ext uri="{FF2B5EF4-FFF2-40B4-BE49-F238E27FC236}">
                <a16:creationId xmlns:a16="http://schemas.microsoft.com/office/drawing/2014/main" id="{83584C39-07FB-4826-A450-4B8F8DE23DAA}"/>
              </a:ext>
            </a:extLst>
          </xdr:cNvPr>
          <xdr:cNvSpPr/>
        </xdr:nvSpPr>
        <xdr:spPr>
          <a:xfrm>
            <a:off x="2800350" y="2333625"/>
            <a:ext cx="18860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F266297-03C1-4A16-98A6-CD839C95FD13}" type="TxLink">
              <a:rPr lang="en-US" sz="1050" b="1" i="0" u="none" strike="noStrike">
                <a:solidFill>
                  <a:schemeClr val="bg1"/>
                </a:solidFill>
                <a:latin typeface="Arial"/>
                <a:cs typeface="Arial"/>
              </a:rPr>
              <a:pPr algn="ctr"/>
              <a:t>Winner</a:t>
            </a:fld>
            <a:endParaRPr lang="en-US" sz="1050" b="1" i="0" u="none" strike="noStrike">
              <a:solidFill>
                <a:schemeClr val="bg1"/>
              </a:solidFill>
              <a:latin typeface="Arial Narrow" panose="020B0606020202030204" pitchFamily="34" charset="0"/>
              <a:cs typeface="Arial" panose="020B0604020202020204" pitchFamily="34" charset="0"/>
            </a:endParaRPr>
          </a:p>
        </xdr:txBody>
      </xdr:sp>
      <xdr:sp macro="" textlink="KPI!G4">
        <xdr:nvSpPr>
          <xdr:cNvPr id="17" name="Freeform: Shape 16">
            <a:extLst>
              <a:ext uri="{FF2B5EF4-FFF2-40B4-BE49-F238E27FC236}">
                <a16:creationId xmlns:a16="http://schemas.microsoft.com/office/drawing/2014/main" id="{B3CB44AE-410A-4362-AA40-E933BE46E1BE}"/>
              </a:ext>
            </a:extLst>
          </xdr:cNvPr>
          <xdr:cNvSpPr/>
        </xdr:nvSpPr>
        <xdr:spPr>
          <a:xfrm>
            <a:off x="3028950" y="2615928"/>
            <a:ext cx="1704975" cy="4796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2EB6C43-8E3F-4BB9-8F16-86C5E85109BC}" type="TxLink">
              <a:rPr lang="en-US" sz="11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Rajasthan Royals</a:t>
            </a:fld>
            <a:endParaRPr lang="en-US" sz="1200" b="1" i="0" u="none" strike="noStrike" kern="1200">
              <a:solidFill>
                <a:schemeClr val="bg1"/>
              </a:solidFill>
              <a:latin typeface="Arial Narrow" panose="020B0606020202030204" pitchFamily="34" charset="0"/>
              <a:cs typeface="Arial" panose="020B0604020202020204" pitchFamily="34" charset="0"/>
            </a:endParaRPr>
          </a:p>
        </xdr:txBody>
      </xdr:sp>
    </xdr:grpSp>
    <xdr:clientData/>
  </xdr:twoCellAnchor>
  <xdr:twoCellAnchor>
    <xdr:from>
      <xdr:col>11</xdr:col>
      <xdr:colOff>133350</xdr:colOff>
      <xdr:row>0</xdr:row>
      <xdr:rowOff>0</xdr:rowOff>
    </xdr:from>
    <xdr:to>
      <xdr:col>14</xdr:col>
      <xdr:colOff>238125</xdr:colOff>
      <xdr:row>4</xdr:row>
      <xdr:rowOff>0</xdr:rowOff>
    </xdr:to>
    <xdr:grpSp>
      <xdr:nvGrpSpPr>
        <xdr:cNvPr id="18" name="Group 17">
          <a:extLst>
            <a:ext uri="{FF2B5EF4-FFF2-40B4-BE49-F238E27FC236}">
              <a16:creationId xmlns:a16="http://schemas.microsoft.com/office/drawing/2014/main" id="{EE098A86-1E60-4FE6-9A7F-A813800A0657}"/>
            </a:ext>
          </a:extLst>
        </xdr:cNvPr>
        <xdr:cNvGrpSpPr/>
      </xdr:nvGrpSpPr>
      <xdr:grpSpPr>
        <a:xfrm>
          <a:off x="6838950" y="0"/>
          <a:ext cx="1933575" cy="762000"/>
          <a:chOff x="2800350" y="2333625"/>
          <a:chExt cx="1933575" cy="762000"/>
        </a:xfrm>
      </xdr:grpSpPr>
      <xdr:sp macro="" textlink="KPI!H3">
        <xdr:nvSpPr>
          <xdr:cNvPr id="19" name="Arrow: Chevron 18">
            <a:extLst>
              <a:ext uri="{FF2B5EF4-FFF2-40B4-BE49-F238E27FC236}">
                <a16:creationId xmlns:a16="http://schemas.microsoft.com/office/drawing/2014/main" id="{EBC60EF1-F6F4-48CC-8AF4-B17144B9A119}"/>
              </a:ext>
            </a:extLst>
          </xdr:cNvPr>
          <xdr:cNvSpPr/>
        </xdr:nvSpPr>
        <xdr:spPr>
          <a:xfrm>
            <a:off x="2800350" y="2333625"/>
            <a:ext cx="18860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B152946-CFCD-4F27-9A80-7D6DD3BB934E}" type="TxLink">
              <a:rPr lang="en-US" sz="1050" b="1" i="0" u="none" strike="noStrike">
                <a:solidFill>
                  <a:schemeClr val="bg1"/>
                </a:solidFill>
                <a:latin typeface="Arial"/>
                <a:cs typeface="Arial"/>
              </a:rPr>
              <a:pPr algn="ctr"/>
              <a:t>Runner Up</a:t>
            </a:fld>
            <a:endParaRPr lang="en-US" sz="1050" b="1" i="0" u="none" strike="noStrike">
              <a:solidFill>
                <a:schemeClr val="bg1"/>
              </a:solidFill>
              <a:latin typeface="Arial Narrow" panose="020B0606020202030204" pitchFamily="34" charset="0"/>
              <a:cs typeface="Arial" panose="020B0604020202020204" pitchFamily="34" charset="0"/>
            </a:endParaRPr>
          </a:p>
        </xdr:txBody>
      </xdr:sp>
      <xdr:sp macro="" textlink="KPI!H4">
        <xdr:nvSpPr>
          <xdr:cNvPr id="20" name="Freeform: Shape 19">
            <a:extLst>
              <a:ext uri="{FF2B5EF4-FFF2-40B4-BE49-F238E27FC236}">
                <a16:creationId xmlns:a16="http://schemas.microsoft.com/office/drawing/2014/main" id="{A2CEB41B-4EE8-4C2A-A7A6-5206834543B8}"/>
              </a:ext>
            </a:extLst>
          </xdr:cNvPr>
          <xdr:cNvSpPr/>
        </xdr:nvSpPr>
        <xdr:spPr>
          <a:xfrm>
            <a:off x="3028950" y="2615928"/>
            <a:ext cx="1704975" cy="4796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5380CDA-DDB2-4643-9D79-23B08F641342}" type="TxLink">
              <a:rPr lang="en-US" sz="11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US" sz="1200" b="1" i="0" u="none" strike="noStrike" kern="1200">
              <a:solidFill>
                <a:schemeClr val="bg1"/>
              </a:solidFill>
              <a:latin typeface="Arial Narrow" panose="020B0606020202030204" pitchFamily="34" charset="0"/>
              <a:cs typeface="Arial" panose="020B0604020202020204" pitchFamily="34" charset="0"/>
            </a:endParaRPr>
          </a:p>
        </xdr:txBody>
      </xdr:sp>
    </xdr:grpSp>
    <xdr:clientData/>
  </xdr:twoCellAnchor>
  <xdr:twoCellAnchor>
    <xdr:from>
      <xdr:col>14</xdr:col>
      <xdr:colOff>209550</xdr:colOff>
      <xdr:row>0</xdr:row>
      <xdr:rowOff>0</xdr:rowOff>
    </xdr:from>
    <xdr:to>
      <xdr:col>17</xdr:col>
      <xdr:colOff>314325</xdr:colOff>
      <xdr:row>4</xdr:row>
      <xdr:rowOff>0</xdr:rowOff>
    </xdr:to>
    <xdr:grpSp>
      <xdr:nvGrpSpPr>
        <xdr:cNvPr id="21" name="Group 20">
          <a:extLst>
            <a:ext uri="{FF2B5EF4-FFF2-40B4-BE49-F238E27FC236}">
              <a16:creationId xmlns:a16="http://schemas.microsoft.com/office/drawing/2014/main" id="{55D208E5-8316-4BD2-AFBF-9E3AEBBAA962}"/>
            </a:ext>
          </a:extLst>
        </xdr:cNvPr>
        <xdr:cNvGrpSpPr/>
      </xdr:nvGrpSpPr>
      <xdr:grpSpPr>
        <a:xfrm>
          <a:off x="8743950" y="0"/>
          <a:ext cx="1933575" cy="762000"/>
          <a:chOff x="2800350" y="2333625"/>
          <a:chExt cx="1933575" cy="762000"/>
        </a:xfrm>
      </xdr:grpSpPr>
      <xdr:sp macro="" textlink="KPI!I3">
        <xdr:nvSpPr>
          <xdr:cNvPr id="22" name="Arrow: Chevron 21">
            <a:extLst>
              <a:ext uri="{FF2B5EF4-FFF2-40B4-BE49-F238E27FC236}">
                <a16:creationId xmlns:a16="http://schemas.microsoft.com/office/drawing/2014/main" id="{723BFBAF-8A3B-4574-85FC-F35740160E29}"/>
              </a:ext>
            </a:extLst>
          </xdr:cNvPr>
          <xdr:cNvSpPr/>
        </xdr:nvSpPr>
        <xdr:spPr>
          <a:xfrm>
            <a:off x="2800350" y="2333625"/>
            <a:ext cx="18860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EE90A66-0E62-4FD7-8B83-CCCEBC62BB8B}" type="TxLink">
              <a:rPr lang="en-US" sz="1050" b="1" i="0" u="none" strike="noStrike">
                <a:solidFill>
                  <a:schemeClr val="bg1"/>
                </a:solidFill>
                <a:latin typeface="Arial"/>
                <a:cs typeface="Arial"/>
              </a:rPr>
              <a:pPr algn="ctr"/>
              <a:t>Player of the Match</a:t>
            </a:fld>
            <a:endParaRPr lang="en-US" sz="1050" b="1" i="0" u="none" strike="noStrike">
              <a:solidFill>
                <a:schemeClr val="bg1"/>
              </a:solidFill>
              <a:latin typeface="Arial Narrow" panose="020B0606020202030204" pitchFamily="34" charset="0"/>
              <a:cs typeface="Arial" panose="020B0604020202020204" pitchFamily="34" charset="0"/>
            </a:endParaRPr>
          </a:p>
        </xdr:txBody>
      </xdr:sp>
      <xdr:sp macro="" textlink="KPI!I4">
        <xdr:nvSpPr>
          <xdr:cNvPr id="23" name="Freeform: Shape 22">
            <a:extLst>
              <a:ext uri="{FF2B5EF4-FFF2-40B4-BE49-F238E27FC236}">
                <a16:creationId xmlns:a16="http://schemas.microsoft.com/office/drawing/2014/main" id="{5F7D3B3A-3F61-44DB-B8DC-91D323D81DDB}"/>
              </a:ext>
            </a:extLst>
          </xdr:cNvPr>
          <xdr:cNvSpPr/>
        </xdr:nvSpPr>
        <xdr:spPr>
          <a:xfrm>
            <a:off x="3028950" y="2615928"/>
            <a:ext cx="1704975" cy="4796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7EBD1D3-D6B6-4761-82A1-C1D3BD134947}" type="TxLink">
              <a:rPr lang="en-US" sz="11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Yusuf Pathan</a:t>
            </a:fld>
            <a:endParaRPr lang="en-US" sz="1200" b="1" i="0" u="none" strike="noStrike" kern="1200">
              <a:solidFill>
                <a:schemeClr val="bg1"/>
              </a:solidFill>
              <a:latin typeface="Arial Narrow" panose="020B0606020202030204" pitchFamily="34" charset="0"/>
              <a:cs typeface="Arial" panose="020B0604020202020204" pitchFamily="34" charset="0"/>
            </a:endParaRPr>
          </a:p>
        </xdr:txBody>
      </xdr:sp>
    </xdr:grpSp>
    <xdr:clientData/>
  </xdr:twoCellAnchor>
  <xdr:twoCellAnchor>
    <xdr:from>
      <xdr:col>17</xdr:col>
      <xdr:colOff>257175</xdr:colOff>
      <xdr:row>0</xdr:row>
      <xdr:rowOff>0</xdr:rowOff>
    </xdr:from>
    <xdr:to>
      <xdr:col>20</xdr:col>
      <xdr:colOff>361950</xdr:colOff>
      <xdr:row>4</xdr:row>
      <xdr:rowOff>0</xdr:rowOff>
    </xdr:to>
    <xdr:grpSp>
      <xdr:nvGrpSpPr>
        <xdr:cNvPr id="24" name="Group 23">
          <a:extLst>
            <a:ext uri="{FF2B5EF4-FFF2-40B4-BE49-F238E27FC236}">
              <a16:creationId xmlns:a16="http://schemas.microsoft.com/office/drawing/2014/main" id="{EB1ADEE5-8C02-4B7E-9679-E55D73A8A0BC}"/>
            </a:ext>
          </a:extLst>
        </xdr:cNvPr>
        <xdr:cNvGrpSpPr/>
      </xdr:nvGrpSpPr>
      <xdr:grpSpPr>
        <a:xfrm>
          <a:off x="10620375" y="0"/>
          <a:ext cx="1933575" cy="762000"/>
          <a:chOff x="2800350" y="2333625"/>
          <a:chExt cx="1933575" cy="762000"/>
        </a:xfrm>
      </xdr:grpSpPr>
      <xdr:sp macro="" textlink="KPI!J3">
        <xdr:nvSpPr>
          <xdr:cNvPr id="25" name="Arrow: Chevron 24">
            <a:extLst>
              <a:ext uri="{FF2B5EF4-FFF2-40B4-BE49-F238E27FC236}">
                <a16:creationId xmlns:a16="http://schemas.microsoft.com/office/drawing/2014/main" id="{FEB96611-AB6F-44A7-AEFB-001D748CE940}"/>
              </a:ext>
            </a:extLst>
          </xdr:cNvPr>
          <xdr:cNvSpPr/>
        </xdr:nvSpPr>
        <xdr:spPr>
          <a:xfrm>
            <a:off x="2800350" y="2333625"/>
            <a:ext cx="18860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429A8ED-6FEB-45C8-A436-11E7F064A7B3}" type="TxLink">
              <a:rPr lang="en-US" sz="1050" b="1" i="0" u="none" strike="noStrike">
                <a:solidFill>
                  <a:schemeClr val="bg1"/>
                </a:solidFill>
                <a:latin typeface="Arial"/>
                <a:cs typeface="Arial"/>
              </a:rPr>
              <a:pPr algn="ctr"/>
              <a:t>Player of the Series</a:t>
            </a:fld>
            <a:endParaRPr lang="en-US" sz="1050" b="1" i="0" u="none" strike="noStrike">
              <a:solidFill>
                <a:schemeClr val="bg1"/>
              </a:solidFill>
              <a:latin typeface="Arial Narrow" panose="020B0606020202030204" pitchFamily="34" charset="0"/>
              <a:cs typeface="Arial" panose="020B0604020202020204" pitchFamily="34" charset="0"/>
            </a:endParaRPr>
          </a:p>
        </xdr:txBody>
      </xdr:sp>
      <xdr:sp macro="" textlink="KPI!J4">
        <xdr:nvSpPr>
          <xdr:cNvPr id="26" name="Freeform: Shape 25">
            <a:extLst>
              <a:ext uri="{FF2B5EF4-FFF2-40B4-BE49-F238E27FC236}">
                <a16:creationId xmlns:a16="http://schemas.microsoft.com/office/drawing/2014/main" id="{0206B14E-01B0-4E58-BF68-07CF1CD7E9F0}"/>
              </a:ext>
            </a:extLst>
          </xdr:cNvPr>
          <xdr:cNvSpPr/>
        </xdr:nvSpPr>
        <xdr:spPr>
          <a:xfrm>
            <a:off x="3028950" y="2615928"/>
            <a:ext cx="1704975" cy="4796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0B18789-7180-45E3-B168-356C40FD9963}" type="TxLink">
              <a:rPr lang="en-US" sz="11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Shane Watson</a:t>
            </a:fld>
            <a:endParaRPr lang="en-US" sz="1200" b="1" i="0" u="none" strike="noStrike" kern="1200">
              <a:solidFill>
                <a:schemeClr val="bg1"/>
              </a:solidFill>
              <a:latin typeface="Arial Narrow" panose="020B0606020202030204" pitchFamily="34" charset="0"/>
              <a:cs typeface="Arial" panose="020B0604020202020204" pitchFamily="34" charset="0"/>
            </a:endParaRPr>
          </a:p>
        </xdr:txBody>
      </xdr:sp>
    </xdr:grpSp>
    <xdr:clientData/>
  </xdr:twoCellAnchor>
  <xdr:twoCellAnchor editAs="oneCell">
    <xdr:from>
      <xdr:col>0</xdr:col>
      <xdr:colOff>28575</xdr:colOff>
      <xdr:row>4</xdr:row>
      <xdr:rowOff>28577</xdr:rowOff>
    </xdr:from>
    <xdr:to>
      <xdr:col>20</xdr:col>
      <xdr:colOff>438150</xdr:colOff>
      <xdr:row>6</xdr:row>
      <xdr:rowOff>38101</xdr:rowOff>
    </xdr:to>
    <mc:AlternateContent xmlns:mc="http://schemas.openxmlformats.org/markup-compatibility/2006" xmlns:a14="http://schemas.microsoft.com/office/drawing/2010/main">
      <mc:Choice Requires="a14">
        <xdr:graphicFrame macro="">
          <xdr:nvGraphicFramePr>
            <xdr:cNvPr id="27" name="Season 3">
              <a:extLst>
                <a:ext uri="{FF2B5EF4-FFF2-40B4-BE49-F238E27FC236}">
                  <a16:creationId xmlns:a16="http://schemas.microsoft.com/office/drawing/2014/main" id="{B0F0747D-6D98-4C1F-AEBF-376BA16BC5C2}"/>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8575" y="790577"/>
              <a:ext cx="12601575" cy="390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6</xdr:row>
      <xdr:rowOff>76200</xdr:rowOff>
    </xdr:from>
    <xdr:to>
      <xdr:col>11</xdr:col>
      <xdr:colOff>133351</xdr:colOff>
      <xdr:row>20</xdr:row>
      <xdr:rowOff>104775</xdr:rowOff>
    </xdr:to>
    <xdr:graphicFrame macro="">
      <xdr:nvGraphicFramePr>
        <xdr:cNvPr id="33" name="Chart 32">
          <a:extLst>
            <a:ext uri="{FF2B5EF4-FFF2-40B4-BE49-F238E27FC236}">
              <a16:creationId xmlns:a16="http://schemas.microsoft.com/office/drawing/2014/main" id="{15B48797-02EF-41DC-9D4F-830F6D96D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180976</xdr:colOff>
      <xdr:row>6</xdr:row>
      <xdr:rowOff>76200</xdr:rowOff>
    </xdr:from>
    <xdr:to>
      <xdr:col>15</xdr:col>
      <xdr:colOff>533400</xdr:colOff>
      <xdr:row>20</xdr:row>
      <xdr:rowOff>104775</xdr:rowOff>
    </xdr:to>
    <xdr:graphicFrame macro="">
      <xdr:nvGraphicFramePr>
        <xdr:cNvPr id="34" name="Chart 33">
          <a:extLst>
            <a:ext uri="{FF2B5EF4-FFF2-40B4-BE49-F238E27FC236}">
              <a16:creationId xmlns:a16="http://schemas.microsoft.com/office/drawing/2014/main" id="{E1E569A3-9382-494F-80B7-D8D2F7CD0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581025</xdr:colOff>
      <xdr:row>6</xdr:row>
      <xdr:rowOff>85728</xdr:rowOff>
    </xdr:from>
    <xdr:to>
      <xdr:col>20</xdr:col>
      <xdr:colOff>400050</xdr:colOff>
      <xdr:row>32</xdr:row>
      <xdr:rowOff>152400</xdr:rowOff>
    </xdr:to>
    <xdr:graphicFrame macro="">
      <xdr:nvGraphicFramePr>
        <xdr:cNvPr id="35" name="Chart 34">
          <a:extLst>
            <a:ext uri="{FF2B5EF4-FFF2-40B4-BE49-F238E27FC236}">
              <a16:creationId xmlns:a16="http://schemas.microsoft.com/office/drawing/2014/main" id="{3BD77649-C183-4862-97F3-463C3A4AF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9525</xdr:colOff>
      <xdr:row>20</xdr:row>
      <xdr:rowOff>142875</xdr:rowOff>
    </xdr:from>
    <xdr:to>
      <xdr:col>15</xdr:col>
      <xdr:colOff>552450</xdr:colOff>
      <xdr:row>32</xdr:row>
      <xdr:rowOff>152400</xdr:rowOff>
    </xdr:to>
    <xdr:graphicFrame macro="">
      <xdr:nvGraphicFramePr>
        <xdr:cNvPr id="37" name="Chart 36">
          <a:extLst>
            <a:ext uri="{FF2B5EF4-FFF2-40B4-BE49-F238E27FC236}">
              <a16:creationId xmlns:a16="http://schemas.microsoft.com/office/drawing/2014/main" id="{8C0949CA-C0DB-4776-935D-9A564B25C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104774</xdr:colOff>
      <xdr:row>20</xdr:row>
      <xdr:rowOff>133350</xdr:rowOff>
    </xdr:from>
    <xdr:to>
      <xdr:col>7</xdr:col>
      <xdr:colOff>590549</xdr:colOff>
      <xdr:row>32</xdr:row>
      <xdr:rowOff>161925</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3161FE97-9D70-4704-812F-F2230BE0DC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4774" y="3943350"/>
              <a:ext cx="4752975" cy="2314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PL%20Matches%202008-2020--Not%20comple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L Matches 2008-2020"/>
      <sheetName val="Winner Data"/>
      <sheetName val="Matches win by team"/>
      <sheetName val="Toss Based Decision"/>
      <sheetName val="Top 10 Venues"/>
      <sheetName val="MoM"/>
      <sheetName val="Steps"/>
      <sheetName val="Title Winners"/>
      <sheetName val="KPI"/>
      <sheetName val="Dashboard"/>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furbished Lappify" refreshedDate="45362.966329050927" createdVersion="7" refreshedVersion="7" minRefreshableVersion="3" recordCount="816" xr:uid="{62FCBB89-1180-4713-8F40-45FF751453D4}">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1461567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furbished Lappify" refreshedDate="45363.657596527781" createdVersion="7" refreshedVersion="7" minRefreshableVersion="3" recordCount="13" xr:uid="{EEC72A99-8899-4795-A2E0-12FC3FE3B28E}">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113EEE-02AB-4132-A3F7-698F31F2AFBE}" name="Matches W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D13"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11"/>
    </i>
    <i>
      <x v="5"/>
    </i>
    <i>
      <x/>
    </i>
    <i>
      <x v="3"/>
    </i>
    <i>
      <x v="8"/>
    </i>
    <i>
      <x v="7"/>
    </i>
    <i>
      <x v="14"/>
    </i>
    <i>
      <x v="1"/>
    </i>
    <i t="grand">
      <x/>
    </i>
  </rowItems>
  <colFields count="1">
    <field x="10"/>
  </colFields>
  <colItems count="3">
    <i>
      <x/>
    </i>
    <i>
      <x v="1"/>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0" format="4" series="1">
      <pivotArea type="data" outline="0" fieldPosition="0">
        <references count="2">
          <reference field="4294967294" count="1" selected="0">
            <x v="0"/>
          </reference>
          <reference field="10" count="1" selected="0">
            <x v="0"/>
          </reference>
        </references>
      </pivotArea>
    </chartFormat>
    <chartFormat chart="10" format="5" series="1">
      <pivotArea type="data" outline="0" fieldPosition="0">
        <references count="2">
          <reference field="4294967294" count="1" selected="0">
            <x v="0"/>
          </reference>
          <reference field="10" count="1" selected="0">
            <x v="1"/>
          </reference>
        </references>
      </pivotArea>
    </chartFormat>
    <chartFormat chart="13" format="4" series="1">
      <pivotArea type="data" outline="0" fieldPosition="0">
        <references count="2">
          <reference field="4294967294" count="1" selected="0">
            <x v="0"/>
          </reference>
          <reference field="10" count="1" selected="0">
            <x v="0"/>
          </reference>
        </references>
      </pivotArea>
    </chartFormat>
    <chartFormat chart="1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B98C8-DAF2-456D-A587-1265572B8D9A}" name="Toss Base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1EFDE4-F002-419E-8748-E44B66E77FEB}" name="Top 10 Venu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4"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0">
    <i>
      <x v="4"/>
    </i>
    <i>
      <x v="8"/>
    </i>
    <i>
      <x v="35"/>
    </i>
    <i>
      <x v="16"/>
    </i>
    <i>
      <x v="24"/>
    </i>
    <i>
      <x v="7"/>
    </i>
    <i>
      <x v="27"/>
    </i>
    <i>
      <x v="23"/>
    </i>
    <i>
      <x v="14"/>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D3143F-7A6F-4143-9DB8-48DC4BC03982}" name="MoM"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4"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95"/>
    </i>
    <i>
      <x v="213"/>
    </i>
    <i>
      <x v="230"/>
    </i>
    <i>
      <x v="117"/>
    </i>
    <i>
      <x v="208"/>
    </i>
    <i>
      <x v="206"/>
    </i>
    <i>
      <x v="11"/>
    </i>
    <i>
      <x v="194"/>
    </i>
    <i>
      <x v="215"/>
    </i>
    <i>
      <x v="141"/>
    </i>
    <i>
      <x v="225"/>
    </i>
    <i>
      <x v="189"/>
    </i>
    <i>
      <x v="209"/>
    </i>
    <i>
      <x v="200"/>
    </i>
    <i>
      <x v="78"/>
    </i>
    <i>
      <x v="169"/>
    </i>
    <i>
      <x v="83"/>
    </i>
    <i>
      <x v="46"/>
    </i>
    <i>
      <x v="93"/>
    </i>
    <i>
      <x v="48"/>
    </i>
    <i>
      <x v="94"/>
    </i>
    <i>
      <x v="60"/>
    </i>
    <i>
      <x v="107"/>
    </i>
    <i>
      <x v="188"/>
    </i>
    <i>
      <x v="3"/>
    </i>
    <i>
      <x v="41"/>
    </i>
    <i>
      <x v="222"/>
    </i>
    <i>
      <x v="198"/>
    </i>
    <i>
      <x v="2"/>
    </i>
    <i>
      <x v="205"/>
    </i>
    <i>
      <x v="132"/>
    </i>
    <i>
      <x v="53"/>
    </i>
    <i>
      <x v="30"/>
    </i>
    <i>
      <x v="59"/>
    </i>
    <i>
      <x v="145"/>
    </i>
    <i>
      <x v="72"/>
    </i>
    <i>
      <x v="150"/>
    </i>
    <i>
      <x v="125"/>
    </i>
    <i>
      <x v="1"/>
    </i>
    <i>
      <x v="12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60EBD4-0F47-495A-B564-A774EF3B069A}" name="Title Winner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7A16BA-5C4C-4F33-9228-251CFA18929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8">
    <pivotField showAll="0"/>
    <pivotField showAll="0"/>
    <pivotField axis="axisRow" showAll="0" sortType="descending">
      <items count="14">
        <item h="1" x="12"/>
        <item h="1" x="11"/>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1029D9E8-CFC7-45F7-A82B-AEE1280D8E02}" sourceName="Season">
  <pivotTables>
    <pivotTable tabId="8" name="PivotTable4"/>
    <pivotTable tabId="3" name="Matches Win"/>
    <pivotTable tabId="6" name="MoM"/>
    <pivotTable tabId="5" name="Top 10 Venues"/>
    <pivotTable tabId="4" name="Toss Based"/>
  </pivotTables>
  <data>
    <tabular pivotCacheId="1146156797">
      <items count="13">
        <i x="0" s="1"/>
        <i x="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48F5226-B3CC-4B4E-8330-6D2A161A11AA}"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80D7A0A-AF98-41DE-B7AF-2B1A6BD8DD56}"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857D115-ED72-46BB-843D-E60F61B4131C}"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1B34697-B4DE-435B-802C-7A2535CC105A}" cache="Slicer_Season2" caption="Season" columnCount="1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2CF66E-EE4D-4D34-9067-73D02C7F0C78}" name="Table1" displayName="Table1" ref="A1:R817" totalsRowShown="0">
  <autoFilter ref="A1:R817" xr:uid="{BF2CF66E-EE4D-4D34-9067-73D02C7F0C78}"/>
  <tableColumns count="18">
    <tableColumn id="1" xr3:uid="{765CD51B-7AEF-4222-B5F8-8502DD0FADF5}" name="id"/>
    <tableColumn id="2" xr3:uid="{0BBA6523-52AB-4AEA-91A3-EF5E2BC8D2B3}" name="city"/>
    <tableColumn id="3" xr3:uid="{689895C1-7DD6-4332-AD36-98B0C6E2635F}" name="Season" dataDxfId="21"/>
    <tableColumn id="4" xr3:uid="{93B2DBE3-316E-4A5E-9F84-FD4EBCCD760B}" name="date" dataDxfId="20"/>
    <tableColumn id="5" xr3:uid="{2BF3815E-ED41-4AD5-96A6-9C20268D84C0}" name="player_of_match"/>
    <tableColumn id="6" xr3:uid="{7640703D-7EE5-4A26-B63F-5D14BCD7B02B}" name="venue"/>
    <tableColumn id="7" xr3:uid="{88C62F71-FF9C-44BC-9E45-650A3F34E991}" name="neutral_venue"/>
    <tableColumn id="8" xr3:uid="{989CB753-6A9C-4C7C-BFC0-44817CB3D943}" name="team1"/>
    <tableColumn id="9" xr3:uid="{4872791C-BC48-4553-AF80-4A84B2462DD4}" name="team2"/>
    <tableColumn id="10" xr3:uid="{6F8DFA0E-5D99-4858-892F-043B34C654AE}" name="toss_winner"/>
    <tableColumn id="11" xr3:uid="{7A074B5A-ACD2-4D2C-8238-957498405F6F}" name="toss_decision"/>
    <tableColumn id="12" xr3:uid="{504D3DE4-D4FE-4988-9FEB-6A8712E8F550}" name="winner"/>
    <tableColumn id="13" xr3:uid="{DDE83E5B-3D0F-4A4F-A82D-BEA529EA44F7}" name="result"/>
    <tableColumn id="14" xr3:uid="{FAEC462B-D4A7-43BA-B392-AB53BBB44B17}" name="result_margin"/>
    <tableColumn id="15" xr3:uid="{0E640742-FF40-4063-9D15-67E59226838C}" name="eliminator"/>
    <tableColumn id="16" xr3:uid="{47E2CD8F-DD79-4DA5-BA0A-0FB5A414B3E0}" name="method"/>
    <tableColumn id="17" xr3:uid="{BE6EE718-D55B-418F-BFD3-90D9C096FC51}" name="umpire1"/>
    <tableColumn id="18" xr3:uid="{ADC75A1A-B182-4497-9684-D164A943D311}"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0BD4CE-4D46-4B83-8018-0822F72F89B8}" name="Table2" displayName="Table2" ref="A1:E14" totalsRowShown="0" headerRowDxfId="19" dataDxfId="17" headerRowBorderDxfId="18" tableBorderDxfId="16" totalsRowBorderDxfId="15">
  <autoFilter ref="A1:E14" xr:uid="{190BD4CE-4D46-4B83-8018-0822F72F89B8}"/>
  <tableColumns count="5">
    <tableColumn id="1" xr3:uid="{AFEBCFF7-6FC6-41C4-BACD-A0CB4755C7B6}" name="Season" dataDxfId="14"/>
    <tableColumn id="2" xr3:uid="{D571439E-C273-446C-A694-736F990D2811}" name="Winner" dataDxfId="13"/>
    <tableColumn id="3" xr3:uid="{FF156117-EDF2-4ADF-86FA-174F831D0356}" name="Runner Up" dataDxfId="12"/>
    <tableColumn id="4" xr3:uid="{83651029-65D9-46EC-89B5-69171DCC91FF}" name="Player of the Match" dataDxfId="11"/>
    <tableColumn id="5" xr3:uid="{2ADE3F35-F873-4CD1-885C-CAD2DD3B0660}" name="Player of the Series"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028D8C-9728-4E68-B029-E4B639E523A2}" name="Table23" displayName="Table23" ref="B19:F32" totalsRowShown="0" headerRowDxfId="9" dataDxfId="7" headerRowBorderDxfId="8" tableBorderDxfId="6" totalsRowBorderDxfId="5">
  <autoFilter ref="B19:F32" xr:uid="{79028D8C-9728-4E68-B029-E4B639E523A2}"/>
  <tableColumns count="5">
    <tableColumn id="1" xr3:uid="{687204BC-0890-4E89-8701-C10D0ACD354B}" name="Season" dataDxfId="4"/>
    <tableColumn id="2" xr3:uid="{AAD7C724-0A7E-4DA7-85A1-3D9E99F85E40}" name="Winner" dataDxfId="3"/>
    <tableColumn id="3" xr3:uid="{1A65EFB1-85E6-4D6E-9402-AE18A0696158}" name="Runner Up" dataDxfId="2"/>
    <tableColumn id="4" xr3:uid="{DFBF3213-140E-4E1A-A442-EEC368377AB3}" name="Player of the Match" dataDxfId="1"/>
    <tableColumn id="5" xr3:uid="{80049EC5-A929-451A-940B-4B2CB2609398}"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topLeftCell="A2" zoomScaleNormal="100" workbookViewId="0">
      <selection activeCell="C10" sqref="C10"/>
    </sheetView>
  </sheetViews>
  <sheetFormatPr defaultRowHeight="15" x14ac:dyDescent="0.25"/>
  <cols>
    <col min="3" max="3" width="9.42578125" customWidth="1"/>
    <col min="4" max="4" width="10.85546875" bestFit="1" customWidth="1"/>
    <col min="5" max="5" width="11" bestFit="1" customWidth="1"/>
    <col min="6" max="6" width="18" customWidth="1"/>
    <col min="8" max="8" width="16.140625" customWidth="1"/>
    <col min="11" max="11" width="14" customWidth="1"/>
    <col min="12" max="12" width="15.140625" customWidth="1"/>
    <col min="13" max="13" width="9.42578125" customWidth="1"/>
    <col min="15" max="15" width="15.42578125" customWidth="1"/>
    <col min="16" max="16" width="12.42578125" customWidth="1"/>
    <col min="17" max="17" width="10.140625" customWidth="1"/>
    <col min="18" max="19" width="10.5703125" customWidth="1"/>
  </cols>
  <sheetData>
    <row r="1" spans="1:18" x14ac:dyDescent="0.25">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t="s">
        <v>17</v>
      </c>
      <c r="C2" t="s">
        <v>399</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t="s">
        <v>28</v>
      </c>
      <c r="C3" t="s">
        <v>399</v>
      </c>
      <c r="D3" s="1">
        <v>39557</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t="s">
        <v>36</v>
      </c>
      <c r="C4" t="s">
        <v>399</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t="s">
        <v>44</v>
      </c>
      <c r="C5" t="s">
        <v>399</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t="s">
        <v>50</v>
      </c>
      <c r="C6" t="s">
        <v>399</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t="s">
        <v>56</v>
      </c>
      <c r="C7" t="s">
        <v>399</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t="s">
        <v>60</v>
      </c>
      <c r="C8" t="s">
        <v>399</v>
      </c>
      <c r="D8" s="1">
        <v>39560</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t="s">
        <v>65</v>
      </c>
      <c r="C9" t="s">
        <v>399</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t="s">
        <v>399</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t="s">
        <v>399</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t="s">
        <v>399</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t="s">
        <v>65</v>
      </c>
      <c r="C13" t="s">
        <v>399</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t="s">
        <v>399</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t="s">
        <v>28</v>
      </c>
      <c r="C15" t="s">
        <v>399</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t="s">
        <v>17</v>
      </c>
      <c r="C16" t="s">
        <v>399</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t="s">
        <v>50</v>
      </c>
      <c r="C17" t="s">
        <v>399</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t="s">
        <v>399</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t="s">
        <v>399</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t="s">
        <v>56</v>
      </c>
      <c r="C20" t="s">
        <v>399</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t="s">
        <v>65</v>
      </c>
      <c r="C21" t="s">
        <v>399</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t="s">
        <v>60</v>
      </c>
      <c r="C22" t="s">
        <v>399</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t="s">
        <v>28</v>
      </c>
      <c r="C23" t="s">
        <v>399</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t="s">
        <v>399</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5">
      <c r="A25">
        <v>336005</v>
      </c>
      <c r="B25" t="s">
        <v>56</v>
      </c>
      <c r="C25" t="s">
        <v>399</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t="s">
        <v>399</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t="s">
        <v>399</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t="s">
        <v>399</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t="s">
        <v>399</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t="s">
        <v>50</v>
      </c>
      <c r="C30" t="s">
        <v>399</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t="s">
        <v>399</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t="s">
        <v>399</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t="s">
        <v>399</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t="s">
        <v>60</v>
      </c>
      <c r="C34" t="s">
        <v>399</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t="s">
        <v>399</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t="s">
        <v>28</v>
      </c>
      <c r="C36" t="s">
        <v>399</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t="s">
        <v>50</v>
      </c>
      <c r="C37" t="s">
        <v>399</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t="s">
        <v>399</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t="s">
        <v>399</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t="s">
        <v>399</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t="s">
        <v>399</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t="s">
        <v>36</v>
      </c>
      <c r="C42" t="s">
        <v>399</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t="s">
        <v>399</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t="s">
        <v>399</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t="s">
        <v>50</v>
      </c>
      <c r="C45" t="s">
        <v>399</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t="s">
        <v>399</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t="s">
        <v>399</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t="s">
        <v>399</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t="s">
        <v>65</v>
      </c>
      <c r="C49" t="s">
        <v>399</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t="s">
        <v>399</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t="s">
        <v>399</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t="s">
        <v>65</v>
      </c>
      <c r="C52" t="s">
        <v>399</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t="s">
        <v>399</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t="s">
        <v>50</v>
      </c>
      <c r="C54" t="s">
        <v>399</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t="s">
        <v>399</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t="s">
        <v>60</v>
      </c>
      <c r="C56" t="s">
        <v>399</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t="s">
        <v>399</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t="s">
        <v>44</v>
      </c>
      <c r="C58" t="s">
        <v>399</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t="s">
        <v>399</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t="s">
        <v>409</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t="s">
        <v>106</v>
      </c>
      <c r="C61" t="s">
        <v>409</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t="s">
        <v>409</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t="s">
        <v>106</v>
      </c>
      <c r="C63" t="s">
        <v>409</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t="s">
        <v>113</v>
      </c>
      <c r="C64" t="s">
        <v>409</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t="s">
        <v>409</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t="s">
        <v>106</v>
      </c>
      <c r="C66" t="s">
        <v>409</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t="s">
        <v>117</v>
      </c>
      <c r="C67" t="s">
        <v>409</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t="s">
        <v>409</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t="s">
        <v>117</v>
      </c>
      <c r="C69" t="s">
        <v>409</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t="s">
        <v>117</v>
      </c>
      <c r="C70" t="s">
        <v>409</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t="s">
        <v>113</v>
      </c>
      <c r="C71" t="s">
        <v>409</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t="s">
        <v>106</v>
      </c>
      <c r="C72" t="s">
        <v>409</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t="s">
        <v>409</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t="s">
        <v>113</v>
      </c>
      <c r="C74" t="s">
        <v>409</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t="s">
        <v>131</v>
      </c>
      <c r="C75" t="s">
        <v>409</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t="s">
        <v>117</v>
      </c>
      <c r="C76" t="s">
        <v>409</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t="s">
        <v>117</v>
      </c>
      <c r="C77" t="s">
        <v>409</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t="s">
        <v>409</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t="s">
        <v>409</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t="s">
        <v>135</v>
      </c>
      <c r="C80" t="s">
        <v>409</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t="s">
        <v>117</v>
      </c>
      <c r="C81" t="s">
        <v>409</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t="s">
        <v>113</v>
      </c>
      <c r="C82" t="s">
        <v>409</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t="s">
        <v>141</v>
      </c>
      <c r="C83" t="s">
        <v>409</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t="s">
        <v>113</v>
      </c>
      <c r="C84" t="s">
        <v>409</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t="s">
        <v>141</v>
      </c>
      <c r="C85" t="s">
        <v>409</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t="s">
        <v>135</v>
      </c>
      <c r="C86" t="s">
        <v>409</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t="s">
        <v>409</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t="s">
        <v>117</v>
      </c>
      <c r="C88" t="s">
        <v>409</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t="s">
        <v>131</v>
      </c>
      <c r="C89" t="s">
        <v>409</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t="s">
        <v>409</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t="s">
        <v>131</v>
      </c>
      <c r="C91" t="s">
        <v>409</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t="s">
        <v>135</v>
      </c>
      <c r="C92" t="s">
        <v>409</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t="s">
        <v>409</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t="s">
        <v>149</v>
      </c>
      <c r="C94" t="s">
        <v>409</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t="s">
        <v>113</v>
      </c>
      <c r="C95" t="s">
        <v>409</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t="s">
        <v>409</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t="s">
        <v>149</v>
      </c>
      <c r="C97" t="s">
        <v>409</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t="s">
        <v>409</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t="s">
        <v>131</v>
      </c>
      <c r="C99" t="s">
        <v>409</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t="s">
        <v>409</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t="s">
        <v>117</v>
      </c>
      <c r="C101" t="s">
        <v>409</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t="s">
        <v>117</v>
      </c>
      <c r="C102" t="s">
        <v>409</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t="s">
        <v>409</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t="s">
        <v>113</v>
      </c>
      <c r="C104" t="s">
        <v>409</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t="s">
        <v>409</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t="s">
        <v>409</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t="s">
        <v>157</v>
      </c>
      <c r="C107" t="s">
        <v>409</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t="s">
        <v>131</v>
      </c>
      <c r="C108" t="s">
        <v>409</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t="s">
        <v>141</v>
      </c>
      <c r="C109" t="s">
        <v>409</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t="s">
        <v>409</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t="s">
        <v>117</v>
      </c>
      <c r="C111" t="s">
        <v>409</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t="s">
        <v>409</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t="s">
        <v>131</v>
      </c>
      <c r="C113" t="s">
        <v>409</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t="s">
        <v>409</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t="s">
        <v>409</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t="s">
        <v>409</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t="s">
        <v>410</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t="s">
        <v>44</v>
      </c>
      <c r="C118" t="s">
        <v>410</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t="s">
        <v>410</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t="s">
        <v>410</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t="s">
        <v>65</v>
      </c>
      <c r="C121" t="s">
        <v>410</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t="s">
        <v>410</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t="s">
        <v>17</v>
      </c>
      <c r="C123" t="s">
        <v>410</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t="s">
        <v>50</v>
      </c>
      <c r="C124" t="s">
        <v>410</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t="s">
        <v>410</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t="s">
        <v>410</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t="s">
        <v>36</v>
      </c>
      <c r="C127" t="s">
        <v>410</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t="s">
        <v>410</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t="s">
        <v>167</v>
      </c>
      <c r="C129" t="s">
        <v>410</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t="s">
        <v>44</v>
      </c>
      <c r="C130" t="s">
        <v>410</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t="s">
        <v>170</v>
      </c>
      <c r="C131" t="s">
        <v>410</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t="s">
        <v>410</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t="s">
        <v>44</v>
      </c>
      <c r="C133" t="s">
        <v>410</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t="s">
        <v>410</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t="s">
        <v>410</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t="s">
        <v>410</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t="s">
        <v>167</v>
      </c>
      <c r="C137" t="s">
        <v>410</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t="s">
        <v>28</v>
      </c>
      <c r="C138" t="s">
        <v>410</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t="s">
        <v>410</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t="s">
        <v>167</v>
      </c>
      <c r="C140" t="s">
        <v>410</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t="s">
        <v>410</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t="s">
        <v>36</v>
      </c>
      <c r="C142" t="s">
        <v>410</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t="s">
        <v>410</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t="s">
        <v>65</v>
      </c>
      <c r="C144" t="s">
        <v>410</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t="s">
        <v>36</v>
      </c>
      <c r="C145" t="s">
        <v>410</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t="s">
        <v>50</v>
      </c>
      <c r="C146" t="s">
        <v>410</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t="s">
        <v>28</v>
      </c>
      <c r="C147" t="s">
        <v>410</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t="s">
        <v>65</v>
      </c>
      <c r="C148" t="s">
        <v>410</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t="s">
        <v>44</v>
      </c>
      <c r="C149" t="s">
        <v>410</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t="s">
        <v>50</v>
      </c>
      <c r="C150" t="s">
        <v>410</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t="s">
        <v>36</v>
      </c>
      <c r="C151" t="s">
        <v>410</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t="s">
        <v>185</v>
      </c>
      <c r="C152" t="s">
        <v>410</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t="s">
        <v>65</v>
      </c>
      <c r="C153" t="s">
        <v>410</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t="s">
        <v>56</v>
      </c>
      <c r="C154" t="s">
        <v>410</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t="s">
        <v>50</v>
      </c>
      <c r="C155" t="s">
        <v>410</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t="s">
        <v>410</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t="s">
        <v>28</v>
      </c>
      <c r="C157" t="s">
        <v>410</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t="s">
        <v>185</v>
      </c>
      <c r="C158" t="s">
        <v>410</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t="s">
        <v>410</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t="s">
        <v>36</v>
      </c>
      <c r="C160" t="s">
        <v>410</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t="s">
        <v>410</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t="s">
        <v>410</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t="s">
        <v>44</v>
      </c>
      <c r="C163" t="s">
        <v>410</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t="s">
        <v>65</v>
      </c>
      <c r="C164" t="s">
        <v>410</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t="s">
        <v>56</v>
      </c>
      <c r="C165" t="s">
        <v>410</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t="s">
        <v>65</v>
      </c>
      <c r="C166" t="s">
        <v>410</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t="s">
        <v>410</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t="s">
        <v>410</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t="s">
        <v>50</v>
      </c>
      <c r="C169" t="s">
        <v>410</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t="s">
        <v>410</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t="s">
        <v>36</v>
      </c>
      <c r="C171" t="s">
        <v>410</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t="s">
        <v>50</v>
      </c>
      <c r="C172" t="s">
        <v>410</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t="s">
        <v>44</v>
      </c>
      <c r="C173" t="s">
        <v>410</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t="s">
        <v>44</v>
      </c>
      <c r="C174" t="s">
        <v>410</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t="s">
        <v>44</v>
      </c>
      <c r="C175" t="s">
        <v>410</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t="s">
        <v>44</v>
      </c>
      <c r="C176" t="s">
        <v>410</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t="s">
        <v>65</v>
      </c>
      <c r="C177" t="s">
        <v>400</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t="s">
        <v>400</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t="s">
        <v>203</v>
      </c>
      <c r="C179" t="s">
        <v>400</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t="s">
        <v>36</v>
      </c>
      <c r="C180" t="s">
        <v>400</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t="s">
        <v>44</v>
      </c>
      <c r="C181" t="s">
        <v>400</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t="s">
        <v>50</v>
      </c>
      <c r="C182" t="s">
        <v>400</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t="s">
        <v>56</v>
      </c>
      <c r="C183" t="s">
        <v>400</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t="s">
        <v>400</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t="s">
        <v>400</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t="s">
        <v>44</v>
      </c>
      <c r="C186" t="s">
        <v>400</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t="s">
        <v>400</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t="s">
        <v>400</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t="s">
        <v>400</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t="s">
        <v>65</v>
      </c>
      <c r="C190" t="s">
        <v>400</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t="s">
        <v>400</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t="s">
        <v>400</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t="s">
        <v>400</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t="s">
        <v>400</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t="s">
        <v>36</v>
      </c>
      <c r="C195" t="s">
        <v>400</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t="s">
        <v>44</v>
      </c>
      <c r="C196" t="s">
        <v>400</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t="s">
        <v>400</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t="s">
        <v>400</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t="s">
        <v>400</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t="s">
        <v>400</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t="s">
        <v>400</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t="s">
        <v>400</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t="s">
        <v>400</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t="s">
        <v>400</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t="s">
        <v>400</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t="s">
        <v>44</v>
      </c>
      <c r="C206" t="s">
        <v>400</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t="s">
        <v>400</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t="s">
        <v>400</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t="s">
        <v>400</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t="s">
        <v>400</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t="s">
        <v>203</v>
      </c>
      <c r="C211" t="s">
        <v>400</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t="s">
        <v>400</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t="s">
        <v>400</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t="s">
        <v>65</v>
      </c>
      <c r="C214" t="s">
        <v>400</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t="s">
        <v>400</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t="s">
        <v>400</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t="s">
        <v>400</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t="s">
        <v>65</v>
      </c>
      <c r="C218" t="s">
        <v>400</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t="s">
        <v>400</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t="s">
        <v>400</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t="s">
        <v>400</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t="s">
        <v>400</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t="s">
        <v>50</v>
      </c>
      <c r="C223" t="s">
        <v>400</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t="s">
        <v>400</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t="s">
        <v>17</v>
      </c>
      <c r="C225" t="s">
        <v>400</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t="s">
        <v>28</v>
      </c>
      <c r="C226" t="s">
        <v>400</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t="s">
        <v>400</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t="s">
        <v>60</v>
      </c>
      <c r="C228" t="s">
        <v>400</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t="s">
        <v>400</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t="s">
        <v>400</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t="s">
        <v>65</v>
      </c>
      <c r="C231" t="s">
        <v>400</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t="s">
        <v>400</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t="s">
        <v>400</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t="s">
        <v>44</v>
      </c>
      <c r="C234" t="s">
        <v>400</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t="s">
        <v>400</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t="s">
        <v>400</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t="s">
        <v>400</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t="s">
        <v>194</v>
      </c>
      <c r="C238" t="s">
        <v>400</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t="s">
        <v>65</v>
      </c>
      <c r="C239" t="s">
        <v>400</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t="s">
        <v>400</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t="s">
        <v>44</v>
      </c>
      <c r="C241" t="s">
        <v>400</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t="s">
        <v>400</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t="s">
        <v>36</v>
      </c>
      <c r="C243" t="s">
        <v>400</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t="s">
        <v>400</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t="s">
        <v>400</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t="s">
        <v>400</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t="s">
        <v>400</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t="s">
        <v>400</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t="s">
        <v>65</v>
      </c>
      <c r="C249" t="s">
        <v>400</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t="s">
        <v>401</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t="s">
        <v>401</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t="s">
        <v>401</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t="s">
        <v>401</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t="s">
        <v>401</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t="s">
        <v>401</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t="s">
        <v>401</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t="s">
        <v>238</v>
      </c>
      <c r="C257" t="s">
        <v>401</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t="s">
        <v>234</v>
      </c>
      <c r="C258" t="s">
        <v>401</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t="s">
        <v>401</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t="s">
        <v>401</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t="s">
        <v>401</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t="s">
        <v>65</v>
      </c>
      <c r="C262" t="s">
        <v>401</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t="s">
        <v>401</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t="s">
        <v>50</v>
      </c>
      <c r="C264" t="s">
        <v>401</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t="s">
        <v>36</v>
      </c>
      <c r="C265" t="s">
        <v>401</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t="s">
        <v>238</v>
      </c>
      <c r="C266" t="s">
        <v>401</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t="s">
        <v>401</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t="s">
        <v>17</v>
      </c>
      <c r="C268" t="s">
        <v>401</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t="s">
        <v>401</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t="s">
        <v>56</v>
      </c>
      <c r="C270" t="s">
        <v>401</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t="s">
        <v>17</v>
      </c>
      <c r="C271" t="s">
        <v>401</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t="s">
        <v>28</v>
      </c>
      <c r="C272" t="s">
        <v>401</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t="s">
        <v>60</v>
      </c>
      <c r="C273" t="s">
        <v>401</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t="s">
        <v>401</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t="s">
        <v>401</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t="s">
        <v>65</v>
      </c>
      <c r="C276" t="s">
        <v>401</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t="s">
        <v>401</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t="s">
        <v>44</v>
      </c>
      <c r="C278" t="s">
        <v>401</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t="s">
        <v>401</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t="s">
        <v>401</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t="s">
        <v>238</v>
      </c>
      <c r="C281" t="s">
        <v>401</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t="s">
        <v>28</v>
      </c>
      <c r="C282" t="s">
        <v>401</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t="s">
        <v>238</v>
      </c>
      <c r="C283" t="s">
        <v>401</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t="s">
        <v>401</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t="s">
        <v>65</v>
      </c>
      <c r="C285" t="s">
        <v>401</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t="s">
        <v>50</v>
      </c>
      <c r="C286" t="s">
        <v>401</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t="s">
        <v>36</v>
      </c>
      <c r="C287" t="s">
        <v>401</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t="s">
        <v>401</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t="s">
        <v>65</v>
      </c>
      <c r="C289" t="s">
        <v>401</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t="s">
        <v>170</v>
      </c>
      <c r="C290" t="s">
        <v>401</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t="s">
        <v>56</v>
      </c>
      <c r="C291" t="s">
        <v>401</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t="s">
        <v>401</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t="s">
        <v>238</v>
      </c>
      <c r="C293" t="s">
        <v>401</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t="s">
        <v>65</v>
      </c>
      <c r="C294" t="s">
        <v>401</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t="s">
        <v>50</v>
      </c>
      <c r="C295" t="s">
        <v>401</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t="s">
        <v>28</v>
      </c>
      <c r="C296" t="s">
        <v>401</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t="s">
        <v>401</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t="s">
        <v>401</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t="s">
        <v>36</v>
      </c>
      <c r="C299" t="s">
        <v>401</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t="s">
        <v>238</v>
      </c>
      <c r="C300" t="s">
        <v>401</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t="s">
        <v>401</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t="s">
        <v>401</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t="s">
        <v>401</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t="s">
        <v>401</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t="s">
        <v>50</v>
      </c>
      <c r="C305" t="s">
        <v>401</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t="s">
        <v>401</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t="s">
        <v>56</v>
      </c>
      <c r="C307" t="s">
        <v>401</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t="s">
        <v>28</v>
      </c>
      <c r="C308" t="s">
        <v>401</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t="s">
        <v>401</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t="s">
        <v>401</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t="s">
        <v>36</v>
      </c>
      <c r="C311" t="s">
        <v>401</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t="s">
        <v>401</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t="s">
        <v>401</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t="s">
        <v>401</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t="s">
        <v>60</v>
      </c>
      <c r="C315" t="s">
        <v>401</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t="s">
        <v>401</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t="s">
        <v>238</v>
      </c>
      <c r="C317" t="s">
        <v>401</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t="s">
        <v>401</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t="s">
        <v>56</v>
      </c>
      <c r="C319" t="s">
        <v>401</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t="s">
        <v>238</v>
      </c>
      <c r="C320" t="s">
        <v>401</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t="s">
        <v>401</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t="s">
        <v>401</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t="s">
        <v>65</v>
      </c>
      <c r="C323" t="s">
        <v>401</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t="s">
        <v>402</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t="s">
        <v>402</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t="s">
        <v>402</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t="s">
        <v>36</v>
      </c>
      <c r="C327" t="s">
        <v>402</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t="s">
        <v>65</v>
      </c>
      <c r="C328" t="s">
        <v>402</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t="s">
        <v>238</v>
      </c>
      <c r="C329" t="s">
        <v>402</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t="s">
        <v>60</v>
      </c>
      <c r="C330" t="s">
        <v>402</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t="s">
        <v>402</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t="s">
        <v>44</v>
      </c>
      <c r="C332" t="s">
        <v>402</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t="s">
        <v>402</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t="s">
        <v>402</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t="s">
        <v>238</v>
      </c>
      <c r="C335" t="s">
        <v>402</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t="s">
        <v>36</v>
      </c>
      <c r="C336" t="s">
        <v>402</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t="s">
        <v>44</v>
      </c>
      <c r="C337" t="s">
        <v>402</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t="s">
        <v>402</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t="s">
        <v>50</v>
      </c>
      <c r="C339" t="s">
        <v>402</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t="s">
        <v>402</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t="s">
        <v>65</v>
      </c>
      <c r="C341" t="s">
        <v>402</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t="s">
        <v>402</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t="s">
        <v>402</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t="s">
        <v>402</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t="s">
        <v>56</v>
      </c>
      <c r="C345" t="s">
        <v>402</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t="s">
        <v>36</v>
      </c>
      <c r="C346" t="s">
        <v>402</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t="s">
        <v>60</v>
      </c>
      <c r="C347" t="s">
        <v>402</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t="s">
        <v>50</v>
      </c>
      <c r="C348" t="s">
        <v>402</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t="s">
        <v>402</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t="s">
        <v>36</v>
      </c>
      <c r="C350" t="s">
        <v>402</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t="s">
        <v>402</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t="s">
        <v>65</v>
      </c>
      <c r="C352" t="s">
        <v>402</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t="s">
        <v>402</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t="s">
        <v>402</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t="s">
        <v>50</v>
      </c>
      <c r="C355" t="s">
        <v>402</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t="s">
        <v>65</v>
      </c>
      <c r="C356" t="s">
        <v>402</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t="s">
        <v>50</v>
      </c>
      <c r="C357" t="s">
        <v>402</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t="s">
        <v>56</v>
      </c>
      <c r="C358" t="s">
        <v>402</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t="s">
        <v>44</v>
      </c>
      <c r="C359" t="s">
        <v>402</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t="s">
        <v>402</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t="s">
        <v>402</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t="s">
        <v>402</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t="s">
        <v>44</v>
      </c>
      <c r="C363" t="s">
        <v>402</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t="s">
        <v>238</v>
      </c>
      <c r="C364" t="s">
        <v>402</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t="s">
        <v>60</v>
      </c>
      <c r="C365" t="s">
        <v>402</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t="s">
        <v>269</v>
      </c>
      <c r="C366" t="s">
        <v>402</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t="s">
        <v>65</v>
      </c>
      <c r="C367" t="s">
        <v>402</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t="s">
        <v>238</v>
      </c>
      <c r="C368" t="s">
        <v>402</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t="s">
        <v>50</v>
      </c>
      <c r="C369" t="s">
        <v>402</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t="s">
        <v>60</v>
      </c>
      <c r="C370" t="s">
        <v>402</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t="s">
        <v>402</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t="s">
        <v>44</v>
      </c>
      <c r="C372" t="s">
        <v>402</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t="s">
        <v>56</v>
      </c>
      <c r="C373" t="s">
        <v>402</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t="s">
        <v>17</v>
      </c>
      <c r="C374" t="s">
        <v>402</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t="s">
        <v>56</v>
      </c>
      <c r="C375" t="s">
        <v>402</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t="s">
        <v>44</v>
      </c>
      <c r="C376" t="s">
        <v>402</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t="s">
        <v>402</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t="s">
        <v>402</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t="s">
        <v>238</v>
      </c>
      <c r="C379" t="s">
        <v>402</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t="s">
        <v>402</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t="s">
        <v>238</v>
      </c>
      <c r="C381" t="s">
        <v>402</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t="s">
        <v>402</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t="s">
        <v>402</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t="s">
        <v>402</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t="s">
        <v>402</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t="s">
        <v>44</v>
      </c>
      <c r="C386" t="s">
        <v>402</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t="s">
        <v>402</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t="s">
        <v>65</v>
      </c>
      <c r="C388" t="s">
        <v>402</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t="s">
        <v>402</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t="s">
        <v>402</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t="s">
        <v>60</v>
      </c>
      <c r="C391" t="s">
        <v>402</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t="s">
        <v>402</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t="s">
        <v>238</v>
      </c>
      <c r="C393" t="s">
        <v>402</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t="s">
        <v>402</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t="s">
        <v>60</v>
      </c>
      <c r="C395" t="s">
        <v>402</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t="s">
        <v>36</v>
      </c>
      <c r="C396" t="s">
        <v>402</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t="s">
        <v>36</v>
      </c>
      <c r="C397" t="s">
        <v>402</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t="s">
        <v>50</v>
      </c>
      <c r="C398" t="s">
        <v>402</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t="s">
        <v>50</v>
      </c>
      <c r="C399" t="s">
        <v>402</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t="s">
        <v>281</v>
      </c>
      <c r="C400" t="s">
        <v>403</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t="s">
        <v>403</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t="s">
        <v>281</v>
      </c>
      <c r="C402" t="s">
        <v>403</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t="s">
        <v>403</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t="s">
        <v>403</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t="s">
        <v>25</v>
      </c>
      <c r="C405" t="s">
        <v>403</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t="s">
        <v>403</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t="s">
        <v>281</v>
      </c>
      <c r="C407" t="s">
        <v>403</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t="s">
        <v>403</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t="s">
        <v>403</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t="s">
        <v>403</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t="s">
        <v>25</v>
      </c>
      <c r="C411" t="s">
        <v>403</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t="s">
        <v>25</v>
      </c>
      <c r="C412" t="s">
        <v>403</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t="s">
        <v>403</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t="s">
        <v>403</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t="s">
        <v>25</v>
      </c>
      <c r="C415" t="s">
        <v>403</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t="s">
        <v>25</v>
      </c>
      <c r="C416" t="s">
        <v>403</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t="s">
        <v>403</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t="s">
        <v>281</v>
      </c>
      <c r="C418" t="s">
        <v>403</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t="s">
        <v>403</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t="s">
        <v>277</v>
      </c>
      <c r="C420" t="s">
        <v>403</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t="s">
        <v>44</v>
      </c>
      <c r="C421" t="s">
        <v>403</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t="s">
        <v>403</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t="s">
        <v>403</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t="s">
        <v>403</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t="s">
        <v>403</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t="s">
        <v>403</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t="s">
        <v>36</v>
      </c>
      <c r="C427" t="s">
        <v>403</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t="s">
        <v>403</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t="s">
        <v>403</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t="s">
        <v>403</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t="s">
        <v>403</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t="s">
        <v>403</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t="s">
        <v>403</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t="s">
        <v>17</v>
      </c>
      <c r="C434" t="s">
        <v>403</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t="s">
        <v>60</v>
      </c>
      <c r="C435" t="s">
        <v>403</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t="s">
        <v>277</v>
      </c>
      <c r="C436" t="s">
        <v>403</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t="s">
        <v>403</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t="s">
        <v>403</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t="s">
        <v>403</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t="s">
        <v>403</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t="s">
        <v>277</v>
      </c>
      <c r="C441" t="s">
        <v>403</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t="s">
        <v>60</v>
      </c>
      <c r="C442" t="s">
        <v>403</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t="s">
        <v>167</v>
      </c>
      <c r="C443" t="s">
        <v>403</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t="s">
        <v>403</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t="s">
        <v>60</v>
      </c>
      <c r="C445" t="s">
        <v>403</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t="s">
        <v>403</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t="s">
        <v>403</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t="s">
        <v>403</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t="s">
        <v>403</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t="s">
        <v>403</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t="s">
        <v>403</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t="s">
        <v>403</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t="s">
        <v>403</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t="s">
        <v>403</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t="s">
        <v>403</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t="s">
        <v>403</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t="s">
        <v>403</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t="s">
        <v>403</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t="s">
        <v>403</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t="s">
        <v>411</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t="s">
        <v>411</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t="s">
        <v>411</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t="s">
        <v>65</v>
      </c>
      <c r="C463" t="s">
        <v>411</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t="s">
        <v>411</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t="s">
        <v>411</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t="s">
        <v>411</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t="s">
        <v>411</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t="s">
        <v>167</v>
      </c>
      <c r="C468" t="s">
        <v>411</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t="s">
        <v>411</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t="s">
        <v>238</v>
      </c>
      <c r="C470" t="s">
        <v>411</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t="s">
        <v>411</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t="s">
        <v>44</v>
      </c>
      <c r="C472" t="s">
        <v>411</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t="s">
        <v>234</v>
      </c>
      <c r="C473" t="s">
        <v>411</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t="s">
        <v>411</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t="s">
        <v>167</v>
      </c>
      <c r="C475" t="s">
        <v>411</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t="s">
        <v>411</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t="s">
        <v>411</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t="s">
        <v>411</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t="s">
        <v>411</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t="s">
        <v>411</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t="s">
        <v>411</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t="s">
        <v>411</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t="s">
        <v>44</v>
      </c>
      <c r="C483" t="s">
        <v>411</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t="s">
        <v>65</v>
      </c>
      <c r="C484" t="s">
        <v>411</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t="s">
        <v>411</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t="s">
        <v>411</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t="s">
        <v>50</v>
      </c>
      <c r="C487" t="s">
        <v>411</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t="s">
        <v>411</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t="s">
        <v>411</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t="s">
        <v>411</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t="s">
        <v>411</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t="s">
        <v>411</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t="s">
        <v>411</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t="s">
        <v>28</v>
      </c>
      <c r="C494" t="s">
        <v>411</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t="s">
        <v>411</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t="s">
        <v>65</v>
      </c>
      <c r="C496" t="s">
        <v>411</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t="s">
        <v>411</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t="s">
        <v>44</v>
      </c>
      <c r="C498" t="s">
        <v>411</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t="s">
        <v>411</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t="s">
        <v>411</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t="s">
        <v>65</v>
      </c>
      <c r="C501" t="s">
        <v>411</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t="s">
        <v>50</v>
      </c>
      <c r="C502" t="s">
        <v>411</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t="s">
        <v>269</v>
      </c>
      <c r="C503" t="s">
        <v>411</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t="s">
        <v>44</v>
      </c>
      <c r="C504" t="s">
        <v>411</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t="s">
        <v>65</v>
      </c>
      <c r="C505" t="s">
        <v>411</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t="s">
        <v>60</v>
      </c>
      <c r="C506" t="s">
        <v>411</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t="s">
        <v>269</v>
      </c>
      <c r="C507" t="s">
        <v>411</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t="s">
        <v>411</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t="s">
        <v>411</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t="s">
        <v>60</v>
      </c>
      <c r="C510" t="s">
        <v>411</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t="s">
        <v>28</v>
      </c>
      <c r="C511" t="s">
        <v>411</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t="s">
        <v>44</v>
      </c>
      <c r="C512" t="s">
        <v>411</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t="s">
        <v>411</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t="s">
        <v>60</v>
      </c>
      <c r="C514" t="s">
        <v>411</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t="s">
        <v>44</v>
      </c>
      <c r="C515" t="s">
        <v>411</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t="s">
        <v>238</v>
      </c>
      <c r="C516" t="s">
        <v>411</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t="s">
        <v>411</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t="s">
        <v>411</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t="s">
        <v>44</v>
      </c>
      <c r="C519" t="s">
        <v>404</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t="s">
        <v>404</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t="s">
        <v>404</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t="s">
        <v>404</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t="s">
        <v>404</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t="s">
        <v>322</v>
      </c>
      <c r="C524" t="s">
        <v>404</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t="s">
        <v>404</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t="s">
        <v>60</v>
      </c>
      <c r="C526" t="s">
        <v>404</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t="s">
        <v>404</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t="s">
        <v>28</v>
      </c>
      <c r="C528" t="s">
        <v>404</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t="s">
        <v>404</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t="s">
        <v>404</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t="s">
        <v>404</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t="s">
        <v>404</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t="s">
        <v>404</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t="s">
        <v>404</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t="s">
        <v>404</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t="s">
        <v>404</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t="s">
        <v>322</v>
      </c>
      <c r="C537" t="s">
        <v>404</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t="s">
        <v>404</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t="s">
        <v>404</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t="s">
        <v>404</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t="s">
        <v>404</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t="s">
        <v>404</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t="s">
        <v>404</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t="s">
        <v>404</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t="s">
        <v>404</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t="s">
        <v>404</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t="s">
        <v>404</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t="s">
        <v>404</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t="s">
        <v>404</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t="s">
        <v>404</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t="s">
        <v>404</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t="s">
        <v>404</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t="s">
        <v>404</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t="s">
        <v>404</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t="s">
        <v>404</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t="s">
        <v>404</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t="s">
        <v>404</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t="s">
        <v>234</v>
      </c>
      <c r="C558" t="s">
        <v>404</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t="s">
        <v>404</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t="s">
        <v>404</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t="s">
        <v>234</v>
      </c>
      <c r="C561" t="s">
        <v>404</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t="s">
        <v>404</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t="s">
        <v>50</v>
      </c>
      <c r="C563" t="s">
        <v>404</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t="s">
        <v>28</v>
      </c>
      <c r="C564" t="s">
        <v>404</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t="s">
        <v>404</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t="s">
        <v>404</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t="s">
        <v>404</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t="s">
        <v>404</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t="s">
        <v>404</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t="s">
        <v>404</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t="s">
        <v>234</v>
      </c>
      <c r="C571" t="s">
        <v>404</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t="s">
        <v>404</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t="s">
        <v>404</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t="s">
        <v>404</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t="s">
        <v>404</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t="s">
        <v>404</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t="s">
        <v>404</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t="s">
        <v>17</v>
      </c>
      <c r="C578" t="s">
        <v>404</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t="s">
        <v>405</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t="s">
        <v>405</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t="s">
        <v>322</v>
      </c>
      <c r="C581" t="s">
        <v>405</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t="s">
        <v>405</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t="s">
        <v>343</v>
      </c>
      <c r="C583" t="s">
        <v>405</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t="s">
        <v>405</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t="s">
        <v>405</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t="s">
        <v>224</v>
      </c>
      <c r="C586" t="s">
        <v>405</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t="s">
        <v>405</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t="s">
        <v>405</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t="s">
        <v>405</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t="s">
        <v>405</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t="s">
        <v>405</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t="s">
        <v>405</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t="s">
        <v>36</v>
      </c>
      <c r="C593" t="s">
        <v>405</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t="s">
        <v>405</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t="s">
        <v>405</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t="s">
        <v>36</v>
      </c>
      <c r="C596" t="s">
        <v>405</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t="s">
        <v>405</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t="s">
        <v>405</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t="s">
        <v>60</v>
      </c>
      <c r="C599" t="s">
        <v>405</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t="s">
        <v>405</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t="s">
        <v>405</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t="s">
        <v>405</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t="s">
        <v>405</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t="s">
        <v>322</v>
      </c>
      <c r="C604" t="s">
        <v>405</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t="s">
        <v>405</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t="s">
        <v>405</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t="s">
        <v>238</v>
      </c>
      <c r="C607" t="s">
        <v>405</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t="s">
        <v>405</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t="s">
        <v>405</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t="s">
        <v>405</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t="s">
        <v>405</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t="s">
        <v>322</v>
      </c>
      <c r="C612" t="s">
        <v>405</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t="s">
        <v>405</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t="s">
        <v>405</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t="s">
        <v>44</v>
      </c>
      <c r="C615" t="s">
        <v>405</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t="s">
        <v>405</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t="s">
        <v>36</v>
      </c>
      <c r="C617" t="s">
        <v>405</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t="s">
        <v>405</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t="s">
        <v>36</v>
      </c>
      <c r="C619" t="s">
        <v>405</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t="s">
        <v>405</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t="s">
        <v>405</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t="s">
        <v>36</v>
      </c>
      <c r="C622" t="s">
        <v>405</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t="s">
        <v>405</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t="s">
        <v>405</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t="s">
        <v>60</v>
      </c>
      <c r="C625" t="s">
        <v>405</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t="s">
        <v>405</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t="s">
        <v>405</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t="s">
        <v>405</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t="s">
        <v>36</v>
      </c>
      <c r="C629" t="s">
        <v>405</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t="s">
        <v>405</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t="s">
        <v>405</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t="s">
        <v>405</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t="s">
        <v>36</v>
      </c>
      <c r="C633" t="s">
        <v>405</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t="s">
        <v>405</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t="s">
        <v>17</v>
      </c>
      <c r="C635" t="s">
        <v>405</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t="s">
        <v>405</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t="s">
        <v>60</v>
      </c>
      <c r="C637" t="s">
        <v>405</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t="s">
        <v>406</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t="s">
        <v>406</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t="s">
        <v>406</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t="s">
        <v>406</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t="s">
        <v>406</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t="s">
        <v>406</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t="s">
        <v>406</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t="s">
        <v>406</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t="s">
        <v>406</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t="s">
        <v>406</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t="s">
        <v>406</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t="s">
        <v>406</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t="s">
        <v>406</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t="s">
        <v>406</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t="s">
        <v>406</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t="s">
        <v>28</v>
      </c>
      <c r="C653" t="s">
        <v>406</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t="s">
        <v>406</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t="s">
        <v>406</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t="s">
        <v>406</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t="s">
        <v>406</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t="s">
        <v>56</v>
      </c>
      <c r="C658" t="s">
        <v>406</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t="s">
        <v>406</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t="s">
        <v>406</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t="s">
        <v>406</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t="s">
        <v>406</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t="s">
        <v>406</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t="s">
        <v>406</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t="s">
        <v>56</v>
      </c>
      <c r="C665" t="s">
        <v>406</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t="s">
        <v>406</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t="s">
        <v>406</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t="s">
        <v>406</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t="s">
        <v>406</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t="s">
        <v>406</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t="s">
        <v>406</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t="s">
        <v>406</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t="s">
        <v>60</v>
      </c>
      <c r="C673" t="s">
        <v>406</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t="s">
        <v>406</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t="s">
        <v>406</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t="s">
        <v>406</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t="s">
        <v>56</v>
      </c>
      <c r="C677" t="s">
        <v>406</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t="s">
        <v>406</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t="s">
        <v>36</v>
      </c>
      <c r="C679" t="s">
        <v>406</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t="s">
        <v>56</v>
      </c>
      <c r="C680" t="s">
        <v>406</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t="s">
        <v>406</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t="s">
        <v>406</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t="s">
        <v>406</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t="s">
        <v>406</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t="s">
        <v>406</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t="s">
        <v>406</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t="s">
        <v>406</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t="s">
        <v>406</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t="s">
        <v>406</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t="s">
        <v>56</v>
      </c>
      <c r="C690" t="s">
        <v>406</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t="s">
        <v>60</v>
      </c>
      <c r="C691" t="s">
        <v>406</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t="s">
        <v>36</v>
      </c>
      <c r="C692" t="s">
        <v>406</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t="s">
        <v>406</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t="s">
        <v>406</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t="s">
        <v>406</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t="s">
        <v>406</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t="s">
        <v>406</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t="s">
        <v>65</v>
      </c>
      <c r="C698" t="s">
        <v>407</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t="s">
        <v>50</v>
      </c>
      <c r="C699" t="s">
        <v>407</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t="s">
        <v>44</v>
      </c>
      <c r="C700" t="s">
        <v>407</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t="s">
        <v>56</v>
      </c>
      <c r="C701" t="s">
        <v>407</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t="s">
        <v>36</v>
      </c>
      <c r="C702" t="s">
        <v>407</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t="s">
        <v>50</v>
      </c>
      <c r="C703" t="s">
        <v>407</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t="s">
        <v>343</v>
      </c>
      <c r="C704" t="s">
        <v>407</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t="s">
        <v>60</v>
      </c>
      <c r="C705" t="s">
        <v>407</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t="s">
        <v>28</v>
      </c>
      <c r="C706" t="s">
        <v>407</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t="s">
        <v>36</v>
      </c>
      <c r="C707" t="s">
        <v>407</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t="s">
        <v>60</v>
      </c>
      <c r="C708" t="s">
        <v>407</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t="s">
        <v>65</v>
      </c>
      <c r="C709" t="s">
        <v>407</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t="s">
        <v>28</v>
      </c>
      <c r="C710" t="s">
        <v>407</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t="s">
        <v>56</v>
      </c>
      <c r="C711" t="s">
        <v>407</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t="s">
        <v>44</v>
      </c>
      <c r="C712" t="s">
        <v>407</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t="s">
        <v>36</v>
      </c>
      <c r="C713" t="s">
        <v>407</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t="s">
        <v>343</v>
      </c>
      <c r="C714" t="s">
        <v>407</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t="s">
        <v>65</v>
      </c>
      <c r="C715" t="s">
        <v>407</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t="s">
        <v>60</v>
      </c>
      <c r="C716" t="s">
        <v>407</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t="s">
        <v>343</v>
      </c>
      <c r="C717" t="s">
        <v>407</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t="s">
        <v>56</v>
      </c>
      <c r="C718" t="s">
        <v>407</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t="s">
        <v>28</v>
      </c>
      <c r="C719" t="s">
        <v>407</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t="s">
        <v>65</v>
      </c>
      <c r="C720" t="s">
        <v>407</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t="s">
        <v>44</v>
      </c>
      <c r="C721" t="s">
        <v>407</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t="s">
        <v>56</v>
      </c>
      <c r="C722" t="s">
        <v>407</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t="s">
        <v>50</v>
      </c>
      <c r="C723" t="s">
        <v>407</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t="s">
        <v>44</v>
      </c>
      <c r="C724" t="s">
        <v>407</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t="s">
        <v>28</v>
      </c>
      <c r="C725" t="s">
        <v>407</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t="s">
        <v>50</v>
      </c>
      <c r="C726" t="s">
        <v>407</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t="s">
        <v>60</v>
      </c>
      <c r="C727" t="s">
        <v>407</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t="s">
        <v>44</v>
      </c>
      <c r="C728" t="s">
        <v>407</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t="s">
        <v>28</v>
      </c>
      <c r="C729" t="s">
        <v>407</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t="s">
        <v>60</v>
      </c>
      <c r="C730" t="s">
        <v>407</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t="s">
        <v>36</v>
      </c>
      <c r="C731" t="s">
        <v>407</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t="s">
        <v>50</v>
      </c>
      <c r="C732" t="s">
        <v>407</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t="s">
        <v>56</v>
      </c>
      <c r="C733" t="s">
        <v>407</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t="s">
        <v>36</v>
      </c>
      <c r="C734" t="s">
        <v>407</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t="s">
        <v>60</v>
      </c>
      <c r="C735" t="s">
        <v>407</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t="s">
        <v>343</v>
      </c>
      <c r="C736" t="s">
        <v>407</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t="s">
        <v>56</v>
      </c>
      <c r="C737" t="s">
        <v>407</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t="s">
        <v>65</v>
      </c>
      <c r="C738" t="s">
        <v>407</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t="s">
        <v>343</v>
      </c>
      <c r="C739" t="s">
        <v>407</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t="s">
        <v>50</v>
      </c>
      <c r="C740" t="s">
        <v>407</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t="s">
        <v>65</v>
      </c>
      <c r="C741" t="s">
        <v>407</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t="s">
        <v>56</v>
      </c>
      <c r="C742" t="s">
        <v>407</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t="s">
        <v>36</v>
      </c>
      <c r="C743" t="s">
        <v>407</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t="s">
        <v>50</v>
      </c>
      <c r="C744" t="s">
        <v>407</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t="s">
        <v>60</v>
      </c>
      <c r="C745" t="s">
        <v>407</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t="s">
        <v>343</v>
      </c>
      <c r="C746" t="s">
        <v>407</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t="s">
        <v>65</v>
      </c>
      <c r="C747" t="s">
        <v>407</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t="s">
        <v>44</v>
      </c>
      <c r="C748" t="s">
        <v>407</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t="s">
        <v>28</v>
      </c>
      <c r="C749" t="s">
        <v>407</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t="s">
        <v>36</v>
      </c>
      <c r="C750" t="s">
        <v>407</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t="s">
        <v>343</v>
      </c>
      <c r="C751" t="s">
        <v>407</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t="s">
        <v>28</v>
      </c>
      <c r="C752" t="s">
        <v>407</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t="s">
        <v>44</v>
      </c>
      <c r="C753" t="s">
        <v>407</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t="s">
        <v>65</v>
      </c>
      <c r="C754" t="s">
        <v>407</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t="s">
        <v>234</v>
      </c>
      <c r="C755" t="s">
        <v>407</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t="s">
        <v>234</v>
      </c>
      <c r="C756" t="s">
        <v>407</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t="s">
        <v>60</v>
      </c>
      <c r="C757" t="s">
        <v>407</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t="s">
        <v>281</v>
      </c>
      <c r="C758" t="s">
        <v>408</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t="s">
        <v>388</v>
      </c>
      <c r="C759" t="s">
        <v>408</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t="s">
        <v>281</v>
      </c>
      <c r="C760" t="s">
        <v>408</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t="s">
        <v>389</v>
      </c>
      <c r="C761" t="s">
        <v>408</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t="s">
        <v>389</v>
      </c>
      <c r="C762" t="s">
        <v>408</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t="s">
        <v>281</v>
      </c>
      <c r="C763" t="s">
        <v>408</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t="s">
        <v>388</v>
      </c>
      <c r="C764" t="s">
        <v>408</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t="s">
        <v>281</v>
      </c>
      <c r="C765" t="s">
        <v>408</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t="s">
        <v>389</v>
      </c>
      <c r="C766" t="s">
        <v>408</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t="s">
        <v>281</v>
      </c>
      <c r="C767" t="s">
        <v>408</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t="s">
        <v>389</v>
      </c>
      <c r="C768" t="s">
        <v>408</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t="s">
        <v>281</v>
      </c>
      <c r="C769" t="s">
        <v>408</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t="s">
        <v>388</v>
      </c>
      <c r="C770" t="s">
        <v>408</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t="s">
        <v>281</v>
      </c>
      <c r="C771" t="s">
        <v>408</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t="s">
        <v>281</v>
      </c>
      <c r="C772" t="s">
        <v>408</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t="s">
        <v>388</v>
      </c>
      <c r="C773" t="s">
        <v>408</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t="s">
        <v>281</v>
      </c>
      <c r="C774" t="s">
        <v>408</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t="s">
        <v>389</v>
      </c>
      <c r="C775" t="s">
        <v>408</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t="s">
        <v>388</v>
      </c>
      <c r="C776" t="s">
        <v>408</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t="s">
        <v>281</v>
      </c>
      <c r="C777" t="s">
        <v>408</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t="s">
        <v>281</v>
      </c>
      <c r="C778" t="s">
        <v>408</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t="s">
        <v>388</v>
      </c>
      <c r="C779" t="s">
        <v>408</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t="s">
        <v>281</v>
      </c>
      <c r="C780" t="s">
        <v>408</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t="s">
        <v>389</v>
      </c>
      <c r="C781" t="s">
        <v>408</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t="s">
        <v>388</v>
      </c>
      <c r="C782" t="s">
        <v>408</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t="s">
        <v>388</v>
      </c>
      <c r="C783" t="s">
        <v>408</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t="s">
        <v>388</v>
      </c>
      <c r="C784" t="s">
        <v>408</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t="s">
        <v>388</v>
      </c>
      <c r="C785" t="s">
        <v>408</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t="s">
        <v>389</v>
      </c>
      <c r="C786" t="s">
        <v>408</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t="s">
        <v>389</v>
      </c>
      <c r="C787" t="s">
        <v>408</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t="s">
        <v>388</v>
      </c>
      <c r="C788" t="s">
        <v>408</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t="s">
        <v>281</v>
      </c>
      <c r="C789" t="s">
        <v>408</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t="s">
        <v>388</v>
      </c>
      <c r="C790" t="s">
        <v>408</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t="s">
        <v>388</v>
      </c>
      <c r="C791" t="s">
        <v>408</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t="s">
        <v>281</v>
      </c>
      <c r="C792" t="s">
        <v>408</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t="s">
        <v>389</v>
      </c>
      <c r="C793" t="s">
        <v>408</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t="s">
        <v>388</v>
      </c>
      <c r="C794" t="s">
        <v>408</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t="s">
        <v>281</v>
      </c>
      <c r="C795" t="s">
        <v>408</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t="s">
        <v>388</v>
      </c>
      <c r="C796" t="s">
        <v>408</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t="s">
        <v>389</v>
      </c>
      <c r="C797" t="s">
        <v>408</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t="s">
        <v>281</v>
      </c>
      <c r="C798" t="s">
        <v>408</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t="s">
        <v>281</v>
      </c>
      <c r="C799" t="s">
        <v>408</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t="s">
        <v>388</v>
      </c>
      <c r="C800" t="s">
        <v>408</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t="s">
        <v>388</v>
      </c>
      <c r="C801" t="s">
        <v>408</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t="s">
        <v>388</v>
      </c>
      <c r="C802" t="s">
        <v>408</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t="s">
        <v>281</v>
      </c>
      <c r="C803" t="s">
        <v>408</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t="s">
        <v>389</v>
      </c>
      <c r="C804" t="s">
        <v>408</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t="s">
        <v>388</v>
      </c>
      <c r="C805" t="s">
        <v>408</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t="s">
        <v>389</v>
      </c>
      <c r="C806" t="s">
        <v>408</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t="s">
        <v>281</v>
      </c>
      <c r="C807" t="s">
        <v>408</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t="s">
        <v>388</v>
      </c>
      <c r="C808" t="s">
        <v>408</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t="s">
        <v>388</v>
      </c>
      <c r="C809" t="s">
        <v>408</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t="s">
        <v>388</v>
      </c>
      <c r="C810" t="s">
        <v>408</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t="s">
        <v>281</v>
      </c>
      <c r="C811" t="s">
        <v>408</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t="s">
        <v>388</v>
      </c>
      <c r="C812" t="s">
        <v>408</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t="s">
        <v>388</v>
      </c>
      <c r="C813" t="s">
        <v>408</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t="s">
        <v>388</v>
      </c>
      <c r="C814" t="s">
        <v>408</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t="s">
        <v>281</v>
      </c>
      <c r="C815" t="s">
        <v>408</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t="s">
        <v>281</v>
      </c>
      <c r="C816" t="s">
        <v>408</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t="s">
        <v>388</v>
      </c>
      <c r="C817" t="s">
        <v>408</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honeticPr fontId="20"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8DEF4-6504-466F-8CD2-77992A67A4AF}">
  <dimension ref="A3:A16"/>
  <sheetViews>
    <sheetView tabSelected="1" workbookViewId="0">
      <selection activeCell="I19" sqref="I19"/>
    </sheetView>
  </sheetViews>
  <sheetFormatPr defaultRowHeight="15" x14ac:dyDescent="0.25"/>
  <sheetData>
    <row r="3" spans="1:1" x14ac:dyDescent="0.25">
      <c r="A3" t="s">
        <v>447</v>
      </c>
    </row>
    <row r="5" spans="1:1" ht="17.25" x14ac:dyDescent="0.3">
      <c r="A5" s="16" t="s">
        <v>448</v>
      </c>
    </row>
    <row r="7" spans="1:1" ht="17.25" x14ac:dyDescent="0.3">
      <c r="A7" s="16" t="s">
        <v>449</v>
      </c>
    </row>
    <row r="9" spans="1:1" x14ac:dyDescent="0.25">
      <c r="A9" t="s">
        <v>451</v>
      </c>
    </row>
    <row r="10" spans="1:1" x14ac:dyDescent="0.25">
      <c r="A10" t="s">
        <v>452</v>
      </c>
    </row>
    <row r="11" spans="1:1" x14ac:dyDescent="0.25">
      <c r="A11" t="s">
        <v>453</v>
      </c>
    </row>
    <row r="12" spans="1:1" x14ac:dyDescent="0.25">
      <c r="A12" t="s">
        <v>454</v>
      </c>
    </row>
    <row r="13" spans="1:1" x14ac:dyDescent="0.25">
      <c r="A13" t="s">
        <v>455</v>
      </c>
    </row>
    <row r="14" spans="1:1" x14ac:dyDescent="0.25">
      <c r="A14" t="s">
        <v>456</v>
      </c>
    </row>
    <row r="16" spans="1:1" ht="17.25" x14ac:dyDescent="0.3">
      <c r="A16" s="16" t="s">
        <v>450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AA112-5C51-4211-AF19-EEE22FD6BE34}">
  <dimension ref="A1:E14"/>
  <sheetViews>
    <sheetView workbookViewId="0">
      <selection sqref="A1:E14"/>
    </sheetView>
  </sheetViews>
  <sheetFormatPr defaultColWidth="25.85546875" defaultRowHeight="15" x14ac:dyDescent="0.25"/>
  <sheetData>
    <row r="1" spans="1:5" ht="16.5" thickBot="1" x14ac:dyDescent="0.3">
      <c r="A1" s="2" t="s">
        <v>398</v>
      </c>
      <c r="B1" s="2" t="s">
        <v>412</v>
      </c>
      <c r="C1" s="2" t="s">
        <v>413</v>
      </c>
      <c r="D1" s="3" t="s">
        <v>414</v>
      </c>
      <c r="E1" s="2" t="s">
        <v>415</v>
      </c>
    </row>
    <row r="2" spans="1:5" ht="15.75" thickBot="1" x14ac:dyDescent="0.3">
      <c r="A2" s="4" t="s">
        <v>408</v>
      </c>
      <c r="B2" s="4" t="s">
        <v>47</v>
      </c>
      <c r="C2" s="4" t="s">
        <v>373</v>
      </c>
      <c r="D2" s="4" t="s">
        <v>416</v>
      </c>
      <c r="E2" s="4" t="s">
        <v>417</v>
      </c>
    </row>
    <row r="3" spans="1:5" ht="15.75" thickBot="1" x14ac:dyDescent="0.3">
      <c r="A3" s="4" t="s">
        <v>407</v>
      </c>
      <c r="B3" s="4" t="s">
        <v>47</v>
      </c>
      <c r="C3" s="4" t="s">
        <v>32</v>
      </c>
      <c r="D3" s="4" t="s">
        <v>418</v>
      </c>
      <c r="E3" s="4" t="s">
        <v>419</v>
      </c>
    </row>
    <row r="4" spans="1:5" ht="15.75" thickBot="1" x14ac:dyDescent="0.3">
      <c r="A4" s="4" t="s">
        <v>406</v>
      </c>
      <c r="B4" s="4" t="s">
        <v>32</v>
      </c>
      <c r="C4" s="4" t="s">
        <v>259</v>
      </c>
      <c r="D4" s="4" t="s">
        <v>420</v>
      </c>
      <c r="E4" s="4" t="s">
        <v>421</v>
      </c>
    </row>
    <row r="5" spans="1:5" ht="15.75" thickBot="1" x14ac:dyDescent="0.3">
      <c r="A5" s="4" t="s">
        <v>405</v>
      </c>
      <c r="B5" s="4" t="s">
        <v>47</v>
      </c>
      <c r="C5" s="4" t="s">
        <v>317</v>
      </c>
      <c r="D5" s="4" t="s">
        <v>422</v>
      </c>
      <c r="E5" s="4" t="s">
        <v>423</v>
      </c>
    </row>
    <row r="6" spans="1:5" ht="29.25" thickBot="1" x14ac:dyDescent="0.3">
      <c r="A6" s="4" t="s">
        <v>404</v>
      </c>
      <c r="B6" s="4" t="s">
        <v>259</v>
      </c>
      <c r="C6" s="4" t="s">
        <v>20</v>
      </c>
      <c r="D6" s="4" t="s">
        <v>424</v>
      </c>
      <c r="E6" s="4" t="s">
        <v>425</v>
      </c>
    </row>
    <row r="7" spans="1:5" ht="15.75" thickBot="1" x14ac:dyDescent="0.3">
      <c r="A7" s="4" t="s">
        <v>411</v>
      </c>
      <c r="B7" s="4" t="s">
        <v>47</v>
      </c>
      <c r="C7" s="4" t="s">
        <v>32</v>
      </c>
      <c r="D7" s="4" t="s">
        <v>426</v>
      </c>
      <c r="E7" s="4" t="s">
        <v>419</v>
      </c>
    </row>
    <row r="8" spans="1:5" ht="15.75" thickBot="1" x14ac:dyDescent="0.3">
      <c r="A8" s="4" t="s">
        <v>403</v>
      </c>
      <c r="B8" s="4" t="s">
        <v>21</v>
      </c>
      <c r="C8" s="4" t="s">
        <v>31</v>
      </c>
      <c r="D8" s="4" t="s">
        <v>427</v>
      </c>
      <c r="E8" s="4" t="s">
        <v>428</v>
      </c>
    </row>
    <row r="9" spans="1:5" ht="15.75" thickBot="1" x14ac:dyDescent="0.3">
      <c r="A9" s="4" t="s">
        <v>402</v>
      </c>
      <c r="B9" s="4" t="s">
        <v>47</v>
      </c>
      <c r="C9" s="4" t="s">
        <v>32</v>
      </c>
      <c r="D9" s="4" t="s">
        <v>429</v>
      </c>
      <c r="E9" s="4" t="s">
        <v>420</v>
      </c>
    </row>
    <row r="10" spans="1:5" ht="15.75" thickBot="1" x14ac:dyDescent="0.3">
      <c r="A10" s="4" t="s">
        <v>401</v>
      </c>
      <c r="B10" s="4" t="s">
        <v>21</v>
      </c>
      <c r="C10" s="4" t="s">
        <v>32</v>
      </c>
      <c r="D10" s="4" t="s">
        <v>430</v>
      </c>
      <c r="E10" s="4" t="s">
        <v>421</v>
      </c>
    </row>
    <row r="11" spans="1:5" ht="29.25" thickBot="1" x14ac:dyDescent="0.3">
      <c r="A11" s="4" t="s">
        <v>400</v>
      </c>
      <c r="B11" s="4" t="s">
        <v>32</v>
      </c>
      <c r="C11" s="4" t="s">
        <v>20</v>
      </c>
      <c r="D11" s="4" t="s">
        <v>431</v>
      </c>
      <c r="E11" s="4" t="s">
        <v>432</v>
      </c>
    </row>
    <row r="12" spans="1:5" ht="15.75" thickBot="1" x14ac:dyDescent="0.3">
      <c r="A12" s="4" t="s">
        <v>410</v>
      </c>
      <c r="B12" s="4" t="s">
        <v>32</v>
      </c>
      <c r="C12" s="4" t="s">
        <v>47</v>
      </c>
      <c r="D12" s="4" t="s">
        <v>433</v>
      </c>
      <c r="E12" s="4" t="s">
        <v>434</v>
      </c>
    </row>
    <row r="13" spans="1:5" ht="29.25" thickBot="1" x14ac:dyDescent="0.3">
      <c r="A13" s="4" t="s">
        <v>409</v>
      </c>
      <c r="B13" s="4" t="s">
        <v>53</v>
      </c>
      <c r="C13" s="4" t="s">
        <v>20</v>
      </c>
      <c r="D13" s="4" t="s">
        <v>435</v>
      </c>
      <c r="E13" s="4" t="s">
        <v>436</v>
      </c>
    </row>
    <row r="14" spans="1:5" x14ac:dyDescent="0.25">
      <c r="A14" s="5" t="s">
        <v>399</v>
      </c>
      <c r="B14" s="5" t="s">
        <v>40</v>
      </c>
      <c r="C14" s="5" t="s">
        <v>32</v>
      </c>
      <c r="D14" s="5" t="s">
        <v>437</v>
      </c>
      <c r="E14" s="5" t="s">
        <v>420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1F8E-8E32-4F4B-BE41-9289E343591D}">
  <dimension ref="A3:D13"/>
  <sheetViews>
    <sheetView topLeftCell="A19" zoomScaleNormal="100" workbookViewId="0">
      <selection activeCell="J45" sqref="J45"/>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6" t="s">
        <v>441</v>
      </c>
      <c r="B3" s="6" t="s">
        <v>440</v>
      </c>
    </row>
    <row r="4" spans="1:4" x14ac:dyDescent="0.25">
      <c r="A4" s="6" t="s">
        <v>438</v>
      </c>
      <c r="B4" t="s">
        <v>33</v>
      </c>
      <c r="C4" t="s">
        <v>22</v>
      </c>
      <c r="D4" t="s">
        <v>439</v>
      </c>
    </row>
    <row r="5" spans="1:4" x14ac:dyDescent="0.25">
      <c r="A5" s="7" t="s">
        <v>40</v>
      </c>
      <c r="B5" s="8">
        <v>4</v>
      </c>
      <c r="C5" s="8">
        <v>9</v>
      </c>
      <c r="D5" s="8">
        <v>13</v>
      </c>
    </row>
    <row r="6" spans="1:4" x14ac:dyDescent="0.25">
      <c r="A6" s="7" t="s">
        <v>31</v>
      </c>
      <c r="B6" s="8">
        <v>4</v>
      </c>
      <c r="C6" s="8">
        <v>6</v>
      </c>
      <c r="D6" s="8">
        <v>10</v>
      </c>
    </row>
    <row r="7" spans="1:4" x14ac:dyDescent="0.25">
      <c r="A7" s="7" t="s">
        <v>32</v>
      </c>
      <c r="B7" s="8">
        <v>6</v>
      </c>
      <c r="C7" s="8">
        <v>3</v>
      </c>
      <c r="D7" s="8">
        <v>9</v>
      </c>
    </row>
    <row r="8" spans="1:4" x14ac:dyDescent="0.25">
      <c r="A8" s="7" t="s">
        <v>39</v>
      </c>
      <c r="B8" s="8">
        <v>3</v>
      </c>
      <c r="C8" s="8">
        <v>4</v>
      </c>
      <c r="D8" s="8">
        <v>7</v>
      </c>
    </row>
    <row r="9" spans="1:4" x14ac:dyDescent="0.25">
      <c r="A9" s="7" t="s">
        <v>47</v>
      </c>
      <c r="B9" s="8">
        <v>1</v>
      </c>
      <c r="C9" s="8">
        <v>6</v>
      </c>
      <c r="D9" s="8">
        <v>7</v>
      </c>
    </row>
    <row r="10" spans="1:4" x14ac:dyDescent="0.25">
      <c r="A10" s="7" t="s">
        <v>21</v>
      </c>
      <c r="B10" s="8">
        <v>5</v>
      </c>
      <c r="C10" s="8">
        <v>1</v>
      </c>
      <c r="D10" s="8">
        <v>6</v>
      </c>
    </row>
    <row r="11" spans="1:4" x14ac:dyDescent="0.25">
      <c r="A11" s="7" t="s">
        <v>20</v>
      </c>
      <c r="B11" s="8">
        <v>3</v>
      </c>
      <c r="C11" s="8">
        <v>1</v>
      </c>
      <c r="D11" s="8">
        <v>4</v>
      </c>
    </row>
    <row r="12" spans="1:4" x14ac:dyDescent="0.25">
      <c r="A12" s="7" t="s">
        <v>53</v>
      </c>
      <c r="B12" s="8"/>
      <c r="C12" s="8">
        <v>2</v>
      </c>
      <c r="D12" s="8">
        <v>2</v>
      </c>
    </row>
    <row r="13" spans="1:4" x14ac:dyDescent="0.25">
      <c r="A13" s="7" t="s">
        <v>439</v>
      </c>
      <c r="B13" s="8">
        <v>26</v>
      </c>
      <c r="C13" s="8">
        <v>32</v>
      </c>
      <c r="D13" s="8">
        <v>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376D8-7261-4AF8-BB1B-987B814AD529}">
  <dimension ref="A3:B6"/>
  <sheetViews>
    <sheetView zoomScaleNormal="100" workbookViewId="0">
      <selection activeCell="C16" sqref="C16"/>
    </sheetView>
  </sheetViews>
  <sheetFormatPr defaultRowHeight="15" x14ac:dyDescent="0.25"/>
  <cols>
    <col min="1" max="1" width="13.140625" bestFit="1" customWidth="1"/>
    <col min="2" max="3" width="15.42578125" bestFit="1" customWidth="1"/>
    <col min="4" max="4" width="20.140625" bestFit="1" customWidth="1"/>
    <col min="5" max="5" width="15.42578125" bestFit="1" customWidth="1"/>
    <col min="6" max="6" width="25.140625" bestFit="1" customWidth="1"/>
    <col min="7" max="7" width="20.42578125" bestFit="1" customWidth="1"/>
  </cols>
  <sheetData>
    <row r="3" spans="1:2" x14ac:dyDescent="0.25">
      <c r="A3" s="6" t="s">
        <v>438</v>
      </c>
      <c r="B3" t="s">
        <v>442</v>
      </c>
    </row>
    <row r="4" spans="1:2" x14ac:dyDescent="0.25">
      <c r="A4" s="7" t="s">
        <v>33</v>
      </c>
      <c r="B4" s="9">
        <v>0.44827586206896552</v>
      </c>
    </row>
    <row r="5" spans="1:2" x14ac:dyDescent="0.25">
      <c r="A5" s="7" t="s">
        <v>22</v>
      </c>
      <c r="B5" s="9">
        <v>0.55172413793103448</v>
      </c>
    </row>
    <row r="6" spans="1:2" x14ac:dyDescent="0.25">
      <c r="A6" s="7" t="s">
        <v>439</v>
      </c>
      <c r="B6" s="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F9009-3288-4E40-A06A-7D16C84C850E}">
  <dimension ref="A3:D14"/>
  <sheetViews>
    <sheetView zoomScaleNormal="100" workbookViewId="0">
      <selection activeCell="B19" sqref="B19"/>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4" x14ac:dyDescent="0.25">
      <c r="A3" s="6" t="s">
        <v>442</v>
      </c>
      <c r="B3" s="6" t="s">
        <v>440</v>
      </c>
    </row>
    <row r="4" spans="1:4" x14ac:dyDescent="0.25">
      <c r="A4" s="6" t="s">
        <v>438</v>
      </c>
      <c r="B4" t="s">
        <v>33</v>
      </c>
      <c r="C4" t="s">
        <v>22</v>
      </c>
      <c r="D4" t="s">
        <v>439</v>
      </c>
    </row>
    <row r="5" spans="1:4" x14ac:dyDescent="0.25">
      <c r="A5" s="7" t="s">
        <v>73</v>
      </c>
      <c r="B5" s="8"/>
      <c r="C5" s="8">
        <v>4</v>
      </c>
      <c r="D5" s="8">
        <v>4</v>
      </c>
    </row>
    <row r="6" spans="1:4" x14ac:dyDescent="0.25">
      <c r="A6" s="7" t="s">
        <v>38</v>
      </c>
      <c r="B6" s="8">
        <v>2</v>
      </c>
      <c r="C6" s="8">
        <v>4</v>
      </c>
      <c r="D6" s="8">
        <v>6</v>
      </c>
    </row>
    <row r="7" spans="1:4" x14ac:dyDescent="0.25">
      <c r="A7" s="7" t="s">
        <v>46</v>
      </c>
      <c r="B7" s="8">
        <v>2</v>
      </c>
      <c r="C7" s="8">
        <v>4</v>
      </c>
      <c r="D7" s="8">
        <v>6</v>
      </c>
    </row>
    <row r="8" spans="1:4" x14ac:dyDescent="0.25">
      <c r="A8" s="7" t="s">
        <v>67</v>
      </c>
      <c r="B8" s="8">
        <v>4</v>
      </c>
      <c r="C8" s="8">
        <v>3</v>
      </c>
      <c r="D8" s="8">
        <v>7</v>
      </c>
    </row>
    <row r="9" spans="1:4" x14ac:dyDescent="0.25">
      <c r="A9" s="7" t="s">
        <v>62</v>
      </c>
      <c r="B9" s="8">
        <v>4</v>
      </c>
      <c r="C9" s="8">
        <v>3</v>
      </c>
      <c r="D9" s="8">
        <v>7</v>
      </c>
    </row>
    <row r="10" spans="1:4" x14ac:dyDescent="0.25">
      <c r="A10" s="7" t="s">
        <v>52</v>
      </c>
      <c r="B10" s="8">
        <v>6</v>
      </c>
      <c r="C10" s="8">
        <v>1</v>
      </c>
      <c r="D10" s="8">
        <v>7</v>
      </c>
    </row>
    <row r="11" spans="1:4" x14ac:dyDescent="0.25">
      <c r="A11" s="7" t="s">
        <v>58</v>
      </c>
      <c r="B11" s="8">
        <v>3</v>
      </c>
      <c r="C11" s="8">
        <v>4</v>
      </c>
      <c r="D11" s="8">
        <v>7</v>
      </c>
    </row>
    <row r="12" spans="1:4" x14ac:dyDescent="0.25">
      <c r="A12" s="7" t="s">
        <v>30</v>
      </c>
      <c r="B12" s="8">
        <v>4</v>
      </c>
      <c r="C12" s="8">
        <v>3</v>
      </c>
      <c r="D12" s="8">
        <v>7</v>
      </c>
    </row>
    <row r="13" spans="1:4" x14ac:dyDescent="0.25">
      <c r="A13" s="7" t="s">
        <v>19</v>
      </c>
      <c r="B13" s="8">
        <v>1</v>
      </c>
      <c r="C13" s="8">
        <v>6</v>
      </c>
      <c r="D13" s="8">
        <v>7</v>
      </c>
    </row>
    <row r="14" spans="1:4" x14ac:dyDescent="0.25">
      <c r="A14" s="7" t="s">
        <v>439</v>
      </c>
      <c r="B14" s="8">
        <v>26</v>
      </c>
      <c r="C14" s="8">
        <v>32</v>
      </c>
      <c r="D14" s="8">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7196-3510-4C6F-9163-81CEFD1AE7EC}">
  <dimension ref="A3:M44"/>
  <sheetViews>
    <sheetView zoomScaleNormal="100" workbookViewId="0">
      <selection activeCell="F19" sqref="F19"/>
    </sheetView>
  </sheetViews>
  <sheetFormatPr defaultRowHeight="15" x14ac:dyDescent="0.25"/>
  <cols>
    <col min="1" max="1" width="18.7109375" bestFit="1" customWidth="1"/>
    <col min="2" max="2" width="24.28515625" bestFit="1" customWidth="1"/>
  </cols>
  <sheetData>
    <row r="3" spans="1:6" x14ac:dyDescent="0.25">
      <c r="A3" s="6" t="s">
        <v>438</v>
      </c>
      <c r="B3" t="s">
        <v>443</v>
      </c>
      <c r="D3" s="10" t="s">
        <v>444</v>
      </c>
      <c r="E3" s="10"/>
      <c r="F3" s="10" t="s">
        <v>445</v>
      </c>
    </row>
    <row r="4" spans="1:6" x14ac:dyDescent="0.25">
      <c r="A4" s="7" t="s">
        <v>80</v>
      </c>
      <c r="B4" s="8">
        <v>5</v>
      </c>
      <c r="D4" t="str">
        <f>A4</f>
        <v>SE Marsh</v>
      </c>
      <c r="F4">
        <f>GETPIVOTDATA("player_of_match",$A$3,"player_of_match",A4)</f>
        <v>5</v>
      </c>
    </row>
    <row r="5" spans="1:6" x14ac:dyDescent="0.25">
      <c r="A5" s="7" t="s">
        <v>57</v>
      </c>
      <c r="B5" s="8">
        <v>4</v>
      </c>
      <c r="D5" t="str">
        <f t="shared" ref="D5:D13" si="0">A5</f>
        <v>SR Watson</v>
      </c>
      <c r="F5">
        <f t="shared" ref="F5:F13" si="1">GETPIVOTDATA("player_of_match",$A$3,"player_of_match",A5)</f>
        <v>4</v>
      </c>
    </row>
    <row r="6" spans="1:6" x14ac:dyDescent="0.25">
      <c r="A6" s="7" t="s">
        <v>68</v>
      </c>
      <c r="B6" s="8">
        <v>4</v>
      </c>
      <c r="D6" t="str">
        <f t="shared" si="0"/>
        <v>YK Pathan</v>
      </c>
      <c r="F6">
        <f t="shared" si="1"/>
        <v>4</v>
      </c>
    </row>
    <row r="7" spans="1:6" x14ac:dyDescent="0.25">
      <c r="A7" s="7" t="s">
        <v>98</v>
      </c>
      <c r="B7" s="8">
        <v>2</v>
      </c>
      <c r="D7" t="str">
        <f t="shared" si="0"/>
        <v>M Ntini</v>
      </c>
      <c r="F7">
        <f t="shared" si="1"/>
        <v>2</v>
      </c>
    </row>
    <row r="8" spans="1:6" x14ac:dyDescent="0.25">
      <c r="A8" s="7" t="s">
        <v>85</v>
      </c>
      <c r="B8" s="8">
        <v>2</v>
      </c>
      <c r="D8" t="str">
        <f t="shared" si="0"/>
        <v>Sohail Tanvir</v>
      </c>
      <c r="F8">
        <f t="shared" si="1"/>
        <v>2</v>
      </c>
    </row>
    <row r="9" spans="1:6" x14ac:dyDescent="0.25">
      <c r="A9" s="7" t="s">
        <v>84</v>
      </c>
      <c r="B9" s="8">
        <v>2</v>
      </c>
      <c r="D9" t="str">
        <f t="shared" si="0"/>
        <v>SM Pollock</v>
      </c>
      <c r="F9">
        <f t="shared" si="1"/>
        <v>2</v>
      </c>
    </row>
    <row r="10" spans="1:6" x14ac:dyDescent="0.25">
      <c r="A10" s="7" t="s">
        <v>72</v>
      </c>
      <c r="B10" s="8">
        <v>2</v>
      </c>
      <c r="D10" t="str">
        <f t="shared" si="0"/>
        <v>AC Gilchrist</v>
      </c>
      <c r="F10">
        <f t="shared" si="1"/>
        <v>2</v>
      </c>
    </row>
    <row r="11" spans="1:6" x14ac:dyDescent="0.25">
      <c r="A11" s="7" t="s">
        <v>88</v>
      </c>
      <c r="B11" s="8">
        <v>2</v>
      </c>
      <c r="D11" t="str">
        <f t="shared" si="0"/>
        <v>SC Ganguly</v>
      </c>
      <c r="F11">
        <f t="shared" si="1"/>
        <v>2</v>
      </c>
    </row>
    <row r="12" spans="1:6" x14ac:dyDescent="0.25">
      <c r="A12" s="7" t="s">
        <v>78</v>
      </c>
      <c r="B12" s="8">
        <v>2</v>
      </c>
      <c r="D12" t="str">
        <f t="shared" si="0"/>
        <v>ST Jayasuriya</v>
      </c>
      <c r="F12">
        <f t="shared" si="1"/>
        <v>2</v>
      </c>
    </row>
    <row r="13" spans="1:6" x14ac:dyDescent="0.25">
      <c r="A13" s="7" t="s">
        <v>76</v>
      </c>
      <c r="B13" s="8">
        <v>2</v>
      </c>
      <c r="D13" t="str">
        <f t="shared" si="0"/>
        <v>MS Dhoni</v>
      </c>
      <c r="F13">
        <f t="shared" si="1"/>
        <v>2</v>
      </c>
    </row>
    <row r="14" spans="1:6" x14ac:dyDescent="0.25">
      <c r="A14" s="7" t="s">
        <v>61</v>
      </c>
      <c r="B14" s="8">
        <v>2</v>
      </c>
    </row>
    <row r="15" spans="1:6" x14ac:dyDescent="0.25">
      <c r="A15" s="7" t="s">
        <v>81</v>
      </c>
      <c r="B15" s="8">
        <v>1</v>
      </c>
    </row>
    <row r="16" spans="1:6" x14ac:dyDescent="0.25">
      <c r="A16" s="7" t="s">
        <v>99</v>
      </c>
      <c r="B16" s="8">
        <v>1</v>
      </c>
    </row>
    <row r="17" spans="1:13" x14ac:dyDescent="0.25">
      <c r="A17" s="7" t="s">
        <v>105</v>
      </c>
      <c r="B17" s="8">
        <v>1</v>
      </c>
    </row>
    <row r="18" spans="1:13" x14ac:dyDescent="0.25">
      <c r="A18" s="7" t="s">
        <v>102</v>
      </c>
      <c r="B18" s="8">
        <v>1</v>
      </c>
    </row>
    <row r="19" spans="1:13" x14ac:dyDescent="0.25">
      <c r="A19" s="7" t="s">
        <v>82</v>
      </c>
      <c r="B19" s="8">
        <v>1</v>
      </c>
      <c r="M19" s="11">
        <v>1.6458333333333333</v>
      </c>
    </row>
    <row r="20" spans="1:13" x14ac:dyDescent="0.25">
      <c r="A20" s="7" t="s">
        <v>70</v>
      </c>
      <c r="B20" s="8">
        <v>1</v>
      </c>
    </row>
    <row r="21" spans="1:13" x14ac:dyDescent="0.25">
      <c r="A21" s="7" t="s">
        <v>97</v>
      </c>
      <c r="B21" s="8">
        <v>1</v>
      </c>
    </row>
    <row r="22" spans="1:13" x14ac:dyDescent="0.25">
      <c r="A22" s="7" t="s">
        <v>69</v>
      </c>
      <c r="B22" s="8">
        <v>1</v>
      </c>
    </row>
    <row r="23" spans="1:13" x14ac:dyDescent="0.25">
      <c r="A23" s="7" t="s">
        <v>51</v>
      </c>
      <c r="B23" s="8">
        <v>1</v>
      </c>
    </row>
    <row r="24" spans="1:13" x14ac:dyDescent="0.25">
      <c r="A24" s="7" t="s">
        <v>101</v>
      </c>
      <c r="B24" s="8">
        <v>1</v>
      </c>
    </row>
    <row r="25" spans="1:13" x14ac:dyDescent="0.25">
      <c r="A25" s="7" t="s">
        <v>79</v>
      </c>
      <c r="B25" s="8">
        <v>1</v>
      </c>
    </row>
    <row r="26" spans="1:13" x14ac:dyDescent="0.25">
      <c r="A26" s="7" t="s">
        <v>90</v>
      </c>
      <c r="B26" s="8">
        <v>1</v>
      </c>
    </row>
    <row r="27" spans="1:13" x14ac:dyDescent="0.25">
      <c r="A27" s="7" t="s">
        <v>86</v>
      </c>
      <c r="B27" s="8">
        <v>1</v>
      </c>
    </row>
    <row r="28" spans="1:13" x14ac:dyDescent="0.25">
      <c r="A28" s="7" t="s">
        <v>87</v>
      </c>
      <c r="B28" s="8">
        <v>1</v>
      </c>
    </row>
    <row r="29" spans="1:13" x14ac:dyDescent="0.25">
      <c r="A29" s="7" t="s">
        <v>89</v>
      </c>
      <c r="B29" s="8">
        <v>1</v>
      </c>
    </row>
    <row r="30" spans="1:13" x14ac:dyDescent="0.25">
      <c r="A30" s="7" t="s">
        <v>104</v>
      </c>
      <c r="B30" s="8">
        <v>1</v>
      </c>
    </row>
    <row r="31" spans="1:13" x14ac:dyDescent="0.25">
      <c r="A31" s="7" t="s">
        <v>92</v>
      </c>
      <c r="B31" s="8">
        <v>1</v>
      </c>
    </row>
    <row r="32" spans="1:13" x14ac:dyDescent="0.25">
      <c r="A32" s="7" t="s">
        <v>93</v>
      </c>
      <c r="B32" s="8">
        <v>1</v>
      </c>
    </row>
    <row r="33" spans="1:2" x14ac:dyDescent="0.25">
      <c r="A33" s="7" t="s">
        <v>74</v>
      </c>
      <c r="B33" s="8">
        <v>1</v>
      </c>
    </row>
    <row r="34" spans="1:2" x14ac:dyDescent="0.25">
      <c r="A34" s="7" t="s">
        <v>66</v>
      </c>
      <c r="B34" s="8">
        <v>1</v>
      </c>
    </row>
    <row r="35" spans="1:2" x14ac:dyDescent="0.25">
      <c r="A35" s="7" t="s">
        <v>94</v>
      </c>
      <c r="B35" s="8">
        <v>1</v>
      </c>
    </row>
    <row r="36" spans="1:2" x14ac:dyDescent="0.25">
      <c r="A36" s="7" t="s">
        <v>18</v>
      </c>
      <c r="B36" s="8">
        <v>1</v>
      </c>
    </row>
    <row r="37" spans="1:2" x14ac:dyDescent="0.25">
      <c r="A37" s="7" t="s">
        <v>96</v>
      </c>
      <c r="B37" s="8">
        <v>1</v>
      </c>
    </row>
    <row r="38" spans="1:2" x14ac:dyDescent="0.25">
      <c r="A38" s="7" t="s">
        <v>45</v>
      </c>
      <c r="B38" s="8">
        <v>1</v>
      </c>
    </row>
    <row r="39" spans="1:2" x14ac:dyDescent="0.25">
      <c r="A39" s="7" t="s">
        <v>83</v>
      </c>
      <c r="B39" s="8">
        <v>1</v>
      </c>
    </row>
    <row r="40" spans="1:2" x14ac:dyDescent="0.25">
      <c r="A40" s="7" t="s">
        <v>103</v>
      </c>
      <c r="B40" s="8">
        <v>1</v>
      </c>
    </row>
    <row r="41" spans="1:2" x14ac:dyDescent="0.25">
      <c r="A41" s="7" t="s">
        <v>29</v>
      </c>
      <c r="B41" s="8">
        <v>1</v>
      </c>
    </row>
    <row r="42" spans="1:2" x14ac:dyDescent="0.25">
      <c r="A42" s="7" t="s">
        <v>100</v>
      </c>
      <c r="B42" s="8">
        <v>1</v>
      </c>
    </row>
    <row r="43" spans="1:2" x14ac:dyDescent="0.25">
      <c r="A43" s="7" t="s">
        <v>37</v>
      </c>
      <c r="B43" s="8">
        <v>1</v>
      </c>
    </row>
    <row r="44" spans="1:2" x14ac:dyDescent="0.25">
      <c r="A44" s="7" t="s">
        <v>439</v>
      </c>
      <c r="B44" s="8">
        <v>58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E5BB-E565-46D6-BE63-E45C0E808CED}">
  <dimension ref="A3:E10"/>
  <sheetViews>
    <sheetView topLeftCell="A4" workbookViewId="0">
      <selection activeCell="P16" sqref="P16"/>
    </sheetView>
  </sheetViews>
  <sheetFormatPr defaultRowHeight="15" x14ac:dyDescent="0.25"/>
  <cols>
    <col min="1" max="1" width="20" bestFit="1" customWidth="1"/>
    <col min="2" max="2" width="15.85546875" bestFit="1" customWidth="1"/>
    <col min="4" max="4" width="20" bestFit="1" customWidth="1"/>
  </cols>
  <sheetData>
    <row r="3" spans="1:5" x14ac:dyDescent="0.25">
      <c r="A3" s="6" t="s">
        <v>438</v>
      </c>
      <c r="B3" t="s">
        <v>446</v>
      </c>
    </row>
    <row r="4" spans="1:5" x14ac:dyDescent="0.25">
      <c r="A4" s="7" t="s">
        <v>47</v>
      </c>
      <c r="B4" s="8">
        <v>5</v>
      </c>
      <c r="D4" t="str">
        <f>A4</f>
        <v>Mumbai Indians</v>
      </c>
      <c r="E4">
        <f>GETPIVOTDATA("Winner",$A$3,"Winner",A4)</f>
        <v>5</v>
      </c>
    </row>
    <row r="5" spans="1:5" x14ac:dyDescent="0.25">
      <c r="A5" s="7" t="s">
        <v>32</v>
      </c>
      <c r="B5" s="8">
        <v>3</v>
      </c>
      <c r="D5" t="str">
        <f t="shared" ref="D5:D9" si="0">A5</f>
        <v>Chennai Super Kings</v>
      </c>
      <c r="E5">
        <f t="shared" ref="E5:E9" si="1">GETPIVOTDATA("Winner",$A$3,"Winner",A5)</f>
        <v>3</v>
      </c>
    </row>
    <row r="6" spans="1:5" x14ac:dyDescent="0.25">
      <c r="A6" s="7" t="s">
        <v>21</v>
      </c>
      <c r="B6" s="8">
        <v>2</v>
      </c>
      <c r="D6" t="str">
        <f t="shared" si="0"/>
        <v>Kolkata Knight Riders</v>
      </c>
      <c r="E6">
        <f t="shared" si="1"/>
        <v>2</v>
      </c>
    </row>
    <row r="7" spans="1:5" x14ac:dyDescent="0.25">
      <c r="A7" s="7" t="s">
        <v>53</v>
      </c>
      <c r="B7" s="8">
        <v>1</v>
      </c>
      <c r="D7" t="str">
        <f t="shared" si="0"/>
        <v>Deccan Chargers</v>
      </c>
      <c r="E7">
        <f t="shared" si="1"/>
        <v>1</v>
      </c>
    </row>
    <row r="8" spans="1:5" x14ac:dyDescent="0.25">
      <c r="A8" s="7" t="s">
        <v>259</v>
      </c>
      <c r="B8" s="8">
        <v>1</v>
      </c>
      <c r="D8" t="str">
        <f t="shared" si="0"/>
        <v>Sunrisers Hyderabad</v>
      </c>
      <c r="E8">
        <f t="shared" si="1"/>
        <v>1</v>
      </c>
    </row>
    <row r="9" spans="1:5" x14ac:dyDescent="0.25">
      <c r="A9" s="7" t="s">
        <v>40</v>
      </c>
      <c r="B9" s="8">
        <v>1</v>
      </c>
      <c r="D9" t="str">
        <f t="shared" si="0"/>
        <v>Rajasthan Royals</v>
      </c>
      <c r="E9">
        <f t="shared" si="1"/>
        <v>1</v>
      </c>
    </row>
    <row r="10" spans="1:5" x14ac:dyDescent="0.25">
      <c r="A10" s="7" t="s">
        <v>439</v>
      </c>
      <c r="B10" s="8">
        <v>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24A7-1C67-4552-B4C8-E5F924B299A6}">
  <dimension ref="A2:J32"/>
  <sheetViews>
    <sheetView workbookViewId="0">
      <selection activeCell="D8" sqref="D8"/>
    </sheetView>
  </sheetViews>
  <sheetFormatPr defaultRowHeight="15" x14ac:dyDescent="0.25"/>
  <cols>
    <col min="1" max="1" width="13.140625" bestFit="1" customWidth="1"/>
    <col min="2" max="2" width="10.85546875" customWidth="1"/>
    <col min="6" max="6" width="10" customWidth="1"/>
    <col min="7" max="7" width="20" bestFit="1" customWidth="1"/>
    <col min="8" max="8" width="19.28515625" bestFit="1" customWidth="1"/>
    <col min="9" max="10" width="15.85546875" bestFit="1" customWidth="1"/>
  </cols>
  <sheetData>
    <row r="2" spans="1:10" ht="15.75" thickBot="1" x14ac:dyDescent="0.3"/>
    <row r="3" spans="1:10" ht="48" thickBot="1" x14ac:dyDescent="0.3">
      <c r="A3" s="6" t="s">
        <v>438</v>
      </c>
      <c r="F3" s="12" t="s">
        <v>398</v>
      </c>
      <c r="G3" s="12" t="s">
        <v>412</v>
      </c>
      <c r="H3" s="12" t="s">
        <v>413</v>
      </c>
      <c r="I3" s="13" t="s">
        <v>414</v>
      </c>
      <c r="J3" s="12" t="s">
        <v>415</v>
      </c>
    </row>
    <row r="4" spans="1:10" x14ac:dyDescent="0.25">
      <c r="A4" s="7" t="s">
        <v>399</v>
      </c>
      <c r="F4" t="str">
        <f>A4</f>
        <v>IPL-2008</v>
      </c>
      <c r="G4" t="str">
        <f>VLOOKUP($F$4,Table23[],2,0)</f>
        <v>Rajasthan Royals</v>
      </c>
      <c r="H4" t="str">
        <f>VLOOKUP($F$4,Table23[],3,0)</f>
        <v>Chennai Super Kings</v>
      </c>
      <c r="I4" t="str">
        <f>VLOOKUP($F$4,Table23[],4,0)</f>
        <v>Yusuf Pathan</v>
      </c>
      <c r="J4" t="str">
        <f>VLOOKUP($F$4,Table23[],5,0)</f>
        <v>Shane Watson</v>
      </c>
    </row>
    <row r="5" spans="1:10" x14ac:dyDescent="0.25">
      <c r="A5" s="7" t="s">
        <v>439</v>
      </c>
    </row>
    <row r="10" spans="1:10" x14ac:dyDescent="0.25">
      <c r="H10" s="11"/>
    </row>
    <row r="19" spans="2:6" ht="48" thickBot="1" x14ac:dyDescent="0.3">
      <c r="B19" s="2" t="s">
        <v>398</v>
      </c>
      <c r="C19" s="2" t="s">
        <v>412</v>
      </c>
      <c r="D19" s="2" t="s">
        <v>413</v>
      </c>
      <c r="E19" s="3" t="s">
        <v>414</v>
      </c>
      <c r="F19" s="2" t="s">
        <v>415</v>
      </c>
    </row>
    <row r="20" spans="2:6" ht="29.25" thickBot="1" x14ac:dyDescent="0.3">
      <c r="B20" s="4" t="s">
        <v>408</v>
      </c>
      <c r="C20" s="4" t="s">
        <v>47</v>
      </c>
      <c r="D20" s="4" t="s">
        <v>373</v>
      </c>
      <c r="E20" s="4" t="s">
        <v>416</v>
      </c>
      <c r="F20" s="4" t="s">
        <v>417</v>
      </c>
    </row>
    <row r="21" spans="2:6" ht="43.5" thickBot="1" x14ac:dyDescent="0.3">
      <c r="B21" s="4" t="s">
        <v>407</v>
      </c>
      <c r="C21" s="4" t="s">
        <v>47</v>
      </c>
      <c r="D21" s="4" t="s">
        <v>32</v>
      </c>
      <c r="E21" s="4" t="s">
        <v>418</v>
      </c>
      <c r="F21" s="4" t="s">
        <v>419</v>
      </c>
    </row>
    <row r="22" spans="2:6" ht="57.75" thickBot="1" x14ac:dyDescent="0.3">
      <c r="B22" s="4" t="s">
        <v>406</v>
      </c>
      <c r="C22" s="4" t="s">
        <v>32</v>
      </c>
      <c r="D22" s="4" t="s">
        <v>259</v>
      </c>
      <c r="E22" s="4" t="s">
        <v>420</v>
      </c>
      <c r="F22" s="4" t="s">
        <v>421</v>
      </c>
    </row>
    <row r="23" spans="2:6" ht="57.75" thickBot="1" x14ac:dyDescent="0.3">
      <c r="B23" s="4" t="s">
        <v>405</v>
      </c>
      <c r="C23" s="4" t="s">
        <v>47</v>
      </c>
      <c r="D23" s="4" t="s">
        <v>317</v>
      </c>
      <c r="E23" s="4" t="s">
        <v>422</v>
      </c>
      <c r="F23" s="4" t="s">
        <v>423</v>
      </c>
    </row>
    <row r="24" spans="2:6" ht="72" thickBot="1" x14ac:dyDescent="0.3">
      <c r="B24" s="4" t="s">
        <v>404</v>
      </c>
      <c r="C24" s="4" t="s">
        <v>259</v>
      </c>
      <c r="D24" s="4" t="s">
        <v>20</v>
      </c>
      <c r="E24" s="4" t="s">
        <v>424</v>
      </c>
      <c r="F24" s="4" t="s">
        <v>425</v>
      </c>
    </row>
    <row r="25" spans="2:6" ht="43.5" thickBot="1" x14ac:dyDescent="0.3">
      <c r="B25" s="4" t="s">
        <v>411</v>
      </c>
      <c r="C25" s="4" t="s">
        <v>47</v>
      </c>
      <c r="D25" s="4" t="s">
        <v>32</v>
      </c>
      <c r="E25" s="4" t="s">
        <v>426</v>
      </c>
      <c r="F25" s="4" t="s">
        <v>419</v>
      </c>
    </row>
    <row r="26" spans="2:6" ht="43.5" thickBot="1" x14ac:dyDescent="0.3">
      <c r="B26" s="4" t="s">
        <v>403</v>
      </c>
      <c r="C26" s="4" t="s">
        <v>21</v>
      </c>
      <c r="D26" s="4" t="s">
        <v>31</v>
      </c>
      <c r="E26" s="4" t="s">
        <v>427</v>
      </c>
      <c r="F26" s="4" t="s">
        <v>428</v>
      </c>
    </row>
    <row r="27" spans="2:6" ht="43.5" thickBot="1" x14ac:dyDescent="0.3">
      <c r="B27" s="4" t="s">
        <v>402</v>
      </c>
      <c r="C27" s="4" t="s">
        <v>47</v>
      </c>
      <c r="D27" s="4" t="s">
        <v>32</v>
      </c>
      <c r="E27" s="4" t="s">
        <v>429</v>
      </c>
      <c r="F27" s="4" t="s">
        <v>420</v>
      </c>
    </row>
    <row r="28" spans="2:6" ht="43.5" thickBot="1" x14ac:dyDescent="0.3">
      <c r="B28" s="4" t="s">
        <v>401</v>
      </c>
      <c r="C28" s="4" t="s">
        <v>21</v>
      </c>
      <c r="D28" s="4" t="s">
        <v>32</v>
      </c>
      <c r="E28" s="4" t="s">
        <v>430</v>
      </c>
      <c r="F28" s="4" t="s">
        <v>421</v>
      </c>
    </row>
    <row r="29" spans="2:6" ht="72" thickBot="1" x14ac:dyDescent="0.3">
      <c r="B29" s="4" t="s">
        <v>400</v>
      </c>
      <c r="C29" s="4" t="s">
        <v>32</v>
      </c>
      <c r="D29" s="4" t="s">
        <v>20</v>
      </c>
      <c r="E29" s="4" t="s">
        <v>431</v>
      </c>
      <c r="F29" s="4" t="s">
        <v>432</v>
      </c>
    </row>
    <row r="30" spans="2:6" ht="43.5" thickBot="1" x14ac:dyDescent="0.3">
      <c r="B30" s="4" t="s">
        <v>410</v>
      </c>
      <c r="C30" s="4" t="s">
        <v>32</v>
      </c>
      <c r="D30" s="4" t="s">
        <v>47</v>
      </c>
      <c r="E30" s="4" t="s">
        <v>433</v>
      </c>
      <c r="F30" s="4" t="s">
        <v>434</v>
      </c>
    </row>
    <row r="31" spans="2:6" ht="72" thickBot="1" x14ac:dyDescent="0.3">
      <c r="B31" s="4" t="s">
        <v>409</v>
      </c>
      <c r="C31" s="4" t="s">
        <v>53</v>
      </c>
      <c r="D31" s="4" t="s">
        <v>20</v>
      </c>
      <c r="E31" s="4" t="s">
        <v>435</v>
      </c>
      <c r="F31" s="4" t="s">
        <v>436</v>
      </c>
    </row>
    <row r="32" spans="2:6" ht="42.75" x14ac:dyDescent="0.25">
      <c r="B32" s="5" t="s">
        <v>399</v>
      </c>
      <c r="C32" s="5" t="s">
        <v>40</v>
      </c>
      <c r="D32" s="5" t="s">
        <v>32</v>
      </c>
      <c r="E32" s="5" t="s">
        <v>437</v>
      </c>
      <c r="F32" s="5" t="s">
        <v>420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C9382-53F3-4093-A1FB-7B4AFBD844E9}">
  <dimension ref="J18:M37"/>
  <sheetViews>
    <sheetView showGridLines="0" workbookViewId="0">
      <selection activeCell="N41" sqref="N41"/>
    </sheetView>
  </sheetViews>
  <sheetFormatPr defaultRowHeight="15" x14ac:dyDescent="0.25"/>
  <sheetData>
    <row r="18" spans="13:13" x14ac:dyDescent="0.25">
      <c r="M18" s="14"/>
    </row>
    <row r="37" spans="10:10" x14ac:dyDescent="0.25">
      <c r="J37"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IPL Matches 2008-2020</vt:lpstr>
      <vt:lpstr>Winner Data</vt:lpstr>
      <vt:lpstr>Matches Win by Team</vt:lpstr>
      <vt:lpstr>Toss Based Decision</vt:lpstr>
      <vt:lpstr>Top 10 Venues</vt:lpstr>
      <vt:lpstr>MoM</vt:lpstr>
      <vt:lpstr>Title Winners</vt:lpstr>
      <vt:lpstr>KPI</vt:lpstr>
      <vt:lpstr>Dashboard</vt:lpstr>
      <vt:lpstr>Business Problem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Refurbished Lappify</dc:creator>
  <cp:lastModifiedBy>Refurbished Lappify</cp:lastModifiedBy>
  <dcterms:created xsi:type="dcterms:W3CDTF">2024-03-06T19:13:41Z</dcterms:created>
  <dcterms:modified xsi:type="dcterms:W3CDTF">2024-03-15T23:08:47Z</dcterms:modified>
</cp:coreProperties>
</file>