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umosu\Desktop\0201\"/>
    </mc:Choice>
  </mc:AlternateContent>
  <xr:revisionPtr revIDLastSave="0" documentId="13_ncr:1_{5D9F7CA3-487F-48A1-BD04-C3516D80CDB2}" xr6:coauthVersionLast="47" xr6:coauthVersionMax="47" xr10:uidLastSave="{00000000-0000-0000-0000-000000000000}"/>
  <bookViews>
    <workbookView xWindow="38295" yWindow="4665" windowWidth="21810" windowHeight="18945" xr2:uid="{BC4AC9EB-88AE-4C40-8B9A-EE6C202D40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2" i="1" l="1"/>
  <c r="U63" i="1"/>
  <c r="U64" i="1"/>
  <c r="U65" i="1"/>
  <c r="U61" i="1"/>
  <c r="P65" i="1"/>
  <c r="Q65" i="1" s="1"/>
  <c r="P64" i="1"/>
  <c r="Q64" i="1" s="1"/>
  <c r="P63" i="1"/>
  <c r="Q63" i="1" s="1"/>
  <c r="P62" i="1"/>
  <c r="Q62" i="1" s="1"/>
  <c r="P61" i="1"/>
  <c r="Q61" i="1" s="1"/>
  <c r="K65" i="1"/>
  <c r="K64" i="1"/>
  <c r="K63" i="1"/>
  <c r="K62" i="1"/>
  <c r="K61" i="1"/>
  <c r="K44" i="1"/>
  <c r="K43" i="1"/>
  <c r="K42" i="1"/>
  <c r="K41" i="1"/>
  <c r="K40" i="1"/>
  <c r="Q40" i="1" s="1"/>
  <c r="P40" i="1"/>
  <c r="R30" i="1"/>
  <c r="R29" i="1"/>
  <c r="R28" i="1"/>
  <c r="R27" i="1"/>
  <c r="R26" i="1"/>
  <c r="R23" i="1"/>
  <c r="R22" i="1"/>
  <c r="R21" i="1"/>
  <c r="R20" i="1"/>
  <c r="R19" i="1"/>
  <c r="R16" i="1"/>
  <c r="R15" i="1"/>
  <c r="R14" i="1"/>
  <c r="R13" i="1"/>
  <c r="R12" i="1"/>
  <c r="R6" i="1"/>
  <c r="R7" i="1"/>
  <c r="R8" i="1"/>
  <c r="R9" i="1"/>
  <c r="R5" i="1"/>
  <c r="G2" i="1"/>
  <c r="H2" i="1" s="1"/>
  <c r="F2" i="1"/>
  <c r="S64" i="1" l="1"/>
  <c r="R64" i="1"/>
  <c r="R61" i="1"/>
  <c r="S61" i="1"/>
  <c r="S62" i="1"/>
  <c r="R62" i="1"/>
  <c r="R63" i="1"/>
  <c r="S63" i="1"/>
  <c r="S65" i="1"/>
  <c r="R65" i="1"/>
  <c r="S40" i="1"/>
  <c r="U40" i="1" s="1"/>
  <c r="R40" i="1"/>
  <c r="I37" i="1"/>
  <c r="I36" i="1"/>
  <c r="M36" i="1" s="1"/>
  <c r="I35" i="1"/>
  <c r="I34" i="1"/>
  <c r="I33" i="1"/>
  <c r="I51" i="1"/>
  <c r="I26" i="1"/>
  <c r="P26" i="1" s="1"/>
  <c r="I65" i="1"/>
  <c r="I64" i="1"/>
  <c r="I63" i="1"/>
  <c r="I62" i="1"/>
  <c r="I61" i="1"/>
  <c r="J65" i="1"/>
  <c r="J64" i="1"/>
  <c r="J63" i="1"/>
  <c r="J62" i="1"/>
  <c r="J61" i="1"/>
  <c r="D61" i="1"/>
  <c r="C62" i="1" s="1"/>
  <c r="D62" i="1" s="1"/>
  <c r="J37" i="1"/>
  <c r="J36" i="1"/>
  <c r="M35" i="1"/>
  <c r="J35" i="1"/>
  <c r="N35" i="1" s="1"/>
  <c r="M34" i="1"/>
  <c r="J34" i="1"/>
  <c r="N34" i="1" s="1"/>
  <c r="M33" i="1"/>
  <c r="J33" i="1"/>
  <c r="J58" i="1"/>
  <c r="J57" i="1"/>
  <c r="M57" i="1"/>
  <c r="J56" i="1"/>
  <c r="M56" i="1"/>
  <c r="J55" i="1"/>
  <c r="M55" i="1"/>
  <c r="J54" i="1"/>
  <c r="M54" i="1"/>
  <c r="D54" i="1"/>
  <c r="C55" i="1" s="1"/>
  <c r="D55" i="1" s="1"/>
  <c r="J51" i="1"/>
  <c r="J50" i="1"/>
  <c r="I50" i="1"/>
  <c r="J49" i="1"/>
  <c r="I49" i="1"/>
  <c r="J48" i="1"/>
  <c r="I48" i="1"/>
  <c r="J47" i="1"/>
  <c r="I47" i="1"/>
  <c r="D47" i="1"/>
  <c r="C48" i="1" s="1"/>
  <c r="D48" i="1" s="1"/>
  <c r="J30" i="1"/>
  <c r="K30" i="1" s="1"/>
  <c r="Q30" i="1" s="1"/>
  <c r="S30" i="1" s="1"/>
  <c r="J44" i="1"/>
  <c r="I44" i="1"/>
  <c r="J43" i="1"/>
  <c r="I43" i="1"/>
  <c r="J42" i="1"/>
  <c r="I42" i="1"/>
  <c r="J41" i="1"/>
  <c r="I41" i="1"/>
  <c r="J40" i="1"/>
  <c r="I40" i="1"/>
  <c r="D40" i="1"/>
  <c r="C41" i="1" s="1"/>
  <c r="D41" i="1" s="1"/>
  <c r="D33" i="1"/>
  <c r="C34" i="1" s="1"/>
  <c r="D34" i="1" s="1"/>
  <c r="I30" i="1"/>
  <c r="P30" i="1" s="1"/>
  <c r="I27" i="1"/>
  <c r="P27" i="1" s="1"/>
  <c r="J27" i="1"/>
  <c r="K27" i="1" s="1"/>
  <c r="Q27" i="1" s="1"/>
  <c r="S27" i="1" s="1"/>
  <c r="J29" i="1"/>
  <c r="K29" i="1" s="1"/>
  <c r="I29" i="1"/>
  <c r="P29" i="1" s="1"/>
  <c r="J28" i="1"/>
  <c r="K28" i="1" s="1"/>
  <c r="I28" i="1"/>
  <c r="P28" i="1" s="1"/>
  <c r="J26" i="1"/>
  <c r="K26" i="1" s="1"/>
  <c r="D26" i="1"/>
  <c r="C27" i="1" s="1"/>
  <c r="D27" i="1" s="1"/>
  <c r="J23" i="1"/>
  <c r="K23" i="1" s="1"/>
  <c r="I23" i="1"/>
  <c r="P23" i="1" s="1"/>
  <c r="J22" i="1"/>
  <c r="K22" i="1" s="1"/>
  <c r="I22" i="1"/>
  <c r="P22" i="1" s="1"/>
  <c r="J21" i="1"/>
  <c r="K21" i="1" s="1"/>
  <c r="I21" i="1"/>
  <c r="P21" i="1" s="1"/>
  <c r="J20" i="1"/>
  <c r="K20" i="1" s="1"/>
  <c r="I20" i="1"/>
  <c r="P20" i="1" s="1"/>
  <c r="J19" i="1"/>
  <c r="K19" i="1" s="1"/>
  <c r="I19" i="1"/>
  <c r="P19" i="1" s="1"/>
  <c r="D19" i="1"/>
  <c r="C20" i="1" s="1"/>
  <c r="D20" i="1" s="1"/>
  <c r="I12" i="1"/>
  <c r="P12" i="1" s="1"/>
  <c r="J12" i="1"/>
  <c r="K12" i="1" s="1"/>
  <c r="I13" i="1"/>
  <c r="P13" i="1" s="1"/>
  <c r="Q13" i="1" s="1"/>
  <c r="S13" i="1" s="1"/>
  <c r="J13" i="1"/>
  <c r="K13" i="1" s="1"/>
  <c r="I14" i="1"/>
  <c r="P14" i="1" s="1"/>
  <c r="J14" i="1"/>
  <c r="K14" i="1" s="1"/>
  <c r="I16" i="1"/>
  <c r="J16" i="1"/>
  <c r="K16" i="1" s="1"/>
  <c r="J15" i="1"/>
  <c r="K15" i="1" s="1"/>
  <c r="I15" i="1"/>
  <c r="P15" i="1" s="1"/>
  <c r="I8" i="1"/>
  <c r="P8" i="1" s="1"/>
  <c r="J8" i="1"/>
  <c r="K8" i="1" s="1"/>
  <c r="I9" i="1"/>
  <c r="J9" i="1"/>
  <c r="K9" i="1" s="1"/>
  <c r="D12" i="1"/>
  <c r="C16" i="1" s="1"/>
  <c r="D16" i="1" s="1"/>
  <c r="I7" i="1"/>
  <c r="P7" i="1" s="1"/>
  <c r="J7" i="1"/>
  <c r="K7" i="1" s="1"/>
  <c r="Q7" i="1" s="1"/>
  <c r="S7" i="1" s="1"/>
  <c r="J6" i="1"/>
  <c r="K6" i="1" s="1"/>
  <c r="I6" i="1"/>
  <c r="P6" i="1" s="1"/>
  <c r="J5" i="1"/>
  <c r="K5" i="1" s="1"/>
  <c r="I5" i="1"/>
  <c r="P5" i="1" s="1"/>
  <c r="D5" i="1"/>
  <c r="C8" i="1" s="1"/>
  <c r="D8" i="1" s="1"/>
  <c r="Q20" i="1" l="1"/>
  <c r="S20" i="1" s="1"/>
  <c r="M12" i="1"/>
  <c r="Q28" i="1"/>
  <c r="S28" i="1" s="1"/>
  <c r="U28" i="1" s="1"/>
  <c r="Q22" i="1"/>
  <c r="S22" i="1" s="1"/>
  <c r="Q23" i="1"/>
  <c r="S23" i="1" s="1"/>
  <c r="Q21" i="1"/>
  <c r="S21" i="1" s="1"/>
  <c r="Q14" i="1"/>
  <c r="S14" i="1" s="1"/>
  <c r="Q26" i="1"/>
  <c r="S26" i="1" s="1"/>
  <c r="U26" i="1" s="1"/>
  <c r="Q6" i="1"/>
  <c r="S6" i="1" s="1"/>
  <c r="Q15" i="1"/>
  <c r="S15" i="1" s="1"/>
  <c r="Q5" i="1"/>
  <c r="S5" i="1" s="1"/>
  <c r="Q12" i="1"/>
  <c r="S12" i="1" s="1"/>
  <c r="Q29" i="1"/>
  <c r="S29" i="1" s="1"/>
  <c r="U29" i="1" s="1"/>
  <c r="Q19" i="1"/>
  <c r="S19" i="1" s="1"/>
  <c r="M8" i="1"/>
  <c r="Q16" i="1"/>
  <c r="S16" i="1" s="1"/>
  <c r="U27" i="1"/>
  <c r="U30" i="1"/>
  <c r="Q8" i="1"/>
  <c r="S8" i="1" s="1"/>
  <c r="P16" i="1"/>
  <c r="M49" i="1"/>
  <c r="P9" i="1"/>
  <c r="Q9" i="1" s="1"/>
  <c r="S9" i="1" s="1"/>
  <c r="C63" i="1"/>
  <c r="D63" i="1" s="1"/>
  <c r="C49" i="1"/>
  <c r="D49" i="1" s="1"/>
  <c r="N33" i="1"/>
  <c r="N15" i="1"/>
  <c r="N57" i="1"/>
  <c r="C64" i="1"/>
  <c r="D64" i="1" s="1"/>
  <c r="N5" i="1"/>
  <c r="N6" i="1"/>
  <c r="N55" i="1"/>
  <c r="M47" i="1"/>
  <c r="N47" i="1"/>
  <c r="N54" i="1"/>
  <c r="N7" i="1"/>
  <c r="N20" i="1"/>
  <c r="N8" i="1"/>
  <c r="C35" i="1"/>
  <c r="D35" i="1" s="1"/>
  <c r="C56" i="1"/>
  <c r="D56" i="1" s="1"/>
  <c r="C37" i="1"/>
  <c r="D37" i="1" s="1"/>
  <c r="M48" i="1"/>
  <c r="N56" i="1"/>
  <c r="N48" i="1"/>
  <c r="N36" i="1"/>
  <c r="N49" i="1"/>
  <c r="M40" i="1"/>
  <c r="N40" i="1"/>
  <c r="N26" i="1"/>
  <c r="N22" i="1"/>
  <c r="M22" i="1"/>
  <c r="M62" i="1"/>
  <c r="N63" i="1"/>
  <c r="N62" i="1"/>
  <c r="M64" i="1"/>
  <c r="M63" i="1"/>
  <c r="M61" i="1"/>
  <c r="N61" i="1"/>
  <c r="N64" i="1"/>
  <c r="C65" i="1"/>
  <c r="D65" i="1" s="1"/>
  <c r="C58" i="1"/>
  <c r="D58" i="1" s="1"/>
  <c r="C57" i="1"/>
  <c r="D57" i="1" s="1"/>
  <c r="M50" i="1"/>
  <c r="N50" i="1"/>
  <c r="C51" i="1"/>
  <c r="D51" i="1" s="1"/>
  <c r="C50" i="1"/>
  <c r="D50" i="1" s="1"/>
  <c r="C43" i="1"/>
  <c r="D43" i="1" s="1"/>
  <c r="C42" i="1"/>
  <c r="D42" i="1" s="1"/>
  <c r="C44" i="1"/>
  <c r="D44" i="1" s="1"/>
  <c r="C36" i="1"/>
  <c r="D36" i="1" s="1"/>
  <c r="N27" i="1"/>
  <c r="C21" i="1"/>
  <c r="D21" i="1" s="1"/>
  <c r="M19" i="1"/>
  <c r="N21" i="1"/>
  <c r="N12" i="1"/>
  <c r="C28" i="1"/>
  <c r="D28" i="1" s="1"/>
  <c r="N13" i="1"/>
  <c r="M14" i="1"/>
  <c r="N19" i="1"/>
  <c r="M6" i="1"/>
  <c r="M15" i="1"/>
  <c r="M20" i="1"/>
  <c r="M13" i="1"/>
  <c r="M5" i="1"/>
  <c r="N28" i="1"/>
  <c r="M7" i="1"/>
  <c r="N14" i="1"/>
  <c r="M21" i="1"/>
  <c r="M26" i="1"/>
  <c r="N29" i="1"/>
  <c r="M29" i="1"/>
  <c r="M27" i="1"/>
  <c r="M28" i="1"/>
  <c r="C30" i="1"/>
  <c r="D30" i="1" s="1"/>
  <c r="C29" i="1"/>
  <c r="D29" i="1" s="1"/>
  <c r="C23" i="1"/>
  <c r="D23" i="1" s="1"/>
  <c r="C22" i="1"/>
  <c r="D22" i="1" s="1"/>
  <c r="C13" i="1"/>
  <c r="D13" i="1" s="1"/>
  <c r="C14" i="1"/>
  <c r="D14" i="1" s="1"/>
  <c r="C15" i="1"/>
  <c r="D15" i="1" s="1"/>
  <c r="C6" i="1"/>
  <c r="D6" i="1" s="1"/>
  <c r="C7" i="1"/>
  <c r="D7" i="1" s="1"/>
  <c r="C9" i="1"/>
  <c r="D9" i="1" s="1"/>
  <c r="U9" i="1" l="1"/>
  <c r="U5" i="1"/>
  <c r="U7" i="1"/>
  <c r="U6" i="1"/>
  <c r="U8" i="1"/>
  <c r="U20" i="1"/>
  <c r="U21" i="1"/>
  <c r="U22" i="1"/>
  <c r="U23" i="1"/>
  <c r="U19" i="1"/>
  <c r="U13" i="1"/>
  <c r="U15" i="1"/>
  <c r="U14" i="1"/>
  <c r="U16" i="1"/>
  <c r="U12" i="1"/>
</calcChain>
</file>

<file path=xl/sharedStrings.xml><?xml version="1.0" encoding="utf-8"?>
<sst xmlns="http://schemas.openxmlformats.org/spreadsheetml/2006/main" count="148" uniqueCount="30">
  <si>
    <t>利用中のコア数</t>
    <phoneticPr fontId="3" type="noConversion"/>
  </si>
  <si>
    <t>各コアの実行回数</t>
    <phoneticPr fontId="3" type="noConversion"/>
  </si>
  <si>
    <t>総実行回数</t>
    <phoneticPr fontId="3" type="noConversion"/>
  </si>
  <si>
    <t>測定始まる時間</t>
    <phoneticPr fontId="3" type="noConversion"/>
  </si>
  <si>
    <t>測定終わる時間</t>
    <phoneticPr fontId="3" type="noConversion"/>
  </si>
  <si>
    <t>コスト時間</t>
    <phoneticPr fontId="3" type="noConversion"/>
  </si>
  <si>
    <t>Power log</t>
    <phoneticPr fontId="3" type="noConversion"/>
  </si>
  <si>
    <r>
      <t>コストパワー</t>
    </r>
    <r>
      <rPr>
        <sz val="11"/>
        <color theme="1"/>
        <rFont val="Yu Gothic"/>
        <family val="2"/>
        <charset val="128"/>
      </rPr>
      <t>(Wh)</t>
    </r>
    <phoneticPr fontId="3" type="noConversion"/>
  </si>
  <si>
    <t>for+1nop</t>
    <phoneticPr fontId="3" type="noConversion"/>
  </si>
  <si>
    <t>(4‘s data)</t>
    <phoneticPr fontId="3" type="noConversion"/>
  </si>
  <si>
    <t>Speed Up(%)</t>
    <phoneticPr fontId="3" type="noConversion"/>
  </si>
  <si>
    <t>Save Energy(%)</t>
    <phoneticPr fontId="3" type="noConversion"/>
  </si>
  <si>
    <t>(2‘s data)</t>
    <phoneticPr fontId="3" type="noConversion"/>
  </si>
  <si>
    <t>(5‘s data)</t>
    <phoneticPr fontId="3" type="noConversion"/>
  </si>
  <si>
    <r>
      <t>for+</t>
    </r>
    <r>
      <rPr>
        <sz val="11"/>
        <color theme="1"/>
        <rFont val="等线"/>
        <family val="2"/>
        <charset val="134"/>
      </rPr>
      <t>1sub</t>
    </r>
    <phoneticPr fontId="3" type="noConversion"/>
  </si>
  <si>
    <r>
      <t>for+</t>
    </r>
    <r>
      <rPr>
        <sz val="11"/>
        <color theme="1"/>
        <rFont val="等线"/>
        <family val="2"/>
        <charset val="134"/>
      </rPr>
      <t>1mul</t>
    </r>
    <phoneticPr fontId="3" type="noConversion"/>
  </si>
  <si>
    <r>
      <t>for+</t>
    </r>
    <r>
      <rPr>
        <sz val="11"/>
        <color theme="1"/>
        <rFont val="等线"/>
        <family val="2"/>
        <charset val="134"/>
      </rPr>
      <t>1udiv</t>
    </r>
    <phoneticPr fontId="3" type="noConversion"/>
  </si>
  <si>
    <r>
      <t>for+</t>
    </r>
    <r>
      <rPr>
        <sz val="11"/>
        <color theme="1"/>
        <rFont val="等线"/>
        <family val="2"/>
        <charset val="134"/>
      </rPr>
      <t>1sdiv</t>
    </r>
    <phoneticPr fontId="3" type="noConversion"/>
  </si>
  <si>
    <r>
      <t>for+</t>
    </r>
    <r>
      <rPr>
        <sz val="11"/>
        <color rgb="FF006100"/>
        <rFont val="等线"/>
        <family val="3"/>
        <charset val="134"/>
        <scheme val="minor"/>
      </rPr>
      <t>1fdiv</t>
    </r>
    <phoneticPr fontId="3" type="noConversion"/>
  </si>
  <si>
    <r>
      <t>for+</t>
    </r>
    <r>
      <rPr>
        <sz val="11"/>
        <color rgb="FF006100"/>
        <rFont val="等线"/>
        <family val="3"/>
        <charset val="134"/>
        <scheme val="minor"/>
      </rPr>
      <t>1load</t>
    </r>
    <phoneticPr fontId="3" type="noConversion"/>
  </si>
  <si>
    <r>
      <t>for+</t>
    </r>
    <r>
      <rPr>
        <sz val="11"/>
        <color rgb="FF006100"/>
        <rFont val="等线"/>
        <family val="3"/>
        <charset val="134"/>
        <scheme val="minor"/>
      </rPr>
      <t>1store</t>
    </r>
    <phoneticPr fontId="3" type="noConversion"/>
  </si>
  <si>
    <r>
      <t>for+</t>
    </r>
    <r>
      <rPr>
        <sz val="11"/>
        <color rgb="FF006100"/>
        <rFont val="等线"/>
        <family val="3"/>
        <charset val="134"/>
        <scheme val="minor"/>
      </rPr>
      <t>1add</t>
    </r>
    <phoneticPr fontId="3" type="noConversion"/>
  </si>
  <si>
    <t>基本消費量</t>
    <phoneticPr fontId="3" type="noConversion"/>
  </si>
  <si>
    <t>コアのコスト</t>
    <phoneticPr fontId="3" type="noConversion"/>
  </si>
  <si>
    <t>コスト/s(joules)</t>
    <phoneticPr fontId="3" type="noConversion"/>
  </si>
  <si>
    <r>
      <t>コストパワー</t>
    </r>
    <r>
      <rPr>
        <sz val="11"/>
        <color theme="1"/>
        <rFont val="等线"/>
        <family val="2"/>
        <charset val="134"/>
      </rPr>
      <t>(J</t>
    </r>
    <r>
      <rPr>
        <sz val="11"/>
        <color theme="1"/>
        <rFont val="等线"/>
        <family val="2"/>
        <charset val="134"/>
        <scheme val="minor"/>
      </rPr>
      <t>)</t>
    </r>
    <phoneticPr fontId="3" type="noConversion"/>
  </si>
  <si>
    <t>基本のコスト</t>
    <phoneticPr fontId="3" type="noConversion"/>
  </si>
  <si>
    <t>一コアのコスト</t>
    <phoneticPr fontId="3" type="noConversion"/>
  </si>
  <si>
    <t>一コアSave Energy(%)</t>
    <phoneticPr fontId="3" type="noConversion"/>
  </si>
  <si>
    <t>コア消費量の比率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</si>
</sst>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  <font>
      <sz val="11"/>
      <color rgb="FF0061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1" fillId="2" borderId="0" xfId="1">
      <alignment vertical="center"/>
    </xf>
    <xf numFmtId="0" fontId="1" fillId="2" borderId="0" xfId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8D2A-C6B1-4E51-928F-7985ECACBC68}">
  <dimension ref="A1:U65"/>
  <sheetViews>
    <sheetView tabSelected="1" topLeftCell="H1" zoomScaleNormal="100" workbookViewId="0">
      <selection activeCell="Q10" sqref="Q10"/>
    </sheetView>
  </sheetViews>
  <sheetFormatPr defaultRowHeight="14" x14ac:dyDescent="0.3"/>
  <cols>
    <col min="1" max="1" width="10.08203125" customWidth="1"/>
    <col min="2" max="2" width="14.4140625" style="1" customWidth="1"/>
    <col min="3" max="3" width="17.33203125" style="1" customWidth="1"/>
    <col min="4" max="4" width="14" style="1" customWidth="1"/>
    <col min="5" max="6" width="13.58203125" style="1" customWidth="1"/>
    <col min="7" max="7" width="15.33203125" style="1" customWidth="1"/>
    <col min="8" max="8" width="15.9140625" style="1" customWidth="1"/>
    <col min="9" max="9" width="13.58203125" style="1" customWidth="1"/>
    <col min="10" max="11" width="16.1640625" style="1" customWidth="1"/>
    <col min="13" max="13" width="11" customWidth="1"/>
    <col min="14" max="14" width="13.33203125" customWidth="1"/>
    <col min="16" max="16" width="16.08203125" customWidth="1"/>
    <col min="17" max="18" width="15.6640625" customWidth="1"/>
    <col min="19" max="19" width="14.6640625" customWidth="1"/>
    <col min="21" max="21" width="17.75" customWidth="1"/>
    <col min="23" max="23" width="16.4140625" customWidth="1"/>
  </cols>
  <sheetData>
    <row r="1" spans="1:21" ht="18" x14ac:dyDescent="0.3">
      <c r="B1" s="1" t="s">
        <v>3</v>
      </c>
      <c r="C1" s="1" t="s">
        <v>6</v>
      </c>
      <c r="D1" s="1" t="s">
        <v>4</v>
      </c>
      <c r="E1" s="1" t="s">
        <v>6</v>
      </c>
      <c r="F1" s="1" t="s">
        <v>5</v>
      </c>
      <c r="G1" s="1" t="s">
        <v>7</v>
      </c>
      <c r="H1" s="5" t="s">
        <v>24</v>
      </c>
    </row>
    <row r="2" spans="1:21" ht="18" x14ac:dyDescent="0.3">
      <c r="A2" s="2" t="s">
        <v>22</v>
      </c>
      <c r="B2">
        <v>0</v>
      </c>
      <c r="C2">
        <v>0</v>
      </c>
      <c r="D2">
        <v>6.9089999999999998</v>
      </c>
      <c r="E2">
        <v>1.8000000000000001E-4</v>
      </c>
      <c r="F2" s="1">
        <f>D2-B2</f>
        <v>6.9089999999999998</v>
      </c>
      <c r="G2" s="1">
        <f>E2-C2</f>
        <v>1.8000000000000001E-4</v>
      </c>
      <c r="H2" s="1">
        <f>G2/F2*3600</f>
        <v>9.3790707772470699E-2</v>
      </c>
    </row>
    <row r="4" spans="1:21" ht="18" x14ac:dyDescent="0.3">
      <c r="A4" s="3" t="s">
        <v>8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6</v>
      </c>
      <c r="G4" s="1" t="s">
        <v>4</v>
      </c>
      <c r="H4" s="1" t="s">
        <v>6</v>
      </c>
      <c r="I4" s="1" t="s">
        <v>5</v>
      </c>
      <c r="J4" s="1" t="s">
        <v>7</v>
      </c>
      <c r="K4" s="1" t="s">
        <v>25</v>
      </c>
      <c r="M4" s="1" t="s">
        <v>10</v>
      </c>
      <c r="N4" s="1" t="s">
        <v>11</v>
      </c>
      <c r="P4" s="2" t="s">
        <v>26</v>
      </c>
      <c r="Q4" s="2" t="s">
        <v>23</v>
      </c>
      <c r="R4" s="2" t="s">
        <v>29</v>
      </c>
      <c r="S4" s="2" t="s">
        <v>27</v>
      </c>
      <c r="U4" s="1" t="s">
        <v>28</v>
      </c>
    </row>
    <row r="5" spans="1:21" x14ac:dyDescent="0.3">
      <c r="B5" s="1">
        <v>5</v>
      </c>
      <c r="C5" s="1">
        <v>600000000</v>
      </c>
      <c r="D5" s="1">
        <f>B5*C5</f>
        <v>3000000000</v>
      </c>
      <c r="E5">
        <v>42.515999999999998</v>
      </c>
      <c r="F5">
        <v>8.0000000000000004E-4</v>
      </c>
      <c r="G5">
        <v>69.462000000000003</v>
      </c>
      <c r="H5">
        <v>1.8799999999999999E-3</v>
      </c>
      <c r="I5" s="1">
        <f>G5-E5</f>
        <v>26.946000000000005</v>
      </c>
      <c r="J5" s="1">
        <f>H5-F5</f>
        <v>1.0799999999999998E-3</v>
      </c>
      <c r="K5" s="1">
        <f>J5*3600</f>
        <v>3.8879999999999995</v>
      </c>
      <c r="M5">
        <f>I9/I5*100</f>
        <v>499.67713204186134</v>
      </c>
      <c r="N5">
        <f>(J9-J5)/J9*100</f>
        <v>71.727748691099478</v>
      </c>
      <c r="P5">
        <f>H2*I5</f>
        <v>2.5272844116369959</v>
      </c>
      <c r="Q5">
        <f>K5-P5</f>
        <v>1.3607155883630035</v>
      </c>
      <c r="R5">
        <f>Q5/K5*100</f>
        <v>34.997828918801538</v>
      </c>
      <c r="S5">
        <f>Q5/B5</f>
        <v>0.27214311767260069</v>
      </c>
      <c r="U5">
        <f>(S9-S5)/S9*100</f>
        <v>75.782328065880321</v>
      </c>
    </row>
    <row r="6" spans="1:21" x14ac:dyDescent="0.3">
      <c r="B6" s="1">
        <v>4</v>
      </c>
      <c r="C6" s="1">
        <f>D5/B6</f>
        <v>750000000</v>
      </c>
      <c r="D6" s="1">
        <f t="shared" ref="D6:D9" si="0">B6*C6</f>
        <v>3000000000</v>
      </c>
      <c r="E6">
        <v>24.623000000000001</v>
      </c>
      <c r="F6">
        <v>5.9999999999999995E-4</v>
      </c>
      <c r="G6">
        <v>58.298000000000002</v>
      </c>
      <c r="H6">
        <v>1.8600000000000001E-3</v>
      </c>
      <c r="I6" s="1">
        <f>G6-E6</f>
        <v>33.674999999999997</v>
      </c>
      <c r="J6" s="1">
        <f>H6-F6</f>
        <v>1.2600000000000003E-3</v>
      </c>
      <c r="K6" s="1">
        <f t="shared" ref="K6:K9" si="1">J6*3600</f>
        <v>4.5360000000000014</v>
      </c>
      <c r="M6">
        <f>I9/I6*100</f>
        <v>399.83073496659239</v>
      </c>
      <c r="N6">
        <f>(J9-J6)/J9*100</f>
        <v>67.015706806282722</v>
      </c>
      <c r="P6">
        <f>H2*I6</f>
        <v>3.1584020842379505</v>
      </c>
      <c r="Q6">
        <f>K6-P6</f>
        <v>1.3775979157620508</v>
      </c>
      <c r="R6">
        <f t="shared" ref="R6:R9" si="2">Q6/K6*100</f>
        <v>30.370324421561957</v>
      </c>
      <c r="S6">
        <f>Q6/B6</f>
        <v>0.3443994789405127</v>
      </c>
      <c r="U6">
        <f>(S9-S6)/S9*100</f>
        <v>69.352325840195888</v>
      </c>
    </row>
    <row r="7" spans="1:21" x14ac:dyDescent="0.3">
      <c r="B7" s="1">
        <v>3</v>
      </c>
      <c r="C7" s="1">
        <f>D5/B7</f>
        <v>1000000000</v>
      </c>
      <c r="D7" s="1">
        <f t="shared" si="0"/>
        <v>3000000000</v>
      </c>
      <c r="E7">
        <v>12.031000000000001</v>
      </c>
      <c r="F7">
        <v>3.1E-4</v>
      </c>
      <c r="G7">
        <v>56.914000000000001</v>
      </c>
      <c r="H7">
        <v>1.8600000000000001E-3</v>
      </c>
      <c r="I7" s="1">
        <f>G7-E7</f>
        <v>44.883000000000003</v>
      </c>
      <c r="J7" s="1">
        <f>H7-F7</f>
        <v>1.5500000000000002E-3</v>
      </c>
      <c r="K7" s="1">
        <f t="shared" si="1"/>
        <v>5.580000000000001</v>
      </c>
      <c r="M7">
        <f>I9/I7*100</f>
        <v>299.98663190963163</v>
      </c>
      <c r="N7">
        <f>(J9-J7)/J9*100</f>
        <v>59.424083769633505</v>
      </c>
      <c r="P7">
        <f>H2*I7</f>
        <v>4.2096083369518027</v>
      </c>
      <c r="Q7">
        <f>K7-P7</f>
        <v>1.3703916630481983</v>
      </c>
      <c r="R7">
        <f t="shared" si="2"/>
        <v>24.558990377207852</v>
      </c>
      <c r="S7">
        <f>Q7/B7</f>
        <v>0.45679722101606607</v>
      </c>
      <c r="U7">
        <f>($S$9-S7)/$S$9*100</f>
        <v>59.35019289264789</v>
      </c>
    </row>
    <row r="8" spans="1:21" x14ac:dyDescent="0.3">
      <c r="B8" s="1">
        <v>2</v>
      </c>
      <c r="C8" s="1">
        <f>D5/B8</f>
        <v>1500000000</v>
      </c>
      <c r="D8" s="1">
        <f t="shared" si="0"/>
        <v>3000000000</v>
      </c>
      <c r="E8">
        <v>14.911</v>
      </c>
      <c r="F8">
        <v>3.8999999999999999E-4</v>
      </c>
      <c r="G8">
        <v>82.230999999999995</v>
      </c>
      <c r="H8">
        <v>2.5200000000000001E-3</v>
      </c>
      <c r="I8" s="1">
        <f t="shared" ref="I8:I9" si="3">G8-E8</f>
        <v>67.319999999999993</v>
      </c>
      <c r="J8" s="1">
        <f t="shared" ref="J8:J9" si="4">H8-F8</f>
        <v>2.1299999999999999E-3</v>
      </c>
      <c r="K8" s="1">
        <f t="shared" si="1"/>
        <v>7.6680000000000001</v>
      </c>
      <c r="M8">
        <f>I9/I8*100</f>
        <v>200.00445632798574</v>
      </c>
      <c r="N8">
        <f>(J9-J8)/J9*100</f>
        <v>44.240837696335078</v>
      </c>
      <c r="P8">
        <f>H2*I8</f>
        <v>6.3139904472427268</v>
      </c>
      <c r="Q8">
        <f>K8-P8</f>
        <v>1.3540095527572733</v>
      </c>
      <c r="R8">
        <f t="shared" si="2"/>
        <v>17.657923223229961</v>
      </c>
      <c r="S8">
        <f>Q8/B8</f>
        <v>0.67700477637863665</v>
      </c>
      <c r="U8">
        <f t="shared" ref="U8:U9" si="5">($S$9-S8)/$S$9*100</f>
        <v>39.754200979301224</v>
      </c>
    </row>
    <row r="9" spans="1:21" x14ac:dyDescent="0.3">
      <c r="B9" s="1">
        <v>1</v>
      </c>
      <c r="C9" s="1">
        <f>D5</f>
        <v>3000000000</v>
      </c>
      <c r="D9" s="1">
        <f t="shared" si="0"/>
        <v>3000000000</v>
      </c>
      <c r="E9">
        <v>58.301000000000002</v>
      </c>
      <c r="F9">
        <v>1.8600000000000001E-3</v>
      </c>
      <c r="G9">
        <v>192.94399999999999</v>
      </c>
      <c r="H9">
        <v>5.6800000000000002E-3</v>
      </c>
      <c r="I9" s="1">
        <f t="shared" si="3"/>
        <v>134.64299999999997</v>
      </c>
      <c r="J9" s="1">
        <f t="shared" si="4"/>
        <v>3.82E-3</v>
      </c>
      <c r="K9" s="1">
        <f t="shared" si="1"/>
        <v>13.752000000000001</v>
      </c>
      <c r="L9" t="s">
        <v>9</v>
      </c>
      <c r="P9">
        <f>H2*I9</f>
        <v>12.62826226660877</v>
      </c>
      <c r="Q9">
        <f>K9-P9</f>
        <v>1.1237377333912306</v>
      </c>
      <c r="R9">
        <f t="shared" si="2"/>
        <v>8.1714494865563587</v>
      </c>
      <c r="S9">
        <f>Q9/B9</f>
        <v>1.1237377333912306</v>
      </c>
      <c r="U9">
        <f t="shared" si="5"/>
        <v>0</v>
      </c>
    </row>
    <row r="11" spans="1:21" ht="18" x14ac:dyDescent="0.3">
      <c r="A11" s="3" t="s">
        <v>19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6</v>
      </c>
      <c r="G11" s="1" t="s">
        <v>4</v>
      </c>
      <c r="H11" s="1" t="s">
        <v>6</v>
      </c>
      <c r="I11" s="1" t="s">
        <v>5</v>
      </c>
      <c r="J11" s="1" t="s">
        <v>7</v>
      </c>
      <c r="K11" s="1" t="s">
        <v>25</v>
      </c>
      <c r="M11" s="1" t="s">
        <v>10</v>
      </c>
      <c r="N11" s="1" t="s">
        <v>11</v>
      </c>
      <c r="P11" s="2" t="s">
        <v>26</v>
      </c>
      <c r="Q11" s="2" t="s">
        <v>23</v>
      </c>
      <c r="R11" s="2" t="s">
        <v>29</v>
      </c>
      <c r="S11" s="2" t="s">
        <v>27</v>
      </c>
      <c r="U11" s="1" t="s">
        <v>28</v>
      </c>
    </row>
    <row r="12" spans="1:21" x14ac:dyDescent="0.3">
      <c r="B12" s="1">
        <v>5</v>
      </c>
      <c r="C12" s="1">
        <v>60000000</v>
      </c>
      <c r="D12" s="1">
        <f>B12*C12</f>
        <v>300000000</v>
      </c>
      <c r="E12">
        <v>17.701000000000001</v>
      </c>
      <c r="F12">
        <v>4.6000000000000001E-4</v>
      </c>
      <c r="G12">
        <v>21.94</v>
      </c>
      <c r="H12">
        <v>6.2E-4</v>
      </c>
      <c r="I12" s="1">
        <f t="shared" ref="I12:I14" si="6">G12-E12</f>
        <v>4.2390000000000008</v>
      </c>
      <c r="J12" s="1">
        <f t="shared" ref="J12:J14" si="7">H12-F12</f>
        <v>1.5999999999999999E-4</v>
      </c>
      <c r="K12" s="1">
        <f>J12*3600</f>
        <v>0.57599999999999996</v>
      </c>
      <c r="M12">
        <f>I16/I12*100</f>
        <v>408.96437839112991</v>
      </c>
      <c r="N12">
        <f>(J16-J12)/J16*100</f>
        <v>67.346938775510196</v>
      </c>
      <c r="P12">
        <f>H2*I12</f>
        <v>0.39757881024750336</v>
      </c>
      <c r="Q12">
        <f>K12-P12</f>
        <v>0.1784211897524966</v>
      </c>
      <c r="R12">
        <f>Q12/K12*100</f>
        <v>30.97590099869733</v>
      </c>
      <c r="S12">
        <f>Q12/B12</f>
        <v>3.5684237950499319E-2</v>
      </c>
      <c r="U12">
        <f>(S$16-S12)/S$16*100</f>
        <v>74.150152870569585</v>
      </c>
    </row>
    <row r="13" spans="1:21" x14ac:dyDescent="0.3">
      <c r="B13" s="1">
        <v>4</v>
      </c>
      <c r="C13" s="1">
        <f>D12/B13</f>
        <v>75000000</v>
      </c>
      <c r="D13" s="1">
        <f t="shared" ref="D13:D16" si="8">B13*C13</f>
        <v>300000000</v>
      </c>
      <c r="E13">
        <v>6.4980000000000002</v>
      </c>
      <c r="F13">
        <v>1.7000000000000001E-4</v>
      </c>
      <c r="G13">
        <v>11.817</v>
      </c>
      <c r="H13">
        <v>3.6000000000000002E-4</v>
      </c>
      <c r="I13" s="1">
        <f t="shared" si="6"/>
        <v>5.319</v>
      </c>
      <c r="J13" s="1">
        <f t="shared" si="7"/>
        <v>1.9000000000000001E-4</v>
      </c>
      <c r="K13" s="1">
        <f>J13*3600</f>
        <v>0.68400000000000005</v>
      </c>
      <c r="M13">
        <f>I16/I13*100</f>
        <v>325.92592592592592</v>
      </c>
      <c r="N13">
        <f>(J16-J13)/J16*100</f>
        <v>61.224489795918366</v>
      </c>
      <c r="P13">
        <f>H2*I13</f>
        <v>0.49887277464177165</v>
      </c>
      <c r="Q13">
        <f>K13-P13</f>
        <v>0.1851272253582284</v>
      </c>
      <c r="R13">
        <f t="shared" ref="R13:R16" si="9">Q13/K13*100</f>
        <v>27.065383824302398</v>
      </c>
      <c r="S13">
        <f>Q13/B13</f>
        <v>4.6281806339557099E-2</v>
      </c>
      <c r="U13">
        <f>(S$16-S13)/S$16*100</f>
        <v>66.473219340957968</v>
      </c>
    </row>
    <row r="14" spans="1:21" x14ac:dyDescent="0.3">
      <c r="B14" s="1">
        <v>3</v>
      </c>
      <c r="C14" s="1">
        <f>D12/B14</f>
        <v>100000000</v>
      </c>
      <c r="D14" s="1">
        <f t="shared" si="8"/>
        <v>300000000</v>
      </c>
      <c r="E14">
        <v>3.282</v>
      </c>
      <c r="F14">
        <v>9.0000000000000006E-5</v>
      </c>
      <c r="G14">
        <v>10.356999999999999</v>
      </c>
      <c r="H14">
        <v>3.2000000000000003E-4</v>
      </c>
      <c r="I14" s="1">
        <f t="shared" si="6"/>
        <v>7.0749999999999993</v>
      </c>
      <c r="J14" s="1">
        <f t="shared" si="7"/>
        <v>2.3000000000000001E-4</v>
      </c>
      <c r="K14" s="1">
        <f t="shared" ref="K14:K16" si="10">J14*3600</f>
        <v>0.82800000000000007</v>
      </c>
      <c r="M14">
        <f>I16/I14*100</f>
        <v>245.03180212014132</v>
      </c>
      <c r="N14">
        <f>(J16-J14)/J16*100</f>
        <v>53.061224489795912</v>
      </c>
      <c r="P14">
        <f>H2*I14</f>
        <v>0.6635692574902301</v>
      </c>
      <c r="Q14">
        <f>K14-P14</f>
        <v>0.16443074250976997</v>
      </c>
      <c r="R14">
        <f t="shared" si="9"/>
        <v>19.858785327266904</v>
      </c>
      <c r="S14">
        <f>Q14/B14</f>
        <v>5.4810247503256658E-2</v>
      </c>
      <c r="U14">
        <f>(S$16-S14)/S$16*100</f>
        <v>60.295172309666647</v>
      </c>
    </row>
    <row r="15" spans="1:21" x14ac:dyDescent="0.3">
      <c r="B15" s="1">
        <v>2</v>
      </c>
      <c r="C15" s="1">
        <f>D12/B15</f>
        <v>150000000</v>
      </c>
      <c r="D15" s="1">
        <f t="shared" si="8"/>
        <v>300000000</v>
      </c>
      <c r="E15">
        <v>11.377000000000001</v>
      </c>
      <c r="F15">
        <v>1.9000000000000001E-4</v>
      </c>
      <c r="G15">
        <v>21.986000000000001</v>
      </c>
      <c r="H15">
        <v>5.1999999999999995E-4</v>
      </c>
      <c r="I15" s="1">
        <f>G15-E15</f>
        <v>10.609</v>
      </c>
      <c r="J15" s="1">
        <f>H15-F15</f>
        <v>3.2999999999999994E-4</v>
      </c>
      <c r="K15" s="1">
        <f t="shared" si="10"/>
        <v>1.1879999999999997</v>
      </c>
      <c r="M15">
        <f>I16/I15*100</f>
        <v>163.40842680742765</v>
      </c>
      <c r="N15">
        <f>(J16-J15)/J16*100</f>
        <v>32.653061224489804</v>
      </c>
      <c r="P15">
        <f>H2*I15</f>
        <v>0.99502561875814166</v>
      </c>
      <c r="Q15">
        <f>K15-P15</f>
        <v>0.19297438124185806</v>
      </c>
      <c r="R15">
        <f t="shared" si="9"/>
        <v>16.243634784668188</v>
      </c>
      <c r="S15">
        <f>Q15/B15</f>
        <v>9.6487190620929031E-2</v>
      </c>
      <c r="U15">
        <f>(S$16-S15)/S$16*100</f>
        <v>30.104178462235403</v>
      </c>
    </row>
    <row r="16" spans="1:21" x14ac:dyDescent="0.3">
      <c r="B16" s="1">
        <v>1</v>
      </c>
      <c r="C16" s="1">
        <f>D12</f>
        <v>300000000</v>
      </c>
      <c r="D16" s="1">
        <f t="shared" si="8"/>
        <v>300000000</v>
      </c>
      <c r="E16">
        <v>11.817</v>
      </c>
      <c r="F16">
        <v>3.6000000000000002E-4</v>
      </c>
      <c r="G16">
        <v>29.152999999999999</v>
      </c>
      <c r="H16">
        <v>8.4999999999999995E-4</v>
      </c>
      <c r="I16" s="1">
        <f>G16-E16</f>
        <v>17.335999999999999</v>
      </c>
      <c r="J16" s="1">
        <f>H16-F16</f>
        <v>4.8999999999999998E-4</v>
      </c>
      <c r="K16" s="1">
        <f t="shared" si="10"/>
        <v>1.764</v>
      </c>
      <c r="L16" t="s">
        <v>9</v>
      </c>
      <c r="P16">
        <f>H2*I16</f>
        <v>1.625955709943552</v>
      </c>
      <c r="Q16">
        <f>K16-P16</f>
        <v>0.13804429005644803</v>
      </c>
      <c r="R16">
        <f t="shared" si="9"/>
        <v>7.8256400258757379</v>
      </c>
      <c r="S16">
        <f>Q16/B16</f>
        <v>0.13804429005644803</v>
      </c>
      <c r="U16">
        <f t="shared" ref="U16" si="11">S$16-S16</f>
        <v>0</v>
      </c>
    </row>
    <row r="18" spans="1:21" ht="18" x14ac:dyDescent="0.3">
      <c r="A18" s="3" t="s">
        <v>20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6</v>
      </c>
      <c r="G18" s="1" t="s">
        <v>4</v>
      </c>
      <c r="H18" s="1" t="s">
        <v>6</v>
      </c>
      <c r="I18" s="1" t="s">
        <v>5</v>
      </c>
      <c r="J18" s="1" t="s">
        <v>7</v>
      </c>
      <c r="K18" s="1" t="s">
        <v>25</v>
      </c>
      <c r="M18" s="1" t="s">
        <v>10</v>
      </c>
      <c r="N18" s="1" t="s">
        <v>11</v>
      </c>
      <c r="P18" s="2" t="s">
        <v>26</v>
      </c>
      <c r="Q18" s="2" t="s">
        <v>23</v>
      </c>
      <c r="R18" s="2" t="s">
        <v>29</v>
      </c>
      <c r="S18" s="2" t="s">
        <v>27</v>
      </c>
      <c r="U18" s="1" t="s">
        <v>28</v>
      </c>
    </row>
    <row r="19" spans="1:21" x14ac:dyDescent="0.3">
      <c r="B19" s="1">
        <v>5</v>
      </c>
      <c r="C19" s="1">
        <v>60000000</v>
      </c>
      <c r="D19" s="1">
        <f>B19*C19</f>
        <v>300000000</v>
      </c>
      <c r="E19">
        <v>6.2110000000000003</v>
      </c>
      <c r="F19">
        <v>1.6000000000000001E-4</v>
      </c>
      <c r="G19">
        <v>10.099</v>
      </c>
      <c r="H19">
        <v>3.1E-4</v>
      </c>
      <c r="I19" s="1">
        <f t="shared" ref="I19:I21" si="12">G19-E19</f>
        <v>3.8879999999999999</v>
      </c>
      <c r="J19" s="1">
        <f t="shared" ref="J19:J21" si="13">H19-F19</f>
        <v>1.4999999999999999E-4</v>
      </c>
      <c r="K19" s="1">
        <f>J19*3600</f>
        <v>0.53999999999999992</v>
      </c>
      <c r="M19">
        <f>I23/I19*100</f>
        <v>395.78189300411526</v>
      </c>
      <c r="N19">
        <f>(J23-J19)/J23*100</f>
        <v>65.909090909090921</v>
      </c>
      <c r="P19">
        <f>H2*I19</f>
        <v>0.36465827181936605</v>
      </c>
      <c r="Q19">
        <f>K19-P19</f>
        <v>0.17534172818063387</v>
      </c>
      <c r="R19">
        <f>Q19/K19*100</f>
        <v>32.470690403821088</v>
      </c>
      <c r="S19">
        <f>Q19/B19</f>
        <v>3.5068345636126777E-2</v>
      </c>
      <c r="U19">
        <f>(S$23-S19)/S$23*100</f>
        <v>75.084406930253166</v>
      </c>
    </row>
    <row r="20" spans="1:21" x14ac:dyDescent="0.3">
      <c r="B20" s="1">
        <v>4</v>
      </c>
      <c r="C20" s="1">
        <f>D19/B20</f>
        <v>75000000</v>
      </c>
      <c r="D20" s="1">
        <f t="shared" ref="D20:D23" si="14">B20*C20</f>
        <v>300000000</v>
      </c>
      <c r="E20">
        <v>3.169</v>
      </c>
      <c r="F20">
        <v>8.0000000000000007E-5</v>
      </c>
      <c r="G20">
        <v>8.0530000000000008</v>
      </c>
      <c r="H20">
        <v>2.5999999999999998E-4</v>
      </c>
      <c r="I20" s="1">
        <f t="shared" si="12"/>
        <v>4.8840000000000003</v>
      </c>
      <c r="J20" s="1">
        <f t="shared" si="13"/>
        <v>1.7999999999999998E-4</v>
      </c>
      <c r="K20" s="1">
        <f>J20*3600</f>
        <v>0.64799999999999991</v>
      </c>
      <c r="M20">
        <f>I23/I20*100</f>
        <v>315.06961506961505</v>
      </c>
      <c r="N20">
        <f>(J23-J20)/J23*100</f>
        <v>59.090909090909093</v>
      </c>
      <c r="P20">
        <f>I20*H2</f>
        <v>0.45807381676074693</v>
      </c>
      <c r="Q20">
        <f>K20-P20</f>
        <v>0.18992618323925298</v>
      </c>
      <c r="R20">
        <f t="shared" ref="R20:R23" si="15">Q20/K20*100</f>
        <v>29.309596178897067</v>
      </c>
      <c r="S20">
        <f>Q20/B20</f>
        <v>4.7481545809813244E-2</v>
      </c>
      <c r="U20">
        <f t="shared" ref="U20:U23" si="16">(S$23-S20)/S$23*100</f>
        <v>66.264993336294921</v>
      </c>
    </row>
    <row r="21" spans="1:21" x14ac:dyDescent="0.3">
      <c r="B21" s="1">
        <v>3</v>
      </c>
      <c r="C21" s="1">
        <f>D19/B21</f>
        <v>100000000</v>
      </c>
      <c r="D21" s="1">
        <f t="shared" si="14"/>
        <v>300000000</v>
      </c>
      <c r="E21">
        <v>4.26</v>
      </c>
      <c r="F21">
        <v>1.1E-4</v>
      </c>
      <c r="G21">
        <v>10.682</v>
      </c>
      <c r="H21">
        <v>3.3E-4</v>
      </c>
      <c r="I21" s="1">
        <f t="shared" si="12"/>
        <v>6.4220000000000006</v>
      </c>
      <c r="J21" s="1">
        <f t="shared" si="13"/>
        <v>2.1999999999999998E-4</v>
      </c>
      <c r="K21" s="1">
        <f t="shared" ref="K21:K23" si="17">J21*3600</f>
        <v>0.79199999999999993</v>
      </c>
      <c r="M21">
        <f>I23/I21*100</f>
        <v>239.61382746807848</v>
      </c>
      <c r="N21">
        <f>(J23-J21)/J23*100</f>
        <v>50</v>
      </c>
      <c r="P21">
        <f>I21*H2</f>
        <v>0.60232392531480694</v>
      </c>
      <c r="Q21">
        <f>K21-P21</f>
        <v>0.18967607468519299</v>
      </c>
      <c r="R21">
        <f t="shared" si="15"/>
        <v>23.948999328938513</v>
      </c>
      <c r="S21">
        <f>Q21/B21</f>
        <v>6.3225358228397657E-2</v>
      </c>
      <c r="U21">
        <f t="shared" si="16"/>
        <v>55.079224048570943</v>
      </c>
    </row>
    <row r="22" spans="1:21" x14ac:dyDescent="0.3">
      <c r="B22" s="1">
        <v>2</v>
      </c>
      <c r="C22" s="1">
        <f>D19/B22</f>
        <v>150000000</v>
      </c>
      <c r="D22" s="1">
        <f t="shared" si="14"/>
        <v>300000000</v>
      </c>
      <c r="E22">
        <v>8.5679999999999996</v>
      </c>
      <c r="F22">
        <v>2.2000000000000001E-4</v>
      </c>
      <c r="G22">
        <v>18.196000000000002</v>
      </c>
      <c r="H22">
        <v>5.1999999999999995E-4</v>
      </c>
      <c r="I22" s="1">
        <f>G22-E22</f>
        <v>9.6280000000000019</v>
      </c>
      <c r="J22" s="1">
        <f>H22-F22</f>
        <v>2.9999999999999992E-4</v>
      </c>
      <c r="K22" s="1">
        <f t="shared" si="17"/>
        <v>1.0799999999999996</v>
      </c>
      <c r="M22">
        <f>I23/I22*100</f>
        <v>159.82550893228083</v>
      </c>
      <c r="N22">
        <f>(J23-J22)/J23*100</f>
        <v>31.818181818181827</v>
      </c>
      <c r="P22">
        <f>I22*H2</f>
        <v>0.90301693443334807</v>
      </c>
      <c r="Q22">
        <f>K22-P22</f>
        <v>0.17698306556665155</v>
      </c>
      <c r="R22">
        <f t="shared" si="15"/>
        <v>16.387320885801078</v>
      </c>
      <c r="S22">
        <f>Q22/B22</f>
        <v>8.8491532783325777E-2</v>
      </c>
      <c r="U22">
        <f t="shared" si="16"/>
        <v>37.127943136383884</v>
      </c>
    </row>
    <row r="23" spans="1:21" x14ac:dyDescent="0.3">
      <c r="B23" s="1">
        <v>1</v>
      </c>
      <c r="C23" s="1">
        <f>D19</f>
        <v>300000000</v>
      </c>
      <c r="D23" s="1">
        <f t="shared" si="14"/>
        <v>300000000</v>
      </c>
      <c r="E23">
        <v>28.452999999999999</v>
      </c>
      <c r="F23">
        <v>7.1000000000000002E-4</v>
      </c>
      <c r="G23">
        <v>43.841000000000001</v>
      </c>
      <c r="H23">
        <v>1.15E-3</v>
      </c>
      <c r="I23" s="1">
        <f>G23-E23</f>
        <v>15.388000000000002</v>
      </c>
      <c r="J23" s="1">
        <f>H23-F23</f>
        <v>4.3999999999999996E-4</v>
      </c>
      <c r="K23" s="1">
        <f t="shared" si="17"/>
        <v>1.5839999999999999</v>
      </c>
      <c r="L23" t="s">
        <v>12</v>
      </c>
      <c r="P23">
        <f>I23*H2</f>
        <v>1.4432514112027792</v>
      </c>
      <c r="Q23">
        <f>K23-P23</f>
        <v>0.14074858879722063</v>
      </c>
      <c r="R23">
        <f t="shared" si="15"/>
        <v>8.8856432321477676</v>
      </c>
      <c r="S23">
        <f>Q23/B23</f>
        <v>0.14074858879722063</v>
      </c>
      <c r="U23">
        <f t="shared" si="16"/>
        <v>0</v>
      </c>
    </row>
    <row r="25" spans="1:21" ht="18" x14ac:dyDescent="0.3">
      <c r="A25" s="3" t="s">
        <v>21</v>
      </c>
      <c r="B25" s="1" t="s">
        <v>0</v>
      </c>
      <c r="C25" s="1" t="s">
        <v>1</v>
      </c>
      <c r="D25" s="1" t="s">
        <v>2</v>
      </c>
      <c r="E25" s="1" t="s">
        <v>3</v>
      </c>
      <c r="F25" s="1" t="s">
        <v>6</v>
      </c>
      <c r="G25" s="1" t="s">
        <v>4</v>
      </c>
      <c r="H25" s="1" t="s">
        <v>6</v>
      </c>
      <c r="I25" s="1" t="s">
        <v>5</v>
      </c>
      <c r="J25" s="1" t="s">
        <v>7</v>
      </c>
      <c r="K25" s="1" t="s">
        <v>25</v>
      </c>
      <c r="M25" s="1" t="s">
        <v>10</v>
      </c>
      <c r="N25" s="1" t="s">
        <v>11</v>
      </c>
      <c r="P25" s="2" t="s">
        <v>26</v>
      </c>
      <c r="Q25" s="2" t="s">
        <v>23</v>
      </c>
      <c r="R25" s="2" t="s">
        <v>29</v>
      </c>
      <c r="S25" s="2" t="s">
        <v>27</v>
      </c>
      <c r="U25" s="1" t="s">
        <v>28</v>
      </c>
    </row>
    <row r="26" spans="1:21" x14ac:dyDescent="0.3">
      <c r="B26" s="1">
        <v>5</v>
      </c>
      <c r="C26" s="1">
        <v>60000000</v>
      </c>
      <c r="D26" s="1">
        <f>B26*C26</f>
        <v>300000000</v>
      </c>
      <c r="E26">
        <v>4.1890000000000001</v>
      </c>
      <c r="F26">
        <v>1.1E-4</v>
      </c>
      <c r="G26">
        <v>7.2910000000000004</v>
      </c>
      <c r="H26">
        <v>2.3000000000000001E-4</v>
      </c>
      <c r="I26" s="1">
        <f>G26-E26</f>
        <v>3.1020000000000003</v>
      </c>
      <c r="J26" s="1">
        <f t="shared" ref="J26:J28" si="18">H26-F26</f>
        <v>1.2E-4</v>
      </c>
      <c r="K26" s="1">
        <f>J26*3600</f>
        <v>0.432</v>
      </c>
      <c r="M26">
        <f>I30/I26*100</f>
        <v>496.67956157317849</v>
      </c>
      <c r="N26">
        <f>(J30-J26)/J30*100</f>
        <v>72.727272727272734</v>
      </c>
      <c r="P26">
        <f>I26*$H$2</f>
        <v>0.29093877551020414</v>
      </c>
      <c r="Q26">
        <f>K26-P26</f>
        <v>0.14106122448979586</v>
      </c>
      <c r="R26">
        <f>Q26/K26*100</f>
        <v>32.653061224489782</v>
      </c>
      <c r="S26">
        <f>Q26/B26</f>
        <v>2.821224489795917E-2</v>
      </c>
      <c r="U26">
        <f>(S$30-S26)/S$30*100</f>
        <v>79.698537682789677</v>
      </c>
    </row>
    <row r="27" spans="1:21" x14ac:dyDescent="0.3">
      <c r="B27" s="1">
        <v>4</v>
      </c>
      <c r="C27" s="1">
        <f>D26/B27</f>
        <v>75000000</v>
      </c>
      <c r="D27" s="1">
        <f t="shared" ref="D27:D30" si="19">B27*C27</f>
        <v>300000000</v>
      </c>
      <c r="E27">
        <v>3.254</v>
      </c>
      <c r="F27">
        <v>8.0000000000000007E-5</v>
      </c>
      <c r="G27">
        <v>7.12</v>
      </c>
      <c r="H27">
        <v>2.3000000000000001E-4</v>
      </c>
      <c r="I27" s="1">
        <f>G27-E27</f>
        <v>3.8660000000000001</v>
      </c>
      <c r="J27" s="1">
        <f>H27-F27</f>
        <v>1.5000000000000001E-4</v>
      </c>
      <c r="K27" s="1">
        <f>J27*3600</f>
        <v>0.54</v>
      </c>
      <c r="M27">
        <f>I30/I27*100</f>
        <v>398.52560786342468</v>
      </c>
      <c r="N27">
        <f>(J30-J27)/J30*100</f>
        <v>65.909090909090907</v>
      </c>
      <c r="P27">
        <f t="shared" ref="P27:P30" si="20">I27*$H$2</f>
        <v>0.36259487624837172</v>
      </c>
      <c r="Q27">
        <f>K27-P27</f>
        <v>0.17740512375162831</v>
      </c>
      <c r="R27">
        <f t="shared" ref="R27:R30" si="21">Q27/K27*100</f>
        <v>32.85280069474598</v>
      </c>
      <c r="S27">
        <f>Q27/B27</f>
        <v>4.4351280937907078E-2</v>
      </c>
      <c r="U27">
        <f t="shared" ref="U27:U30" si="22">(S$30-S27)/S$30*100</f>
        <v>68.08492688413952</v>
      </c>
    </row>
    <row r="28" spans="1:21" x14ac:dyDescent="0.3">
      <c r="B28" s="1">
        <v>3</v>
      </c>
      <c r="C28" s="1">
        <f>D26/B28</f>
        <v>100000000</v>
      </c>
      <c r="D28" s="1">
        <f t="shared" si="19"/>
        <v>300000000</v>
      </c>
      <c r="E28">
        <v>2.9849999999999999</v>
      </c>
      <c r="F28">
        <v>8.0000000000000007E-5</v>
      </c>
      <c r="G28">
        <v>8.1319999999999997</v>
      </c>
      <c r="H28">
        <v>2.5999999999999998E-4</v>
      </c>
      <c r="I28" s="1">
        <f t="shared" ref="I28" si="23">G28-E28</f>
        <v>5.1470000000000002</v>
      </c>
      <c r="J28" s="1">
        <f t="shared" si="18"/>
        <v>1.7999999999999998E-4</v>
      </c>
      <c r="K28" s="1">
        <f t="shared" ref="K28:K30" si="24">J28*3600</f>
        <v>0.64799999999999991</v>
      </c>
      <c r="M28">
        <f>I30/I28*100</f>
        <v>299.33942102195448</v>
      </c>
      <c r="N28">
        <f>(J30-J28)/J30*100</f>
        <v>59.090909090909093</v>
      </c>
      <c r="P28">
        <f t="shared" si="20"/>
        <v>0.48274077290490669</v>
      </c>
      <c r="Q28">
        <f>K28-P28</f>
        <v>0.16525922709509322</v>
      </c>
      <c r="R28">
        <f t="shared" si="21"/>
        <v>25.502967144304513</v>
      </c>
      <c r="S28">
        <f>Q28/B28</f>
        <v>5.5086409031697738E-2</v>
      </c>
      <c r="U28">
        <f t="shared" si="22"/>
        <v>60.359955005624379</v>
      </c>
    </row>
    <row r="29" spans="1:21" x14ac:dyDescent="0.3">
      <c r="B29" s="1">
        <v>2</v>
      </c>
      <c r="C29" s="1">
        <f>D26/B29</f>
        <v>150000000</v>
      </c>
      <c r="D29" s="1">
        <f t="shared" si="19"/>
        <v>300000000</v>
      </c>
      <c r="E29">
        <v>6.9530000000000003</v>
      </c>
      <c r="F29">
        <v>1.8000000000000001E-4</v>
      </c>
      <c r="G29">
        <v>14.65</v>
      </c>
      <c r="H29">
        <v>4.2999999999999999E-4</v>
      </c>
      <c r="I29" s="1">
        <f>G29-E29</f>
        <v>7.6970000000000001</v>
      </c>
      <c r="J29" s="1">
        <f>H29-F29</f>
        <v>2.5000000000000001E-4</v>
      </c>
      <c r="K29" s="1">
        <f t="shared" si="24"/>
        <v>0.9</v>
      </c>
      <c r="M29">
        <f>I30/I29*100</f>
        <v>200.16889697284651</v>
      </c>
      <c r="N29">
        <f>(J30-J29)/J30*100</f>
        <v>43.18181818181818</v>
      </c>
      <c r="P29">
        <f t="shared" si="20"/>
        <v>0.72190707772470697</v>
      </c>
      <c r="Q29">
        <f>K29-P29</f>
        <v>0.17809292227529305</v>
      </c>
      <c r="R29">
        <f t="shared" si="21"/>
        <v>19.788102475032559</v>
      </c>
      <c r="S29">
        <f>Q29/B29</f>
        <v>8.9046461137646526E-2</v>
      </c>
      <c r="U29">
        <f t="shared" si="22"/>
        <v>35.922384701912343</v>
      </c>
    </row>
    <row r="30" spans="1:21" x14ac:dyDescent="0.3">
      <c r="B30" s="1">
        <v>1</v>
      </c>
      <c r="C30" s="1">
        <f>D26</f>
        <v>300000000</v>
      </c>
      <c r="D30" s="1">
        <f t="shared" si="19"/>
        <v>300000000</v>
      </c>
      <c r="E30">
        <v>14.65</v>
      </c>
      <c r="F30">
        <v>4.2999999999999999E-4</v>
      </c>
      <c r="G30">
        <v>30.056999999999999</v>
      </c>
      <c r="H30">
        <v>8.7000000000000001E-4</v>
      </c>
      <c r="I30" s="1">
        <f>G30-E30</f>
        <v>15.406999999999998</v>
      </c>
      <c r="J30" s="1">
        <f>H30-F30</f>
        <v>4.4000000000000002E-4</v>
      </c>
      <c r="K30" s="1">
        <f t="shared" si="24"/>
        <v>1.5840000000000001</v>
      </c>
      <c r="L30" t="s">
        <v>12</v>
      </c>
      <c r="P30">
        <f t="shared" si="20"/>
        <v>1.4450334346504559</v>
      </c>
      <c r="Q30">
        <f>K30-P30</f>
        <v>0.13896656534954421</v>
      </c>
      <c r="R30">
        <f t="shared" si="21"/>
        <v>8.7731417518651647</v>
      </c>
      <c r="S30">
        <f>Q30/B30</f>
        <v>0.13896656534954421</v>
      </c>
      <c r="U30">
        <f t="shared" si="22"/>
        <v>0</v>
      </c>
    </row>
    <row r="32" spans="1:21" ht="18" x14ac:dyDescent="0.3">
      <c r="A32" s="2" t="s">
        <v>14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6</v>
      </c>
      <c r="G32" s="1" t="s">
        <v>4</v>
      </c>
      <c r="H32" s="1" t="s">
        <v>6</v>
      </c>
      <c r="I32" s="1" t="s">
        <v>5</v>
      </c>
      <c r="J32" s="1" t="s">
        <v>7</v>
      </c>
    </row>
    <row r="33" spans="1:21" x14ac:dyDescent="0.3">
      <c r="B33" s="1">
        <v>5</v>
      </c>
      <c r="C33" s="1">
        <v>60000000</v>
      </c>
      <c r="D33" s="1">
        <f>B33*C33</f>
        <v>300000000</v>
      </c>
      <c r="E33"/>
      <c r="F33"/>
      <c r="G33"/>
      <c r="H33"/>
      <c r="I33" s="1">
        <f>G33-E33</f>
        <v>0</v>
      </c>
      <c r="J33" s="1">
        <f t="shared" ref="J33" si="25">H33-F33</f>
        <v>0</v>
      </c>
      <c r="M33" t="e">
        <f>I37/I33*100</f>
        <v>#DIV/0!</v>
      </c>
      <c r="N33" t="e">
        <f>(J37-J33)/J37*100</f>
        <v>#DIV/0!</v>
      </c>
    </row>
    <row r="34" spans="1:21" x14ac:dyDescent="0.3">
      <c r="B34" s="1">
        <v>4</v>
      </c>
      <c r="C34" s="1">
        <f>D33/B34</f>
        <v>75000000</v>
      </c>
      <c r="D34" s="1">
        <f t="shared" ref="D34:D37" si="26">B34*C34</f>
        <v>300000000</v>
      </c>
      <c r="E34"/>
      <c r="F34"/>
      <c r="G34"/>
      <c r="H34"/>
      <c r="I34" s="1">
        <f>G34-E34</f>
        <v>0</v>
      </c>
      <c r="J34" s="1">
        <f>H34-F34</f>
        <v>0</v>
      </c>
      <c r="M34" t="e">
        <f>I37/I34*100</f>
        <v>#DIV/0!</v>
      </c>
      <c r="N34" t="e">
        <f>(J37-J34)/J37*100</f>
        <v>#DIV/0!</v>
      </c>
    </row>
    <row r="35" spans="1:21" x14ac:dyDescent="0.3">
      <c r="B35" s="1">
        <v>3</v>
      </c>
      <c r="C35" s="1">
        <f>D33/B35</f>
        <v>100000000</v>
      </c>
      <c r="D35" s="1">
        <f t="shared" si="26"/>
        <v>300000000</v>
      </c>
      <c r="E35"/>
      <c r="F35"/>
      <c r="G35"/>
      <c r="H35"/>
      <c r="I35" s="1">
        <f t="shared" ref="I35" si="27">G35-E35</f>
        <v>0</v>
      </c>
      <c r="J35" s="1">
        <f t="shared" ref="J35" si="28">H35-F35</f>
        <v>0</v>
      </c>
      <c r="M35" t="e">
        <f>I37/I35*100</f>
        <v>#DIV/0!</v>
      </c>
      <c r="N35" t="e">
        <f>(J37-J35)/J37*100</f>
        <v>#DIV/0!</v>
      </c>
    </row>
    <row r="36" spans="1:21" x14ac:dyDescent="0.3">
      <c r="B36" s="1">
        <v>2</v>
      </c>
      <c r="C36" s="1">
        <f>D33/B36</f>
        <v>150000000</v>
      </c>
      <c r="D36" s="1">
        <f t="shared" si="26"/>
        <v>300000000</v>
      </c>
      <c r="E36"/>
      <c r="F36"/>
      <c r="G36"/>
      <c r="H36"/>
      <c r="I36" s="1">
        <f>G36-E36</f>
        <v>0</v>
      </c>
      <c r="J36" s="1">
        <f>H36-F36</f>
        <v>0</v>
      </c>
      <c r="M36" t="e">
        <f>I37/I36*100</f>
        <v>#DIV/0!</v>
      </c>
      <c r="N36" t="e">
        <f>(J37-J36)/J37*100</f>
        <v>#DIV/0!</v>
      </c>
    </row>
    <row r="37" spans="1:21" x14ac:dyDescent="0.3">
      <c r="B37" s="1">
        <v>1</v>
      </c>
      <c r="C37" s="1">
        <f>D33</f>
        <v>300000000</v>
      </c>
      <c r="D37" s="1">
        <f t="shared" si="26"/>
        <v>300000000</v>
      </c>
      <c r="E37"/>
      <c r="F37"/>
      <c r="G37"/>
      <c r="H37"/>
      <c r="I37" s="1">
        <f>G37-E37</f>
        <v>0</v>
      </c>
      <c r="J37" s="1">
        <f>H37-F37</f>
        <v>0</v>
      </c>
    </row>
    <row r="39" spans="1:21" ht="18" x14ac:dyDescent="0.3">
      <c r="A39" s="2" t="s">
        <v>15</v>
      </c>
      <c r="B39" s="1" t="s">
        <v>0</v>
      </c>
      <c r="C39" s="1" t="s">
        <v>1</v>
      </c>
      <c r="D39" s="1" t="s">
        <v>2</v>
      </c>
      <c r="E39" s="1" t="s">
        <v>3</v>
      </c>
      <c r="F39" s="1" t="s">
        <v>6</v>
      </c>
      <c r="G39" s="1" t="s">
        <v>4</v>
      </c>
      <c r="H39" s="1" t="s">
        <v>6</v>
      </c>
      <c r="I39" s="1" t="s">
        <v>5</v>
      </c>
      <c r="J39" s="1" t="s">
        <v>7</v>
      </c>
      <c r="K39" s="1" t="s">
        <v>25</v>
      </c>
      <c r="P39" s="2" t="s">
        <v>26</v>
      </c>
      <c r="Q39" s="2" t="s">
        <v>23</v>
      </c>
      <c r="R39" s="2" t="s">
        <v>29</v>
      </c>
      <c r="S39" s="2" t="s">
        <v>27</v>
      </c>
      <c r="U39" s="1" t="s">
        <v>28</v>
      </c>
    </row>
    <row r="40" spans="1:21" x14ac:dyDescent="0.3">
      <c r="B40" s="4">
        <v>5</v>
      </c>
      <c r="C40" s="4">
        <v>60000000</v>
      </c>
      <c r="D40" s="4">
        <f>B40*C40</f>
        <v>300000000</v>
      </c>
      <c r="E40" s="3">
        <v>6.915</v>
      </c>
      <c r="F40" s="3">
        <v>1.8000000000000001E-4</v>
      </c>
      <c r="G40" s="3">
        <v>10.01</v>
      </c>
      <c r="H40" s="3">
        <v>3.1E-4</v>
      </c>
      <c r="I40" s="4">
        <f t="shared" ref="I40" si="29">G40-E40</f>
        <v>3.0949999999999998</v>
      </c>
      <c r="J40" s="4">
        <f t="shared" ref="J40" si="30">H40-F40</f>
        <v>1.2999999999999999E-4</v>
      </c>
      <c r="K40" s="1">
        <f>J40*3600</f>
        <v>0.46799999999999997</v>
      </c>
      <c r="L40" s="3"/>
      <c r="M40" s="3">
        <f>I44/I40*100</f>
        <v>495.7027463651051</v>
      </c>
      <c r="N40" s="3">
        <f>(J44-J40)/J44*100</f>
        <v>70.454545454545453</v>
      </c>
      <c r="P40">
        <f>I40*$H$2</f>
        <v>0.29028224055579677</v>
      </c>
      <c r="Q40">
        <f>K40-P40</f>
        <v>0.1777177594442032</v>
      </c>
      <c r="R40">
        <f>Q40/K40*100</f>
        <v>37.973880223120346</v>
      </c>
      <c r="S40">
        <f>Q40/B40</f>
        <v>3.554355188884064E-2</v>
      </c>
      <c r="U40">
        <f>(S$30-S40)/S$30*100</f>
        <v>74.422947131608581</v>
      </c>
    </row>
    <row r="41" spans="1:21" x14ac:dyDescent="0.3">
      <c r="B41" s="1">
        <v>4</v>
      </c>
      <c r="C41" s="1">
        <f>D40/B41</f>
        <v>75000000</v>
      </c>
      <c r="D41" s="1">
        <f t="shared" ref="D41:D44" si="31">B41*C41</f>
        <v>300000000</v>
      </c>
      <c r="E41">
        <v>8.3580000000000005</v>
      </c>
      <c r="F41">
        <v>1.6000000000000001E-4</v>
      </c>
      <c r="G41">
        <v>13.66</v>
      </c>
      <c r="H41">
        <v>3.4000000000000002E-4</v>
      </c>
      <c r="I41" s="1">
        <f>G41-E41</f>
        <v>5.3019999999999996</v>
      </c>
      <c r="J41" s="1">
        <f>H41-F41</f>
        <v>1.8000000000000001E-4</v>
      </c>
      <c r="K41" s="1">
        <f>J41*3600</f>
        <v>0.64800000000000002</v>
      </c>
    </row>
    <row r="42" spans="1:21" x14ac:dyDescent="0.3">
      <c r="B42" s="1">
        <v>3</v>
      </c>
      <c r="C42" s="1">
        <f>D40/B42</f>
        <v>100000000</v>
      </c>
      <c r="D42" s="1">
        <f t="shared" si="31"/>
        <v>300000000</v>
      </c>
      <c r="E42">
        <v>7.96</v>
      </c>
      <c r="F42">
        <v>1.4999999999999999E-4</v>
      </c>
      <c r="G42">
        <v>15.04</v>
      </c>
      <c r="H42">
        <v>3.8999999999999999E-4</v>
      </c>
      <c r="I42" s="1">
        <f t="shared" ref="I42" si="32">G42-E42</f>
        <v>7.0799999999999992</v>
      </c>
      <c r="J42" s="1">
        <f t="shared" ref="J42" si="33">H42-F42</f>
        <v>2.4000000000000001E-4</v>
      </c>
      <c r="K42" s="1">
        <f t="shared" ref="K42:K44" si="34">J42*3600</f>
        <v>0.86399999999999999</v>
      </c>
    </row>
    <row r="43" spans="1:21" x14ac:dyDescent="0.3">
      <c r="B43" s="1">
        <v>2</v>
      </c>
      <c r="C43" s="1">
        <f>D40/B43</f>
        <v>150000000</v>
      </c>
      <c r="D43" s="1">
        <f t="shared" si="31"/>
        <v>300000000</v>
      </c>
      <c r="E43">
        <v>7.3739999999999997</v>
      </c>
      <c r="F43">
        <v>1.7000000000000001E-4</v>
      </c>
      <c r="G43">
        <v>17.974</v>
      </c>
      <c r="H43">
        <v>4.8999999999999998E-4</v>
      </c>
      <c r="I43" s="1">
        <f>G43-E43</f>
        <v>10.600000000000001</v>
      </c>
      <c r="J43" s="1">
        <f>H43-F43</f>
        <v>3.1999999999999997E-4</v>
      </c>
      <c r="K43" s="1">
        <f t="shared" si="34"/>
        <v>1.1519999999999999</v>
      </c>
    </row>
    <row r="44" spans="1:21" x14ac:dyDescent="0.3">
      <c r="B44" s="1">
        <v>1</v>
      </c>
      <c r="C44" s="1">
        <f>D40</f>
        <v>300000000</v>
      </c>
      <c r="D44" s="1">
        <f t="shared" si="31"/>
        <v>300000000</v>
      </c>
      <c r="E44">
        <v>17.974</v>
      </c>
      <c r="F44">
        <v>4.8999999999999998E-4</v>
      </c>
      <c r="G44">
        <v>33.316000000000003</v>
      </c>
      <c r="H44">
        <v>9.3000000000000005E-4</v>
      </c>
      <c r="I44" s="1">
        <f>G44-E44</f>
        <v>15.342000000000002</v>
      </c>
      <c r="J44" s="1">
        <f>H44-F44</f>
        <v>4.4000000000000007E-4</v>
      </c>
      <c r="K44" s="1">
        <f t="shared" si="34"/>
        <v>1.5840000000000003</v>
      </c>
    </row>
    <row r="46" spans="1:21" ht="18" x14ac:dyDescent="0.3">
      <c r="A46" s="2" t="s">
        <v>16</v>
      </c>
      <c r="B46" s="1" t="s">
        <v>0</v>
      </c>
      <c r="C46" s="1" t="s">
        <v>1</v>
      </c>
      <c r="D46" s="1" t="s">
        <v>2</v>
      </c>
      <c r="E46" s="1" t="s">
        <v>3</v>
      </c>
      <c r="F46" s="1" t="s">
        <v>6</v>
      </c>
      <c r="G46" s="1" t="s">
        <v>4</v>
      </c>
      <c r="H46" s="1" t="s">
        <v>6</v>
      </c>
      <c r="I46" s="1" t="s">
        <v>5</v>
      </c>
      <c r="J46" s="1" t="s">
        <v>7</v>
      </c>
    </row>
    <row r="47" spans="1:21" x14ac:dyDescent="0.3">
      <c r="B47" s="1">
        <v>5</v>
      </c>
      <c r="C47" s="1">
        <v>60000000</v>
      </c>
      <c r="D47" s="1">
        <f>B47*C47</f>
        <v>300000000</v>
      </c>
      <c r="E47"/>
      <c r="F47"/>
      <c r="G47"/>
      <c r="H47"/>
      <c r="I47" s="1">
        <f t="shared" ref="I47" si="35">G47-E47</f>
        <v>0</v>
      </c>
      <c r="J47" s="1">
        <f t="shared" ref="J47" si="36">H47-F47</f>
        <v>0</v>
      </c>
      <c r="M47" t="e">
        <f>I51/I47*100</f>
        <v>#DIV/0!</v>
      </c>
      <c r="N47" t="e">
        <f>(J51-J47)/J51*100</f>
        <v>#DIV/0!</v>
      </c>
    </row>
    <row r="48" spans="1:21" x14ac:dyDescent="0.3">
      <c r="B48" s="1">
        <v>4</v>
      </c>
      <c r="C48" s="1">
        <f>D47/B48</f>
        <v>75000000</v>
      </c>
      <c r="D48" s="1">
        <f t="shared" ref="D48:D51" si="37">B48*C48</f>
        <v>300000000</v>
      </c>
      <c r="E48"/>
      <c r="F48"/>
      <c r="G48"/>
      <c r="H48"/>
      <c r="I48" s="1">
        <f>G48-E48</f>
        <v>0</v>
      </c>
      <c r="J48" s="1">
        <f>H48-F48</f>
        <v>0</v>
      </c>
      <c r="M48" t="e">
        <f>I51/I48*100</f>
        <v>#DIV/0!</v>
      </c>
      <c r="N48" t="e">
        <f>(J51-J48)/J51*100</f>
        <v>#DIV/0!</v>
      </c>
    </row>
    <row r="49" spans="1:21" x14ac:dyDescent="0.3">
      <c r="B49" s="1">
        <v>3</v>
      </c>
      <c r="C49" s="1">
        <f>D47/B49</f>
        <v>100000000</v>
      </c>
      <c r="D49" s="1">
        <f t="shared" si="37"/>
        <v>300000000</v>
      </c>
      <c r="E49"/>
      <c r="F49"/>
      <c r="G49"/>
      <c r="H49"/>
      <c r="I49" s="1">
        <f t="shared" ref="I49" si="38">G49-E49</f>
        <v>0</v>
      </c>
      <c r="J49" s="1">
        <f t="shared" ref="J49" si="39">H49-F49</f>
        <v>0</v>
      </c>
      <c r="M49" t="e">
        <f>I51/I49*100</f>
        <v>#DIV/0!</v>
      </c>
      <c r="N49" t="e">
        <f>(J51-J49)/J51*100</f>
        <v>#DIV/0!</v>
      </c>
    </row>
    <row r="50" spans="1:21" x14ac:dyDescent="0.3">
      <c r="B50" s="1">
        <v>2</v>
      </c>
      <c r="C50" s="1">
        <f>D47/B50</f>
        <v>150000000</v>
      </c>
      <c r="D50" s="1">
        <f t="shared" si="37"/>
        <v>300000000</v>
      </c>
      <c r="E50"/>
      <c r="F50"/>
      <c r="G50"/>
      <c r="H50"/>
      <c r="I50" s="1">
        <f>G50-E50</f>
        <v>0</v>
      </c>
      <c r="J50" s="1">
        <f>H50-F50</f>
        <v>0</v>
      </c>
      <c r="M50" t="e">
        <f>I51/I50*100</f>
        <v>#DIV/0!</v>
      </c>
      <c r="N50" t="e">
        <f>(J51-J50)/J51*100</f>
        <v>#DIV/0!</v>
      </c>
    </row>
    <row r="51" spans="1:21" x14ac:dyDescent="0.3">
      <c r="B51" s="1">
        <v>1</v>
      </c>
      <c r="C51" s="1">
        <f>D47</f>
        <v>300000000</v>
      </c>
      <c r="D51" s="1">
        <f t="shared" si="37"/>
        <v>300000000</v>
      </c>
      <c r="E51"/>
      <c r="F51"/>
      <c r="G51"/>
      <c r="H51"/>
      <c r="I51" s="1">
        <f>G51-E51</f>
        <v>0</v>
      </c>
      <c r="J51" s="1">
        <f>H51-F51</f>
        <v>0</v>
      </c>
      <c r="L51" t="s">
        <v>13</v>
      </c>
    </row>
    <row r="53" spans="1:21" ht="18" x14ac:dyDescent="0.3">
      <c r="A53" s="2" t="s">
        <v>17</v>
      </c>
      <c r="B53" s="1" t="s">
        <v>0</v>
      </c>
      <c r="C53" s="1" t="s">
        <v>1</v>
      </c>
      <c r="D53" s="1" t="s">
        <v>2</v>
      </c>
      <c r="E53" s="1" t="s">
        <v>3</v>
      </c>
      <c r="F53" s="1" t="s">
        <v>6</v>
      </c>
      <c r="G53" s="1" t="s">
        <v>4</v>
      </c>
      <c r="H53" s="1" t="s">
        <v>6</v>
      </c>
      <c r="I53" s="1" t="s">
        <v>5</v>
      </c>
      <c r="J53" s="1" t="s">
        <v>7</v>
      </c>
    </row>
    <row r="54" spans="1:21" x14ac:dyDescent="0.3">
      <c r="B54" s="1">
        <v>5</v>
      </c>
      <c r="C54" s="1">
        <v>60000000</v>
      </c>
      <c r="D54" s="1">
        <f>B54*C54</f>
        <v>300000000</v>
      </c>
      <c r="E54"/>
      <c r="F54"/>
      <c r="G54"/>
      <c r="H54"/>
      <c r="J54" s="1">
        <f t="shared" ref="J54" si="40">H54-F54</f>
        <v>0</v>
      </c>
      <c r="M54" t="e">
        <f>I58/I54*100</f>
        <v>#DIV/0!</v>
      </c>
      <c r="N54" t="e">
        <f>(J58-J54)/J58*100</f>
        <v>#DIV/0!</v>
      </c>
    </row>
    <row r="55" spans="1:21" x14ac:dyDescent="0.3">
      <c r="B55" s="1">
        <v>4</v>
      </c>
      <c r="C55" s="1">
        <f>D54/B55</f>
        <v>75000000</v>
      </c>
      <c r="D55" s="1">
        <f t="shared" ref="D55:D58" si="41">B55*C55</f>
        <v>300000000</v>
      </c>
      <c r="E55"/>
      <c r="F55"/>
      <c r="G55"/>
      <c r="H55"/>
      <c r="J55" s="1">
        <f>H55-F55</f>
        <v>0</v>
      </c>
      <c r="M55" t="e">
        <f>I58/I55*100</f>
        <v>#DIV/0!</v>
      </c>
      <c r="N55" t="e">
        <f>(J58-J55)/J58*100</f>
        <v>#DIV/0!</v>
      </c>
    </row>
    <row r="56" spans="1:21" x14ac:dyDescent="0.3">
      <c r="B56" s="1">
        <v>3</v>
      </c>
      <c r="C56" s="1">
        <f>D54/B56</f>
        <v>100000000</v>
      </c>
      <c r="D56" s="1">
        <f t="shared" si="41"/>
        <v>300000000</v>
      </c>
      <c r="E56"/>
      <c r="F56"/>
      <c r="G56"/>
      <c r="H56"/>
      <c r="J56" s="1">
        <f t="shared" ref="J56" si="42">H56-F56</f>
        <v>0</v>
      </c>
      <c r="M56" t="e">
        <f>I58/I56*100</f>
        <v>#DIV/0!</v>
      </c>
      <c r="N56" t="e">
        <f>(J58-J56)/J58*100</f>
        <v>#DIV/0!</v>
      </c>
    </row>
    <row r="57" spans="1:21" x14ac:dyDescent="0.3">
      <c r="B57" s="1">
        <v>2</v>
      </c>
      <c r="C57" s="1">
        <f>D54/B57</f>
        <v>150000000</v>
      </c>
      <c r="D57" s="1">
        <f t="shared" si="41"/>
        <v>300000000</v>
      </c>
      <c r="E57"/>
      <c r="F57"/>
      <c r="G57"/>
      <c r="H57"/>
      <c r="J57" s="1">
        <f>H57-F57</f>
        <v>0</v>
      </c>
      <c r="M57" t="e">
        <f>I58/I57*100</f>
        <v>#DIV/0!</v>
      </c>
      <c r="N57" t="e">
        <f>(J58-J57)/J58*100</f>
        <v>#DIV/0!</v>
      </c>
    </row>
    <row r="58" spans="1:21" x14ac:dyDescent="0.3">
      <c r="B58" s="1">
        <v>1</v>
      </c>
      <c r="C58" s="1">
        <f>D54</f>
        <v>300000000</v>
      </c>
      <c r="D58" s="1">
        <f t="shared" si="41"/>
        <v>300000000</v>
      </c>
      <c r="E58"/>
      <c r="F58"/>
      <c r="G58"/>
      <c r="H58"/>
      <c r="J58" s="1">
        <f>H58-F58</f>
        <v>0</v>
      </c>
    </row>
    <row r="60" spans="1:21" ht="18" x14ac:dyDescent="0.3">
      <c r="A60" s="3" t="s">
        <v>18</v>
      </c>
      <c r="B60" s="1" t="s">
        <v>0</v>
      </c>
      <c r="C60" s="1" t="s">
        <v>1</v>
      </c>
      <c r="D60" s="1" t="s">
        <v>2</v>
      </c>
      <c r="E60" s="1" t="s">
        <v>3</v>
      </c>
      <c r="F60" s="1" t="s">
        <v>6</v>
      </c>
      <c r="G60" s="1" t="s">
        <v>4</v>
      </c>
      <c r="H60" s="1" t="s">
        <v>6</v>
      </c>
      <c r="I60" s="1" t="s">
        <v>5</v>
      </c>
      <c r="J60" s="1" t="s">
        <v>7</v>
      </c>
      <c r="K60" s="1" t="s">
        <v>25</v>
      </c>
      <c r="P60" s="2" t="s">
        <v>26</v>
      </c>
      <c r="Q60" s="2" t="s">
        <v>23</v>
      </c>
      <c r="R60" s="2" t="s">
        <v>29</v>
      </c>
      <c r="S60" s="2" t="s">
        <v>27</v>
      </c>
      <c r="U60" s="1" t="s">
        <v>28</v>
      </c>
    </row>
    <row r="61" spans="1:21" x14ac:dyDescent="0.3">
      <c r="B61" s="1">
        <v>5</v>
      </c>
      <c r="C61" s="1">
        <v>60000000</v>
      </c>
      <c r="D61" s="1">
        <f>B61*C61</f>
        <v>300000000</v>
      </c>
      <c r="E61">
        <v>13.698</v>
      </c>
      <c r="F61">
        <v>3.6000000000000002E-4</v>
      </c>
      <c r="G61">
        <v>19.154</v>
      </c>
      <c r="H61">
        <v>5.5999999999999995E-4</v>
      </c>
      <c r="I61" s="1">
        <f t="shared" ref="I61" si="43">G61-E61</f>
        <v>5.4559999999999995</v>
      </c>
      <c r="J61" s="1">
        <f t="shared" ref="J61" si="44">H61-F61</f>
        <v>1.9999999999999993E-4</v>
      </c>
      <c r="K61" s="1">
        <f>J61*3600</f>
        <v>0.71999999999999975</v>
      </c>
      <c r="M61">
        <f>I65/I61*100</f>
        <v>493.91495601173023</v>
      </c>
      <c r="N61">
        <f>(J65-J61)/J65*100</f>
        <v>73.684210526315809</v>
      </c>
      <c r="P61">
        <f>I61*$H$2</f>
        <v>0.51172210160660014</v>
      </c>
      <c r="Q61">
        <f>K61-P61</f>
        <v>0.20827789839339961</v>
      </c>
      <c r="R61">
        <f>Q61/K61*100</f>
        <v>28.927485887972175</v>
      </c>
      <c r="S61">
        <f>Q61/B61</f>
        <v>4.1655579678679923E-2</v>
      </c>
      <c r="U61">
        <f>($S$65-S61)/$S$65*100</f>
        <v>80.023988005997069</v>
      </c>
    </row>
    <row r="62" spans="1:21" x14ac:dyDescent="0.3">
      <c r="B62" s="1">
        <v>4</v>
      </c>
      <c r="C62" s="1">
        <f>D61/B62</f>
        <v>75000000</v>
      </c>
      <c r="D62" s="1">
        <f t="shared" ref="D62:D65" si="45">B62*C62</f>
        <v>300000000</v>
      </c>
      <c r="E62">
        <v>25.341999999999999</v>
      </c>
      <c r="F62">
        <v>5.1999999999999995E-4</v>
      </c>
      <c r="G62">
        <v>32.101999999999997</v>
      </c>
      <c r="H62">
        <v>7.5000000000000002E-4</v>
      </c>
      <c r="I62" s="1">
        <f>G62-E62</f>
        <v>6.759999999999998</v>
      </c>
      <c r="J62" s="1">
        <f>H62-F62</f>
        <v>2.3000000000000006E-4</v>
      </c>
      <c r="K62" s="1">
        <f>J62*3600</f>
        <v>0.82800000000000018</v>
      </c>
      <c r="M62">
        <f>I65/I62*100</f>
        <v>398.63905325443795</v>
      </c>
      <c r="N62">
        <f>(J65-J62)/J65*100</f>
        <v>69.73684210526315</v>
      </c>
      <c r="P62">
        <f t="shared" ref="P62:P65" si="46">I62*$H$2</f>
        <v>0.63402518454190171</v>
      </c>
      <c r="Q62">
        <f>K62-P62</f>
        <v>0.19397481545809847</v>
      </c>
      <c r="R62">
        <f t="shared" ref="R62:R65" si="47">Q62/K62*100</f>
        <v>23.426910079480486</v>
      </c>
      <c r="S62">
        <f>Q62/B62</f>
        <v>4.8493703864524618E-2</v>
      </c>
      <c r="U62">
        <f t="shared" ref="U62:U65" si="48">($S$65-S62)/$S$65*100</f>
        <v>76.744752623688157</v>
      </c>
    </row>
    <row r="63" spans="1:21" x14ac:dyDescent="0.3">
      <c r="B63" s="1">
        <v>3</v>
      </c>
      <c r="C63" s="1">
        <f>D61/B63</f>
        <v>100000000</v>
      </c>
      <c r="D63" s="1">
        <f t="shared" si="45"/>
        <v>300000000</v>
      </c>
      <c r="E63">
        <v>5.617</v>
      </c>
      <c r="F63">
        <v>1.4999999999999999E-4</v>
      </c>
      <c r="G63">
        <v>14.644</v>
      </c>
      <c r="H63">
        <v>4.4000000000000002E-4</v>
      </c>
      <c r="I63" s="1">
        <f t="shared" ref="I63" si="49">G63-E63</f>
        <v>9.027000000000001</v>
      </c>
      <c r="J63" s="1">
        <f t="shared" ref="J63" si="50">H63-F63</f>
        <v>2.9E-4</v>
      </c>
      <c r="K63" s="1">
        <f t="shared" ref="K63:K65" si="51">J63*3600</f>
        <v>1.044</v>
      </c>
      <c r="M63">
        <f>I65/I63*100</f>
        <v>298.52664229533616</v>
      </c>
      <c r="N63">
        <f>(J65-J63)/J65*100</f>
        <v>61.842105263157897</v>
      </c>
      <c r="P63">
        <f t="shared" si="46"/>
        <v>0.84664871906209305</v>
      </c>
      <c r="Q63">
        <f>K63-P63</f>
        <v>0.19735128093790699</v>
      </c>
      <c r="R63">
        <f t="shared" si="47"/>
        <v>18.903379400182661</v>
      </c>
      <c r="S63">
        <f>Q63/B63</f>
        <v>6.5783760312635664E-2</v>
      </c>
      <c r="U63">
        <f t="shared" si="48"/>
        <v>68.453273363318417</v>
      </c>
    </row>
    <row r="64" spans="1:21" x14ac:dyDescent="0.3">
      <c r="B64" s="1">
        <v>2</v>
      </c>
      <c r="C64" s="1">
        <f>D61/B64</f>
        <v>150000000</v>
      </c>
      <c r="D64" s="1">
        <f t="shared" si="45"/>
        <v>300000000</v>
      </c>
      <c r="E64">
        <v>3.8479999999999999</v>
      </c>
      <c r="F64">
        <v>1E-4</v>
      </c>
      <c r="G64">
        <v>17.353999999999999</v>
      </c>
      <c r="H64">
        <v>5.1000000000000004E-4</v>
      </c>
      <c r="I64" s="1">
        <f>G64-E64</f>
        <v>13.506</v>
      </c>
      <c r="J64" s="1">
        <f>H64-F64</f>
        <v>4.1000000000000005E-4</v>
      </c>
      <c r="K64" s="1">
        <f t="shared" si="51"/>
        <v>1.4760000000000002</v>
      </c>
      <c r="M64">
        <f>I65/I64*100</f>
        <v>199.5261365319117</v>
      </c>
      <c r="N64">
        <f>(J65-J64)/J65*100</f>
        <v>46.05263157894737</v>
      </c>
      <c r="P64">
        <f t="shared" si="46"/>
        <v>1.2667372991749892</v>
      </c>
      <c r="Q64">
        <f>K64-P64</f>
        <v>0.20926270082501097</v>
      </c>
      <c r="R64">
        <f t="shared" si="47"/>
        <v>14.17768975779207</v>
      </c>
      <c r="S64">
        <f>Q64/B64</f>
        <v>0.10463135041250549</v>
      </c>
      <c r="U64">
        <f t="shared" si="48"/>
        <v>49.823838080959582</v>
      </c>
    </row>
    <row r="65" spans="2:21" x14ac:dyDescent="0.3">
      <c r="B65" s="1">
        <v>1</v>
      </c>
      <c r="C65" s="1">
        <f>D61</f>
        <v>300000000</v>
      </c>
      <c r="D65" s="1">
        <f t="shared" si="45"/>
        <v>300000000</v>
      </c>
      <c r="E65">
        <v>19.154</v>
      </c>
      <c r="F65">
        <v>5.5999999999999995E-4</v>
      </c>
      <c r="G65">
        <v>46.101999999999997</v>
      </c>
      <c r="H65">
        <v>1.32E-3</v>
      </c>
      <c r="I65" s="1">
        <f>G65-E65</f>
        <v>26.947999999999997</v>
      </c>
      <c r="J65" s="1">
        <f>H65-F65</f>
        <v>7.6000000000000004E-4</v>
      </c>
      <c r="K65" s="1">
        <f t="shared" si="51"/>
        <v>2.7360000000000002</v>
      </c>
      <c r="L65" t="s">
        <v>13</v>
      </c>
      <c r="P65">
        <f t="shared" si="46"/>
        <v>2.52747199305254</v>
      </c>
      <c r="Q65">
        <f>K65-P65</f>
        <v>0.20852800694746021</v>
      </c>
      <c r="R65">
        <f t="shared" si="47"/>
        <v>7.6216376808282238</v>
      </c>
      <c r="S65">
        <f>Q65/B65</f>
        <v>0.20852800694746021</v>
      </c>
      <c r="U65">
        <f t="shared" si="48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 風</dc:creator>
  <cp:lastModifiedBy>鈴 風</cp:lastModifiedBy>
  <dcterms:created xsi:type="dcterms:W3CDTF">2024-02-01T04:41:00Z</dcterms:created>
  <dcterms:modified xsi:type="dcterms:W3CDTF">2024-02-06T17:45:48Z</dcterms:modified>
</cp:coreProperties>
</file>