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osumosu\Desktop\February\0222\"/>
    </mc:Choice>
  </mc:AlternateContent>
  <xr:revisionPtr revIDLastSave="0" documentId="13_ncr:1_{2B6D2981-CBE6-4D21-825D-DCEBAC76F1E8}" xr6:coauthVersionLast="47" xr6:coauthVersionMax="47" xr10:uidLastSave="{00000000-0000-0000-0000-000000000000}"/>
  <bookViews>
    <workbookView xWindow="38295" yWindow="-14175" windowWidth="21810" windowHeight="189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6" i="1" l="1"/>
  <c r="K66" i="1" s="1"/>
  <c r="Q66" i="1" s="1"/>
  <c r="I66" i="1"/>
  <c r="P66" i="1" s="1"/>
  <c r="P65" i="1"/>
  <c r="M65" i="1"/>
  <c r="K65" i="1"/>
  <c r="Q65" i="1" s="1"/>
  <c r="J65" i="1"/>
  <c r="N65" i="1" s="1"/>
  <c r="I65" i="1"/>
  <c r="J26" i="1"/>
  <c r="K26" i="1" s="1"/>
  <c r="I26" i="1"/>
  <c r="P26" i="1" s="1"/>
  <c r="P25" i="1"/>
  <c r="M25" i="1"/>
  <c r="J25" i="1"/>
  <c r="K25" i="1" s="1"/>
  <c r="Q25" i="1" s="1"/>
  <c r="I25" i="1"/>
  <c r="D26" i="1"/>
  <c r="D25" i="1"/>
  <c r="J50" i="1"/>
  <c r="K50" i="1" s="1"/>
  <c r="I50" i="1"/>
  <c r="P50" i="1" s="1"/>
  <c r="P49" i="1"/>
  <c r="M49" i="1"/>
  <c r="J49" i="1"/>
  <c r="N49" i="1" s="1"/>
  <c r="I49" i="1"/>
  <c r="P42" i="1"/>
  <c r="J42" i="1"/>
  <c r="K42" i="1" s="1"/>
  <c r="Q42" i="1" s="1"/>
  <c r="I42" i="1"/>
  <c r="P41" i="1"/>
  <c r="M41" i="1"/>
  <c r="J41" i="1"/>
  <c r="N41" i="1" s="1"/>
  <c r="I41" i="1"/>
  <c r="J34" i="1"/>
  <c r="K34" i="1" s="1"/>
  <c r="I34" i="1"/>
  <c r="P34" i="1" s="1"/>
  <c r="P33" i="1"/>
  <c r="M33" i="1"/>
  <c r="J33" i="1"/>
  <c r="N33" i="1" s="1"/>
  <c r="I33" i="1"/>
  <c r="P18" i="1"/>
  <c r="Q18" i="1" s="1"/>
  <c r="P17" i="1"/>
  <c r="Q17" i="1" s="1"/>
  <c r="N17" i="1"/>
  <c r="M17" i="1"/>
  <c r="K18" i="1"/>
  <c r="J18" i="1"/>
  <c r="I18" i="1"/>
  <c r="J17" i="1"/>
  <c r="K17" i="1" s="1"/>
  <c r="I17" i="1"/>
  <c r="P58" i="1"/>
  <c r="P57" i="1"/>
  <c r="Q58" i="1"/>
  <c r="Q57" i="1"/>
  <c r="N57" i="1"/>
  <c r="M57" i="1"/>
  <c r="K58" i="1"/>
  <c r="J58" i="1"/>
  <c r="I58" i="1"/>
  <c r="J57" i="1"/>
  <c r="K57" i="1" s="1"/>
  <c r="I57" i="1"/>
  <c r="G5" i="1"/>
  <c r="H5" i="1" s="1"/>
  <c r="F5" i="1"/>
  <c r="P63" i="1"/>
  <c r="P64" i="1"/>
  <c r="Q64" i="1" s="1"/>
  <c r="Q63" i="1"/>
  <c r="P56" i="1"/>
  <c r="Q56" i="1" s="1"/>
  <c r="P55" i="1"/>
  <c r="Q55" i="1" s="1"/>
  <c r="P48" i="1"/>
  <c r="Q48" i="1" s="1"/>
  <c r="P47" i="1"/>
  <c r="Q47" i="1" s="1"/>
  <c r="J56" i="1"/>
  <c r="K56" i="1" s="1"/>
  <c r="I56" i="1"/>
  <c r="M55" i="1"/>
  <c r="J55" i="1"/>
  <c r="K55" i="1" s="1"/>
  <c r="I55" i="1"/>
  <c r="D58" i="1"/>
  <c r="D57" i="1"/>
  <c r="D56" i="1"/>
  <c r="D55" i="1"/>
  <c r="N47" i="1"/>
  <c r="M47" i="1"/>
  <c r="J48" i="1"/>
  <c r="K48" i="1" s="1"/>
  <c r="I48" i="1"/>
  <c r="J47" i="1"/>
  <c r="K47" i="1" s="1"/>
  <c r="I47" i="1"/>
  <c r="D50" i="1"/>
  <c r="D49" i="1"/>
  <c r="D48" i="1"/>
  <c r="D47" i="1"/>
  <c r="U15" i="1"/>
  <c r="N15" i="1"/>
  <c r="M15" i="1"/>
  <c r="P16" i="1"/>
  <c r="Q16" i="1" s="1"/>
  <c r="P15" i="1"/>
  <c r="Q15" i="1" s="1"/>
  <c r="P24" i="1"/>
  <c r="Q24" i="1" s="1"/>
  <c r="P23" i="1"/>
  <c r="Q23" i="1" s="1"/>
  <c r="P32" i="1"/>
  <c r="Q32" i="1" s="1"/>
  <c r="P31" i="1"/>
  <c r="Q31" i="1" s="1"/>
  <c r="P40" i="1"/>
  <c r="Q40" i="1" s="1"/>
  <c r="P39" i="1"/>
  <c r="Q39" i="1" s="1"/>
  <c r="J40" i="1"/>
  <c r="K40" i="1" s="1"/>
  <c r="I40" i="1"/>
  <c r="M39" i="1" s="1"/>
  <c r="J39" i="1"/>
  <c r="K39" i="1" s="1"/>
  <c r="I39" i="1"/>
  <c r="D42" i="1"/>
  <c r="D41" i="1"/>
  <c r="D40" i="1"/>
  <c r="D39" i="1"/>
  <c r="N31" i="1"/>
  <c r="M31" i="1"/>
  <c r="J31" i="1"/>
  <c r="K31" i="1" s="1"/>
  <c r="I31" i="1"/>
  <c r="J32" i="1"/>
  <c r="K32" i="1" s="1"/>
  <c r="I32" i="1"/>
  <c r="D34" i="1"/>
  <c r="D33" i="1"/>
  <c r="D32" i="1"/>
  <c r="D31" i="1"/>
  <c r="G10" i="1"/>
  <c r="H10" i="1" s="1"/>
  <c r="F10" i="1"/>
  <c r="J16" i="1"/>
  <c r="K16" i="1" s="1"/>
  <c r="I16" i="1"/>
  <c r="J15" i="1"/>
  <c r="K15" i="1" s="1"/>
  <c r="I15" i="1"/>
  <c r="D18" i="1"/>
  <c r="D17" i="1"/>
  <c r="D16" i="1"/>
  <c r="D15" i="1"/>
  <c r="J24" i="1"/>
  <c r="I24" i="1"/>
  <c r="J23" i="1"/>
  <c r="K23" i="1" s="1"/>
  <c r="I23" i="1"/>
  <c r="J22" i="1"/>
  <c r="I22" i="1"/>
  <c r="J21" i="1"/>
  <c r="K21" i="1" s="1"/>
  <c r="I21" i="1"/>
  <c r="D24" i="1"/>
  <c r="D23" i="1"/>
  <c r="G9" i="1"/>
  <c r="F9" i="1"/>
  <c r="D66" i="1"/>
  <c r="D65" i="1"/>
  <c r="D64" i="1"/>
  <c r="D63" i="1"/>
  <c r="I63" i="1"/>
  <c r="J63" i="1"/>
  <c r="K63" i="1" s="1"/>
  <c r="I64" i="1"/>
  <c r="J64" i="1"/>
  <c r="K64" i="1" s="1"/>
  <c r="J62" i="1"/>
  <c r="K62" i="1" s="1"/>
  <c r="I62" i="1"/>
  <c r="D62" i="1"/>
  <c r="J61" i="1"/>
  <c r="K61" i="1" s="1"/>
  <c r="I61" i="1"/>
  <c r="D61" i="1"/>
  <c r="J54" i="1"/>
  <c r="K54" i="1" s="1"/>
  <c r="I54" i="1"/>
  <c r="D54" i="1"/>
  <c r="J53" i="1"/>
  <c r="K53" i="1" s="1"/>
  <c r="I53" i="1"/>
  <c r="D53" i="1"/>
  <c r="J46" i="1"/>
  <c r="K46" i="1" s="1"/>
  <c r="I46" i="1"/>
  <c r="D46" i="1"/>
  <c r="J45" i="1"/>
  <c r="K45" i="1" s="1"/>
  <c r="I45" i="1"/>
  <c r="D45" i="1"/>
  <c r="J38" i="1"/>
  <c r="K38" i="1" s="1"/>
  <c r="I38" i="1"/>
  <c r="D38" i="1"/>
  <c r="J37" i="1"/>
  <c r="I37" i="1"/>
  <c r="D37" i="1"/>
  <c r="J30" i="1"/>
  <c r="K30" i="1" s="1"/>
  <c r="I30" i="1"/>
  <c r="D30" i="1"/>
  <c r="J29" i="1"/>
  <c r="K29" i="1" s="1"/>
  <c r="I29" i="1"/>
  <c r="D29" i="1"/>
  <c r="D22" i="1"/>
  <c r="D21" i="1"/>
  <c r="J14" i="1"/>
  <c r="I14" i="1"/>
  <c r="D14" i="1"/>
  <c r="J13" i="1"/>
  <c r="K13" i="1" s="1"/>
  <c r="I13" i="1"/>
  <c r="D13" i="1"/>
  <c r="G7" i="1"/>
  <c r="F7" i="1"/>
  <c r="R65" i="1" l="1"/>
  <c r="S65" i="1"/>
  <c r="S66" i="1"/>
  <c r="U65" i="1" s="1"/>
  <c r="R66" i="1"/>
  <c r="S25" i="1"/>
  <c r="R25" i="1"/>
  <c r="Q26" i="1"/>
  <c r="N25" i="1"/>
  <c r="Q50" i="1"/>
  <c r="K49" i="1"/>
  <c r="Q49" i="1" s="1"/>
  <c r="S42" i="1"/>
  <c r="R42" i="1"/>
  <c r="K41" i="1"/>
  <c r="Q41" i="1" s="1"/>
  <c r="K33" i="1"/>
  <c r="Q33" i="1" s="1"/>
  <c r="S33" i="1" s="1"/>
  <c r="Q34" i="1"/>
  <c r="R17" i="1"/>
  <c r="S17" i="1"/>
  <c r="S18" i="1"/>
  <c r="U17" i="1" s="1"/>
  <c r="R18" i="1"/>
  <c r="R57" i="1"/>
  <c r="S57" i="1"/>
  <c r="S58" i="1"/>
  <c r="R58" i="1"/>
  <c r="R63" i="1"/>
  <c r="S63" i="1"/>
  <c r="S64" i="1"/>
  <c r="R64" i="1"/>
  <c r="S55" i="1"/>
  <c r="R55" i="1"/>
  <c r="S56" i="1"/>
  <c r="R56" i="1"/>
  <c r="R47" i="1"/>
  <c r="S47" i="1"/>
  <c r="S48" i="1"/>
  <c r="R48" i="1"/>
  <c r="N55" i="1"/>
  <c r="R15" i="1"/>
  <c r="S15" i="1"/>
  <c r="S16" i="1"/>
  <c r="R16" i="1"/>
  <c r="R23" i="1"/>
  <c r="S23" i="1"/>
  <c r="S24" i="1"/>
  <c r="R24" i="1"/>
  <c r="S31" i="1"/>
  <c r="R31" i="1"/>
  <c r="S32" i="1"/>
  <c r="U31" i="1" s="1"/>
  <c r="R32" i="1"/>
  <c r="R39" i="1"/>
  <c r="S39" i="1"/>
  <c r="S40" i="1"/>
  <c r="R40" i="1"/>
  <c r="N39" i="1"/>
  <c r="M63" i="1"/>
  <c r="N21" i="1"/>
  <c r="M23" i="1"/>
  <c r="H9" i="1"/>
  <c r="N23" i="1"/>
  <c r="N63" i="1"/>
  <c r="K22" i="1"/>
  <c r="M21" i="1"/>
  <c r="K24" i="1"/>
  <c r="N61" i="1"/>
  <c r="M61" i="1"/>
  <c r="M53" i="1"/>
  <c r="N53" i="1"/>
  <c r="N45" i="1"/>
  <c r="M45" i="1"/>
  <c r="N37" i="1"/>
  <c r="K37" i="1"/>
  <c r="M37" i="1"/>
  <c r="N29" i="1"/>
  <c r="M29" i="1"/>
  <c r="N13" i="1"/>
  <c r="H7" i="1"/>
  <c r="P53" i="1" s="1"/>
  <c r="Q53" i="1" s="1"/>
  <c r="S53" i="1" s="1"/>
  <c r="M13" i="1"/>
  <c r="K14" i="1"/>
  <c r="S26" i="1" l="1"/>
  <c r="U25" i="1" s="1"/>
  <c r="R26" i="1"/>
  <c r="R49" i="1"/>
  <c r="S49" i="1"/>
  <c r="S50" i="1"/>
  <c r="U49" i="1" s="1"/>
  <c r="R50" i="1"/>
  <c r="R41" i="1"/>
  <c r="S41" i="1"/>
  <c r="U41" i="1" s="1"/>
  <c r="R33" i="1"/>
  <c r="S34" i="1"/>
  <c r="U33" i="1" s="1"/>
  <c r="R34" i="1"/>
  <c r="U57" i="1"/>
  <c r="U55" i="1"/>
  <c r="P21" i="1"/>
  <c r="Q21" i="1" s="1"/>
  <c r="P22" i="1"/>
  <c r="Q22" i="1" s="1"/>
  <c r="S21" i="1"/>
  <c r="R21" i="1"/>
  <c r="P14" i="1"/>
  <c r="Q14" i="1" s="1"/>
  <c r="P13" i="1"/>
  <c r="Q13" i="1" s="1"/>
  <c r="R13" i="1" s="1"/>
  <c r="P45" i="1"/>
  <c r="Q45" i="1" s="1"/>
  <c r="S45" i="1" s="1"/>
  <c r="K2" i="1"/>
  <c r="K3" i="1" s="1"/>
  <c r="P62" i="1"/>
  <c r="Q62" i="1" s="1"/>
  <c r="S62" i="1" s="1"/>
  <c r="P38" i="1"/>
  <c r="Q38" i="1" s="1"/>
  <c r="R38" i="1" s="1"/>
  <c r="P30" i="1"/>
  <c r="Q30" i="1" s="1"/>
  <c r="S30" i="1" s="1"/>
  <c r="P54" i="1"/>
  <c r="Q54" i="1" s="1"/>
  <c r="R54" i="1" s="1"/>
  <c r="P46" i="1"/>
  <c r="Q46" i="1" s="1"/>
  <c r="S46" i="1" s="1"/>
  <c r="P29" i="1"/>
  <c r="Q29" i="1" s="1"/>
  <c r="S29" i="1" s="1"/>
  <c r="P61" i="1"/>
  <c r="Q61" i="1" s="1"/>
  <c r="S61" i="1" s="1"/>
  <c r="P37" i="1"/>
  <c r="Q37" i="1" s="1"/>
  <c r="R53" i="1"/>
  <c r="S13" i="1" l="1"/>
  <c r="S38" i="1"/>
  <c r="S14" i="1"/>
  <c r="R14" i="1"/>
  <c r="S22" i="1"/>
  <c r="R22" i="1"/>
  <c r="U23" i="1"/>
  <c r="U45" i="1"/>
  <c r="R45" i="1"/>
  <c r="U61" i="1"/>
  <c r="U21" i="1"/>
  <c r="S54" i="1"/>
  <c r="U53" i="1" s="1"/>
  <c r="R62" i="1"/>
  <c r="R29" i="1"/>
  <c r="R61" i="1"/>
  <c r="R30" i="1"/>
  <c r="S37" i="1"/>
  <c r="U37" i="1" s="1"/>
  <c r="R37" i="1"/>
  <c r="U29" i="1"/>
  <c r="R46" i="1"/>
  <c r="U13" i="1"/>
  <c r="U63" i="1" l="1"/>
</calcChain>
</file>

<file path=xl/sharedStrings.xml><?xml version="1.0" encoding="utf-8"?>
<sst xmlns="http://schemas.openxmlformats.org/spreadsheetml/2006/main" count="136" uniqueCount="27">
  <si>
    <t>Power log</t>
    <phoneticPr fontId="5" type="noConversion"/>
  </si>
  <si>
    <t>測定終わる時間</t>
    <phoneticPr fontId="5" type="noConversion"/>
  </si>
  <si>
    <t>コスト時間</t>
    <phoneticPr fontId="5" type="noConversion"/>
  </si>
  <si>
    <r>
      <t>コストパワー</t>
    </r>
    <r>
      <rPr>
        <sz val="11"/>
        <color theme="1"/>
        <rFont val="Yu Gothic"/>
        <family val="2"/>
        <charset val="128"/>
      </rPr>
      <t>(Wh)</t>
    </r>
    <phoneticPr fontId="5" type="noConversion"/>
  </si>
  <si>
    <t>コスト/s(joules)</t>
    <phoneticPr fontId="5" type="noConversion"/>
  </si>
  <si>
    <t>各コアの実行回数</t>
    <phoneticPr fontId="5" type="noConversion"/>
  </si>
  <si>
    <t>総実行回数</t>
    <phoneticPr fontId="5" type="noConversion"/>
  </si>
  <si>
    <t>測定始まる時間</t>
    <phoneticPr fontId="5" type="noConversion"/>
  </si>
  <si>
    <r>
      <t>コストパワー</t>
    </r>
    <r>
      <rPr>
        <sz val="11"/>
        <color theme="1"/>
        <rFont val="等线"/>
        <family val="2"/>
        <charset val="134"/>
      </rPr>
      <t>(J</t>
    </r>
    <r>
      <rPr>
        <sz val="11"/>
        <color theme="1"/>
        <rFont val="等线"/>
        <family val="2"/>
        <scheme val="minor"/>
      </rPr>
      <t>)</t>
    </r>
    <phoneticPr fontId="5" type="noConversion"/>
  </si>
  <si>
    <t>Speed Up(%)</t>
    <phoneticPr fontId="5" type="noConversion"/>
  </si>
  <si>
    <t>Save Energy(%)</t>
    <phoneticPr fontId="5" type="noConversion"/>
  </si>
  <si>
    <t>基本のコスト</t>
    <phoneticPr fontId="5" type="noConversion"/>
  </si>
  <si>
    <t>コアのコスト</t>
    <phoneticPr fontId="5" type="noConversion"/>
  </si>
  <si>
    <t>コア消費量の比率</t>
    <phoneticPr fontId="5" type="noConversion"/>
  </si>
  <si>
    <t>一コアのコスト</t>
    <phoneticPr fontId="5" type="noConversion"/>
  </si>
  <si>
    <t>一コアSave Energy(%)</t>
    <phoneticPr fontId="5" type="noConversion"/>
  </si>
  <si>
    <t>E_sys_real</t>
    <phoneticPr fontId="5" type="noConversion"/>
  </si>
  <si>
    <t>E_sys_cal</t>
    <phoneticPr fontId="5" type="noConversion"/>
  </si>
  <si>
    <r>
      <rPr>
        <sz val="11"/>
        <color theme="1"/>
        <rFont val="宋体"/>
        <family val="2"/>
        <charset val="134"/>
      </rPr>
      <t>系统</t>
    </r>
    <r>
      <rPr>
        <sz val="11"/>
        <color theme="1"/>
        <rFont val="Yu Gothic"/>
        <family val="2"/>
        <charset val="128"/>
      </rPr>
      <t>消費量</t>
    </r>
    <phoneticPr fontId="5" type="noConversion"/>
  </si>
  <si>
    <t>for+1nop</t>
    <phoneticPr fontId="5" type="noConversion"/>
  </si>
  <si>
    <t>利用中のコア数</t>
    <phoneticPr fontId="5" type="noConversion"/>
  </si>
  <si>
    <t>1nop+2load+1str</t>
    <phoneticPr fontId="5" type="noConversion"/>
  </si>
  <si>
    <t>add</t>
    <phoneticPr fontId="5" type="noConversion"/>
  </si>
  <si>
    <t>sub</t>
    <phoneticPr fontId="5" type="noConversion"/>
  </si>
  <si>
    <t>mul</t>
    <phoneticPr fontId="5" type="noConversion"/>
  </si>
  <si>
    <t>udiv</t>
    <phoneticPr fontId="5" type="noConversion"/>
  </si>
  <si>
    <t>test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</si>
</sst>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Yu Gothic"/>
      <family val="2"/>
      <charset val="134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2" fillId="3" borderId="0" xfId="2">
      <alignment vertical="center"/>
    </xf>
    <xf numFmtId="0" fontId="7" fillId="0" borderId="0" xfId="0" applyFont="1" applyAlignment="1">
      <alignment vertical="center"/>
    </xf>
    <xf numFmtId="0" fontId="1" fillId="2" borderId="0" xfId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tabSelected="1" topLeftCell="K16" zoomScaleNormal="100" workbookViewId="0">
      <selection activeCell="N62" sqref="N62"/>
    </sheetView>
  </sheetViews>
  <sheetFormatPr defaultColWidth="15.58203125" defaultRowHeight="15" customHeight="1" x14ac:dyDescent="0.3"/>
  <sheetData>
    <row r="1" spans="1:21" ht="15" customHeight="1" x14ac:dyDescent="0.3">
      <c r="I1" s="5" t="s">
        <v>16</v>
      </c>
      <c r="J1" s="5">
        <v>16.246000000000002</v>
      </c>
      <c r="K1" s="5">
        <v>2.768318400000001</v>
      </c>
    </row>
    <row r="2" spans="1:21" ht="15" customHeight="1" x14ac:dyDescent="0.3">
      <c r="I2" s="5" t="s">
        <v>17</v>
      </c>
      <c r="J2" s="5"/>
      <c r="K2" s="5">
        <f>K22-Q21</f>
        <v>4.0415448000000005</v>
      </c>
    </row>
    <row r="3" spans="1:21" ht="15" customHeight="1" x14ac:dyDescent="0.3">
      <c r="A3" s="3"/>
      <c r="B3" s="1" t="s">
        <v>7</v>
      </c>
      <c r="C3" s="1" t="s">
        <v>0</v>
      </c>
      <c r="D3" s="1" t="s">
        <v>1</v>
      </c>
      <c r="E3" s="1" t="s">
        <v>0</v>
      </c>
      <c r="F3" s="1" t="s">
        <v>2</v>
      </c>
      <c r="G3" s="1" t="s">
        <v>3</v>
      </c>
      <c r="H3" s="2" t="s">
        <v>4</v>
      </c>
      <c r="I3" s="5"/>
      <c r="J3" s="5"/>
      <c r="K3" s="5">
        <f>(K2-K1)/K1</f>
        <v>0.45992773085639249</v>
      </c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 x14ac:dyDescent="0.3">
      <c r="A4" s="6" t="s">
        <v>18</v>
      </c>
      <c r="B4" s="1"/>
      <c r="C4" s="1"/>
      <c r="D4" s="1"/>
      <c r="E4" s="1"/>
      <c r="F4" s="1"/>
      <c r="G4" s="1"/>
      <c r="H4" s="2"/>
      <c r="I4" s="5"/>
      <c r="J4" s="5"/>
      <c r="K4" s="5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3">
      <c r="A5" s="6">
        <v>240</v>
      </c>
      <c r="B5" s="3">
        <v>19.899999999999999</v>
      </c>
      <c r="C5" s="3">
        <v>1.2999999999999999E-3</v>
      </c>
      <c r="D5" s="3">
        <v>52.255000000000003</v>
      </c>
      <c r="E5" s="3">
        <v>3.16E-3</v>
      </c>
      <c r="F5" s="1">
        <f>D5-B5</f>
        <v>32.355000000000004</v>
      </c>
      <c r="G5" s="1">
        <f>E5-C5</f>
        <v>1.8600000000000001E-3</v>
      </c>
      <c r="H5" s="1">
        <f>G5/F5*3600</f>
        <v>0.20695410292072322</v>
      </c>
      <c r="I5" s="5"/>
      <c r="J5" s="5"/>
      <c r="K5" s="5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6" customHeight="1" x14ac:dyDescent="0.3">
      <c r="A6" s="3"/>
      <c r="B6" s="1"/>
      <c r="C6" s="1"/>
      <c r="D6" s="1"/>
      <c r="E6" s="1"/>
      <c r="F6" s="1"/>
      <c r="G6" s="1"/>
      <c r="H6" s="2"/>
      <c r="I6" s="5"/>
      <c r="J6" s="5"/>
      <c r="K6" s="5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3">
      <c r="A7" s="3">
        <v>160</v>
      </c>
      <c r="B7" s="3">
        <v>0</v>
      </c>
      <c r="C7" s="3">
        <v>0</v>
      </c>
      <c r="D7" s="3">
        <v>30</v>
      </c>
      <c r="E7" s="3">
        <v>1.42E-3</v>
      </c>
      <c r="F7" s="1">
        <f>D7-B7</f>
        <v>30</v>
      </c>
      <c r="G7" s="1">
        <f>E7-C7</f>
        <v>1.42E-3</v>
      </c>
      <c r="H7" s="1">
        <f>G7/F7*3600</f>
        <v>0.17040000000000002</v>
      </c>
      <c r="I7" s="5"/>
      <c r="J7" s="5"/>
      <c r="K7" s="5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3">
      <c r="A8" s="3"/>
      <c r="B8" s="3"/>
      <c r="C8" s="3"/>
      <c r="D8" s="3"/>
      <c r="E8" s="3"/>
      <c r="F8" s="1"/>
      <c r="G8" s="1"/>
      <c r="H8" s="1"/>
      <c r="I8" s="5"/>
      <c r="J8" s="5"/>
      <c r="K8" s="5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3">
      <c r="A9">
        <v>80</v>
      </c>
      <c r="B9" s="3">
        <v>123.833</v>
      </c>
      <c r="C9" s="3">
        <v>5.6499999999999996E-3</v>
      </c>
      <c r="D9" s="3">
        <v>164.59899999999999</v>
      </c>
      <c r="E9" s="3">
        <v>7.2399999999999999E-3</v>
      </c>
      <c r="F9" s="1">
        <f>D9-B9</f>
        <v>40.765999999999991</v>
      </c>
      <c r="G9" s="1">
        <f>E9-C9</f>
        <v>1.5900000000000003E-3</v>
      </c>
      <c r="H9" s="1">
        <f>G9/F9*3600</f>
        <v>0.14041112691949179</v>
      </c>
      <c r="I9" s="1"/>
      <c r="J9" s="1"/>
      <c r="K9" s="1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3">
      <c r="B10" s="3">
        <v>43.18</v>
      </c>
      <c r="C10" s="3">
        <v>1.83E-3</v>
      </c>
      <c r="D10" s="3">
        <v>65.445999999999998</v>
      </c>
      <c r="E10" s="3">
        <v>2.7000000000000001E-3</v>
      </c>
      <c r="F10" s="1">
        <f>D10-B10</f>
        <v>22.265999999999998</v>
      </c>
      <c r="G10" s="1">
        <f>E10-C10</f>
        <v>8.7000000000000011E-4</v>
      </c>
      <c r="H10" s="1">
        <f>G10/F10*3600</f>
        <v>0.14066289409862573</v>
      </c>
      <c r="I10" s="1"/>
      <c r="J10" s="1"/>
      <c r="K10" s="1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3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3">
      <c r="A12" s="7" t="s">
        <v>19</v>
      </c>
      <c r="B12" s="1" t="s">
        <v>20</v>
      </c>
      <c r="C12" s="1" t="s">
        <v>5</v>
      </c>
      <c r="D12" s="1" t="s">
        <v>6</v>
      </c>
      <c r="E12" s="1" t="s">
        <v>7</v>
      </c>
      <c r="F12" s="1" t="s">
        <v>0</v>
      </c>
      <c r="G12" s="1" t="s">
        <v>1</v>
      </c>
      <c r="H12" s="1" t="s">
        <v>0</v>
      </c>
      <c r="I12" s="1" t="s">
        <v>2</v>
      </c>
      <c r="J12" s="1" t="s">
        <v>3</v>
      </c>
      <c r="K12" s="1" t="s">
        <v>8</v>
      </c>
      <c r="L12" s="3"/>
      <c r="M12" s="1" t="s">
        <v>9</v>
      </c>
      <c r="N12" s="1" t="s">
        <v>10</v>
      </c>
      <c r="O12" s="3"/>
      <c r="P12" s="4" t="s">
        <v>11</v>
      </c>
      <c r="Q12" s="4" t="s">
        <v>12</v>
      </c>
      <c r="R12" s="4" t="s">
        <v>13</v>
      </c>
      <c r="S12" s="4" t="s">
        <v>14</v>
      </c>
      <c r="T12" s="3"/>
      <c r="U12" s="1" t="s">
        <v>15</v>
      </c>
    </row>
    <row r="13" spans="1:21" ht="15" customHeight="1" x14ac:dyDescent="0.3">
      <c r="A13" s="3">
        <v>160</v>
      </c>
      <c r="B13" s="1">
        <v>2</v>
      </c>
      <c r="C13" s="1">
        <v>100000000</v>
      </c>
      <c r="D13" s="1">
        <f t="shared" ref="D13:D14" si="0">B13*C13</f>
        <v>200000000</v>
      </c>
      <c r="E13" s="3">
        <v>7.4880000000000004</v>
      </c>
      <c r="F13" s="3">
        <v>8.0000000000000007E-5</v>
      </c>
      <c r="G13" s="3">
        <v>16.239999999999998</v>
      </c>
      <c r="H13" s="3">
        <v>8.4999999999999995E-4</v>
      </c>
      <c r="I13" s="1">
        <f t="shared" ref="I13:J14" si="1">G13-E13</f>
        <v>8.7519999999999989</v>
      </c>
      <c r="J13" s="1">
        <f t="shared" si="1"/>
        <v>7.6999999999999996E-4</v>
      </c>
      <c r="K13" s="1">
        <f t="shared" ref="K13:K14" si="2">J13*3600</f>
        <v>2.7719999999999998</v>
      </c>
      <c r="L13" s="3"/>
      <c r="M13" s="3">
        <f>I14/I13*100</f>
        <v>200.04570383912247</v>
      </c>
      <c r="N13" s="3">
        <f>(J14-J13)/J14*100</f>
        <v>35.294117647058833</v>
      </c>
      <c r="O13" s="3"/>
      <c r="P13" s="3">
        <f>H7*I13</f>
        <v>1.4913407999999999</v>
      </c>
      <c r="Q13" s="3">
        <f>K13-P13</f>
        <v>1.2806591999999999</v>
      </c>
      <c r="R13" s="3">
        <f t="shared" ref="R13:R14" si="3">Q13/K13*100</f>
        <v>46.199826839826841</v>
      </c>
      <c r="S13" s="3">
        <f>Q13/B13</f>
        <v>0.64032959999999994</v>
      </c>
      <c r="T13" s="3"/>
      <c r="U13" s="3">
        <f t="shared" ref="U13:U15" si="4">($S$14-S13)/$S$14*100</f>
        <v>50.767993032336179</v>
      </c>
    </row>
    <row r="14" spans="1:21" ht="15" customHeight="1" x14ac:dyDescent="0.3">
      <c r="A14" s="3">
        <v>160</v>
      </c>
      <c r="B14" s="1">
        <v>1</v>
      </c>
      <c r="C14" s="1">
        <v>200000000</v>
      </c>
      <c r="D14" s="1">
        <f t="shared" si="0"/>
        <v>200000000</v>
      </c>
      <c r="E14" s="3">
        <v>7.1479999999999997</v>
      </c>
      <c r="F14" s="3">
        <v>8.0000000000000007E-5</v>
      </c>
      <c r="G14" s="3">
        <v>24.655999999999999</v>
      </c>
      <c r="H14" s="3">
        <v>1.2700000000000001E-3</v>
      </c>
      <c r="I14" s="1">
        <f t="shared" si="1"/>
        <v>17.507999999999999</v>
      </c>
      <c r="J14" s="1">
        <f t="shared" si="1"/>
        <v>1.1900000000000001E-3</v>
      </c>
      <c r="K14" s="1">
        <f t="shared" si="2"/>
        <v>4.2840000000000007</v>
      </c>
      <c r="L14" s="3"/>
      <c r="M14" s="3"/>
      <c r="N14" s="3"/>
      <c r="O14" s="3"/>
      <c r="P14" s="3">
        <f>H7*I14</f>
        <v>2.9833632000000003</v>
      </c>
      <c r="Q14" s="3">
        <f>K14-P14</f>
        <v>1.3006368000000004</v>
      </c>
      <c r="R14" s="3">
        <f t="shared" si="3"/>
        <v>30.360336134453785</v>
      </c>
      <c r="S14" s="3">
        <f>Q14/B14</f>
        <v>1.3006368000000004</v>
      </c>
      <c r="T14" s="3"/>
      <c r="U14" s="3"/>
    </row>
    <row r="15" spans="1:21" ht="15" customHeight="1" x14ac:dyDescent="0.3">
      <c r="A15" s="3">
        <v>80</v>
      </c>
      <c r="B15" s="1">
        <v>2</v>
      </c>
      <c r="C15" s="1">
        <v>100000000</v>
      </c>
      <c r="D15" s="1">
        <f t="shared" ref="D15:D18" si="5">B15*C15</f>
        <v>200000000</v>
      </c>
      <c r="E15" s="3">
        <v>10.342000000000001</v>
      </c>
      <c r="F15" s="3">
        <v>1E-4</v>
      </c>
      <c r="G15" s="3">
        <v>27.888999999999999</v>
      </c>
      <c r="H15" s="3">
        <v>1.15E-3</v>
      </c>
      <c r="I15" s="1">
        <f t="shared" ref="I15:I16" si="6">G15-E15</f>
        <v>17.546999999999997</v>
      </c>
      <c r="J15" s="1">
        <f t="shared" ref="J15:J16" si="7">H15-F15</f>
        <v>1.0499999999999999E-3</v>
      </c>
      <c r="K15" s="1">
        <f t="shared" ref="K15:K16" si="8">J15*3600</f>
        <v>3.78</v>
      </c>
      <c r="L15" s="3"/>
      <c r="M15" s="3">
        <f>I16/I15*100</f>
        <v>199.96580612070443</v>
      </c>
      <c r="N15" s="3">
        <f>(J16-J15)/J16*100</f>
        <v>40</v>
      </c>
      <c r="O15" s="3"/>
      <c r="P15" s="3">
        <f>$H$9*I15</f>
        <v>2.4637940440563217</v>
      </c>
      <c r="Q15" s="3">
        <f>K15-P15</f>
        <v>1.3162059559436781</v>
      </c>
      <c r="R15" s="3">
        <f>Q15/K15*100</f>
        <v>34.820263384753389</v>
      </c>
      <c r="S15" s="3">
        <f>Q15/B15</f>
        <v>0.65810297797183903</v>
      </c>
      <c r="T15" s="3"/>
      <c r="U15" s="3">
        <f t="shared" si="4"/>
        <v>49.401479492826986</v>
      </c>
    </row>
    <row r="16" spans="1:21" ht="15" customHeight="1" x14ac:dyDescent="0.3">
      <c r="A16" s="3">
        <v>80</v>
      </c>
      <c r="B16" s="1">
        <v>1</v>
      </c>
      <c r="C16" s="1">
        <v>200000000</v>
      </c>
      <c r="D16" s="1">
        <f t="shared" si="5"/>
        <v>200000000</v>
      </c>
      <c r="E16" s="3">
        <v>8.0879999999999992</v>
      </c>
      <c r="F16" s="3">
        <v>8.0000000000000007E-5</v>
      </c>
      <c r="G16" s="3">
        <v>43.176000000000002</v>
      </c>
      <c r="H16" s="3">
        <v>1.83E-3</v>
      </c>
      <c r="I16" s="1">
        <f t="shared" si="6"/>
        <v>35.088000000000001</v>
      </c>
      <c r="J16" s="1">
        <f t="shared" si="7"/>
        <v>1.75E-3</v>
      </c>
      <c r="K16" s="1">
        <f t="shared" si="8"/>
        <v>6.3</v>
      </c>
      <c r="L16" s="3"/>
      <c r="M16" s="3"/>
      <c r="N16" s="3"/>
      <c r="O16" s="3"/>
      <c r="P16" s="3">
        <f>$H$9*I16</f>
        <v>4.9267456213511283</v>
      </c>
      <c r="Q16" s="3">
        <f>K16-P16</f>
        <v>1.3732543786488716</v>
      </c>
      <c r="R16" s="3">
        <f>Q16/K16*100</f>
        <v>21.797688549982087</v>
      </c>
      <c r="S16" s="3">
        <f>Q16/B16</f>
        <v>1.3732543786488716</v>
      </c>
      <c r="T16" s="3"/>
      <c r="U16" s="3"/>
    </row>
    <row r="17" spans="1:21" ht="15" customHeight="1" x14ac:dyDescent="0.3">
      <c r="A17" s="3">
        <v>240</v>
      </c>
      <c r="B17" s="1">
        <v>2</v>
      </c>
      <c r="C17" s="1">
        <v>100000000</v>
      </c>
      <c r="D17" s="1">
        <f t="shared" si="5"/>
        <v>200000000</v>
      </c>
      <c r="E17" s="3">
        <v>8.4169999999999998</v>
      </c>
      <c r="F17" s="3">
        <v>9.0000000000000006E-5</v>
      </c>
      <c r="G17" s="3">
        <v>14.250999999999999</v>
      </c>
      <c r="H17" s="3">
        <v>8.0000000000000004E-4</v>
      </c>
      <c r="I17" s="1">
        <f t="shared" ref="I17:I18" si="9">G17-E17</f>
        <v>5.8339999999999996</v>
      </c>
      <c r="J17" s="1">
        <f t="shared" ref="J17:J18" si="10">H17-F17</f>
        <v>7.1000000000000002E-4</v>
      </c>
      <c r="K17" s="1">
        <f t="shared" ref="K17:K18" si="11">J17*3600</f>
        <v>2.556</v>
      </c>
      <c r="L17" s="3"/>
      <c r="M17" s="3">
        <f>I18/I17*100</f>
        <v>199.84573191635243</v>
      </c>
      <c r="N17" s="3">
        <f>(J18-J17)/J18*100</f>
        <v>33.018867924528301</v>
      </c>
      <c r="O17" s="3"/>
      <c r="P17" s="3">
        <f>$H$5*I17</f>
        <v>1.2073702364394991</v>
      </c>
      <c r="Q17" s="3">
        <f>K17-P17</f>
        <v>1.3486297635605009</v>
      </c>
      <c r="R17" s="3">
        <f>Q17/K17*100</f>
        <v>52.763292784057157</v>
      </c>
      <c r="S17" s="3">
        <f>Q17/B17</f>
        <v>0.67431488178025045</v>
      </c>
      <c r="T17" s="3"/>
      <c r="U17" s="3">
        <f>(S18-S17)/S18</f>
        <v>0.51941824946711312</v>
      </c>
    </row>
    <row r="18" spans="1:21" ht="16" customHeight="1" x14ac:dyDescent="0.3">
      <c r="A18" s="3">
        <v>240</v>
      </c>
      <c r="B18" s="1">
        <v>1</v>
      </c>
      <c r="C18" s="1">
        <v>200000000</v>
      </c>
      <c r="D18" s="1">
        <f t="shared" si="5"/>
        <v>200000000</v>
      </c>
      <c r="E18" s="3">
        <v>8.391</v>
      </c>
      <c r="F18" s="3">
        <v>9.0000000000000006E-5</v>
      </c>
      <c r="G18" s="3">
        <v>20.05</v>
      </c>
      <c r="H18" s="3">
        <v>1.15E-3</v>
      </c>
      <c r="I18" s="1">
        <f t="shared" si="9"/>
        <v>11.659000000000001</v>
      </c>
      <c r="J18" s="1">
        <f t="shared" si="10"/>
        <v>1.06E-3</v>
      </c>
      <c r="K18" s="1">
        <f t="shared" si="11"/>
        <v>3.8159999999999998</v>
      </c>
      <c r="L18" s="3"/>
      <c r="M18" s="3"/>
      <c r="N18" s="3"/>
      <c r="O18" s="3"/>
      <c r="P18" s="3">
        <f>$H$5*I18</f>
        <v>2.412877885952712</v>
      </c>
      <c r="Q18" s="3">
        <f>K18-P18</f>
        <v>1.4031221140472878</v>
      </c>
      <c r="R18" s="3">
        <f>Q18/K18*100</f>
        <v>36.769447433105029</v>
      </c>
      <c r="S18" s="3">
        <f>Q18/B18</f>
        <v>1.4031221140472878</v>
      </c>
      <c r="T18" s="3"/>
      <c r="U18" s="3"/>
    </row>
    <row r="19" spans="1:21" ht="15" customHeight="1" x14ac:dyDescent="0.3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3">
      <c r="A20" s="7" t="s">
        <v>21</v>
      </c>
      <c r="B20" s="1" t="s">
        <v>20</v>
      </c>
      <c r="C20" s="1" t="s">
        <v>5</v>
      </c>
      <c r="D20" s="1" t="s">
        <v>6</v>
      </c>
      <c r="E20" s="1" t="s">
        <v>7</v>
      </c>
      <c r="F20" s="1" t="s">
        <v>0</v>
      </c>
      <c r="G20" s="1" t="s">
        <v>1</v>
      </c>
      <c r="H20" s="1" t="s">
        <v>0</v>
      </c>
      <c r="I20" s="1" t="s">
        <v>2</v>
      </c>
      <c r="J20" s="1" t="s">
        <v>3</v>
      </c>
      <c r="K20" s="1" t="s">
        <v>8</v>
      </c>
      <c r="L20" s="3"/>
      <c r="M20" s="1" t="s">
        <v>9</v>
      </c>
      <c r="N20" s="1" t="s">
        <v>10</v>
      </c>
      <c r="O20" s="3"/>
      <c r="P20" s="4" t="s">
        <v>11</v>
      </c>
      <c r="Q20" s="4" t="s">
        <v>12</v>
      </c>
      <c r="R20" s="4" t="s">
        <v>13</v>
      </c>
      <c r="S20" s="4" t="s">
        <v>14</v>
      </c>
      <c r="T20" s="3"/>
      <c r="U20" s="1" t="s">
        <v>15</v>
      </c>
    </row>
    <row r="21" spans="1:21" ht="15" customHeight="1" x14ac:dyDescent="0.3">
      <c r="A21" s="3">
        <v>160</v>
      </c>
      <c r="B21" s="1">
        <v>2</v>
      </c>
      <c r="C21" s="1">
        <v>100000000</v>
      </c>
      <c r="D21" s="1">
        <f t="shared" ref="D21:D22" si="12">B21*C21</f>
        <v>200000000</v>
      </c>
      <c r="E21" s="3">
        <v>7.952</v>
      </c>
      <c r="F21" s="3">
        <v>8.0000000000000007E-5</v>
      </c>
      <c r="G21" s="3">
        <v>19.838999999999999</v>
      </c>
      <c r="H21" s="3">
        <v>1.1299999999999999E-3</v>
      </c>
      <c r="I21" s="1">
        <f t="shared" ref="I21:I26" si="13">G21-E21</f>
        <v>11.886999999999999</v>
      </c>
      <c r="J21" s="1">
        <f t="shared" ref="J21:J26" si="14">H21-F21</f>
        <v>1.0499999999999999E-3</v>
      </c>
      <c r="K21" s="1">
        <f>J21*3600</f>
        <v>3.78</v>
      </c>
      <c r="L21" s="3"/>
      <c r="M21" s="3">
        <f>I22/I21*100</f>
        <v>199.88222427862374</v>
      </c>
      <c r="N21" s="3">
        <f>(J22-J21)/J22*100</f>
        <v>34.782608695652186</v>
      </c>
      <c r="O21" s="3"/>
      <c r="P21" s="3">
        <f>$H$7*I21</f>
        <v>2.0255448</v>
      </c>
      <c r="Q21" s="3">
        <f>K21-P21</f>
        <v>1.7544551999999998</v>
      </c>
      <c r="R21" s="3">
        <f>Q21/K21*100</f>
        <v>46.414158730158725</v>
      </c>
      <c r="S21" s="3">
        <f>Q21/B21</f>
        <v>0.87722759999999989</v>
      </c>
      <c r="T21" s="3"/>
      <c r="U21" s="3">
        <f>(S22-S21)/S22</f>
        <v>0.49795134882698744</v>
      </c>
    </row>
    <row r="22" spans="1:21" ht="15" customHeight="1" x14ac:dyDescent="0.3">
      <c r="A22" s="3">
        <v>160</v>
      </c>
      <c r="B22" s="1">
        <v>1</v>
      </c>
      <c r="C22" s="1">
        <v>200000000</v>
      </c>
      <c r="D22" s="1">
        <f t="shared" si="12"/>
        <v>200000000</v>
      </c>
      <c r="E22" s="3">
        <v>6.0869999999999997</v>
      </c>
      <c r="F22" s="3">
        <v>6.9999999999999994E-5</v>
      </c>
      <c r="G22" s="3">
        <v>29.847000000000001</v>
      </c>
      <c r="H22" s="3">
        <v>1.6800000000000001E-3</v>
      </c>
      <c r="I22" s="1">
        <f t="shared" si="13"/>
        <v>23.76</v>
      </c>
      <c r="J22" s="1">
        <f t="shared" si="14"/>
        <v>1.6100000000000001E-3</v>
      </c>
      <c r="K22" s="1">
        <f>J22*3600</f>
        <v>5.7960000000000003</v>
      </c>
      <c r="L22" s="3"/>
      <c r="M22" s="3"/>
      <c r="N22" s="3"/>
      <c r="O22" s="3"/>
      <c r="P22" s="3">
        <f>$H$7*I22</f>
        <v>4.0487040000000007</v>
      </c>
      <c r="Q22" s="3">
        <f>K22-P22</f>
        <v>1.7472959999999995</v>
      </c>
      <c r="R22" s="3">
        <f>Q22/K22*100</f>
        <v>30.14658385093167</v>
      </c>
      <c r="S22" s="3">
        <f>Q22/B22</f>
        <v>1.7472959999999995</v>
      </c>
      <c r="T22" s="3"/>
      <c r="U22" s="3"/>
    </row>
    <row r="23" spans="1:21" ht="15" customHeight="1" x14ac:dyDescent="0.3">
      <c r="A23" s="3">
        <v>80</v>
      </c>
      <c r="B23" s="1">
        <v>2</v>
      </c>
      <c r="C23" s="1">
        <v>100000000</v>
      </c>
      <c r="D23" s="1">
        <f t="shared" ref="D23:D24" si="15">B23*C23</f>
        <v>200000000</v>
      </c>
      <c r="E23" s="3">
        <v>5.2030000000000003</v>
      </c>
      <c r="F23" s="3">
        <v>6.0000000000000002E-5</v>
      </c>
      <c r="G23" s="3">
        <v>29.016999999999999</v>
      </c>
      <c r="H23" s="3">
        <v>1.48E-3</v>
      </c>
      <c r="I23" s="1">
        <f t="shared" si="13"/>
        <v>23.814</v>
      </c>
      <c r="J23" s="1">
        <f t="shared" si="14"/>
        <v>1.42E-3</v>
      </c>
      <c r="K23" s="1">
        <f t="shared" ref="K23:K26" si="16">J23*3600</f>
        <v>5.1120000000000001</v>
      </c>
      <c r="L23" s="3"/>
      <c r="M23" s="3">
        <f>I24/I23*100</f>
        <v>199.92861342067692</v>
      </c>
      <c r="N23" s="3">
        <f>(J24-J23)/J24*100</f>
        <v>39.830508474576263</v>
      </c>
      <c r="O23" s="3"/>
      <c r="P23" s="3">
        <f>$H$9*I23</f>
        <v>3.3437505764607773</v>
      </c>
      <c r="Q23" s="3">
        <f>K23-P23</f>
        <v>1.7682494235392228</v>
      </c>
      <c r="R23" s="3">
        <f>Q23/K23*100</f>
        <v>34.590168692081825</v>
      </c>
      <c r="S23" s="3">
        <f>Q23/B23</f>
        <v>0.88412471176961138</v>
      </c>
      <c r="T23" s="3"/>
      <c r="U23" s="3">
        <f>(S24-S23)/S24</f>
        <v>0.51177225307186447</v>
      </c>
    </row>
    <row r="24" spans="1:21" ht="15" customHeight="1" x14ac:dyDescent="0.3">
      <c r="A24" s="3">
        <v>80</v>
      </c>
      <c r="B24" s="1">
        <v>1</v>
      </c>
      <c r="C24" s="1">
        <v>200000000</v>
      </c>
      <c r="D24" s="1">
        <f t="shared" si="15"/>
        <v>200000000</v>
      </c>
      <c r="E24" s="3">
        <v>7.7939999999999996</v>
      </c>
      <c r="F24" s="3">
        <v>8.0000000000000007E-5</v>
      </c>
      <c r="G24" s="3">
        <v>55.405000000000001</v>
      </c>
      <c r="H24" s="3">
        <v>2.4399999999999999E-3</v>
      </c>
      <c r="I24" s="1">
        <f t="shared" si="13"/>
        <v>47.611000000000004</v>
      </c>
      <c r="J24" s="1">
        <f t="shared" si="14"/>
        <v>2.3599999999999997E-3</v>
      </c>
      <c r="K24" s="1">
        <f t="shared" si="16"/>
        <v>8.4959999999999987</v>
      </c>
      <c r="L24" s="3"/>
      <c r="M24" s="3"/>
      <c r="N24" s="3"/>
      <c r="P24" s="3">
        <f>$H$9*I24</f>
        <v>6.6851141637639238</v>
      </c>
      <c r="Q24" s="3">
        <f>K24-P24</f>
        <v>1.8108858362360749</v>
      </c>
      <c r="R24" s="3">
        <f>Q24/K24*100</f>
        <v>21.314569635547024</v>
      </c>
      <c r="S24" s="3">
        <f>Q24/B24</f>
        <v>1.8108858362360749</v>
      </c>
      <c r="T24" s="3"/>
      <c r="U24" s="3"/>
    </row>
    <row r="25" spans="1:21" ht="15" customHeight="1" x14ac:dyDescent="0.3">
      <c r="A25" s="3">
        <v>240</v>
      </c>
      <c r="B25" s="1">
        <v>2</v>
      </c>
      <c r="C25" s="1">
        <v>100000000</v>
      </c>
      <c r="D25" s="1">
        <f t="shared" ref="D25:D26" si="17">B25*C25</f>
        <v>200000000</v>
      </c>
      <c r="E25" s="3">
        <v>3.984</v>
      </c>
      <c r="F25" s="3">
        <v>6.0000000000000002E-5</v>
      </c>
      <c r="G25" s="3">
        <v>11.904999999999999</v>
      </c>
      <c r="H25" s="3">
        <v>1.0200000000000001E-3</v>
      </c>
      <c r="I25" s="1">
        <f t="shared" si="13"/>
        <v>7.9209999999999994</v>
      </c>
      <c r="J25" s="1">
        <f t="shared" si="14"/>
        <v>9.6000000000000002E-4</v>
      </c>
      <c r="K25" s="1">
        <f t="shared" si="16"/>
        <v>3.456</v>
      </c>
      <c r="L25" s="3"/>
      <c r="M25" s="3">
        <f>I26/I25*100</f>
        <v>199.87375331397556</v>
      </c>
      <c r="N25" s="3">
        <f>(J26-J25)/J26*100</f>
        <v>32.867132867132867</v>
      </c>
      <c r="O25" s="3"/>
      <c r="P25" s="3">
        <f>$H$5*I25</f>
        <v>1.6392834492350485</v>
      </c>
      <c r="Q25" s="3">
        <f>K25-P25</f>
        <v>1.8167165507649514</v>
      </c>
      <c r="R25" s="3">
        <f>Q25/K25*100</f>
        <v>52.567029825374753</v>
      </c>
      <c r="S25" s="3">
        <f>Q25/B25</f>
        <v>0.90835827538247571</v>
      </c>
      <c r="T25" s="3"/>
      <c r="U25" s="3">
        <f>(S26-S25)/S26</f>
        <v>0.51463692611174838</v>
      </c>
    </row>
    <row r="26" spans="1:21" ht="15" customHeight="1" x14ac:dyDescent="0.3">
      <c r="A26" s="3">
        <v>240</v>
      </c>
      <c r="B26" s="1">
        <v>1</v>
      </c>
      <c r="C26" s="1">
        <v>200000000</v>
      </c>
      <c r="D26" s="1">
        <f t="shared" si="17"/>
        <v>200000000</v>
      </c>
      <c r="E26" s="3">
        <v>8.3140000000000001</v>
      </c>
      <c r="F26" s="3">
        <v>9.0000000000000006E-5</v>
      </c>
      <c r="G26" s="3">
        <v>24.146000000000001</v>
      </c>
      <c r="H26" s="3">
        <v>1.5200000000000001E-3</v>
      </c>
      <c r="I26" s="1">
        <f t="shared" si="13"/>
        <v>15.832000000000001</v>
      </c>
      <c r="J26" s="1">
        <f t="shared" si="14"/>
        <v>1.4300000000000001E-3</v>
      </c>
      <c r="K26" s="1">
        <f t="shared" si="16"/>
        <v>5.1480000000000006</v>
      </c>
      <c r="L26" s="3"/>
      <c r="M26" s="3"/>
      <c r="N26" s="3"/>
      <c r="O26" s="3"/>
      <c r="P26" s="3">
        <f>$H$5*I26</f>
        <v>3.2764973574408902</v>
      </c>
      <c r="Q26" s="3">
        <f>K26-P26</f>
        <v>1.8715026425591104</v>
      </c>
      <c r="R26" s="3">
        <f>Q26/K26*100</f>
        <v>36.353975185685897</v>
      </c>
      <c r="S26" s="3">
        <f>Q26/B26</f>
        <v>1.8715026425591104</v>
      </c>
      <c r="T26" s="3"/>
      <c r="U26" s="3"/>
    </row>
    <row r="28" spans="1:21" ht="15" customHeight="1" x14ac:dyDescent="0.3">
      <c r="A28" s="7" t="s">
        <v>22</v>
      </c>
      <c r="B28" s="1" t="s">
        <v>20</v>
      </c>
      <c r="C28" s="1" t="s">
        <v>5</v>
      </c>
      <c r="D28" s="1" t="s">
        <v>6</v>
      </c>
      <c r="E28" s="1" t="s">
        <v>7</v>
      </c>
      <c r="F28" s="1" t="s">
        <v>0</v>
      </c>
      <c r="G28" s="1" t="s">
        <v>1</v>
      </c>
      <c r="H28" s="1" t="s">
        <v>0</v>
      </c>
      <c r="I28" s="1" t="s">
        <v>2</v>
      </c>
      <c r="J28" s="1" t="s">
        <v>3</v>
      </c>
      <c r="K28" s="1" t="s">
        <v>8</v>
      </c>
      <c r="L28" s="3"/>
      <c r="M28" s="1" t="s">
        <v>9</v>
      </c>
      <c r="N28" s="1" t="s">
        <v>10</v>
      </c>
      <c r="O28" s="3"/>
      <c r="P28" s="4" t="s">
        <v>11</v>
      </c>
      <c r="Q28" s="4" t="s">
        <v>12</v>
      </c>
      <c r="R28" s="4" t="s">
        <v>13</v>
      </c>
      <c r="S28" s="4" t="s">
        <v>14</v>
      </c>
      <c r="T28" s="3"/>
      <c r="U28" s="1" t="s">
        <v>15</v>
      </c>
    </row>
    <row r="29" spans="1:21" ht="15" customHeight="1" x14ac:dyDescent="0.3">
      <c r="A29" s="3">
        <v>160</v>
      </c>
      <c r="B29" s="1">
        <v>2</v>
      </c>
      <c r="C29" s="1">
        <v>100000000</v>
      </c>
      <c r="D29" s="1">
        <f t="shared" ref="D29:D30" si="18">B29*C29</f>
        <v>200000000</v>
      </c>
      <c r="E29" s="3">
        <v>7.6660000000000004</v>
      </c>
      <c r="F29" s="3">
        <v>8.0000000000000007E-5</v>
      </c>
      <c r="G29" s="3">
        <v>20.175999999999998</v>
      </c>
      <c r="H29" s="3">
        <v>1.17E-3</v>
      </c>
      <c r="I29" s="1">
        <f t="shared" ref="I29:I30" si="19">G29-E29</f>
        <v>12.509999999999998</v>
      </c>
      <c r="J29" s="1">
        <f t="shared" ref="J29:J30" si="20">H29-F29</f>
        <v>1.09E-3</v>
      </c>
      <c r="K29" s="1">
        <f t="shared" ref="K29:K30" si="21">J29*3600</f>
        <v>3.9239999999999999</v>
      </c>
      <c r="L29" s="3"/>
      <c r="M29" s="3">
        <f>I30/I29*100</f>
        <v>199.95203836930463</v>
      </c>
      <c r="N29" s="3">
        <f>(J30-J29)/J30*100</f>
        <v>35.502958579881664</v>
      </c>
      <c r="O29" s="3"/>
      <c r="P29" s="3">
        <f>$H$7*I29</f>
        <v>2.131704</v>
      </c>
      <c r="Q29" s="3">
        <f>K29-P29</f>
        <v>1.7922959999999999</v>
      </c>
      <c r="R29" s="3">
        <f>Q29/K29*100</f>
        <v>45.675229357798166</v>
      </c>
      <c r="S29" s="3">
        <f>Q29/B29</f>
        <v>0.89614799999999994</v>
      </c>
      <c r="T29" s="3"/>
      <c r="U29" s="3">
        <f>(S30-S29)/S30</f>
        <v>0.5080473672144884</v>
      </c>
    </row>
    <row r="30" spans="1:21" ht="15" customHeight="1" x14ac:dyDescent="0.3">
      <c r="A30" s="3">
        <v>160</v>
      </c>
      <c r="B30" s="1">
        <v>1</v>
      </c>
      <c r="C30" s="1">
        <v>200000000</v>
      </c>
      <c r="D30" s="1">
        <f t="shared" si="18"/>
        <v>200000000</v>
      </c>
      <c r="E30" s="3">
        <v>7.9359999999999999</v>
      </c>
      <c r="F30" s="3">
        <v>8.0000000000000007E-5</v>
      </c>
      <c r="G30" s="3">
        <v>32.950000000000003</v>
      </c>
      <c r="H30" s="3">
        <v>1.7700000000000001E-3</v>
      </c>
      <c r="I30" s="1">
        <f t="shared" si="19"/>
        <v>25.014000000000003</v>
      </c>
      <c r="J30" s="1">
        <f t="shared" si="20"/>
        <v>1.6900000000000001E-3</v>
      </c>
      <c r="K30" s="1">
        <f t="shared" si="21"/>
        <v>6.0840000000000005</v>
      </c>
      <c r="L30" s="3"/>
      <c r="M30" s="3"/>
      <c r="N30" s="3"/>
      <c r="O30" s="3"/>
      <c r="P30" s="3">
        <f>$H$7*I30</f>
        <v>4.2623856000000009</v>
      </c>
      <c r="Q30" s="3">
        <f>K30-P30</f>
        <v>1.8216143999999996</v>
      </c>
      <c r="R30" s="3">
        <f>Q30/K30*100</f>
        <v>29.941065088757391</v>
      </c>
      <c r="S30" s="3">
        <f>Q30/B30</f>
        <v>1.8216143999999996</v>
      </c>
      <c r="T30" s="3"/>
      <c r="U30" s="3"/>
    </row>
    <row r="31" spans="1:21" ht="15" customHeight="1" x14ac:dyDescent="0.3">
      <c r="A31" s="3">
        <v>80</v>
      </c>
      <c r="B31" s="1">
        <v>2</v>
      </c>
      <c r="C31" s="1">
        <v>100000000</v>
      </c>
      <c r="D31" s="1">
        <f t="shared" ref="D31:D34" si="22">B31*C31</f>
        <v>200000000</v>
      </c>
      <c r="E31" s="3">
        <v>8.0939999999999994</v>
      </c>
      <c r="F31" s="3">
        <v>8.0000000000000007E-5</v>
      </c>
      <c r="G31" s="3">
        <v>33.456000000000003</v>
      </c>
      <c r="H31" s="3">
        <v>1.58E-3</v>
      </c>
      <c r="I31" s="1">
        <f>G31-E31</f>
        <v>25.362000000000002</v>
      </c>
      <c r="J31" s="1">
        <f>H31-F31</f>
        <v>1.5E-3</v>
      </c>
      <c r="K31" s="1">
        <f>J31*3600</f>
        <v>5.4</v>
      </c>
      <c r="L31" s="3"/>
      <c r="M31" s="3">
        <f>I32/I31*100</f>
        <v>197.62637016008199</v>
      </c>
      <c r="N31" s="3">
        <f>(J32-J31)/J32*100</f>
        <v>39.516129032258064</v>
      </c>
      <c r="O31" s="3"/>
      <c r="P31" s="3">
        <f>$H$9*I31</f>
        <v>3.561107000932151</v>
      </c>
      <c r="Q31" s="3">
        <f>K31-P31</f>
        <v>1.8388929990678493</v>
      </c>
      <c r="R31" s="3">
        <f>Q31/K31*100</f>
        <v>34.053574056812018</v>
      </c>
      <c r="S31" s="3">
        <f>Q31/B31</f>
        <v>0.91944649953392465</v>
      </c>
      <c r="T31" s="3"/>
      <c r="U31" s="3">
        <f>(S32-S31)/S32</f>
        <v>0.51360105018756685</v>
      </c>
    </row>
    <row r="32" spans="1:21" ht="15" customHeight="1" x14ac:dyDescent="0.3">
      <c r="A32" s="3">
        <v>80</v>
      </c>
      <c r="B32" s="1">
        <v>1</v>
      </c>
      <c r="C32" s="1">
        <v>200000000</v>
      </c>
      <c r="D32" s="1">
        <f t="shared" si="22"/>
        <v>200000000</v>
      </c>
      <c r="E32" s="3">
        <v>8.0180000000000007</v>
      </c>
      <c r="F32" s="3">
        <v>8.0000000000000007E-5</v>
      </c>
      <c r="G32" s="3">
        <v>58.14</v>
      </c>
      <c r="H32" s="3">
        <v>2.5600000000000002E-3</v>
      </c>
      <c r="I32" s="1">
        <f>G32-E32</f>
        <v>50.122</v>
      </c>
      <c r="J32" s="1">
        <f>H32-F32</f>
        <v>2.48E-3</v>
      </c>
      <c r="K32" s="1">
        <f>J32*3600</f>
        <v>8.9280000000000008</v>
      </c>
      <c r="L32" s="3"/>
      <c r="M32" s="3"/>
      <c r="N32" s="3"/>
      <c r="O32" s="3"/>
      <c r="P32" s="3">
        <f>$H$9*I32</f>
        <v>7.037686503458767</v>
      </c>
      <c r="Q32" s="3">
        <f>K32-P32</f>
        <v>1.8903134965412338</v>
      </c>
      <c r="R32" s="3">
        <f>Q32/K32*100</f>
        <v>21.172866224700197</v>
      </c>
      <c r="S32" s="3">
        <f>Q32/B32</f>
        <v>1.8903134965412338</v>
      </c>
      <c r="T32" s="3"/>
      <c r="U32" s="3"/>
    </row>
    <row r="33" spans="1:21" ht="15" customHeight="1" x14ac:dyDescent="0.3">
      <c r="A33" s="3">
        <v>240</v>
      </c>
      <c r="B33" s="1">
        <v>2</v>
      </c>
      <c r="C33" s="1">
        <v>100000000</v>
      </c>
      <c r="D33" s="1">
        <f t="shared" si="22"/>
        <v>200000000</v>
      </c>
      <c r="E33" s="3">
        <v>8.0419999999999998</v>
      </c>
      <c r="F33" s="3">
        <v>6.0000000000000002E-5</v>
      </c>
      <c r="G33" s="3">
        <v>17.257999999999999</v>
      </c>
      <c r="H33" s="3">
        <v>1.1199999999999999E-3</v>
      </c>
      <c r="I33" s="1">
        <f t="shared" ref="I33:I34" si="23">G33-E33</f>
        <v>9.2159999999999993</v>
      </c>
      <c r="J33" s="1">
        <f t="shared" ref="J33:J34" si="24">H33-F33</f>
        <v>1.06E-3</v>
      </c>
      <c r="K33" s="1">
        <f t="shared" ref="K33:K34" si="25">J33*3600</f>
        <v>3.8159999999999998</v>
      </c>
      <c r="L33" s="3"/>
      <c r="M33" s="3">
        <f>I34/I33*100</f>
        <v>180.81597222222226</v>
      </c>
      <c r="N33" s="3">
        <f>(J34-J33)/J34*100</f>
        <v>29.333333333333339</v>
      </c>
      <c r="O33" s="3"/>
      <c r="P33" s="3">
        <f>$H$5*I33</f>
        <v>1.9072890125173851</v>
      </c>
      <c r="Q33" s="3">
        <f>K33-P33</f>
        <v>1.9087109874826147</v>
      </c>
      <c r="R33" s="3">
        <f>Q33/K33*100</f>
        <v>50.018631747447969</v>
      </c>
      <c r="S33" s="3">
        <f>Q33/B33</f>
        <v>0.95435549374130735</v>
      </c>
      <c r="T33" s="3"/>
      <c r="U33" s="3">
        <f>(S34-S33)/S34</f>
        <v>0.51091720237708316</v>
      </c>
    </row>
    <row r="34" spans="1:21" ht="15" customHeight="1" x14ac:dyDescent="0.3">
      <c r="A34" s="3">
        <v>240</v>
      </c>
      <c r="B34" s="1">
        <v>1</v>
      </c>
      <c r="C34" s="1">
        <v>200000000</v>
      </c>
      <c r="D34" s="1">
        <f t="shared" si="22"/>
        <v>200000000</v>
      </c>
      <c r="E34" s="3">
        <v>8.8979999999999997</v>
      </c>
      <c r="F34" s="3">
        <v>9.0000000000000006E-5</v>
      </c>
      <c r="G34" s="3">
        <v>25.562000000000001</v>
      </c>
      <c r="H34" s="3">
        <v>1.5900000000000001E-3</v>
      </c>
      <c r="I34" s="1">
        <f t="shared" si="23"/>
        <v>16.664000000000001</v>
      </c>
      <c r="J34" s="1">
        <f t="shared" si="24"/>
        <v>1.5E-3</v>
      </c>
      <c r="K34" s="1">
        <f t="shared" si="25"/>
        <v>5.4</v>
      </c>
      <c r="L34" s="3"/>
      <c r="M34" s="3"/>
      <c r="N34" s="3"/>
      <c r="O34" s="3"/>
      <c r="P34" s="3">
        <f>$H$5*I34</f>
        <v>3.448683171070932</v>
      </c>
      <c r="Q34" s="3">
        <f>K34-P34</f>
        <v>1.9513168289290683</v>
      </c>
      <c r="R34" s="3">
        <f>Q34/K34*100</f>
        <v>36.135496832019783</v>
      </c>
      <c r="S34" s="3">
        <f>Q34/B34</f>
        <v>1.9513168289290683</v>
      </c>
      <c r="T34" s="3"/>
      <c r="U34" s="3"/>
    </row>
    <row r="36" spans="1:21" ht="15" customHeight="1" x14ac:dyDescent="0.3">
      <c r="A36" s="7" t="s">
        <v>23</v>
      </c>
      <c r="B36" s="1" t="s">
        <v>20</v>
      </c>
      <c r="C36" s="1" t="s">
        <v>5</v>
      </c>
      <c r="D36" s="1" t="s">
        <v>6</v>
      </c>
      <c r="E36" s="1" t="s">
        <v>7</v>
      </c>
      <c r="F36" s="1" t="s">
        <v>0</v>
      </c>
      <c r="G36" s="1" t="s">
        <v>1</v>
      </c>
      <c r="H36" s="1" t="s">
        <v>0</v>
      </c>
      <c r="I36" s="1" t="s">
        <v>2</v>
      </c>
      <c r="J36" s="1" t="s">
        <v>3</v>
      </c>
      <c r="K36" s="1" t="s">
        <v>8</v>
      </c>
      <c r="L36" s="3"/>
      <c r="M36" s="1" t="s">
        <v>9</v>
      </c>
      <c r="N36" s="1" t="s">
        <v>10</v>
      </c>
      <c r="O36" s="3"/>
      <c r="P36" s="4" t="s">
        <v>11</v>
      </c>
      <c r="Q36" s="4" t="s">
        <v>12</v>
      </c>
      <c r="R36" s="4" t="s">
        <v>13</v>
      </c>
      <c r="S36" s="4" t="s">
        <v>14</v>
      </c>
      <c r="T36" s="3"/>
      <c r="U36" s="1" t="s">
        <v>15</v>
      </c>
    </row>
    <row r="37" spans="1:21" ht="15" customHeight="1" x14ac:dyDescent="0.3">
      <c r="A37" s="3">
        <v>160</v>
      </c>
      <c r="B37" s="1">
        <v>2</v>
      </c>
      <c r="C37" s="1">
        <v>100000000</v>
      </c>
      <c r="D37" s="1">
        <f t="shared" ref="D37:D38" si="26">B37*C37</f>
        <v>200000000</v>
      </c>
      <c r="E37" s="3">
        <v>7.7460000000000004</v>
      </c>
      <c r="F37" s="3">
        <v>8.0000000000000007E-5</v>
      </c>
      <c r="G37" s="3">
        <v>20.565000000000001</v>
      </c>
      <c r="H37" s="3">
        <v>1.1900000000000001E-3</v>
      </c>
      <c r="I37" s="1">
        <f t="shared" ref="I37:I38" si="27">G37-E37</f>
        <v>12.819000000000001</v>
      </c>
      <c r="J37" s="1">
        <f t="shared" ref="J37:J38" si="28">H37-F37</f>
        <v>1.1100000000000001E-3</v>
      </c>
      <c r="K37" s="1">
        <f t="shared" ref="K37:K38" si="29">J37*3600</f>
        <v>3.9960000000000004</v>
      </c>
      <c r="L37" s="3"/>
      <c r="M37" s="3">
        <f>I38/I37*100</f>
        <v>195.14002652312971</v>
      </c>
      <c r="N37" s="3">
        <f>(J38-J37)/J38*100</f>
        <v>34.319526627218927</v>
      </c>
      <c r="O37" s="3"/>
      <c r="P37" s="3">
        <f>$H$7*I37</f>
        <v>2.1843576000000002</v>
      </c>
      <c r="Q37" s="3">
        <f>K37-P37</f>
        <v>1.8116424000000002</v>
      </c>
      <c r="R37" s="3">
        <f>Q37/K37*100</f>
        <v>45.336396396396395</v>
      </c>
      <c r="S37" s="3">
        <f>Q37/B37</f>
        <v>0.9058212000000001</v>
      </c>
      <c r="T37" s="3"/>
      <c r="U37" s="3">
        <f>(S38-S37)/S38</f>
        <v>0.50269061250304659</v>
      </c>
    </row>
    <row r="38" spans="1:21" ht="15" customHeight="1" x14ac:dyDescent="0.3">
      <c r="A38" s="3">
        <v>160</v>
      </c>
      <c r="B38" s="1">
        <v>1</v>
      </c>
      <c r="C38" s="1">
        <v>200000000</v>
      </c>
      <c r="D38" s="1">
        <f t="shared" si="26"/>
        <v>200000000</v>
      </c>
      <c r="E38" s="3">
        <v>8.7140000000000004</v>
      </c>
      <c r="F38" s="3">
        <v>9.0000000000000006E-5</v>
      </c>
      <c r="G38" s="3">
        <v>33.728999999999999</v>
      </c>
      <c r="H38" s="3">
        <v>1.7799999999999999E-3</v>
      </c>
      <c r="I38" s="1">
        <f t="shared" si="27"/>
        <v>25.015000000000001</v>
      </c>
      <c r="J38" s="1">
        <f t="shared" si="28"/>
        <v>1.6899999999999999E-3</v>
      </c>
      <c r="K38" s="1">
        <f t="shared" si="29"/>
        <v>6.0839999999999996</v>
      </c>
      <c r="L38" s="3"/>
      <c r="M38" s="3"/>
      <c r="N38" s="3"/>
      <c r="O38" s="3"/>
      <c r="P38" s="3">
        <f>$H$7*I38</f>
        <v>4.2625560000000009</v>
      </c>
      <c r="Q38" s="3">
        <f>K38-P38</f>
        <v>1.8214439999999987</v>
      </c>
      <c r="R38" s="3">
        <f>Q38/K38*100</f>
        <v>29.938264299802743</v>
      </c>
      <c r="S38" s="3">
        <f>Q38/B38</f>
        <v>1.8214439999999987</v>
      </c>
      <c r="T38" s="3"/>
      <c r="U38" s="3"/>
    </row>
    <row r="39" spans="1:21" ht="15" customHeight="1" x14ac:dyDescent="0.3">
      <c r="A39" s="3">
        <v>80</v>
      </c>
      <c r="B39" s="1">
        <v>2</v>
      </c>
      <c r="C39" s="1">
        <v>100000000</v>
      </c>
      <c r="D39" s="1">
        <f t="shared" ref="D39:D40" si="30">B39*C39</f>
        <v>200000000</v>
      </c>
      <c r="E39" s="3">
        <v>7.9039999999999999</v>
      </c>
      <c r="F39" s="3">
        <v>8.0000000000000007E-5</v>
      </c>
      <c r="G39" s="3">
        <v>33.264000000000003</v>
      </c>
      <c r="H39" s="3">
        <v>1.58E-3</v>
      </c>
      <c r="I39" s="1">
        <f>G39-E39</f>
        <v>25.360000000000003</v>
      </c>
      <c r="J39" s="1">
        <f>H39-F39</f>
        <v>1.5E-3</v>
      </c>
      <c r="K39" s="1">
        <f>J39*3600</f>
        <v>5.4</v>
      </c>
      <c r="L39" s="3"/>
      <c r="M39" s="3">
        <f>I40/I39*100</f>
        <v>197.63012618296528</v>
      </c>
      <c r="N39" s="3">
        <f>(J40-J39)/J40*100</f>
        <v>39.516129032258064</v>
      </c>
      <c r="O39" s="3"/>
      <c r="P39" s="3">
        <f>$H$9*I39</f>
        <v>3.5608261786783122</v>
      </c>
      <c r="Q39" s="3">
        <f>K39-P39</f>
        <v>1.8391738213216882</v>
      </c>
      <c r="R39" s="3">
        <f>Q39/K39*100</f>
        <v>34.058774468920149</v>
      </c>
      <c r="S39" s="3">
        <f>Q39/B39</f>
        <v>0.91958691066084408</v>
      </c>
      <c r="T39" s="3"/>
      <c r="U39" s="3"/>
    </row>
    <row r="40" spans="1:21" ht="15" customHeight="1" x14ac:dyDescent="0.3">
      <c r="A40" s="3">
        <v>80</v>
      </c>
      <c r="B40" s="1">
        <v>1</v>
      </c>
      <c r="C40" s="1">
        <v>200000000</v>
      </c>
      <c r="D40" s="1">
        <f t="shared" si="30"/>
        <v>200000000</v>
      </c>
      <c r="E40" s="3">
        <v>7.5839999999999996</v>
      </c>
      <c r="F40" s="3">
        <v>8.0000000000000007E-5</v>
      </c>
      <c r="G40" s="3">
        <v>57.703000000000003</v>
      </c>
      <c r="H40" s="3">
        <v>2.5600000000000002E-3</v>
      </c>
      <c r="I40" s="1">
        <f>G40-E40</f>
        <v>50.119</v>
      </c>
      <c r="J40" s="1">
        <f>H40-F40</f>
        <v>2.48E-3</v>
      </c>
      <c r="K40" s="1">
        <f>J40*3600</f>
        <v>8.9280000000000008</v>
      </c>
      <c r="L40" s="3"/>
      <c r="M40" s="3"/>
      <c r="N40" s="3"/>
      <c r="O40" s="3"/>
      <c r="P40" s="3">
        <f>$H$9*I40</f>
        <v>7.0372652700780085</v>
      </c>
      <c r="Q40" s="3">
        <f>K40-P40</f>
        <v>1.8907347299219923</v>
      </c>
      <c r="R40" s="3">
        <f>Q40/K40*100</f>
        <v>21.177584340524106</v>
      </c>
      <c r="S40" s="3">
        <f>Q40/B40</f>
        <v>1.8907347299219923</v>
      </c>
      <c r="T40" s="3"/>
      <c r="U40" s="3"/>
    </row>
    <row r="41" spans="1:21" ht="15" customHeight="1" x14ac:dyDescent="0.3">
      <c r="A41" s="3">
        <v>240</v>
      </c>
      <c r="B41" s="1">
        <v>2</v>
      </c>
      <c r="C41" s="1">
        <v>100000000</v>
      </c>
      <c r="D41" s="1">
        <f t="shared" ref="D41:D42" si="31">B41*C41</f>
        <v>200000000</v>
      </c>
      <c r="E41" s="3">
        <v>8.66</v>
      </c>
      <c r="F41" s="3">
        <v>9.0000000000000006E-5</v>
      </c>
      <c r="G41" s="3">
        <v>17.254999999999999</v>
      </c>
      <c r="H41" s="3">
        <v>1.1199999999999999E-3</v>
      </c>
      <c r="I41" s="1">
        <f t="shared" ref="I41:I42" si="32">G41-E41</f>
        <v>8.5949999999999989</v>
      </c>
      <c r="J41" s="1">
        <f t="shared" ref="J41:J42" si="33">H41-F41</f>
        <v>1.0299999999999999E-3</v>
      </c>
      <c r="K41" s="1">
        <f t="shared" ref="K41:K42" si="34">J41*3600</f>
        <v>3.7079999999999997</v>
      </c>
      <c r="L41" s="3"/>
      <c r="M41" s="3">
        <f>I42/I41*100</f>
        <v>193.92670157068065</v>
      </c>
      <c r="N41" s="3">
        <f>(J42-J41)/J42*100</f>
        <v>31.333333333333339</v>
      </c>
      <c r="O41" s="3"/>
      <c r="P41" s="3">
        <f>$H$5*I41</f>
        <v>1.7787705146036159</v>
      </c>
      <c r="Q41" s="3">
        <f>K41-P41</f>
        <v>1.9292294853963838</v>
      </c>
      <c r="R41" s="3">
        <f>Q41/K41*100</f>
        <v>52.028842648230423</v>
      </c>
      <c r="S41" s="3">
        <f>Q41/B41</f>
        <v>0.96461474269819192</v>
      </c>
      <c r="T41" s="3"/>
      <c r="U41" s="3">
        <f>(S42-S41)/S42</f>
        <v>0.50544979412459334</v>
      </c>
    </row>
    <row r="42" spans="1:21" ht="15" customHeight="1" x14ac:dyDescent="0.3">
      <c r="A42" s="3">
        <v>240</v>
      </c>
      <c r="B42" s="1">
        <v>1</v>
      </c>
      <c r="C42" s="1">
        <v>200000000</v>
      </c>
      <c r="D42" s="1">
        <f t="shared" si="31"/>
        <v>200000000</v>
      </c>
      <c r="E42" s="3">
        <v>8.8230000000000004</v>
      </c>
      <c r="F42" s="3">
        <v>9.0000000000000006E-5</v>
      </c>
      <c r="G42" s="3">
        <v>25.491</v>
      </c>
      <c r="H42" s="3">
        <v>1.5900000000000001E-3</v>
      </c>
      <c r="I42" s="1">
        <f t="shared" si="32"/>
        <v>16.667999999999999</v>
      </c>
      <c r="J42" s="1">
        <f t="shared" si="33"/>
        <v>1.5E-3</v>
      </c>
      <c r="K42" s="1">
        <f t="shared" si="34"/>
        <v>5.4</v>
      </c>
      <c r="L42" s="3"/>
      <c r="M42" s="3"/>
      <c r="N42" s="3"/>
      <c r="O42" s="3"/>
      <c r="P42" s="3">
        <f>$H$5*I42</f>
        <v>3.4495109874826144</v>
      </c>
      <c r="Q42" s="3">
        <f>K42-P42</f>
        <v>1.9504890125173859</v>
      </c>
      <c r="R42" s="3">
        <f>Q42/K42*100</f>
        <v>36.12016689847011</v>
      </c>
      <c r="S42" s="3">
        <f>Q42/B42</f>
        <v>1.9504890125173859</v>
      </c>
      <c r="T42" s="3"/>
      <c r="U42" s="3"/>
    </row>
    <row r="44" spans="1:21" ht="15" customHeight="1" x14ac:dyDescent="0.3">
      <c r="A44" s="7" t="s">
        <v>24</v>
      </c>
      <c r="B44" s="1" t="s">
        <v>20</v>
      </c>
      <c r="C44" s="1" t="s">
        <v>5</v>
      </c>
      <c r="D44" s="1" t="s">
        <v>6</v>
      </c>
      <c r="E44" s="1" t="s">
        <v>7</v>
      </c>
      <c r="F44" s="1" t="s">
        <v>0</v>
      </c>
      <c r="G44" s="1" t="s">
        <v>1</v>
      </c>
      <c r="H44" s="1" t="s">
        <v>0</v>
      </c>
      <c r="I44" s="1" t="s">
        <v>2</v>
      </c>
      <c r="J44" s="1" t="s">
        <v>3</v>
      </c>
      <c r="K44" s="1" t="s">
        <v>8</v>
      </c>
      <c r="L44" s="3"/>
      <c r="M44" s="1" t="s">
        <v>9</v>
      </c>
      <c r="N44" s="1" t="s">
        <v>10</v>
      </c>
      <c r="O44" s="3"/>
      <c r="P44" s="4" t="s">
        <v>11</v>
      </c>
      <c r="Q44" s="4" t="s">
        <v>12</v>
      </c>
      <c r="R44" s="4" t="s">
        <v>13</v>
      </c>
      <c r="S44" s="4" t="s">
        <v>14</v>
      </c>
      <c r="T44" s="3"/>
      <c r="U44" s="1" t="s">
        <v>15</v>
      </c>
    </row>
    <row r="45" spans="1:21" ht="15" customHeight="1" x14ac:dyDescent="0.3">
      <c r="A45" s="3">
        <v>160</v>
      </c>
      <c r="B45" s="1">
        <v>2</v>
      </c>
      <c r="C45" s="1">
        <v>100000000</v>
      </c>
      <c r="D45" s="1">
        <f t="shared" ref="D45:D46" si="35">B45*C45</f>
        <v>200000000</v>
      </c>
      <c r="E45" s="3">
        <v>8.7200000000000006</v>
      </c>
      <c r="F45" s="3">
        <v>8.0000000000000007E-5</v>
      </c>
      <c r="G45" s="3">
        <v>21.431000000000001</v>
      </c>
      <c r="H45" s="3">
        <v>1.1999999999999999E-3</v>
      </c>
      <c r="I45" s="1">
        <f t="shared" ref="I45:I46" si="36">G45-E45</f>
        <v>12.711</v>
      </c>
      <c r="J45" s="1">
        <f t="shared" ref="J45:J46" si="37">H45-F45</f>
        <v>1.1199999999999999E-3</v>
      </c>
      <c r="K45" s="1">
        <f t="shared" ref="K45:K46" si="38">J45*3600</f>
        <v>4.032</v>
      </c>
      <c r="L45" s="3"/>
      <c r="M45" s="3">
        <f>I46/I45*100</f>
        <v>196.82951774053967</v>
      </c>
      <c r="N45" s="3">
        <f>(J46-J45)/J46*100</f>
        <v>34.117647058823529</v>
      </c>
      <c r="O45" s="3"/>
      <c r="P45" s="3">
        <f>$H$7*I45</f>
        <v>2.1659544000000004</v>
      </c>
      <c r="Q45" s="3">
        <f>K45-P45</f>
        <v>1.8660455999999996</v>
      </c>
      <c r="R45" s="3">
        <f>Q45/K45*100</f>
        <v>46.280892857142845</v>
      </c>
      <c r="S45" s="3">
        <f>Q45/B45</f>
        <v>0.93302279999999982</v>
      </c>
      <c r="T45" s="3"/>
      <c r="U45" s="3">
        <f>(S46-S45)/S46</f>
        <v>0.49750016480299242</v>
      </c>
    </row>
    <row r="46" spans="1:21" ht="15" customHeight="1" x14ac:dyDescent="0.3">
      <c r="A46" s="3">
        <v>160</v>
      </c>
      <c r="B46" s="1">
        <v>1</v>
      </c>
      <c r="C46" s="1">
        <v>200000000</v>
      </c>
      <c r="D46" s="1">
        <f t="shared" si="35"/>
        <v>200000000</v>
      </c>
      <c r="E46" s="3">
        <v>8.4060000000000006</v>
      </c>
      <c r="F46" s="3">
        <v>9.0000000000000006E-5</v>
      </c>
      <c r="G46" s="3">
        <v>33.424999999999997</v>
      </c>
      <c r="H46" s="3">
        <v>1.7899999999999999E-3</v>
      </c>
      <c r="I46" s="1">
        <f t="shared" si="36"/>
        <v>25.018999999999998</v>
      </c>
      <c r="J46" s="1">
        <f t="shared" si="37"/>
        <v>1.6999999999999999E-3</v>
      </c>
      <c r="K46" s="1">
        <f t="shared" si="38"/>
        <v>6.1199999999999992</v>
      </c>
      <c r="L46" s="3"/>
      <c r="M46" s="3"/>
      <c r="N46" s="3"/>
      <c r="O46" s="3"/>
      <c r="P46" s="3">
        <f>$H$7*I46</f>
        <v>4.2632376000000001</v>
      </c>
      <c r="Q46" s="3">
        <f>K46-P46</f>
        <v>1.8567623999999991</v>
      </c>
      <c r="R46" s="3">
        <f>Q46/K46*100</f>
        <v>30.339254901960771</v>
      </c>
      <c r="S46" s="3">
        <f>Q46/B46</f>
        <v>1.8567623999999991</v>
      </c>
      <c r="T46" s="3"/>
      <c r="U46" s="3"/>
    </row>
    <row r="47" spans="1:21" ht="15" customHeight="1" x14ac:dyDescent="0.3">
      <c r="A47" s="3">
        <v>80</v>
      </c>
      <c r="B47" s="1">
        <v>2</v>
      </c>
      <c r="C47" s="1">
        <v>100000000</v>
      </c>
      <c r="D47" s="1">
        <f t="shared" ref="D47:D50" si="39">B47*C47</f>
        <v>200000000</v>
      </c>
      <c r="E47" s="3">
        <v>2.641</v>
      </c>
      <c r="F47" s="3">
        <v>4.0000000000000003E-5</v>
      </c>
      <c r="G47" s="3">
        <v>28.295000000000002</v>
      </c>
      <c r="H47" s="3">
        <v>1.57E-3</v>
      </c>
      <c r="I47" s="1">
        <f t="shared" ref="I47:I50" si="40">G47-E47</f>
        <v>25.654000000000003</v>
      </c>
      <c r="J47" s="1">
        <f t="shared" ref="J47:J50" si="41">H47-F47</f>
        <v>1.5299999999999999E-3</v>
      </c>
      <c r="K47" s="1">
        <f t="shared" ref="K47:K50" si="42">J47*3600</f>
        <v>5.508</v>
      </c>
      <c r="L47" s="3"/>
      <c r="M47" s="3">
        <f>I48/I47*100</f>
        <v>195.35744913073984</v>
      </c>
      <c r="N47" s="3">
        <f>(J48-J47)/J48*100</f>
        <v>38.799999999999997</v>
      </c>
      <c r="O47" s="3"/>
      <c r="P47" s="3">
        <f>$H$9*I47</f>
        <v>3.6021070499926426</v>
      </c>
      <c r="Q47" s="3">
        <f>K47-P47</f>
        <v>1.9058929500073574</v>
      </c>
      <c r="R47" s="3">
        <f>Q47/K47*100</f>
        <v>34.602268518652096</v>
      </c>
      <c r="S47" s="3">
        <f>Q47/B47</f>
        <v>0.95294647500367868</v>
      </c>
      <c r="T47" s="3"/>
      <c r="U47" s="3"/>
    </row>
    <row r="48" spans="1:21" ht="15" customHeight="1" x14ac:dyDescent="0.3">
      <c r="A48" s="3">
        <v>80</v>
      </c>
      <c r="B48" s="1">
        <v>1</v>
      </c>
      <c r="C48" s="1">
        <v>200000000</v>
      </c>
      <c r="D48" s="1">
        <f t="shared" si="39"/>
        <v>200000000</v>
      </c>
      <c r="E48" s="3">
        <v>8.34</v>
      </c>
      <c r="F48" s="3">
        <v>8.0000000000000007E-5</v>
      </c>
      <c r="G48" s="3">
        <v>58.457000000000001</v>
      </c>
      <c r="H48" s="3">
        <v>2.5799999999999998E-3</v>
      </c>
      <c r="I48" s="1">
        <f t="shared" si="40"/>
        <v>50.117000000000004</v>
      </c>
      <c r="J48" s="1">
        <f t="shared" si="41"/>
        <v>2.4999999999999996E-3</v>
      </c>
      <c r="K48" s="1">
        <f t="shared" si="42"/>
        <v>8.9999999999999982</v>
      </c>
      <c r="L48" s="3"/>
      <c r="M48" s="3"/>
      <c r="N48" s="3"/>
      <c r="O48" s="3"/>
      <c r="P48" s="3">
        <f>$H$9*I48</f>
        <v>7.0369844478241701</v>
      </c>
      <c r="Q48" s="3">
        <f>K48-P48</f>
        <v>1.9630155521758281</v>
      </c>
      <c r="R48" s="3">
        <f>Q48/K48*100</f>
        <v>21.811283913064759</v>
      </c>
      <c r="S48" s="3">
        <f>Q48/B48</f>
        <v>1.9630155521758281</v>
      </c>
      <c r="T48" s="3"/>
      <c r="U48" s="3"/>
    </row>
    <row r="49" spans="1:21" ht="15" customHeight="1" x14ac:dyDescent="0.3">
      <c r="A49" s="3">
        <v>240</v>
      </c>
      <c r="B49" s="1">
        <v>2</v>
      </c>
      <c r="C49" s="1">
        <v>100000000</v>
      </c>
      <c r="D49" s="1">
        <f t="shared" si="39"/>
        <v>200000000</v>
      </c>
      <c r="E49" s="3">
        <v>8.7230000000000008</v>
      </c>
      <c r="F49" s="3">
        <v>9.0000000000000006E-5</v>
      </c>
      <c r="G49" s="3">
        <v>17.317</v>
      </c>
      <c r="H49" s="3">
        <v>1.1299999999999999E-3</v>
      </c>
      <c r="I49" s="1">
        <f t="shared" si="40"/>
        <v>8.5939999999999994</v>
      </c>
      <c r="J49" s="1">
        <f t="shared" si="41"/>
        <v>1.0399999999999999E-3</v>
      </c>
      <c r="K49" s="1">
        <f t="shared" si="42"/>
        <v>3.7439999999999998</v>
      </c>
      <c r="L49" s="3"/>
      <c r="M49" s="3">
        <f>I50/I49*100</f>
        <v>193.94926693041657</v>
      </c>
      <c r="N49" s="3">
        <f>(J50-J49)/J50*100</f>
        <v>31.125827814569547</v>
      </c>
      <c r="O49" s="3"/>
      <c r="P49" s="3">
        <f>$H$5*I49</f>
        <v>1.7785635605006953</v>
      </c>
      <c r="Q49" s="3">
        <f>K49-P49</f>
        <v>1.9654364394993045</v>
      </c>
      <c r="R49" s="3">
        <f>Q49/K49*100</f>
        <v>52.495631396883134</v>
      </c>
      <c r="S49" s="3">
        <f>Q49/B49</f>
        <v>0.98271821974965223</v>
      </c>
      <c r="T49" s="3"/>
      <c r="U49" s="3">
        <f>(S50-S49)/S50</f>
        <v>0.50529894021195776</v>
      </c>
    </row>
    <row r="50" spans="1:21" ht="15" customHeight="1" x14ac:dyDescent="0.3">
      <c r="A50" s="3">
        <v>240</v>
      </c>
      <c r="B50" s="1">
        <v>1</v>
      </c>
      <c r="C50" s="1">
        <v>200000000</v>
      </c>
      <c r="D50" s="1">
        <f t="shared" si="39"/>
        <v>200000000</v>
      </c>
      <c r="E50" s="3">
        <v>8.7789999999999999</v>
      </c>
      <c r="F50" s="3">
        <v>9.0000000000000006E-5</v>
      </c>
      <c r="G50" s="3">
        <v>25.446999999999999</v>
      </c>
      <c r="H50" s="3">
        <v>1.6000000000000001E-3</v>
      </c>
      <c r="I50" s="1">
        <f t="shared" si="40"/>
        <v>16.667999999999999</v>
      </c>
      <c r="J50" s="1">
        <f t="shared" si="41"/>
        <v>1.5100000000000001E-3</v>
      </c>
      <c r="K50" s="1">
        <f t="shared" si="42"/>
        <v>5.4359999999999999</v>
      </c>
      <c r="L50" s="3"/>
      <c r="M50" s="3"/>
      <c r="N50" s="3"/>
      <c r="O50" s="3"/>
      <c r="P50" s="3">
        <f>$H$5*I50</f>
        <v>3.4495109874826144</v>
      </c>
      <c r="Q50" s="3">
        <f>K50-P50</f>
        <v>1.9864890125173855</v>
      </c>
      <c r="R50" s="3">
        <f>Q50/K50*100</f>
        <v>36.543212150798112</v>
      </c>
      <c r="S50" s="3">
        <f>Q50/B50</f>
        <v>1.9864890125173855</v>
      </c>
      <c r="T50" s="3"/>
      <c r="U50" s="3"/>
    </row>
    <row r="52" spans="1:21" ht="15" customHeight="1" x14ac:dyDescent="0.3">
      <c r="A52" s="7" t="s">
        <v>25</v>
      </c>
      <c r="B52" s="1" t="s">
        <v>20</v>
      </c>
      <c r="C52" s="1" t="s">
        <v>5</v>
      </c>
      <c r="D52" s="1" t="s">
        <v>6</v>
      </c>
      <c r="E52" s="1" t="s">
        <v>7</v>
      </c>
      <c r="F52" s="1" t="s">
        <v>0</v>
      </c>
      <c r="G52" s="1" t="s">
        <v>1</v>
      </c>
      <c r="H52" s="1" t="s">
        <v>0</v>
      </c>
      <c r="I52" s="1" t="s">
        <v>2</v>
      </c>
      <c r="J52" s="1" t="s">
        <v>3</v>
      </c>
      <c r="K52" s="1" t="s">
        <v>8</v>
      </c>
      <c r="L52" s="3"/>
      <c r="M52" s="1" t="s">
        <v>9</v>
      </c>
      <c r="N52" s="1" t="s">
        <v>10</v>
      </c>
      <c r="O52" s="3"/>
      <c r="P52" s="4" t="s">
        <v>11</v>
      </c>
      <c r="Q52" s="4" t="s">
        <v>12</v>
      </c>
      <c r="R52" s="4" t="s">
        <v>13</v>
      </c>
      <c r="S52" s="4" t="s">
        <v>14</v>
      </c>
      <c r="T52" s="3"/>
      <c r="U52" s="1" t="s">
        <v>15</v>
      </c>
    </row>
    <row r="53" spans="1:21" ht="15" customHeight="1" x14ac:dyDescent="0.3">
      <c r="A53" s="3">
        <v>160</v>
      </c>
      <c r="B53" s="1">
        <v>2</v>
      </c>
      <c r="C53" s="1">
        <v>100000000</v>
      </c>
      <c r="D53" s="1">
        <f t="shared" ref="D53:D54" si="43">B53*C53</f>
        <v>200000000</v>
      </c>
      <c r="E53" s="3">
        <v>8.8070000000000004</v>
      </c>
      <c r="F53" s="3">
        <v>9.0000000000000006E-5</v>
      </c>
      <c r="G53" s="3">
        <v>25.805</v>
      </c>
      <c r="H53" s="3">
        <v>1.4300000000000001E-3</v>
      </c>
      <c r="I53" s="1">
        <f t="shared" ref="I53:I54" si="44">G53-E53</f>
        <v>16.997999999999998</v>
      </c>
      <c r="J53" s="1">
        <f t="shared" ref="J53:J54" si="45">H53-F53</f>
        <v>1.34E-3</v>
      </c>
      <c r="K53" s="1">
        <f t="shared" ref="K53:K54" si="46">J53*3600</f>
        <v>4.8239999999999998</v>
      </c>
      <c r="L53" s="3"/>
      <c r="M53" s="3">
        <f>I54/I53*100</f>
        <v>198.87633839275216</v>
      </c>
      <c r="N53" s="3">
        <f>(J54-J53)/J54*100</f>
        <v>37.383177570093459</v>
      </c>
      <c r="O53" s="3"/>
      <c r="P53" s="3">
        <f>$H$7*I53</f>
        <v>2.8964591999999998</v>
      </c>
      <c r="Q53" s="3">
        <f>K53-P53</f>
        <v>1.9275408000000001</v>
      </c>
      <c r="R53" s="3">
        <f>Q53/K53*100</f>
        <v>39.957313432835825</v>
      </c>
      <c r="S53" s="3">
        <f>Q53/B53</f>
        <v>0.96377040000000003</v>
      </c>
      <c r="T53" s="3"/>
      <c r="U53" s="3">
        <f>(S54-S53)/S54</f>
        <v>0.504138446245886</v>
      </c>
    </row>
    <row r="54" spans="1:21" ht="15" customHeight="1" x14ac:dyDescent="0.3">
      <c r="A54" s="3">
        <v>160</v>
      </c>
      <c r="B54" s="1">
        <v>1</v>
      </c>
      <c r="C54" s="1">
        <v>200000000</v>
      </c>
      <c r="D54" s="1">
        <f t="shared" si="43"/>
        <v>200000000</v>
      </c>
      <c r="E54" s="3">
        <v>8.0749999999999993</v>
      </c>
      <c r="F54" s="3">
        <v>8.0000000000000007E-5</v>
      </c>
      <c r="G54" s="3">
        <v>41.88</v>
      </c>
      <c r="H54" s="3">
        <v>2.2200000000000002E-3</v>
      </c>
      <c r="I54" s="1">
        <f t="shared" si="44"/>
        <v>33.805000000000007</v>
      </c>
      <c r="J54" s="1">
        <f t="shared" si="45"/>
        <v>2.14E-3</v>
      </c>
      <c r="K54" s="1">
        <f t="shared" si="46"/>
        <v>7.7039999999999997</v>
      </c>
      <c r="L54" s="3"/>
      <c r="M54" s="3"/>
      <c r="N54" s="3"/>
      <c r="O54" s="3"/>
      <c r="P54" s="3">
        <f>$H$7*I54</f>
        <v>5.760372000000002</v>
      </c>
      <c r="Q54" s="3">
        <f>K54-P54</f>
        <v>1.9436279999999977</v>
      </c>
      <c r="R54" s="3">
        <f>Q54/K54*100</f>
        <v>25.228816199376919</v>
      </c>
      <c r="S54" s="3">
        <f>Q54/B54</f>
        <v>1.9436279999999977</v>
      </c>
      <c r="T54" s="3"/>
      <c r="U54" s="3"/>
    </row>
    <row r="55" spans="1:21" ht="15" customHeight="1" x14ac:dyDescent="0.3">
      <c r="A55" s="3">
        <v>80</v>
      </c>
      <c r="B55" s="1">
        <v>2</v>
      </c>
      <c r="C55" s="1">
        <v>100000000</v>
      </c>
      <c r="D55" s="1">
        <f t="shared" ref="D55:D58" si="47">B55*C55</f>
        <v>200000000</v>
      </c>
      <c r="E55" s="3">
        <v>7.31</v>
      </c>
      <c r="F55" s="3">
        <v>8.0000000000000007E-5</v>
      </c>
      <c r="G55" s="3">
        <v>41.933999999999997</v>
      </c>
      <c r="H55" s="3">
        <v>1.98E-3</v>
      </c>
      <c r="I55" s="1">
        <f t="shared" ref="I55:I56" si="48">G55-E55</f>
        <v>34.623999999999995</v>
      </c>
      <c r="J55" s="1">
        <f t="shared" ref="J55:J56" si="49">H55-F55</f>
        <v>1.9E-3</v>
      </c>
      <c r="K55" s="1">
        <f t="shared" ref="K55:K56" si="50">J55*3600</f>
        <v>6.84</v>
      </c>
      <c r="L55" s="3"/>
      <c r="M55" s="3">
        <f>I56/I55*100</f>
        <v>195.48579020332721</v>
      </c>
      <c r="N55" s="3">
        <f>(J56-J55)/J56*100</f>
        <v>40.624999999999993</v>
      </c>
      <c r="O55" s="3"/>
      <c r="P55" s="3">
        <f>$H$9*I55</f>
        <v>4.8615948584604833</v>
      </c>
      <c r="Q55" s="3">
        <f>K55-P55</f>
        <v>1.9784051415395165</v>
      </c>
      <c r="R55" s="3">
        <f>Q55/K55*100</f>
        <v>28.924051776893517</v>
      </c>
      <c r="S55" s="3">
        <f>Q55/B55</f>
        <v>0.98920257076975826</v>
      </c>
      <c r="T55" s="3"/>
      <c r="U55" s="3">
        <f>(S56-S55)/S56</f>
        <v>0.50939052778878735</v>
      </c>
    </row>
    <row r="56" spans="1:21" ht="15" customHeight="1" x14ac:dyDescent="0.3">
      <c r="A56" s="3">
        <v>80</v>
      </c>
      <c r="B56" s="1">
        <v>1</v>
      </c>
      <c r="C56" s="1">
        <v>200000000</v>
      </c>
      <c r="D56" s="1">
        <f t="shared" si="47"/>
        <v>200000000</v>
      </c>
      <c r="E56" s="3">
        <v>7.532</v>
      </c>
      <c r="F56" s="3">
        <v>8.0000000000000007E-5</v>
      </c>
      <c r="G56" s="3">
        <v>75.216999999999999</v>
      </c>
      <c r="H56" s="3">
        <v>3.2799999999999999E-3</v>
      </c>
      <c r="I56" s="1">
        <f t="shared" si="48"/>
        <v>67.685000000000002</v>
      </c>
      <c r="J56" s="1">
        <f t="shared" si="49"/>
        <v>3.1999999999999997E-3</v>
      </c>
      <c r="K56" s="1">
        <f t="shared" si="50"/>
        <v>11.52</v>
      </c>
      <c r="L56" s="3"/>
      <c r="M56" s="3"/>
      <c r="N56" s="3"/>
      <c r="O56" s="3"/>
      <c r="P56" s="3">
        <f>$H$9*I56</f>
        <v>9.5037271255458027</v>
      </c>
      <c r="Q56" s="3">
        <f>K56-P56</f>
        <v>2.0162728744541969</v>
      </c>
      <c r="R56" s="3">
        <f>Q56/K56*100</f>
        <v>17.50236870185935</v>
      </c>
      <c r="S56" s="3">
        <f>Q56/B56</f>
        <v>2.0162728744541969</v>
      </c>
      <c r="T56" s="3"/>
      <c r="U56" s="3"/>
    </row>
    <row r="57" spans="1:21" ht="15" customHeight="1" x14ac:dyDescent="0.3">
      <c r="A57" s="3">
        <v>240</v>
      </c>
      <c r="B57" s="1">
        <v>2</v>
      </c>
      <c r="C57" s="1">
        <v>100000000</v>
      </c>
      <c r="D57" s="1">
        <f t="shared" si="47"/>
        <v>200000000</v>
      </c>
      <c r="E57" s="3">
        <v>8.6329999999999991</v>
      </c>
      <c r="F57" s="3">
        <v>9.0000000000000006E-5</v>
      </c>
      <c r="G57" s="3">
        <v>19.885000000000002</v>
      </c>
      <c r="H57" s="3">
        <v>1.2999999999999999E-3</v>
      </c>
      <c r="I57" s="1">
        <f t="shared" ref="I57:I58" si="51">G57-E57</f>
        <v>11.252000000000002</v>
      </c>
      <c r="J57" s="1">
        <f t="shared" ref="J57:J58" si="52">H57-F57</f>
        <v>1.2099999999999999E-3</v>
      </c>
      <c r="K57" s="1">
        <f t="shared" ref="K57:K58" si="53">J57*3600</f>
        <v>4.3559999999999999</v>
      </c>
      <c r="L57" s="3"/>
      <c r="M57" s="3">
        <f>I58/I57*100</f>
        <v>199.97333807323136</v>
      </c>
      <c r="N57" s="3">
        <f>(J58-J57)/J58*100</f>
        <v>34.946236559139784</v>
      </c>
      <c r="O57" s="3"/>
      <c r="P57" s="3">
        <f>$H$5*I57</f>
        <v>2.328647566063978</v>
      </c>
      <c r="Q57" s="3">
        <f>K57-P57</f>
        <v>2.0273524339360218</v>
      </c>
      <c r="R57" s="3">
        <f>Q57/K57*100</f>
        <v>46.541607757943574</v>
      </c>
      <c r="S57" s="3">
        <f>Q57/B57</f>
        <v>1.0136762169680109</v>
      </c>
      <c r="T57" s="3"/>
      <c r="U57" s="3">
        <f>(S58-S57)/S58</f>
        <v>0.50293560172060492</v>
      </c>
    </row>
    <row r="58" spans="1:21" ht="15" customHeight="1" x14ac:dyDescent="0.3">
      <c r="A58" s="3">
        <v>240</v>
      </c>
      <c r="B58" s="1">
        <v>1</v>
      </c>
      <c r="C58" s="1">
        <v>200000000</v>
      </c>
      <c r="D58" s="1">
        <f t="shared" si="47"/>
        <v>200000000</v>
      </c>
      <c r="E58" s="3">
        <v>8.048</v>
      </c>
      <c r="F58" s="3">
        <v>9.0000000000000006E-5</v>
      </c>
      <c r="G58" s="3">
        <v>30.548999999999999</v>
      </c>
      <c r="H58" s="3">
        <v>1.9499999999999999E-3</v>
      </c>
      <c r="I58" s="1">
        <f t="shared" si="51"/>
        <v>22.500999999999998</v>
      </c>
      <c r="J58" s="1">
        <f t="shared" si="52"/>
        <v>1.8599999999999999E-3</v>
      </c>
      <c r="K58" s="1">
        <f t="shared" si="53"/>
        <v>6.6959999999999997</v>
      </c>
      <c r="L58" s="3"/>
      <c r="M58" s="3"/>
      <c r="N58" s="3"/>
      <c r="O58" s="3"/>
      <c r="P58" s="3">
        <f>$H$5*I58</f>
        <v>4.6566742698191925</v>
      </c>
      <c r="Q58" s="3">
        <f>K58-P58</f>
        <v>2.0393257301808072</v>
      </c>
      <c r="R58" s="3">
        <f>Q58/K58*100</f>
        <v>30.455880080358533</v>
      </c>
      <c r="S58" s="3">
        <f>Q58/B58</f>
        <v>2.0393257301808072</v>
      </c>
      <c r="T58" s="3"/>
      <c r="U58" s="3"/>
    </row>
    <row r="60" spans="1:21" ht="15" customHeight="1" x14ac:dyDescent="0.3">
      <c r="A60" s="7" t="s">
        <v>26</v>
      </c>
      <c r="B60" s="1" t="s">
        <v>20</v>
      </c>
      <c r="C60" s="1" t="s">
        <v>5</v>
      </c>
      <c r="D60" s="1" t="s">
        <v>6</v>
      </c>
      <c r="E60" s="1" t="s">
        <v>7</v>
      </c>
      <c r="F60" s="1" t="s">
        <v>0</v>
      </c>
      <c r="G60" s="1" t="s">
        <v>1</v>
      </c>
      <c r="H60" s="1" t="s">
        <v>0</v>
      </c>
      <c r="I60" s="1" t="s">
        <v>2</v>
      </c>
      <c r="J60" s="1" t="s">
        <v>3</v>
      </c>
      <c r="K60" s="1" t="s">
        <v>8</v>
      </c>
      <c r="L60" s="3"/>
      <c r="M60" s="1" t="s">
        <v>9</v>
      </c>
      <c r="N60" s="1" t="s">
        <v>10</v>
      </c>
      <c r="O60" s="3"/>
      <c r="P60" s="4" t="s">
        <v>11</v>
      </c>
      <c r="Q60" s="4" t="s">
        <v>12</v>
      </c>
      <c r="R60" s="4" t="s">
        <v>13</v>
      </c>
      <c r="S60" s="4" t="s">
        <v>14</v>
      </c>
      <c r="T60" s="3"/>
      <c r="U60" s="1" t="s">
        <v>15</v>
      </c>
    </row>
    <row r="61" spans="1:21" ht="15" customHeight="1" x14ac:dyDescent="0.3">
      <c r="A61" s="3">
        <v>160</v>
      </c>
      <c r="B61" s="1">
        <v>2</v>
      </c>
      <c r="C61" s="1">
        <v>100000000</v>
      </c>
      <c r="D61" s="1">
        <f t="shared" ref="D61:D62" si="54">B61*C61</f>
        <v>200000000</v>
      </c>
      <c r="E61" s="3">
        <v>8.6349999999999998</v>
      </c>
      <c r="F61" s="3">
        <v>9.0000000000000006E-5</v>
      </c>
      <c r="G61" s="3">
        <v>38.984000000000002</v>
      </c>
      <c r="H61" s="3">
        <v>2.5899999999999999E-3</v>
      </c>
      <c r="I61" s="1">
        <f t="shared" ref="I61:I62" si="55">G61-E61</f>
        <v>30.349000000000004</v>
      </c>
      <c r="J61" s="1">
        <f t="shared" ref="J61:J62" si="56">H61-F61</f>
        <v>2.5000000000000001E-3</v>
      </c>
      <c r="K61" s="1">
        <f>J61*3600</f>
        <v>9</v>
      </c>
      <c r="L61" s="3"/>
      <c r="M61" s="3">
        <f>I62/I61*100</f>
        <v>189.73277537974889</v>
      </c>
      <c r="N61" s="3">
        <f>(J62-J61)/J62*100</f>
        <v>33.333333333333336</v>
      </c>
      <c r="O61" s="3"/>
      <c r="P61" s="3">
        <f>$H$7*I61</f>
        <v>5.1714696000000018</v>
      </c>
      <c r="Q61" s="3">
        <f>K61-P61</f>
        <v>3.8285303999999982</v>
      </c>
      <c r="R61" s="3">
        <f>Q61/K61*100</f>
        <v>42.539226666666643</v>
      </c>
      <c r="S61" s="3">
        <f>Q61/B61</f>
        <v>1.9142651999999991</v>
      </c>
      <c r="T61" s="3"/>
      <c r="U61" s="3">
        <f>(S62-S61)/S62</f>
        <v>0.48095144200671897</v>
      </c>
    </row>
    <row r="62" spans="1:21" ht="15" customHeight="1" x14ac:dyDescent="0.3">
      <c r="A62" s="3">
        <v>160</v>
      </c>
      <c r="B62" s="1">
        <v>1</v>
      </c>
      <c r="C62" s="1">
        <v>200000000</v>
      </c>
      <c r="D62" s="1">
        <f t="shared" si="54"/>
        <v>200000000</v>
      </c>
      <c r="E62" s="3">
        <v>8.23</v>
      </c>
      <c r="F62" s="3">
        <v>9.0000000000000006E-5</v>
      </c>
      <c r="G62" s="3">
        <v>65.811999999999998</v>
      </c>
      <c r="H62" s="3">
        <v>3.8400000000000001E-3</v>
      </c>
      <c r="I62" s="1">
        <f t="shared" si="55"/>
        <v>57.581999999999994</v>
      </c>
      <c r="J62" s="1">
        <f t="shared" si="56"/>
        <v>3.7500000000000003E-3</v>
      </c>
      <c r="K62" s="1">
        <f>J62*3600</f>
        <v>13.500000000000002</v>
      </c>
      <c r="L62" s="3"/>
      <c r="M62" s="3"/>
      <c r="N62" s="3"/>
      <c r="O62" s="3"/>
      <c r="P62" s="3">
        <f>$H$7*I62</f>
        <v>9.8119727999999995</v>
      </c>
      <c r="Q62" s="3">
        <f>K62-P62</f>
        <v>3.6880272000000023</v>
      </c>
      <c r="R62" s="3">
        <f>Q62/K62*100</f>
        <v>27.318720000000013</v>
      </c>
      <c r="S62" s="3">
        <f>Q62/B62</f>
        <v>3.6880272000000023</v>
      </c>
      <c r="T62" s="3"/>
      <c r="U62" s="3"/>
    </row>
    <row r="63" spans="1:21" ht="15" customHeight="1" x14ac:dyDescent="0.3">
      <c r="A63" s="3">
        <v>80</v>
      </c>
      <c r="B63" s="1">
        <v>2</v>
      </c>
      <c r="C63" s="1">
        <v>100000000</v>
      </c>
      <c r="D63" s="1">
        <f t="shared" ref="D63:D66" si="57">B63*C63</f>
        <v>200000000</v>
      </c>
      <c r="E63" s="3">
        <v>8.25</v>
      </c>
      <c r="F63" s="3">
        <v>8.0000000000000007E-5</v>
      </c>
      <c r="G63" s="3">
        <v>67.447000000000003</v>
      </c>
      <c r="H63" s="3">
        <v>3.4499999999999999E-3</v>
      </c>
      <c r="I63" s="1">
        <f t="shared" ref="I63:I66" si="58">G63-E63</f>
        <v>59.197000000000003</v>
      </c>
      <c r="J63" s="1">
        <f t="shared" ref="J63:J66" si="59">H63-F63</f>
        <v>3.3699999999999997E-3</v>
      </c>
      <c r="K63" s="1">
        <f t="shared" ref="K63:K66" si="60">J63*3600</f>
        <v>12.132</v>
      </c>
      <c r="L63" s="3"/>
      <c r="M63" s="3">
        <f>I64/I63*100</f>
        <v>194.80716928222711</v>
      </c>
      <c r="N63" s="3">
        <f>(J64-J63)/J64*100</f>
        <v>39.497307001795328</v>
      </c>
      <c r="O63" s="3"/>
      <c r="P63" s="3">
        <f>$H$9*I63</f>
        <v>8.3119174802531557</v>
      </c>
      <c r="Q63" s="3">
        <f>K63-P63</f>
        <v>3.820082519746844</v>
      </c>
      <c r="R63" s="3">
        <f>Q63/K63*100</f>
        <v>31.487656773383154</v>
      </c>
      <c r="S63" s="3">
        <f>Q63/B63</f>
        <v>1.910041259873422</v>
      </c>
      <c r="T63" s="3"/>
      <c r="U63" s="3">
        <f>(S64-S63)/S64</f>
        <v>0.50514358757769173</v>
      </c>
    </row>
    <row r="64" spans="1:21" ht="15" customHeight="1" x14ac:dyDescent="0.3">
      <c r="A64" s="3">
        <v>80</v>
      </c>
      <c r="B64" s="1">
        <v>1</v>
      </c>
      <c r="C64" s="1">
        <v>200000000</v>
      </c>
      <c r="D64" s="1">
        <f t="shared" si="57"/>
        <v>200000000</v>
      </c>
      <c r="E64" s="3">
        <v>8.5039999999999996</v>
      </c>
      <c r="F64" s="3">
        <v>8.0000000000000007E-5</v>
      </c>
      <c r="G64" s="3">
        <v>123.824</v>
      </c>
      <c r="H64" s="3">
        <v>5.6499999999999996E-3</v>
      </c>
      <c r="I64" s="1">
        <f t="shared" si="58"/>
        <v>115.32</v>
      </c>
      <c r="J64" s="1">
        <f t="shared" si="59"/>
        <v>5.5699999999999994E-3</v>
      </c>
      <c r="K64" s="1">
        <f t="shared" si="60"/>
        <v>20.052</v>
      </c>
      <c r="L64" s="3"/>
      <c r="M64" s="3"/>
      <c r="N64" s="3"/>
      <c r="P64" s="3">
        <f>$H$9*I64</f>
        <v>16.192211156355793</v>
      </c>
      <c r="Q64" s="3">
        <f>K64-P64</f>
        <v>3.8597888436442069</v>
      </c>
      <c r="R64" s="3">
        <f>Q64/K64*100</f>
        <v>19.24889708579796</v>
      </c>
      <c r="S64" s="3">
        <f>Q64/B64</f>
        <v>3.8597888436442069</v>
      </c>
      <c r="T64" s="3"/>
      <c r="U64" s="3"/>
    </row>
    <row r="65" spans="1:21" ht="15" customHeight="1" x14ac:dyDescent="0.3">
      <c r="A65" s="3">
        <v>240</v>
      </c>
      <c r="B65" s="1">
        <v>2</v>
      </c>
      <c r="C65" s="1">
        <v>100000000</v>
      </c>
      <c r="D65" s="1">
        <f t="shared" si="57"/>
        <v>200000000</v>
      </c>
      <c r="E65" s="3">
        <v>7.9489999999999998</v>
      </c>
      <c r="F65" s="3">
        <v>9.0000000000000006E-5</v>
      </c>
      <c r="G65" s="3">
        <v>27.609000000000002</v>
      </c>
      <c r="H65" s="3">
        <v>2.31E-3</v>
      </c>
      <c r="I65" s="1">
        <f t="shared" si="58"/>
        <v>19.660000000000004</v>
      </c>
      <c r="J65" s="1">
        <f t="shared" si="59"/>
        <v>2.2200000000000002E-3</v>
      </c>
      <c r="K65" s="1">
        <f t="shared" si="60"/>
        <v>7.9920000000000009</v>
      </c>
      <c r="L65" s="3"/>
      <c r="M65" s="3">
        <f>I66/I65*100</f>
        <v>195.23397761953203</v>
      </c>
      <c r="N65" s="3">
        <f>(J66-J65)/J66*100</f>
        <v>32.72727272727272</v>
      </c>
      <c r="O65" s="3"/>
      <c r="P65" s="3">
        <f>$H$5*I65</f>
        <v>4.0687176634214195</v>
      </c>
      <c r="Q65" s="3">
        <f>K65-P65</f>
        <v>3.9232823365785814</v>
      </c>
      <c r="R65" s="3">
        <f>Q65/K65*100</f>
        <v>49.09011932655882</v>
      </c>
      <c r="S65" s="3">
        <f>Q65/B65</f>
        <v>1.9616411682892907</v>
      </c>
      <c r="T65" s="3"/>
      <c r="U65" s="3">
        <f>(S66-S65)/S66</f>
        <v>0.50167641252806749</v>
      </c>
    </row>
    <row r="66" spans="1:21" ht="15" customHeight="1" x14ac:dyDescent="0.3">
      <c r="A66" s="3">
        <v>240</v>
      </c>
      <c r="B66" s="1">
        <v>1</v>
      </c>
      <c r="C66" s="1">
        <v>200000000</v>
      </c>
      <c r="D66" s="1">
        <f t="shared" si="57"/>
        <v>200000000</v>
      </c>
      <c r="E66" s="3">
        <v>7.8819999999999997</v>
      </c>
      <c r="F66" s="3">
        <v>9.0000000000000006E-5</v>
      </c>
      <c r="G66" s="3">
        <v>46.265000000000001</v>
      </c>
      <c r="H66" s="3">
        <v>3.3899999999999998E-3</v>
      </c>
      <c r="I66" s="1">
        <f t="shared" si="58"/>
        <v>38.383000000000003</v>
      </c>
      <c r="J66" s="1">
        <f t="shared" si="59"/>
        <v>3.3E-3</v>
      </c>
      <c r="K66" s="1">
        <f t="shared" si="60"/>
        <v>11.88</v>
      </c>
      <c r="L66" s="3"/>
      <c r="M66" s="3"/>
      <c r="N66" s="3"/>
      <c r="O66" s="3"/>
      <c r="P66" s="3">
        <f>$H$5*I66</f>
        <v>7.9435193324061197</v>
      </c>
      <c r="Q66" s="3">
        <f>K66-P66</f>
        <v>3.936480667593881</v>
      </c>
      <c r="R66" s="3">
        <f>Q66/K66*100</f>
        <v>33.135359154830645</v>
      </c>
      <c r="S66" s="3">
        <f>Q66/B66</f>
        <v>3.936480667593881</v>
      </c>
      <c r="T66" s="3"/>
      <c r="U66" s="3"/>
    </row>
    <row r="69" spans="1:21" ht="15" customHeight="1" x14ac:dyDescent="0.3">
      <c r="A69" s="3"/>
      <c r="B69" s="1"/>
      <c r="C69" s="1"/>
      <c r="D69" s="1"/>
      <c r="E69" s="1"/>
      <c r="F69" s="1"/>
      <c r="G69" s="1"/>
      <c r="H69" s="2"/>
    </row>
    <row r="70" spans="1:21" ht="15" customHeight="1" x14ac:dyDescent="0.3">
      <c r="A70" s="6"/>
      <c r="B70" s="1"/>
      <c r="C70" s="1"/>
      <c r="D70" s="1"/>
      <c r="E70" s="1"/>
      <c r="F70" s="1"/>
      <c r="G70" s="1"/>
      <c r="H70" s="2"/>
    </row>
    <row r="71" spans="1:21" ht="15" customHeight="1" x14ac:dyDescent="0.3">
      <c r="A71" s="6"/>
      <c r="B71" s="3"/>
      <c r="C71" s="3"/>
      <c r="D71" s="3"/>
      <c r="E71" s="3"/>
      <c r="F71" s="1"/>
      <c r="G71" s="1"/>
      <c r="H71" s="1"/>
    </row>
    <row r="72" spans="1:21" ht="15" customHeight="1" x14ac:dyDescent="0.3">
      <c r="A72" s="3"/>
      <c r="B72" s="1"/>
      <c r="C72" s="1"/>
      <c r="D72" s="1"/>
      <c r="E72" s="1"/>
      <c r="F72" s="1"/>
      <c r="G72" s="1"/>
      <c r="H72" s="2"/>
    </row>
    <row r="73" spans="1:21" ht="15" customHeight="1" x14ac:dyDescent="0.3">
      <c r="A73" s="3"/>
      <c r="B73" s="3"/>
      <c r="C73" s="3"/>
      <c r="D73" s="3"/>
      <c r="E73" s="3"/>
      <c r="F73" s="1"/>
      <c r="G73" s="1"/>
      <c r="H73" s="1"/>
    </row>
    <row r="74" spans="1:21" ht="15" customHeight="1" x14ac:dyDescent="0.3">
      <c r="A74" s="3"/>
      <c r="B74" s="3"/>
      <c r="C74" s="3"/>
      <c r="D74" s="3"/>
      <c r="E74" s="3"/>
      <c r="F74" s="1"/>
      <c r="G74" s="1"/>
      <c r="H74" s="1"/>
    </row>
    <row r="75" spans="1:21" ht="15" customHeight="1" x14ac:dyDescent="0.3">
      <c r="B75" s="3"/>
      <c r="C75" s="3"/>
      <c r="D75" s="3"/>
      <c r="E75" s="3"/>
      <c r="F75" s="1"/>
      <c r="G75" s="1"/>
      <c r="H75" s="1"/>
    </row>
    <row r="76" spans="1:21" ht="15" customHeight="1" x14ac:dyDescent="0.3">
      <c r="B76" s="3"/>
      <c r="C76" s="3"/>
      <c r="D76" s="3"/>
      <c r="E76" s="3"/>
      <c r="F76" s="1"/>
      <c r="G76" s="1"/>
      <c r="H76" s="1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2024-02-26T10:13:45Z</dcterms:modified>
</cp:coreProperties>
</file>