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sters\2024\3rd semester\WEC Development Project 202425 (WiSe 2024)\Local repos\Optimus2024\IEA-3.4-130-RWT\Optimus_HH140_D178\DLC_4_2\"/>
    </mc:Choice>
  </mc:AlternateContent>
  <xr:revisionPtr revIDLastSave="0" documentId="13_ncr:1_{E60358A9-0D1F-4ED3-9499-74CC18CAB852}" xr6:coauthVersionLast="47" xr6:coauthVersionMax="47" xr10:uidLastSave="{00000000-0000-0000-0000-000000000000}"/>
  <bookViews>
    <workbookView xWindow="-120" yWindow="-120" windowWidth="20730" windowHeight="11310" activeTab="3" xr2:uid="{BB01B48E-3559-49FD-94B4-E017B99DE7F9}"/>
  </bookViews>
  <sheets>
    <sheet name="Tabelle1" sheetId="1" r:id="rId1"/>
    <sheet name="9ms" sheetId="5" r:id="rId2"/>
    <sheet name="13ms" sheetId="4" r:id="rId3"/>
    <sheet name="EOG (9)" sheetId="7" r:id="rId4"/>
    <sheet name="EOG (13)" sheetId="8" r:id="rId5"/>
    <sheet name="EOG (25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1" i="6" l="1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50" i="6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50" i="8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80" i="7"/>
  <c r="AX51" i="7"/>
  <c r="AX52" i="7"/>
  <c r="AX53" i="7"/>
  <c r="AX54" i="7"/>
  <c r="AX55" i="7"/>
  <c r="AX56" i="7"/>
  <c r="AX57" i="7"/>
  <c r="AX58" i="7"/>
  <c r="AX59" i="7"/>
  <c r="AX60" i="7"/>
  <c r="AX61" i="7"/>
  <c r="AX62" i="7"/>
  <c r="AX63" i="7"/>
  <c r="AX64" i="7"/>
  <c r="AX65" i="7"/>
  <c r="AX66" i="7"/>
  <c r="AX67" i="7"/>
  <c r="AX68" i="7"/>
  <c r="AX69" i="7"/>
  <c r="AX70" i="7"/>
  <c r="AX71" i="7"/>
  <c r="AX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50" i="7"/>
  <c r="AD51" i="7" l="1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50" i="7"/>
  <c r="G50" i="8"/>
  <c r="A50" i="8"/>
  <c r="G49" i="8"/>
  <c r="A49" i="8" s="1"/>
  <c r="J48" i="8"/>
  <c r="G48" i="8"/>
  <c r="A48" i="8" s="1"/>
  <c r="J24" i="8"/>
  <c r="H24" i="8"/>
  <c r="G24" i="8"/>
  <c r="A24" i="8"/>
  <c r="N33" i="8" s="1"/>
  <c r="G4" i="8"/>
  <c r="A4" i="8"/>
  <c r="N59" i="8" s="1"/>
  <c r="G3" i="8"/>
  <c r="A3" i="8" s="1"/>
  <c r="J2" i="8"/>
  <c r="G2" i="8"/>
  <c r="A2" i="8" s="1"/>
  <c r="H24" i="7"/>
  <c r="J24" i="7" s="1"/>
  <c r="G24" i="7"/>
  <c r="G4" i="7"/>
  <c r="G3" i="7"/>
  <c r="J2" i="7"/>
  <c r="A48" i="7" s="1"/>
  <c r="G2" i="7"/>
  <c r="O60" i="6"/>
  <c r="N60" i="6"/>
  <c r="M60" i="6"/>
  <c r="O59" i="6"/>
  <c r="N59" i="6"/>
  <c r="M59" i="6"/>
  <c r="O58" i="6"/>
  <c r="N58" i="6"/>
  <c r="M58" i="6"/>
  <c r="O57" i="6"/>
  <c r="N57" i="6"/>
  <c r="M57" i="6"/>
  <c r="O56" i="6"/>
  <c r="N56" i="6"/>
  <c r="M56" i="6"/>
  <c r="O55" i="6"/>
  <c r="N55" i="6"/>
  <c r="M55" i="6"/>
  <c r="O54" i="6"/>
  <c r="N54" i="6"/>
  <c r="M54" i="6"/>
  <c r="O53" i="6"/>
  <c r="N53" i="6"/>
  <c r="M53" i="6"/>
  <c r="O52" i="6"/>
  <c r="N52" i="6"/>
  <c r="M52" i="6"/>
  <c r="O51" i="6"/>
  <c r="N51" i="6"/>
  <c r="M51" i="6"/>
  <c r="G50" i="6"/>
  <c r="A50" i="6" s="1"/>
  <c r="G49" i="6"/>
  <c r="A49" i="6"/>
  <c r="J48" i="6"/>
  <c r="G48" i="6"/>
  <c r="A48" i="6" s="1"/>
  <c r="G3" i="6"/>
  <c r="G4" i="6"/>
  <c r="A4" i="6"/>
  <c r="M6" i="6"/>
  <c r="J2" i="6"/>
  <c r="A3" i="6"/>
  <c r="N5" i="6"/>
  <c r="N6" i="6"/>
  <c r="N7" i="6"/>
  <c r="N8" i="6"/>
  <c r="N9" i="6"/>
  <c r="N10" i="6"/>
  <c r="N11" i="6"/>
  <c r="N12" i="6"/>
  <c r="N13" i="6"/>
  <c r="N14" i="6"/>
  <c r="M5" i="6"/>
  <c r="M7" i="6"/>
  <c r="M8" i="6"/>
  <c r="M9" i="6"/>
  <c r="M10" i="6"/>
  <c r="M11" i="6"/>
  <c r="M12" i="6"/>
  <c r="M13" i="6"/>
  <c r="M14" i="6"/>
  <c r="A2" i="6"/>
  <c r="G2" i="6"/>
  <c r="G24" i="6"/>
  <c r="A24" i="6"/>
  <c r="H24" i="6"/>
  <c r="J24" i="6" s="1"/>
  <c r="A4" i="7" l="1"/>
  <c r="A2" i="7"/>
  <c r="O5" i="7" s="1"/>
  <c r="A49" i="7"/>
  <c r="A24" i="7"/>
  <c r="N33" i="7" s="1"/>
  <c r="A50" i="7"/>
  <c r="A3" i="7"/>
  <c r="M14" i="7" s="1"/>
  <c r="O12" i="7"/>
  <c r="O8" i="7"/>
  <c r="O11" i="7"/>
  <c r="O7" i="7"/>
  <c r="O14" i="7"/>
  <c r="O10" i="7"/>
  <c r="O6" i="7"/>
  <c r="O13" i="7"/>
  <c r="O9" i="7"/>
  <c r="M58" i="8"/>
  <c r="M54" i="8"/>
  <c r="M12" i="8"/>
  <c r="M8" i="8"/>
  <c r="M56" i="8"/>
  <c r="M52" i="8"/>
  <c r="M6" i="8"/>
  <c r="M57" i="8"/>
  <c r="M59" i="8"/>
  <c r="M55" i="8"/>
  <c r="M51" i="8"/>
  <c r="M13" i="8"/>
  <c r="M9" i="8"/>
  <c r="M5" i="8"/>
  <c r="M60" i="8"/>
  <c r="M14" i="8"/>
  <c r="M10" i="8"/>
  <c r="M53" i="8"/>
  <c r="M11" i="8"/>
  <c r="M7" i="8"/>
  <c r="O60" i="8"/>
  <c r="O56" i="8"/>
  <c r="O52" i="8"/>
  <c r="O14" i="8"/>
  <c r="O10" i="8"/>
  <c r="O6" i="8"/>
  <c r="O58" i="8"/>
  <c r="O8" i="8"/>
  <c r="O59" i="8"/>
  <c r="O51" i="8"/>
  <c r="N26" i="8"/>
  <c r="O13" i="8"/>
  <c r="O9" i="8"/>
  <c r="O5" i="8"/>
  <c r="O57" i="8"/>
  <c r="O53" i="8"/>
  <c r="O11" i="8"/>
  <c r="O7" i="8"/>
  <c r="O54" i="8"/>
  <c r="O12" i="8"/>
  <c r="O55" i="8"/>
  <c r="N34" i="8"/>
  <c r="N58" i="8"/>
  <c r="N7" i="8"/>
  <c r="N57" i="8"/>
  <c r="N6" i="8"/>
  <c r="N10" i="8"/>
  <c r="N14" i="8"/>
  <c r="N28" i="8"/>
  <c r="N32" i="8"/>
  <c r="N36" i="8"/>
  <c r="N52" i="8"/>
  <c r="N56" i="8"/>
  <c r="N60" i="8"/>
  <c r="N8" i="8"/>
  <c r="N12" i="8"/>
  <c r="N30" i="8"/>
  <c r="N54" i="8"/>
  <c r="N11" i="8"/>
  <c r="N27" i="8"/>
  <c r="N31" i="8"/>
  <c r="N35" i="8"/>
  <c r="N53" i="8"/>
  <c r="N5" i="8"/>
  <c r="N9" i="8"/>
  <c r="N13" i="8"/>
  <c r="N29" i="8"/>
  <c r="N51" i="8"/>
  <c r="N55" i="8"/>
  <c r="N26" i="7"/>
  <c r="M12" i="7"/>
  <c r="M11" i="7"/>
  <c r="N8" i="7"/>
  <c r="N12" i="7"/>
  <c r="N11" i="7"/>
  <c r="N6" i="7"/>
  <c r="N10" i="7"/>
  <c r="N14" i="7"/>
  <c r="N32" i="7"/>
  <c r="N7" i="7"/>
  <c r="N5" i="7"/>
  <c r="N9" i="7"/>
  <c r="N13" i="7"/>
  <c r="O9" i="6"/>
  <c r="O5" i="6"/>
  <c r="N30" i="6"/>
  <c r="N34" i="6"/>
  <c r="N28" i="6"/>
  <c r="N32" i="6"/>
  <c r="N36" i="6"/>
  <c r="N29" i="6"/>
  <c r="N33" i="6"/>
  <c r="N27" i="6"/>
  <c r="N31" i="6"/>
  <c r="N35" i="6"/>
  <c r="B2" i="1"/>
  <c r="D7" i="5"/>
  <c r="I6" i="5"/>
  <c r="D17" i="5"/>
  <c r="D18" i="5"/>
  <c r="D19" i="5"/>
  <c r="D20" i="5"/>
  <c r="D16" i="5"/>
  <c r="D8" i="5"/>
  <c r="D9" i="5"/>
  <c r="D10" i="5"/>
  <c r="D11" i="5"/>
  <c r="D12" i="5"/>
  <c r="D13" i="5"/>
  <c r="D14" i="5"/>
  <c r="D15" i="5"/>
  <c r="D6" i="5"/>
  <c r="C5" i="5"/>
  <c r="J5" i="5" s="1"/>
  <c r="C6" i="5"/>
  <c r="C7" i="5"/>
  <c r="C8" i="5"/>
  <c r="C9" i="5"/>
  <c r="C10" i="5"/>
  <c r="C11" i="5"/>
  <c r="C12" i="5"/>
  <c r="J12" i="5" s="1"/>
  <c r="C13" i="5"/>
  <c r="C14" i="5"/>
  <c r="J14" i="5" s="1"/>
  <c r="C15" i="5"/>
  <c r="C16" i="5"/>
  <c r="C17" i="5"/>
  <c r="C18" i="5"/>
  <c r="J18" i="5" s="1"/>
  <c r="C19" i="5"/>
  <c r="C20" i="5"/>
  <c r="C4" i="5"/>
  <c r="J4" i="5" s="1"/>
  <c r="J20" i="5"/>
  <c r="J19" i="5"/>
  <c r="J17" i="5"/>
  <c r="J16" i="5"/>
  <c r="I15" i="5"/>
  <c r="J15" i="5" s="1"/>
  <c r="I14" i="5"/>
  <c r="I13" i="5"/>
  <c r="J13" i="5" s="1"/>
  <c r="I12" i="5"/>
  <c r="I11" i="5"/>
  <c r="J11" i="5" s="1"/>
  <c r="I10" i="5"/>
  <c r="J10" i="5" s="1"/>
  <c r="I9" i="5"/>
  <c r="J9" i="5" s="1"/>
  <c r="I8" i="5"/>
  <c r="J8" i="5" s="1"/>
  <c r="I7" i="5"/>
  <c r="J7" i="5" s="1"/>
  <c r="I5" i="5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I6" i="4"/>
  <c r="I7" i="4"/>
  <c r="I8" i="4"/>
  <c r="I9" i="4"/>
  <c r="I10" i="4"/>
  <c r="I11" i="4"/>
  <c r="I12" i="4"/>
  <c r="I13" i="4"/>
  <c r="I14" i="4"/>
  <c r="I15" i="4"/>
  <c r="I5" i="4"/>
  <c r="D7" i="4"/>
  <c r="D8" i="4"/>
  <c r="D9" i="4"/>
  <c r="D10" i="4"/>
  <c r="D11" i="4"/>
  <c r="D12" i="4"/>
  <c r="D13" i="4"/>
  <c r="D14" i="4"/>
  <c r="D15" i="4"/>
  <c r="D6" i="4"/>
  <c r="D16" i="4"/>
  <c r="D17" i="4"/>
  <c r="D18" i="4"/>
  <c r="D19" i="4"/>
  <c r="D2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4" i="4"/>
  <c r="C2" i="1"/>
  <c r="B1" i="1"/>
  <c r="D1" i="1"/>
  <c r="D2" i="1" s="1"/>
  <c r="N31" i="7" l="1"/>
  <c r="N27" i="7"/>
  <c r="N28" i="7"/>
  <c r="N30" i="7"/>
  <c r="N29" i="7"/>
  <c r="N35" i="7"/>
  <c r="N36" i="7"/>
  <c r="N34" i="7"/>
  <c r="M9" i="7"/>
  <c r="M13" i="7"/>
  <c r="M7" i="7"/>
  <c r="M8" i="7"/>
  <c r="M6" i="7"/>
  <c r="M10" i="7"/>
  <c r="M5" i="7"/>
  <c r="O6" i="6"/>
  <c r="O10" i="6"/>
  <c r="O14" i="6"/>
  <c r="O7" i="6"/>
  <c r="O11" i="6"/>
  <c r="O13" i="6"/>
  <c r="O8" i="6"/>
  <c r="O12" i="6"/>
  <c r="N26" i="6"/>
  <c r="J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F7D263-1E1F-458F-AD9F-1AAA83AD0EC4}" keepAlive="1" name="Query - EOG_V9" description="Connection to the 'EOG_V9' query in the workbook." type="5" refreshedVersion="0" background="1">
    <dbPr connection="Provider=Microsoft.Mashup.OleDb.1;Data Source=$Workbook$;Location=EOG_V9;Extended Properties=&quot;&quot;" command="SELECT * FROM [EOG_V9]"/>
  </connection>
</connections>
</file>

<file path=xl/sharedStrings.xml><?xml version="1.0" encoding="utf-8"?>
<sst xmlns="http://schemas.openxmlformats.org/spreadsheetml/2006/main" count="602" uniqueCount="47">
  <si>
    <t>v_rated</t>
  </si>
  <si>
    <t>direction change</t>
  </si>
  <si>
    <t>!Time</t>
  </si>
  <si>
    <t>Wind</t>
  </si>
  <si>
    <t>Vert.</t>
  </si>
  <si>
    <t>Horiz.</t>
  </si>
  <si>
    <t>Pwr.Law</t>
  </si>
  <si>
    <t>Linear</t>
  </si>
  <si>
    <t>Gust</t>
  </si>
  <si>
    <t>!</t>
  </si>
  <si>
    <t>Speed</t>
  </si>
  <si>
    <t>Dir.</t>
  </si>
  <si>
    <t>Shear</t>
  </si>
  <si>
    <t>V.Shear</t>
  </si>
  <si>
    <t>!(sec)</t>
  </si>
  <si>
    <t>(m/s)</t>
  </si>
  <si>
    <t>(deg)</t>
  </si>
  <si>
    <t>(-)</t>
  </si>
  <si>
    <t>rise time</t>
  </si>
  <si>
    <t>s</t>
  </si>
  <si>
    <t>m/s</t>
  </si>
  <si>
    <t>theta</t>
  </si>
  <si>
    <t>v</t>
  </si>
  <si>
    <t>V_gustN</t>
  </si>
  <si>
    <t>V_hub</t>
  </si>
  <si>
    <t>I_15</t>
  </si>
  <si>
    <t>a</t>
  </si>
  <si>
    <t>St-Dev</t>
  </si>
  <si>
    <t>B</t>
  </si>
  <si>
    <t>A1</t>
  </si>
  <si>
    <t>D</t>
  </si>
  <si>
    <t>V(z)</t>
  </si>
  <si>
    <t>t</t>
  </si>
  <si>
    <t>T</t>
  </si>
  <si>
    <t>Vout</t>
  </si>
  <si>
    <t>V_hub-</t>
  </si>
  <si>
    <t>Beta</t>
  </si>
  <si>
    <t>V_gustN (out,-2,+2)</t>
  </si>
  <si>
    <t>St-Dev(out,-2,+2)</t>
  </si>
  <si>
    <t>10 sec before shutdown</t>
  </si>
  <si>
    <t>shutdwdown start with the start of the gust</t>
  </si>
  <si>
    <t>shutdown at the lowest point</t>
  </si>
  <si>
    <t>SD at ramp start</t>
  </si>
  <si>
    <t>SD at ramp end</t>
  </si>
  <si>
    <t>SD at top peak</t>
  </si>
  <si>
    <t>SD at lowest point</t>
  </si>
  <si>
    <t>SD at mid ramp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</si>
</sst>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'9ms'!$D$5:$D$20</c:f>
              <c:numCache>
                <c:formatCode>General</c:formatCode>
                <c:ptCount val="16"/>
                <c:pt idx="0">
                  <c:v>0</c:v>
                </c:pt>
                <c:pt idx="1">
                  <c:v>1.9577393481938588</c:v>
                </c:pt>
                <c:pt idx="2">
                  <c:v>7.6393202250021019</c:v>
                </c:pt>
                <c:pt idx="3">
                  <c:v>16.488589908301073</c:v>
                </c:pt>
                <c:pt idx="4">
                  <c:v>27.639320225002102</c:v>
                </c:pt>
                <c:pt idx="5">
                  <c:v>39.999999999999993</c:v>
                </c:pt>
                <c:pt idx="6">
                  <c:v>52.360679774997898</c:v>
                </c:pt>
                <c:pt idx="7">
                  <c:v>63.51141009169892</c:v>
                </c:pt>
                <c:pt idx="8">
                  <c:v>72.360679774997891</c:v>
                </c:pt>
                <c:pt idx="9">
                  <c:v>78.042260651806146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F-41D0-B720-314ADA88D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823"/>
        <c:axId val="641815263"/>
      </c:scatterChart>
      <c:valAx>
        <c:axId val="64183782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15263"/>
        <c:crosses val="autoZero"/>
        <c:crossBetween val="midCat"/>
      </c:valAx>
      <c:valAx>
        <c:axId val="6418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'9ms'!$J$5:$J$20</c:f>
              <c:numCache>
                <c:formatCode>General</c:formatCode>
                <c:ptCount val="16"/>
                <c:pt idx="0">
                  <c:v>9</c:v>
                </c:pt>
                <c:pt idx="1">
                  <c:v>9.3670761277863477</c:v>
                </c:pt>
                <c:pt idx="2">
                  <c:v>10.432372542187894</c:v>
                </c:pt>
                <c:pt idx="3">
                  <c:v>12.091610607806452</c:v>
                </c:pt>
                <c:pt idx="4">
                  <c:v>14.182372542187894</c:v>
                </c:pt>
                <c:pt idx="5">
                  <c:v>16.5</c:v>
                </c:pt>
                <c:pt idx="6">
                  <c:v>18.817627457812108</c:v>
                </c:pt>
                <c:pt idx="7">
                  <c:v>20.908389392193548</c:v>
                </c:pt>
                <c:pt idx="8">
                  <c:v>22.567627457812108</c:v>
                </c:pt>
                <c:pt idx="9">
                  <c:v>23.632923872213652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3-4F66-8909-76C080E7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343"/>
        <c:axId val="641839263"/>
      </c:scatterChart>
      <c:valAx>
        <c:axId val="64183734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9263"/>
        <c:crosses val="autoZero"/>
        <c:crossBetween val="midCat"/>
      </c:valAx>
      <c:valAx>
        <c:axId val="6418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'13ms'!$D$5:$D$20</c:f>
              <c:numCache>
                <c:formatCode>General</c:formatCode>
                <c:ptCount val="16"/>
                <c:pt idx="0">
                  <c:v>0</c:v>
                </c:pt>
                <c:pt idx="1">
                  <c:v>1.355358010288056</c:v>
                </c:pt>
                <c:pt idx="2">
                  <c:v>5.288760155770686</c:v>
                </c:pt>
                <c:pt idx="3">
                  <c:v>11.415177628823821</c:v>
                </c:pt>
                <c:pt idx="4">
                  <c:v>19.134914001924532</c:v>
                </c:pt>
                <c:pt idx="5">
                  <c:v>27.69230769230769</c:v>
                </c:pt>
                <c:pt idx="6">
                  <c:v>36.249701382690851</c:v>
                </c:pt>
                <c:pt idx="7">
                  <c:v>43.96943775579156</c:v>
                </c:pt>
                <c:pt idx="8">
                  <c:v>50.095855228844698</c:v>
                </c:pt>
                <c:pt idx="9">
                  <c:v>54.029257374327337</c:v>
                </c:pt>
                <c:pt idx="10">
                  <c:v>55.384615384615387</c:v>
                </c:pt>
                <c:pt idx="11">
                  <c:v>55.384615384615387</c:v>
                </c:pt>
                <c:pt idx="12">
                  <c:v>55.384615384615387</c:v>
                </c:pt>
                <c:pt idx="13">
                  <c:v>55.384615384615387</c:v>
                </c:pt>
                <c:pt idx="14">
                  <c:v>55.384615384615387</c:v>
                </c:pt>
                <c:pt idx="15">
                  <c:v>55.384615384615387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6-43B5-9BC5-4511ACCF765E}"/>
            </c:ext>
          </c:extLst>
        </c:ser>
        <c:ser>
          <c:idx val="1"/>
          <c:order val="1"/>
          <c:tx>
            <c:v>v_hub = 9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'9ms'!$D$5:$D$20</c:f>
              <c:numCache>
                <c:formatCode>General</c:formatCode>
                <c:ptCount val="16"/>
                <c:pt idx="0">
                  <c:v>0</c:v>
                </c:pt>
                <c:pt idx="1">
                  <c:v>1.9577393481938588</c:v>
                </c:pt>
                <c:pt idx="2">
                  <c:v>7.6393202250021019</c:v>
                </c:pt>
                <c:pt idx="3">
                  <c:v>16.488589908301073</c:v>
                </c:pt>
                <c:pt idx="4">
                  <c:v>27.639320225002102</c:v>
                </c:pt>
                <c:pt idx="5">
                  <c:v>39.999999999999993</c:v>
                </c:pt>
                <c:pt idx="6">
                  <c:v>52.360679774997898</c:v>
                </c:pt>
                <c:pt idx="7">
                  <c:v>63.51141009169892</c:v>
                </c:pt>
                <c:pt idx="8">
                  <c:v>72.360679774997891</c:v>
                </c:pt>
                <c:pt idx="9">
                  <c:v>78.042260651806146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C6-43B5-9BC5-4511ACCF7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823"/>
        <c:axId val="641815263"/>
      </c:scatterChart>
      <c:valAx>
        <c:axId val="64183782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15263"/>
        <c:crosses val="autoZero"/>
        <c:crossBetween val="midCat"/>
      </c:valAx>
      <c:valAx>
        <c:axId val="6418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'13ms'!$J$5:$J$20</c:f>
              <c:numCache>
                <c:formatCode>General</c:formatCode>
                <c:ptCount val="16"/>
                <c:pt idx="0">
                  <c:v>13</c:v>
                </c:pt>
                <c:pt idx="1">
                  <c:v>13.367076127786348</c:v>
                </c:pt>
                <c:pt idx="2">
                  <c:v>14.432372542187894</c:v>
                </c:pt>
                <c:pt idx="3">
                  <c:v>16.091610607806452</c:v>
                </c:pt>
                <c:pt idx="4">
                  <c:v>18.182372542187892</c:v>
                </c:pt>
                <c:pt idx="5">
                  <c:v>20.5</c:v>
                </c:pt>
                <c:pt idx="6">
                  <c:v>22.817627457812108</c:v>
                </c:pt>
                <c:pt idx="7">
                  <c:v>24.908389392193548</c:v>
                </c:pt>
                <c:pt idx="8">
                  <c:v>26.567627457812108</c:v>
                </c:pt>
                <c:pt idx="9">
                  <c:v>27.632923872213652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A3-4C54-A1D8-97B7FAA48F16}"/>
            </c:ext>
          </c:extLst>
        </c:ser>
        <c:ser>
          <c:idx val="1"/>
          <c:order val="1"/>
          <c:tx>
            <c:v>v_hub = 9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'9ms'!$J$5:$J$20</c:f>
              <c:numCache>
                <c:formatCode>General</c:formatCode>
                <c:ptCount val="16"/>
                <c:pt idx="0">
                  <c:v>9</c:v>
                </c:pt>
                <c:pt idx="1">
                  <c:v>9.3670761277863477</c:v>
                </c:pt>
                <c:pt idx="2">
                  <c:v>10.432372542187894</c:v>
                </c:pt>
                <c:pt idx="3">
                  <c:v>12.091610607806452</c:v>
                </c:pt>
                <c:pt idx="4">
                  <c:v>14.182372542187894</c:v>
                </c:pt>
                <c:pt idx="5">
                  <c:v>16.5</c:v>
                </c:pt>
                <c:pt idx="6">
                  <c:v>18.817627457812108</c:v>
                </c:pt>
                <c:pt idx="7">
                  <c:v>20.908389392193548</c:v>
                </c:pt>
                <c:pt idx="8">
                  <c:v>22.567627457812108</c:v>
                </c:pt>
                <c:pt idx="9">
                  <c:v>23.632923872213652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A3-4C54-A1D8-97B7FAA4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343"/>
        <c:axId val="641839263"/>
      </c:scatterChart>
      <c:valAx>
        <c:axId val="64183734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9263"/>
        <c:crosses val="autoZero"/>
        <c:crossBetween val="midCat"/>
      </c:valAx>
      <c:valAx>
        <c:axId val="6418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'EOG (9)'!$K$2:$K$16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(9)'!$O$2:$O$16</c:f>
              <c:numCache>
                <c:formatCode>General</c:formatCode>
                <c:ptCount val="1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24.373187290571739</c:v>
                </c:pt>
                <c:pt idx="4">
                  <c:v>22.145140768209124</c:v>
                </c:pt>
                <c:pt idx="5">
                  <c:v>22.552619774585821</c:v>
                </c:pt>
                <c:pt idx="6">
                  <c:v>28.469418611104867</c:v>
                </c:pt>
                <c:pt idx="7">
                  <c:v>33.946272348942479</c:v>
                </c:pt>
                <c:pt idx="8">
                  <c:v>31.857407007450536</c:v>
                </c:pt>
                <c:pt idx="9">
                  <c:v>25</c:v>
                </c:pt>
                <c:pt idx="10">
                  <c:v>21.662253418687101</c:v>
                </c:pt>
                <c:pt idx="11">
                  <c:v>23.306360334770485</c:v>
                </c:pt>
                <c:pt idx="12">
                  <c:v>24.911060634162098</c:v>
                </c:pt>
                <c:pt idx="13">
                  <c:v>25</c:v>
                </c:pt>
                <c:pt idx="1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B4-46E1-8BDE-BD01424B53C6}"/>
            </c:ext>
          </c:extLst>
        </c:ser>
        <c:ser>
          <c:idx val="1"/>
          <c:order val="1"/>
          <c:tx>
            <c:v>Vhub-2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'EOG (9)'!$K$2:$K$16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(9)'!$M$2:$M$16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8.7074874022668105</c:v>
                </c:pt>
                <c:pt idx="4">
                  <c:v>7.6677323584975916</c:v>
                </c:pt>
                <c:pt idx="5">
                  <c:v>7.8578892281400501</c:v>
                </c:pt>
                <c:pt idx="6">
                  <c:v>10.619062018515605</c:v>
                </c:pt>
                <c:pt idx="7">
                  <c:v>13.174927096173157</c:v>
                </c:pt>
                <c:pt idx="8">
                  <c:v>12.200123270143585</c:v>
                </c:pt>
                <c:pt idx="9">
                  <c:v>9</c:v>
                </c:pt>
                <c:pt idx="10">
                  <c:v>7.4423849287206458</c:v>
                </c:pt>
                <c:pt idx="11">
                  <c:v>8.2096348228928928</c:v>
                </c:pt>
                <c:pt idx="12">
                  <c:v>8.9584949626089792</c:v>
                </c:pt>
                <c:pt idx="13">
                  <c:v>9</c:v>
                </c:pt>
                <c:pt idx="1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B4-46E1-8BDE-BD01424B53C6}"/>
            </c:ext>
          </c:extLst>
        </c:ser>
        <c:ser>
          <c:idx val="2"/>
          <c:order val="2"/>
          <c:tx>
            <c:v>Vhub+2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'EOG (9)'!$K$2:$K$16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(9)'!$N$2:$N$16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12.623912374343043</c:v>
                </c:pt>
                <c:pt idx="4">
                  <c:v>11.287084460925476</c:v>
                </c:pt>
                <c:pt idx="5">
                  <c:v>11.531571864751493</c:v>
                </c:pt>
                <c:pt idx="6">
                  <c:v>15.081651166662921</c:v>
                </c:pt>
                <c:pt idx="7">
                  <c:v>18.367763409365487</c:v>
                </c:pt>
                <c:pt idx="8">
                  <c:v>17.114444204470324</c:v>
                </c:pt>
                <c:pt idx="9">
                  <c:v>13.000000000000002</c:v>
                </c:pt>
                <c:pt idx="10">
                  <c:v>10.99735205121226</c:v>
                </c:pt>
                <c:pt idx="11">
                  <c:v>11.983816200862289</c:v>
                </c:pt>
                <c:pt idx="12">
                  <c:v>12.946636380497258</c:v>
                </c:pt>
                <c:pt idx="13">
                  <c:v>13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B4-46E1-8BDE-BD01424B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79096"/>
        <c:axId val="1908080536"/>
      </c:scatterChart>
      <c:valAx>
        <c:axId val="19080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80536"/>
        <c:crosses val="autoZero"/>
        <c:crossBetween val="midCat"/>
      </c:valAx>
      <c:valAx>
        <c:axId val="19080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Vhub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'EOG (13)'!$K$2:$K$16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(13)'!$O$2:$O$16</c:f>
              <c:numCache>
                <c:formatCode>General</c:formatCode>
                <c:ptCount val="1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24.373187290571739</c:v>
                </c:pt>
                <c:pt idx="4">
                  <c:v>22.145140768209124</c:v>
                </c:pt>
                <c:pt idx="5">
                  <c:v>22.552619774585821</c:v>
                </c:pt>
                <c:pt idx="6">
                  <c:v>28.469418611104867</c:v>
                </c:pt>
                <c:pt idx="7">
                  <c:v>33.946272348942479</c:v>
                </c:pt>
                <c:pt idx="8">
                  <c:v>31.857407007450536</c:v>
                </c:pt>
                <c:pt idx="9">
                  <c:v>25</c:v>
                </c:pt>
                <c:pt idx="10">
                  <c:v>21.662253418687101</c:v>
                </c:pt>
                <c:pt idx="11">
                  <c:v>23.306360334770485</c:v>
                </c:pt>
                <c:pt idx="12">
                  <c:v>24.911060634162098</c:v>
                </c:pt>
                <c:pt idx="13">
                  <c:v>25</c:v>
                </c:pt>
                <c:pt idx="1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20-48F2-AFC5-1169968DB82D}"/>
            </c:ext>
          </c:extLst>
        </c:ser>
        <c:ser>
          <c:idx val="1"/>
          <c:order val="1"/>
          <c:tx>
            <c:v>Vhub-2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'EOG (13)'!$K$2:$K$16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(13)'!$M$2:$M$16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8.7074874022668105</c:v>
                </c:pt>
                <c:pt idx="4">
                  <c:v>7.6677323584975916</c:v>
                </c:pt>
                <c:pt idx="5">
                  <c:v>7.8578892281400501</c:v>
                </c:pt>
                <c:pt idx="6">
                  <c:v>10.619062018515605</c:v>
                </c:pt>
                <c:pt idx="7">
                  <c:v>13.174927096173157</c:v>
                </c:pt>
                <c:pt idx="8">
                  <c:v>12.200123270143585</c:v>
                </c:pt>
                <c:pt idx="9">
                  <c:v>9</c:v>
                </c:pt>
                <c:pt idx="10">
                  <c:v>7.4423849287206458</c:v>
                </c:pt>
                <c:pt idx="11">
                  <c:v>8.2096348228928928</c:v>
                </c:pt>
                <c:pt idx="12">
                  <c:v>8.9584949626089792</c:v>
                </c:pt>
                <c:pt idx="13">
                  <c:v>9</c:v>
                </c:pt>
                <c:pt idx="1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20-48F2-AFC5-1169968DB82D}"/>
            </c:ext>
          </c:extLst>
        </c:ser>
        <c:ser>
          <c:idx val="2"/>
          <c:order val="2"/>
          <c:tx>
            <c:v>Vhub+2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'EOG (13)'!$K$2:$K$16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(13)'!$N$2:$N$16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12.623912374343043</c:v>
                </c:pt>
                <c:pt idx="4">
                  <c:v>11.287084460925476</c:v>
                </c:pt>
                <c:pt idx="5">
                  <c:v>11.531571864751493</c:v>
                </c:pt>
                <c:pt idx="6">
                  <c:v>15.081651166662921</c:v>
                </c:pt>
                <c:pt idx="7">
                  <c:v>18.367763409365487</c:v>
                </c:pt>
                <c:pt idx="8">
                  <c:v>17.114444204470324</c:v>
                </c:pt>
                <c:pt idx="9">
                  <c:v>13.000000000000002</c:v>
                </c:pt>
                <c:pt idx="10">
                  <c:v>10.99735205121226</c:v>
                </c:pt>
                <c:pt idx="11">
                  <c:v>11.983816200862289</c:v>
                </c:pt>
                <c:pt idx="12">
                  <c:v>12.946636380497258</c:v>
                </c:pt>
                <c:pt idx="13">
                  <c:v>13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20-48F2-AFC5-1169968DB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79096"/>
        <c:axId val="1908080536"/>
      </c:scatterChart>
      <c:valAx>
        <c:axId val="19080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80536"/>
        <c:crosses val="autoZero"/>
        <c:crossBetween val="midCat"/>
      </c:valAx>
      <c:valAx>
        <c:axId val="19080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Vhub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'EOG (25)'!$K$2:$K$16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(25)'!$O$2:$O$16</c:f>
              <c:numCache>
                <c:formatCode>General</c:formatCode>
                <c:ptCount val="1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24.373187290571739</c:v>
                </c:pt>
                <c:pt idx="4">
                  <c:v>22.145140768209124</c:v>
                </c:pt>
                <c:pt idx="5">
                  <c:v>22.552619774585821</c:v>
                </c:pt>
                <c:pt idx="6">
                  <c:v>28.469418611104867</c:v>
                </c:pt>
                <c:pt idx="7">
                  <c:v>33.946272348942479</c:v>
                </c:pt>
                <c:pt idx="8">
                  <c:v>31.857407007450536</c:v>
                </c:pt>
                <c:pt idx="9">
                  <c:v>25</c:v>
                </c:pt>
                <c:pt idx="10">
                  <c:v>21.662253418687101</c:v>
                </c:pt>
                <c:pt idx="11">
                  <c:v>23.306360334770485</c:v>
                </c:pt>
                <c:pt idx="12">
                  <c:v>24.911060634162098</c:v>
                </c:pt>
                <c:pt idx="13">
                  <c:v>25</c:v>
                </c:pt>
                <c:pt idx="1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C4-4230-A36D-FD068D76722B}"/>
            </c:ext>
          </c:extLst>
        </c:ser>
        <c:ser>
          <c:idx val="1"/>
          <c:order val="1"/>
          <c:tx>
            <c:v>Vhub-2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'EOG (25)'!$K$2:$K$16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(25)'!$M$2:$M$16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8.7074874022668105</c:v>
                </c:pt>
                <c:pt idx="4">
                  <c:v>7.6677323584975916</c:v>
                </c:pt>
                <c:pt idx="5">
                  <c:v>7.8578892281400501</c:v>
                </c:pt>
                <c:pt idx="6">
                  <c:v>10.619062018515605</c:v>
                </c:pt>
                <c:pt idx="7">
                  <c:v>13.174927096173157</c:v>
                </c:pt>
                <c:pt idx="8">
                  <c:v>12.200123270143585</c:v>
                </c:pt>
                <c:pt idx="9">
                  <c:v>9</c:v>
                </c:pt>
                <c:pt idx="10">
                  <c:v>7.4423849287206458</c:v>
                </c:pt>
                <c:pt idx="11">
                  <c:v>8.2096348228928928</c:v>
                </c:pt>
                <c:pt idx="12">
                  <c:v>8.9584949626089792</c:v>
                </c:pt>
                <c:pt idx="13">
                  <c:v>9</c:v>
                </c:pt>
                <c:pt idx="1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C4-4230-A36D-FD068D76722B}"/>
            </c:ext>
          </c:extLst>
        </c:ser>
        <c:ser>
          <c:idx val="2"/>
          <c:order val="2"/>
          <c:tx>
            <c:v>Vhub+2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'EOG (25)'!$K$2:$K$16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(25)'!$N$2:$N$16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12.623912374343043</c:v>
                </c:pt>
                <c:pt idx="4">
                  <c:v>11.287084460925476</c:v>
                </c:pt>
                <c:pt idx="5">
                  <c:v>11.531571864751493</c:v>
                </c:pt>
                <c:pt idx="6">
                  <c:v>15.081651166662921</c:v>
                </c:pt>
                <c:pt idx="7">
                  <c:v>18.367763409365487</c:v>
                </c:pt>
                <c:pt idx="8">
                  <c:v>17.114444204470324</c:v>
                </c:pt>
                <c:pt idx="9">
                  <c:v>13.000000000000002</c:v>
                </c:pt>
                <c:pt idx="10">
                  <c:v>10.99735205121226</c:v>
                </c:pt>
                <c:pt idx="11">
                  <c:v>11.983816200862289</c:v>
                </c:pt>
                <c:pt idx="12">
                  <c:v>12.946636380497258</c:v>
                </c:pt>
                <c:pt idx="13">
                  <c:v>13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C4-4230-A36D-FD068D767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79096"/>
        <c:axId val="1908080536"/>
      </c:scatterChart>
      <c:valAx>
        <c:axId val="19080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80536"/>
        <c:crosses val="autoZero"/>
        <c:crossBetween val="midCat"/>
      </c:valAx>
      <c:valAx>
        <c:axId val="19080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Vhub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551279</xdr:colOff>
      <xdr:row>1</xdr:row>
      <xdr:rowOff>109739</xdr:rowOff>
    </xdr:from>
    <xdr:to>
      <xdr:col>22</xdr:col>
      <xdr:colOff>268430</xdr:colOff>
      <xdr:row>8</xdr:row>
      <xdr:rowOff>92948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3C932F8-B123-432A-85DA-850B8B2EF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43279" y="300239"/>
          <a:ext cx="4289151" cy="1316709"/>
        </a:xfrm>
        <a:prstGeom prst="rect">
          <a:avLst/>
        </a:prstGeom>
      </xdr:spPr>
    </xdr:pic>
    <xdr:clientData/>
  </xdr:twoCellAnchor>
  <xdr:twoCellAnchor>
    <xdr:from>
      <xdr:col>10</xdr:col>
      <xdr:colOff>270422</xdr:colOff>
      <xdr:row>0</xdr:row>
      <xdr:rowOff>100943</xdr:rowOff>
    </xdr:from>
    <xdr:to>
      <xdr:col>16</xdr:col>
      <xdr:colOff>244146</xdr:colOff>
      <xdr:row>15</xdr:row>
      <xdr:rowOff>52333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B38FD8-035E-4198-9202-08EE3F8E3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607823</xdr:colOff>
      <xdr:row>9</xdr:row>
      <xdr:rowOff>99051</xdr:rowOff>
    </xdr:from>
    <xdr:to>
      <xdr:col>22</xdr:col>
      <xdr:colOff>439290</xdr:colOff>
      <xdr:row>17</xdr:row>
      <xdr:rowOff>29508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42EC79DF-ACE0-4329-BD2F-F07AE7555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99823" y="1813551"/>
          <a:ext cx="4403467" cy="1454457"/>
        </a:xfrm>
        <a:prstGeom prst="rect">
          <a:avLst/>
        </a:prstGeom>
      </xdr:spPr>
    </xdr:pic>
    <xdr:clientData/>
  </xdr:twoCellAnchor>
  <xdr:twoCellAnchor>
    <xdr:from>
      <xdr:col>10</xdr:col>
      <xdr:colOff>226629</xdr:colOff>
      <xdr:row>16</xdr:row>
      <xdr:rowOff>13357</xdr:rowOff>
    </xdr:from>
    <xdr:to>
      <xdr:col>16</xdr:col>
      <xdr:colOff>200353</xdr:colOff>
      <xdr:row>30</xdr:row>
      <xdr:rowOff>150867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FCDC1A-ADD8-4083-AF3D-11A5AAAEF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383191</xdr:colOff>
      <xdr:row>1</xdr:row>
      <xdr:rowOff>98534</xdr:rowOff>
    </xdr:from>
    <xdr:to>
      <xdr:col>21</xdr:col>
      <xdr:colOff>100342</xdr:colOff>
      <xdr:row>8</xdr:row>
      <xdr:rowOff>81743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AC92C04-06FE-5E90-D4D3-92896703D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8881" y="284655"/>
          <a:ext cx="4315427" cy="1286054"/>
        </a:xfrm>
        <a:prstGeom prst="rect">
          <a:avLst/>
        </a:prstGeom>
      </xdr:spPr>
    </xdr:pic>
    <xdr:clientData/>
  </xdr:twoCellAnchor>
  <xdr:twoCellAnchor>
    <xdr:from>
      <xdr:col>10</xdr:col>
      <xdr:colOff>270422</xdr:colOff>
      <xdr:row>0</xdr:row>
      <xdr:rowOff>100943</xdr:rowOff>
    </xdr:from>
    <xdr:to>
      <xdr:col>16</xdr:col>
      <xdr:colOff>244146</xdr:colOff>
      <xdr:row>15</xdr:row>
      <xdr:rowOff>52333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962F98F-8FE1-6378-4CB0-51B056A53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361294</xdr:colOff>
      <xdr:row>9</xdr:row>
      <xdr:rowOff>76639</xdr:rowOff>
    </xdr:from>
    <xdr:to>
      <xdr:col>22</xdr:col>
      <xdr:colOff>192761</xdr:colOff>
      <xdr:row>17</xdr:row>
      <xdr:rowOff>7096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507141DF-02BA-0B81-49C5-46181170A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3363" y="1751725"/>
          <a:ext cx="4429743" cy="1419423"/>
        </a:xfrm>
        <a:prstGeom prst="rect">
          <a:avLst/>
        </a:prstGeom>
      </xdr:spPr>
    </xdr:pic>
    <xdr:clientData/>
  </xdr:twoCellAnchor>
  <xdr:twoCellAnchor>
    <xdr:from>
      <xdr:col>10</xdr:col>
      <xdr:colOff>226629</xdr:colOff>
      <xdr:row>16</xdr:row>
      <xdr:rowOff>13357</xdr:rowOff>
    </xdr:from>
    <xdr:to>
      <xdr:col>16</xdr:col>
      <xdr:colOff>200353</xdr:colOff>
      <xdr:row>30</xdr:row>
      <xdr:rowOff>150867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E965622-6B30-87DC-4DEB-A53BD0938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396649</xdr:colOff>
      <xdr:row>28</xdr:row>
      <xdr:rowOff>185138</xdr:rowOff>
    </xdr:from>
    <xdr:to>
      <xdr:col>33</xdr:col>
      <xdr:colOff>251630</xdr:colOff>
      <xdr:row>36</xdr:row>
      <xdr:rowOff>147245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1EDADE-118A-4E6D-AD54-CFC4CDB68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9449" y="5519138"/>
          <a:ext cx="4122181" cy="1486107"/>
        </a:xfrm>
        <a:prstGeom prst="rect">
          <a:avLst/>
        </a:prstGeom>
      </xdr:spPr>
    </xdr:pic>
    <xdr:clientData/>
  </xdr:twoCellAnchor>
  <xdr:twoCellAnchor editAs="oneCell">
    <xdr:from>
      <xdr:col>26</xdr:col>
      <xdr:colOff>527516</xdr:colOff>
      <xdr:row>2</xdr:row>
      <xdr:rowOff>29696</xdr:rowOff>
    </xdr:from>
    <xdr:to>
      <xdr:col>34</xdr:col>
      <xdr:colOff>304609</xdr:colOff>
      <xdr:row>7</xdr:row>
      <xdr:rowOff>10776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37127A-F72A-4568-98ED-0894BA607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0316" y="410696"/>
          <a:ext cx="4653893" cy="933580"/>
        </a:xfrm>
        <a:prstGeom prst="rect">
          <a:avLst/>
        </a:prstGeom>
      </xdr:spPr>
    </xdr:pic>
    <xdr:clientData/>
  </xdr:twoCellAnchor>
  <xdr:twoCellAnchor editAs="oneCell">
    <xdr:from>
      <xdr:col>26</xdr:col>
      <xdr:colOff>478933</xdr:colOff>
      <xdr:row>14</xdr:row>
      <xdr:rowOff>80522</xdr:rowOff>
    </xdr:from>
    <xdr:to>
      <xdr:col>33</xdr:col>
      <xdr:colOff>384266</xdr:colOff>
      <xdr:row>17</xdr:row>
      <xdr:rowOff>99654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B10C98-F340-423C-903B-4B84F6E82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61733" y="2747522"/>
          <a:ext cx="4172533" cy="590632"/>
        </a:xfrm>
        <a:prstGeom prst="rect">
          <a:avLst/>
        </a:prstGeom>
      </xdr:spPr>
    </xdr:pic>
    <xdr:clientData/>
  </xdr:twoCellAnchor>
  <xdr:twoCellAnchor editAs="oneCell">
    <xdr:from>
      <xdr:col>26</xdr:col>
      <xdr:colOff>166449</xdr:colOff>
      <xdr:row>18</xdr:row>
      <xdr:rowOff>56830</xdr:rowOff>
    </xdr:from>
    <xdr:to>
      <xdr:col>33</xdr:col>
      <xdr:colOff>455556</xdr:colOff>
      <xdr:row>28</xdr:row>
      <xdr:rowOff>104728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53630E-A020-4931-A2A4-D08657FC1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49249" y="3485830"/>
          <a:ext cx="4556307" cy="1952898"/>
        </a:xfrm>
        <a:prstGeom prst="rect">
          <a:avLst/>
        </a:prstGeom>
      </xdr:spPr>
    </xdr:pic>
    <xdr:clientData/>
  </xdr:twoCellAnchor>
  <xdr:twoCellAnchor editAs="oneCell">
    <xdr:from>
      <xdr:col>27</xdr:col>
      <xdr:colOff>532561</xdr:colOff>
      <xdr:row>7</xdr:row>
      <xdr:rowOff>180415</xdr:rowOff>
    </xdr:from>
    <xdr:to>
      <xdr:col>33</xdr:col>
      <xdr:colOff>128485</xdr:colOff>
      <xdr:row>13</xdr:row>
      <xdr:rowOff>123417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D8B97A-244A-4B49-9370-66EACC21F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24961" y="1513915"/>
          <a:ext cx="3253524" cy="1086002"/>
        </a:xfrm>
        <a:prstGeom prst="rect">
          <a:avLst/>
        </a:prstGeom>
      </xdr:spPr>
    </xdr:pic>
    <xdr:clientData/>
  </xdr:twoCellAnchor>
  <xdr:twoCellAnchor editAs="oneCell">
    <xdr:from>
      <xdr:col>34</xdr:col>
      <xdr:colOff>426105</xdr:colOff>
      <xdr:row>1</xdr:row>
      <xdr:rowOff>184337</xdr:rowOff>
    </xdr:from>
    <xdr:to>
      <xdr:col>47</xdr:col>
      <xdr:colOff>565060</xdr:colOff>
      <xdr:row>8</xdr:row>
      <xdr:rowOff>22576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FAB6EA-FA04-417E-A926-D281BAA0C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85705" y="374837"/>
          <a:ext cx="8063755" cy="1171739"/>
        </a:xfrm>
        <a:prstGeom prst="rect">
          <a:avLst/>
        </a:prstGeom>
      </xdr:spPr>
    </xdr:pic>
    <xdr:clientData/>
  </xdr:twoCellAnchor>
  <xdr:twoCellAnchor editAs="oneCell">
    <xdr:from>
      <xdr:col>37</xdr:col>
      <xdr:colOff>463643</xdr:colOff>
      <xdr:row>9</xdr:row>
      <xdr:rowOff>176494</xdr:rowOff>
    </xdr:from>
    <xdr:to>
      <xdr:col>42</xdr:col>
      <xdr:colOff>372164</xdr:colOff>
      <xdr:row>13</xdr:row>
      <xdr:rowOff>90863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479260C-49E9-4E41-97FF-71ADAA0E1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52043" y="1890994"/>
          <a:ext cx="2956521" cy="676369"/>
        </a:xfrm>
        <a:prstGeom prst="rect">
          <a:avLst/>
        </a:prstGeom>
      </xdr:spPr>
    </xdr:pic>
    <xdr:clientData/>
  </xdr:twoCellAnchor>
  <xdr:twoCellAnchor editAs="oneCell">
    <xdr:from>
      <xdr:col>35</xdr:col>
      <xdr:colOff>402164</xdr:colOff>
      <xdr:row>14</xdr:row>
      <xdr:rowOff>120106</xdr:rowOff>
    </xdr:from>
    <xdr:to>
      <xdr:col>46</xdr:col>
      <xdr:colOff>22041</xdr:colOff>
      <xdr:row>38</xdr:row>
      <xdr:rowOff>168376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67EB19B-6C3C-432A-A9C0-851F0414C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71364" y="2787106"/>
          <a:ext cx="6325477" cy="4620270"/>
        </a:xfrm>
        <a:prstGeom prst="rect">
          <a:avLst/>
        </a:prstGeom>
      </xdr:spPr>
    </xdr:pic>
    <xdr:clientData/>
  </xdr:twoCellAnchor>
  <xdr:twoCellAnchor>
    <xdr:from>
      <xdr:col>16</xdr:col>
      <xdr:colOff>360588</xdr:colOff>
      <xdr:row>6</xdr:row>
      <xdr:rowOff>179613</xdr:rowOff>
    </xdr:from>
    <xdr:to>
      <xdr:col>25</xdr:col>
      <xdr:colOff>176892</xdr:colOff>
      <xdr:row>34</xdr:row>
      <xdr:rowOff>122464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73B8F0-4B63-4BE4-82F5-75B1A5FAE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396649</xdr:colOff>
      <xdr:row>28</xdr:row>
      <xdr:rowOff>185138</xdr:rowOff>
    </xdr:from>
    <xdr:to>
      <xdr:col>33</xdr:col>
      <xdr:colOff>251630</xdr:colOff>
      <xdr:row>36</xdr:row>
      <xdr:rowOff>147245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241B09-3BBF-42D1-B169-67A0A0DDF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9449" y="5519138"/>
          <a:ext cx="4122181" cy="1486107"/>
        </a:xfrm>
        <a:prstGeom prst="rect">
          <a:avLst/>
        </a:prstGeom>
      </xdr:spPr>
    </xdr:pic>
    <xdr:clientData/>
  </xdr:twoCellAnchor>
  <xdr:twoCellAnchor editAs="oneCell">
    <xdr:from>
      <xdr:col>26</xdr:col>
      <xdr:colOff>527516</xdr:colOff>
      <xdr:row>2</xdr:row>
      <xdr:rowOff>29696</xdr:rowOff>
    </xdr:from>
    <xdr:to>
      <xdr:col>34</xdr:col>
      <xdr:colOff>304609</xdr:colOff>
      <xdr:row>7</xdr:row>
      <xdr:rowOff>10776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A0E2B1-1567-4E78-8DA1-8FF856BC8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0316" y="410696"/>
          <a:ext cx="4653893" cy="933580"/>
        </a:xfrm>
        <a:prstGeom prst="rect">
          <a:avLst/>
        </a:prstGeom>
      </xdr:spPr>
    </xdr:pic>
    <xdr:clientData/>
  </xdr:twoCellAnchor>
  <xdr:twoCellAnchor editAs="oneCell">
    <xdr:from>
      <xdr:col>26</xdr:col>
      <xdr:colOff>478933</xdr:colOff>
      <xdr:row>14</xdr:row>
      <xdr:rowOff>80522</xdr:rowOff>
    </xdr:from>
    <xdr:to>
      <xdr:col>33</xdr:col>
      <xdr:colOff>384266</xdr:colOff>
      <xdr:row>17</xdr:row>
      <xdr:rowOff>99654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B5B2AC-8851-4637-8B16-8E6A0AD4F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61733" y="2747522"/>
          <a:ext cx="4172533" cy="590632"/>
        </a:xfrm>
        <a:prstGeom prst="rect">
          <a:avLst/>
        </a:prstGeom>
      </xdr:spPr>
    </xdr:pic>
    <xdr:clientData/>
  </xdr:twoCellAnchor>
  <xdr:twoCellAnchor editAs="oneCell">
    <xdr:from>
      <xdr:col>26</xdr:col>
      <xdr:colOff>166449</xdr:colOff>
      <xdr:row>18</xdr:row>
      <xdr:rowOff>56830</xdr:rowOff>
    </xdr:from>
    <xdr:to>
      <xdr:col>33</xdr:col>
      <xdr:colOff>455556</xdr:colOff>
      <xdr:row>28</xdr:row>
      <xdr:rowOff>104728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880A97-FE3D-49D6-899B-7531C3DCB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49249" y="3485830"/>
          <a:ext cx="4556307" cy="1952898"/>
        </a:xfrm>
        <a:prstGeom prst="rect">
          <a:avLst/>
        </a:prstGeom>
      </xdr:spPr>
    </xdr:pic>
    <xdr:clientData/>
  </xdr:twoCellAnchor>
  <xdr:twoCellAnchor editAs="oneCell">
    <xdr:from>
      <xdr:col>27</xdr:col>
      <xdr:colOff>532561</xdr:colOff>
      <xdr:row>7</xdr:row>
      <xdr:rowOff>180415</xdr:rowOff>
    </xdr:from>
    <xdr:to>
      <xdr:col>33</xdr:col>
      <xdr:colOff>128485</xdr:colOff>
      <xdr:row>13</xdr:row>
      <xdr:rowOff>123417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FAFA2F-523D-465A-B5B4-2CF5C7584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24961" y="1513915"/>
          <a:ext cx="3253524" cy="1086002"/>
        </a:xfrm>
        <a:prstGeom prst="rect">
          <a:avLst/>
        </a:prstGeom>
      </xdr:spPr>
    </xdr:pic>
    <xdr:clientData/>
  </xdr:twoCellAnchor>
  <xdr:twoCellAnchor editAs="oneCell">
    <xdr:from>
      <xdr:col>34</xdr:col>
      <xdr:colOff>426105</xdr:colOff>
      <xdr:row>1</xdr:row>
      <xdr:rowOff>184337</xdr:rowOff>
    </xdr:from>
    <xdr:to>
      <xdr:col>47</xdr:col>
      <xdr:colOff>565060</xdr:colOff>
      <xdr:row>8</xdr:row>
      <xdr:rowOff>22576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807432-B112-46B9-8090-EADA0471F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85705" y="374837"/>
          <a:ext cx="8063755" cy="1171739"/>
        </a:xfrm>
        <a:prstGeom prst="rect">
          <a:avLst/>
        </a:prstGeom>
      </xdr:spPr>
    </xdr:pic>
    <xdr:clientData/>
  </xdr:twoCellAnchor>
  <xdr:twoCellAnchor editAs="oneCell">
    <xdr:from>
      <xdr:col>37</xdr:col>
      <xdr:colOff>463643</xdr:colOff>
      <xdr:row>9</xdr:row>
      <xdr:rowOff>176494</xdr:rowOff>
    </xdr:from>
    <xdr:to>
      <xdr:col>42</xdr:col>
      <xdr:colOff>372164</xdr:colOff>
      <xdr:row>13</xdr:row>
      <xdr:rowOff>90863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48B31C-E07B-4D33-A36D-DD554937E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52043" y="1890994"/>
          <a:ext cx="2956521" cy="676369"/>
        </a:xfrm>
        <a:prstGeom prst="rect">
          <a:avLst/>
        </a:prstGeom>
      </xdr:spPr>
    </xdr:pic>
    <xdr:clientData/>
  </xdr:twoCellAnchor>
  <xdr:twoCellAnchor editAs="oneCell">
    <xdr:from>
      <xdr:col>35</xdr:col>
      <xdr:colOff>402164</xdr:colOff>
      <xdr:row>14</xdr:row>
      <xdr:rowOff>120106</xdr:rowOff>
    </xdr:from>
    <xdr:to>
      <xdr:col>46</xdr:col>
      <xdr:colOff>22041</xdr:colOff>
      <xdr:row>38</xdr:row>
      <xdr:rowOff>168376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DE7137B-4825-4867-B5DB-16DC2A11A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71364" y="2787106"/>
          <a:ext cx="6325477" cy="4620270"/>
        </a:xfrm>
        <a:prstGeom prst="rect">
          <a:avLst/>
        </a:prstGeom>
      </xdr:spPr>
    </xdr:pic>
    <xdr:clientData/>
  </xdr:twoCellAnchor>
  <xdr:twoCellAnchor>
    <xdr:from>
      <xdr:col>16</xdr:col>
      <xdr:colOff>360587</xdr:colOff>
      <xdr:row>6</xdr:row>
      <xdr:rowOff>179614</xdr:rowOff>
    </xdr:from>
    <xdr:to>
      <xdr:col>25</xdr:col>
      <xdr:colOff>312963</xdr:colOff>
      <xdr:row>33</xdr:row>
      <xdr:rowOff>122464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CBDEB0-5776-474F-91A5-D3D3396BC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396649</xdr:colOff>
      <xdr:row>28</xdr:row>
      <xdr:rowOff>185138</xdr:rowOff>
    </xdr:from>
    <xdr:to>
      <xdr:col>33</xdr:col>
      <xdr:colOff>251630</xdr:colOff>
      <xdr:row>36</xdr:row>
      <xdr:rowOff>147245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0B3EB3-47D0-8236-4840-C7DF6F7C2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0899" y="5519138"/>
          <a:ext cx="4188856" cy="1486107"/>
        </a:xfrm>
        <a:prstGeom prst="rect">
          <a:avLst/>
        </a:prstGeom>
      </xdr:spPr>
    </xdr:pic>
    <xdr:clientData/>
  </xdr:twoCellAnchor>
  <xdr:twoCellAnchor editAs="oneCell">
    <xdr:from>
      <xdr:col>26</xdr:col>
      <xdr:colOff>527516</xdr:colOff>
      <xdr:row>2</xdr:row>
      <xdr:rowOff>29696</xdr:rowOff>
    </xdr:from>
    <xdr:to>
      <xdr:col>34</xdr:col>
      <xdr:colOff>304609</xdr:colOff>
      <xdr:row>7</xdr:row>
      <xdr:rowOff>10776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817FB8-41F6-6024-703D-77F741305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81766" y="410696"/>
          <a:ext cx="4730093" cy="933580"/>
        </a:xfrm>
        <a:prstGeom prst="rect">
          <a:avLst/>
        </a:prstGeom>
      </xdr:spPr>
    </xdr:pic>
    <xdr:clientData/>
  </xdr:twoCellAnchor>
  <xdr:twoCellAnchor editAs="oneCell">
    <xdr:from>
      <xdr:col>26</xdr:col>
      <xdr:colOff>478933</xdr:colOff>
      <xdr:row>14</xdr:row>
      <xdr:rowOff>80522</xdr:rowOff>
    </xdr:from>
    <xdr:to>
      <xdr:col>33</xdr:col>
      <xdr:colOff>384266</xdr:colOff>
      <xdr:row>17</xdr:row>
      <xdr:rowOff>99654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67F14C-46B5-C2BC-A554-A57128B8C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33183" y="2747522"/>
          <a:ext cx="4239208" cy="590632"/>
        </a:xfrm>
        <a:prstGeom prst="rect">
          <a:avLst/>
        </a:prstGeom>
      </xdr:spPr>
    </xdr:pic>
    <xdr:clientData/>
  </xdr:twoCellAnchor>
  <xdr:twoCellAnchor editAs="oneCell">
    <xdr:from>
      <xdr:col>26</xdr:col>
      <xdr:colOff>166449</xdr:colOff>
      <xdr:row>18</xdr:row>
      <xdr:rowOff>56830</xdr:rowOff>
    </xdr:from>
    <xdr:to>
      <xdr:col>33</xdr:col>
      <xdr:colOff>455556</xdr:colOff>
      <xdr:row>28</xdr:row>
      <xdr:rowOff>104728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1292F4-A834-9011-7E59-EE8CB77F7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0699" y="3485830"/>
          <a:ext cx="4622982" cy="1952898"/>
        </a:xfrm>
        <a:prstGeom prst="rect">
          <a:avLst/>
        </a:prstGeom>
      </xdr:spPr>
    </xdr:pic>
    <xdr:clientData/>
  </xdr:twoCellAnchor>
  <xdr:twoCellAnchor editAs="oneCell">
    <xdr:from>
      <xdr:col>27</xdr:col>
      <xdr:colOff>532561</xdr:colOff>
      <xdr:row>7</xdr:row>
      <xdr:rowOff>180415</xdr:rowOff>
    </xdr:from>
    <xdr:to>
      <xdr:col>33</xdr:col>
      <xdr:colOff>128485</xdr:colOff>
      <xdr:row>13</xdr:row>
      <xdr:rowOff>123417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72D543-1741-61B5-8947-337A65581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05936" y="1513915"/>
          <a:ext cx="3310674" cy="1086002"/>
        </a:xfrm>
        <a:prstGeom prst="rect">
          <a:avLst/>
        </a:prstGeom>
      </xdr:spPr>
    </xdr:pic>
    <xdr:clientData/>
  </xdr:twoCellAnchor>
  <xdr:twoCellAnchor editAs="oneCell">
    <xdr:from>
      <xdr:col>34</xdr:col>
      <xdr:colOff>426105</xdr:colOff>
      <xdr:row>1</xdr:row>
      <xdr:rowOff>184337</xdr:rowOff>
    </xdr:from>
    <xdr:to>
      <xdr:col>47</xdr:col>
      <xdr:colOff>565060</xdr:colOff>
      <xdr:row>8</xdr:row>
      <xdr:rowOff>22576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1540D6-45CD-5C77-9A41-052410148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333355" y="374837"/>
          <a:ext cx="8187580" cy="1171739"/>
        </a:xfrm>
        <a:prstGeom prst="rect">
          <a:avLst/>
        </a:prstGeom>
      </xdr:spPr>
    </xdr:pic>
    <xdr:clientData/>
  </xdr:twoCellAnchor>
  <xdr:twoCellAnchor editAs="oneCell">
    <xdr:from>
      <xdr:col>37</xdr:col>
      <xdr:colOff>463643</xdr:colOff>
      <xdr:row>9</xdr:row>
      <xdr:rowOff>176494</xdr:rowOff>
    </xdr:from>
    <xdr:to>
      <xdr:col>42</xdr:col>
      <xdr:colOff>372164</xdr:colOff>
      <xdr:row>13</xdr:row>
      <xdr:rowOff>90863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514275-665F-E743-7A07-0C0CA9761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228268" y="1890994"/>
          <a:ext cx="3004146" cy="676369"/>
        </a:xfrm>
        <a:prstGeom prst="rect">
          <a:avLst/>
        </a:prstGeom>
      </xdr:spPr>
    </xdr:pic>
    <xdr:clientData/>
  </xdr:twoCellAnchor>
  <xdr:twoCellAnchor editAs="oneCell">
    <xdr:from>
      <xdr:col>35</xdr:col>
      <xdr:colOff>402164</xdr:colOff>
      <xdr:row>14</xdr:row>
      <xdr:rowOff>120106</xdr:rowOff>
    </xdr:from>
    <xdr:to>
      <xdr:col>46</xdr:col>
      <xdr:colOff>22041</xdr:colOff>
      <xdr:row>38</xdr:row>
      <xdr:rowOff>168376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62E6740-F663-F530-B81C-0E85F673D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928539" y="2787106"/>
          <a:ext cx="6430252" cy="4620270"/>
        </a:xfrm>
        <a:prstGeom prst="rect">
          <a:avLst/>
        </a:prstGeom>
      </xdr:spPr>
    </xdr:pic>
    <xdr:clientData/>
  </xdr:twoCellAnchor>
  <xdr:twoCellAnchor>
    <xdr:from>
      <xdr:col>16</xdr:col>
      <xdr:colOff>360588</xdr:colOff>
      <xdr:row>6</xdr:row>
      <xdr:rowOff>179613</xdr:rowOff>
    </xdr:from>
    <xdr:to>
      <xdr:col>25</xdr:col>
      <xdr:colOff>108857</xdr:colOff>
      <xdr:row>37</xdr:row>
      <xdr:rowOff>108856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EDEF7F-E490-5EAE-EC95-1BD4E4E7B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917E-75D2-4AD8-84DD-0AE82498802C}">
  <dimension ref="A1:E5"/>
  <sheetViews>
    <sheetView workbookViewId="0">
      <selection activeCell="D2" sqref="D2"/>
    </sheetView>
  </sheetViews>
  <sheetFormatPr defaultColWidth="11.42578125" defaultRowHeight="15" x14ac:dyDescent="0.25"/>
  <cols>
    <col min="1" max="1" width="16" customWidth="1"/>
  </cols>
  <sheetData>
    <row r="1" spans="1:5" x14ac:dyDescent="0.25">
      <c r="A1" t="s">
        <v>0</v>
      </c>
      <c r="B1">
        <f>C1-2</f>
        <v>9</v>
      </c>
      <c r="C1">
        <v>11</v>
      </c>
      <c r="D1">
        <f>C1+2</f>
        <v>13</v>
      </c>
      <c r="E1" t="s">
        <v>20</v>
      </c>
    </row>
    <row r="2" spans="1:5" x14ac:dyDescent="0.25">
      <c r="A2" t="s">
        <v>1</v>
      </c>
      <c r="B2">
        <f>720/B1</f>
        <v>80</v>
      </c>
      <c r="C2">
        <f t="shared" ref="C2:D2" si="0">720/C1</f>
        <v>65.454545454545453</v>
      </c>
      <c r="D2">
        <f t="shared" si="0"/>
        <v>55.384615384615387</v>
      </c>
      <c r="E2" t="s">
        <v>21</v>
      </c>
    </row>
    <row r="3" spans="1:5" x14ac:dyDescent="0.25">
      <c r="A3" t="s">
        <v>8</v>
      </c>
      <c r="C3">
        <v>15</v>
      </c>
      <c r="D3" t="s">
        <v>20</v>
      </c>
    </row>
    <row r="5" spans="1:5" x14ac:dyDescent="0.25">
      <c r="A5" t="s">
        <v>18</v>
      </c>
      <c r="B5">
        <v>10</v>
      </c>
      <c r="C5" t="s">
        <v>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A3CF-4F71-41D8-81CB-4A772A265761}">
  <dimension ref="A1:J20"/>
  <sheetViews>
    <sheetView zoomScale="40" zoomScaleNormal="40" workbookViewId="0">
      <selection activeCell="B7" sqref="B7"/>
    </sheetView>
  </sheetViews>
  <sheetFormatPr defaultColWidth="11.42578125" defaultRowHeight="15" x14ac:dyDescent="0.25"/>
  <sheetData>
    <row r="1" spans="1:10" x14ac:dyDescent="0.25"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B2" t="s">
        <v>9</v>
      </c>
      <c r="C2" t="s">
        <v>10</v>
      </c>
      <c r="D2" t="s">
        <v>11</v>
      </c>
      <c r="E2" t="s">
        <v>10</v>
      </c>
      <c r="F2" t="s">
        <v>12</v>
      </c>
      <c r="G2" t="s">
        <v>13</v>
      </c>
      <c r="H2" t="s">
        <v>13</v>
      </c>
      <c r="I2" t="s">
        <v>10</v>
      </c>
      <c r="J2" t="s">
        <v>22</v>
      </c>
    </row>
    <row r="3" spans="1:10" x14ac:dyDescent="0.25">
      <c r="B3" t="s">
        <v>14</v>
      </c>
      <c r="C3" t="s">
        <v>15</v>
      </c>
      <c r="D3" t="s">
        <v>16</v>
      </c>
      <c r="E3" t="s">
        <v>15</v>
      </c>
      <c r="F3" t="s">
        <v>17</v>
      </c>
      <c r="G3" t="s">
        <v>17</v>
      </c>
      <c r="H3" t="s">
        <v>17</v>
      </c>
      <c r="I3" t="s">
        <v>15</v>
      </c>
    </row>
    <row r="4" spans="1:10" x14ac:dyDescent="0.25">
      <c r="B4">
        <v>0</v>
      </c>
      <c r="C4">
        <f>Tabelle1!$B$1</f>
        <v>9</v>
      </c>
      <c r="D4">
        <v>0</v>
      </c>
      <c r="E4">
        <v>0</v>
      </c>
      <c r="F4">
        <v>0</v>
      </c>
      <c r="G4">
        <v>0.11</v>
      </c>
      <c r="H4">
        <v>0</v>
      </c>
      <c r="I4">
        <v>0</v>
      </c>
      <c r="J4">
        <f>C4+I4</f>
        <v>9</v>
      </c>
    </row>
    <row r="5" spans="1:10" x14ac:dyDescent="0.25">
      <c r="A5">
        <v>0</v>
      </c>
      <c r="B5">
        <v>60</v>
      </c>
      <c r="C5">
        <f>Tabelle1!$B$1</f>
        <v>9</v>
      </c>
      <c r="D5">
        <v>0</v>
      </c>
      <c r="E5">
        <v>0</v>
      </c>
      <c r="F5">
        <v>0</v>
      </c>
      <c r="G5">
        <v>0.11</v>
      </c>
      <c r="H5">
        <v>0</v>
      </c>
      <c r="I5">
        <f>0.5*Tabelle1!$C$3*(1-(COS(PI()*A5/$A$15)))</f>
        <v>0</v>
      </c>
      <c r="J5">
        <f t="shared" ref="J5:J20" si="0">C5+I5</f>
        <v>9</v>
      </c>
    </row>
    <row r="6" spans="1:10" x14ac:dyDescent="0.25">
      <c r="A6">
        <v>1</v>
      </c>
      <c r="B6">
        <v>61</v>
      </c>
      <c r="C6">
        <f>Tabelle1!$B$1</f>
        <v>9</v>
      </c>
      <c r="D6">
        <f>0.5*Tabelle1!$B$2*(1-COS(PI()*A6/$A$15))</f>
        <v>1.9577393481938588</v>
      </c>
      <c r="E6">
        <v>0</v>
      </c>
      <c r="F6">
        <v>0</v>
      </c>
      <c r="G6">
        <v>0.11</v>
      </c>
      <c r="H6">
        <v>0</v>
      </c>
      <c r="I6">
        <f>0.5*Tabelle1!$C$3*(1-(COS(PI()*A6/$A$15)))</f>
        <v>0.36707612778634852</v>
      </c>
      <c r="J6">
        <f t="shared" si="0"/>
        <v>9.3670761277863477</v>
      </c>
    </row>
    <row r="7" spans="1:10" x14ac:dyDescent="0.25">
      <c r="A7">
        <v>2</v>
      </c>
      <c r="B7">
        <v>62</v>
      </c>
      <c r="C7">
        <f>Tabelle1!$B$1</f>
        <v>9</v>
      </c>
      <c r="D7">
        <f>0.5*Tabelle1!$B$2*(1-COS(PI()*A7/$A$15))</f>
        <v>7.6393202250021019</v>
      </c>
      <c r="E7">
        <v>0</v>
      </c>
      <c r="F7">
        <v>0</v>
      </c>
      <c r="G7">
        <v>0.11</v>
      </c>
      <c r="H7">
        <v>0</v>
      </c>
      <c r="I7">
        <f>0.5*Tabelle1!$C$3*(1-(COS(PI()*A7/$A$15)))</f>
        <v>1.4323725421878941</v>
      </c>
      <c r="J7">
        <f t="shared" si="0"/>
        <v>10.432372542187894</v>
      </c>
    </row>
    <row r="8" spans="1:10" x14ac:dyDescent="0.25">
      <c r="A8">
        <v>3</v>
      </c>
      <c r="B8">
        <v>63</v>
      </c>
      <c r="C8">
        <f>Tabelle1!$B$1</f>
        <v>9</v>
      </c>
      <c r="D8">
        <f>0.5*Tabelle1!$B$2*(1-COS(PI()*A8/$A$15))</f>
        <v>16.488589908301073</v>
      </c>
      <c r="E8">
        <v>0</v>
      </c>
      <c r="F8">
        <v>0</v>
      </c>
      <c r="G8">
        <v>0.11</v>
      </c>
      <c r="H8">
        <v>0</v>
      </c>
      <c r="I8">
        <f>0.5*Tabelle1!$C$3*(1-(COS(PI()*A8/$A$15)))</f>
        <v>3.0916106078064516</v>
      </c>
      <c r="J8">
        <f t="shared" si="0"/>
        <v>12.091610607806452</v>
      </c>
    </row>
    <row r="9" spans="1:10" x14ac:dyDescent="0.25">
      <c r="A9">
        <v>4</v>
      </c>
      <c r="B9">
        <v>64</v>
      </c>
      <c r="C9">
        <f>Tabelle1!$B$1</f>
        <v>9</v>
      </c>
      <c r="D9">
        <f>0.5*Tabelle1!$B$2*(1-COS(PI()*A9/$A$15))</f>
        <v>27.639320225002102</v>
      </c>
      <c r="E9">
        <v>0</v>
      </c>
      <c r="F9">
        <v>0</v>
      </c>
      <c r="G9">
        <v>0.11</v>
      </c>
      <c r="H9">
        <v>0</v>
      </c>
      <c r="I9">
        <f>0.5*Tabelle1!$C$3*(1-(COS(PI()*A9/$A$15)))</f>
        <v>5.1823725421878937</v>
      </c>
      <c r="J9">
        <f t="shared" si="0"/>
        <v>14.182372542187894</v>
      </c>
    </row>
    <row r="10" spans="1:10" x14ac:dyDescent="0.25">
      <c r="A10">
        <v>5</v>
      </c>
      <c r="B10">
        <v>65</v>
      </c>
      <c r="C10">
        <f>Tabelle1!$B$1</f>
        <v>9</v>
      </c>
      <c r="D10">
        <f>0.5*Tabelle1!$B$2*(1-COS(PI()*A10/$A$15))</f>
        <v>39.999999999999993</v>
      </c>
      <c r="E10">
        <v>0</v>
      </c>
      <c r="F10">
        <v>0</v>
      </c>
      <c r="G10">
        <v>0.11</v>
      </c>
      <c r="H10">
        <v>0</v>
      </c>
      <c r="I10">
        <f>0.5*Tabelle1!$C$3*(1-(COS(PI()*A10/$A$15)))</f>
        <v>7.4999999999999991</v>
      </c>
      <c r="J10">
        <f t="shared" si="0"/>
        <v>16.5</v>
      </c>
    </row>
    <row r="11" spans="1:10" x14ac:dyDescent="0.25">
      <c r="A11">
        <v>6</v>
      </c>
      <c r="B11">
        <v>66</v>
      </c>
      <c r="C11">
        <f>Tabelle1!$B$1</f>
        <v>9</v>
      </c>
      <c r="D11">
        <f>0.5*Tabelle1!$B$2*(1-COS(PI()*A11/$A$15))</f>
        <v>52.360679774997898</v>
      </c>
      <c r="E11">
        <v>0</v>
      </c>
      <c r="F11">
        <v>0</v>
      </c>
      <c r="G11">
        <v>0.11</v>
      </c>
      <c r="H11">
        <v>0</v>
      </c>
      <c r="I11">
        <f>0.5*Tabelle1!$C$3*(1-(COS(PI()*A11/$A$15)))</f>
        <v>9.8176274578121063</v>
      </c>
      <c r="J11">
        <f t="shared" si="0"/>
        <v>18.817627457812108</v>
      </c>
    </row>
    <row r="12" spans="1:10" x14ac:dyDescent="0.25">
      <c r="A12">
        <v>7</v>
      </c>
      <c r="B12">
        <v>67</v>
      </c>
      <c r="C12">
        <f>Tabelle1!$B$1</f>
        <v>9</v>
      </c>
      <c r="D12">
        <f>0.5*Tabelle1!$B$2*(1-COS(PI()*A12/$A$15))</f>
        <v>63.51141009169892</v>
      </c>
      <c r="E12">
        <v>0</v>
      </c>
      <c r="F12">
        <v>0</v>
      </c>
      <c r="G12">
        <v>0.11</v>
      </c>
      <c r="H12">
        <v>0</v>
      </c>
      <c r="I12">
        <f>0.5*Tabelle1!$C$3*(1-(COS(PI()*A12/$A$15)))</f>
        <v>11.908389392193547</v>
      </c>
      <c r="J12">
        <f t="shared" si="0"/>
        <v>20.908389392193548</v>
      </c>
    </row>
    <row r="13" spans="1:10" x14ac:dyDescent="0.25">
      <c r="A13">
        <v>8</v>
      </c>
      <c r="B13">
        <v>68</v>
      </c>
      <c r="C13">
        <f>Tabelle1!$B$1</f>
        <v>9</v>
      </c>
      <c r="D13">
        <f>0.5*Tabelle1!$B$2*(1-COS(PI()*A13/$A$15))</f>
        <v>72.360679774997891</v>
      </c>
      <c r="E13">
        <v>0</v>
      </c>
      <c r="F13">
        <v>0</v>
      </c>
      <c r="G13">
        <v>0.11</v>
      </c>
      <c r="H13">
        <v>0</v>
      </c>
      <c r="I13">
        <f>0.5*Tabelle1!$C$3*(1-(COS(PI()*A13/$A$15)))</f>
        <v>13.567627457812106</v>
      </c>
      <c r="J13">
        <f t="shared" si="0"/>
        <v>22.567627457812108</v>
      </c>
    </row>
    <row r="14" spans="1:10" x14ac:dyDescent="0.25">
      <c r="A14">
        <v>9</v>
      </c>
      <c r="B14">
        <v>69</v>
      </c>
      <c r="C14">
        <f>Tabelle1!$B$1</f>
        <v>9</v>
      </c>
      <c r="D14">
        <f>0.5*Tabelle1!$B$2*(1-COS(PI()*A14/$A$15))</f>
        <v>78.042260651806146</v>
      </c>
      <c r="E14">
        <v>0</v>
      </c>
      <c r="F14">
        <v>0</v>
      </c>
      <c r="G14">
        <v>0.11</v>
      </c>
      <c r="H14">
        <v>0</v>
      </c>
      <c r="I14">
        <f>0.5*Tabelle1!$C$3*(1-(COS(PI()*A14/$A$15)))</f>
        <v>14.632923872213652</v>
      </c>
      <c r="J14">
        <f t="shared" si="0"/>
        <v>23.632923872213652</v>
      </c>
    </row>
    <row r="15" spans="1:10" x14ac:dyDescent="0.25">
      <c r="A15">
        <v>10</v>
      </c>
      <c r="B15">
        <v>70</v>
      </c>
      <c r="C15">
        <f>Tabelle1!$B$1</f>
        <v>9</v>
      </c>
      <c r="D15">
        <f>0.5*Tabelle1!$B$2*(1-COS(PI()*A15/$A$15))</f>
        <v>80</v>
      </c>
      <c r="E15">
        <v>0</v>
      </c>
      <c r="F15">
        <v>0</v>
      </c>
      <c r="G15">
        <v>0.11</v>
      </c>
      <c r="H15">
        <v>0</v>
      </c>
      <c r="I15">
        <f>0.5*Tabelle1!$C$3*(1-(COS(PI()*A15/$A$15)))</f>
        <v>15</v>
      </c>
      <c r="J15">
        <f t="shared" si="0"/>
        <v>24</v>
      </c>
    </row>
    <row r="16" spans="1:10" x14ac:dyDescent="0.25">
      <c r="B16">
        <v>71</v>
      </c>
      <c r="C16">
        <f>Tabelle1!$B$1</f>
        <v>9</v>
      </c>
      <c r="D16">
        <f>Tabelle1!$B$2</f>
        <v>80</v>
      </c>
      <c r="E16">
        <v>0</v>
      </c>
      <c r="F16">
        <v>0</v>
      </c>
      <c r="G16">
        <v>0.11</v>
      </c>
      <c r="H16">
        <v>0</v>
      </c>
      <c r="I16">
        <v>15</v>
      </c>
      <c r="J16">
        <f t="shared" si="0"/>
        <v>24</v>
      </c>
    </row>
    <row r="17" spans="2:10" x14ac:dyDescent="0.25">
      <c r="B17">
        <v>72</v>
      </c>
      <c r="C17">
        <f>Tabelle1!$B$1</f>
        <v>9</v>
      </c>
      <c r="D17">
        <f>Tabelle1!$B$2</f>
        <v>80</v>
      </c>
      <c r="E17">
        <v>0</v>
      </c>
      <c r="F17">
        <v>0</v>
      </c>
      <c r="G17">
        <v>0.11</v>
      </c>
      <c r="H17">
        <v>0</v>
      </c>
      <c r="I17">
        <v>15</v>
      </c>
      <c r="J17">
        <f t="shared" si="0"/>
        <v>24</v>
      </c>
    </row>
    <row r="18" spans="2:10" x14ac:dyDescent="0.25">
      <c r="B18">
        <v>73</v>
      </c>
      <c r="C18">
        <f>Tabelle1!$B$1</f>
        <v>9</v>
      </c>
      <c r="D18">
        <f>Tabelle1!$B$2</f>
        <v>80</v>
      </c>
      <c r="E18">
        <v>0</v>
      </c>
      <c r="F18">
        <v>0</v>
      </c>
      <c r="G18">
        <v>0.11</v>
      </c>
      <c r="H18">
        <v>0</v>
      </c>
      <c r="I18">
        <v>15</v>
      </c>
      <c r="J18">
        <f t="shared" si="0"/>
        <v>24</v>
      </c>
    </row>
    <row r="19" spans="2:10" x14ac:dyDescent="0.25">
      <c r="B19">
        <v>74</v>
      </c>
      <c r="C19">
        <f>Tabelle1!$B$1</f>
        <v>9</v>
      </c>
      <c r="D19">
        <f>Tabelle1!$B$2</f>
        <v>80</v>
      </c>
      <c r="E19">
        <v>0</v>
      </c>
      <c r="F19">
        <v>0</v>
      </c>
      <c r="G19">
        <v>0.11</v>
      </c>
      <c r="H19">
        <v>0</v>
      </c>
      <c r="I19">
        <v>15</v>
      </c>
      <c r="J19">
        <f t="shared" si="0"/>
        <v>24</v>
      </c>
    </row>
    <row r="20" spans="2:10" x14ac:dyDescent="0.25">
      <c r="B20">
        <v>75</v>
      </c>
      <c r="C20">
        <f>Tabelle1!$B$1</f>
        <v>9</v>
      </c>
      <c r="D20">
        <f>Tabelle1!$B$2</f>
        <v>80</v>
      </c>
      <c r="E20">
        <v>0</v>
      </c>
      <c r="F20">
        <v>0</v>
      </c>
      <c r="G20">
        <v>0.11</v>
      </c>
      <c r="H20">
        <v>0</v>
      </c>
      <c r="I20">
        <v>15</v>
      </c>
      <c r="J20">
        <f t="shared" si="0"/>
        <v>24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F9DC-CC25-493E-BCF3-6885AA0BD03A}">
  <dimension ref="A1:J20"/>
  <sheetViews>
    <sheetView topLeftCell="A22" zoomScale="70" zoomScaleNormal="70" workbookViewId="0">
      <selection activeCell="D6" sqref="D6"/>
    </sheetView>
  </sheetViews>
  <sheetFormatPr defaultColWidth="11.42578125" defaultRowHeight="15" x14ac:dyDescent="0.25"/>
  <sheetData>
    <row r="1" spans="1:10" x14ac:dyDescent="0.25"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B2" t="s">
        <v>9</v>
      </c>
      <c r="C2" t="s">
        <v>10</v>
      </c>
      <c r="D2" t="s">
        <v>11</v>
      </c>
      <c r="E2" t="s">
        <v>10</v>
      </c>
      <c r="F2" t="s">
        <v>12</v>
      </c>
      <c r="G2" t="s">
        <v>13</v>
      </c>
      <c r="H2" t="s">
        <v>13</v>
      </c>
      <c r="I2" t="s">
        <v>10</v>
      </c>
      <c r="J2" t="s">
        <v>22</v>
      </c>
    </row>
    <row r="3" spans="1:10" x14ac:dyDescent="0.25">
      <c r="B3" t="s">
        <v>14</v>
      </c>
      <c r="C3" t="s">
        <v>15</v>
      </c>
      <c r="D3" t="s">
        <v>16</v>
      </c>
      <c r="E3" t="s">
        <v>15</v>
      </c>
      <c r="F3" t="s">
        <v>17</v>
      </c>
      <c r="G3" t="s">
        <v>17</v>
      </c>
      <c r="H3" t="s">
        <v>17</v>
      </c>
      <c r="I3" t="s">
        <v>15</v>
      </c>
    </row>
    <row r="4" spans="1:10" x14ac:dyDescent="0.25">
      <c r="B4">
        <v>0</v>
      </c>
      <c r="C4">
        <f>Tabelle1!$D$1</f>
        <v>13</v>
      </c>
      <c r="D4">
        <v>0</v>
      </c>
      <c r="E4">
        <v>0</v>
      </c>
      <c r="F4">
        <v>0</v>
      </c>
      <c r="G4">
        <v>0.11</v>
      </c>
      <c r="H4">
        <v>0</v>
      </c>
      <c r="I4">
        <v>0</v>
      </c>
      <c r="J4">
        <f>C4+I4</f>
        <v>13</v>
      </c>
    </row>
    <row r="5" spans="1:10" x14ac:dyDescent="0.25">
      <c r="A5">
        <v>0</v>
      </c>
      <c r="B5">
        <v>60</v>
      </c>
      <c r="C5">
        <f>Tabelle1!$D$1</f>
        <v>13</v>
      </c>
      <c r="D5">
        <v>0</v>
      </c>
      <c r="E5">
        <v>0</v>
      </c>
      <c r="F5">
        <v>0</v>
      </c>
      <c r="G5">
        <v>0.11</v>
      </c>
      <c r="H5">
        <v>0</v>
      </c>
      <c r="I5">
        <f>0.5*Tabelle1!$C$3*(1-(COS(PI()*A5/$A$15)))</f>
        <v>0</v>
      </c>
      <c r="J5">
        <f t="shared" ref="J5:J20" si="0">C5+I5</f>
        <v>13</v>
      </c>
    </row>
    <row r="6" spans="1:10" x14ac:dyDescent="0.25">
      <c r="A6">
        <v>1</v>
      </c>
      <c r="B6">
        <v>61</v>
      </c>
      <c r="C6">
        <f>Tabelle1!$D$1</f>
        <v>13</v>
      </c>
      <c r="D6">
        <f>0.5*Tabelle1!$D$2*(1-COS(PI()*A6/$A$15))</f>
        <v>1.355358010288056</v>
      </c>
      <c r="E6">
        <v>0</v>
      </c>
      <c r="F6">
        <v>0</v>
      </c>
      <c r="G6">
        <v>0.11</v>
      </c>
      <c r="H6">
        <v>0</v>
      </c>
      <c r="I6">
        <f>0.5*Tabelle1!$C$3*(1-(COS(PI()*A6/$A$15)))</f>
        <v>0.36707612778634852</v>
      </c>
      <c r="J6">
        <f t="shared" si="0"/>
        <v>13.367076127786348</v>
      </c>
    </row>
    <row r="7" spans="1:10" x14ac:dyDescent="0.25">
      <c r="A7">
        <v>2</v>
      </c>
      <c r="B7">
        <v>62</v>
      </c>
      <c r="C7">
        <f>Tabelle1!$D$1</f>
        <v>13</v>
      </c>
      <c r="D7">
        <f>0.5*Tabelle1!$D$2*(1-COS(PI()*A7/$A$15))</f>
        <v>5.288760155770686</v>
      </c>
      <c r="E7">
        <v>0</v>
      </c>
      <c r="F7">
        <v>0</v>
      </c>
      <c r="G7">
        <v>0.11</v>
      </c>
      <c r="H7">
        <v>0</v>
      </c>
      <c r="I7">
        <f>0.5*Tabelle1!$C$3*(1-(COS(PI()*A7/$A$15)))</f>
        <v>1.4323725421878941</v>
      </c>
      <c r="J7">
        <f t="shared" si="0"/>
        <v>14.432372542187894</v>
      </c>
    </row>
    <row r="8" spans="1:10" x14ac:dyDescent="0.25">
      <c r="A8">
        <v>3</v>
      </c>
      <c r="B8">
        <v>63</v>
      </c>
      <c r="C8">
        <f>Tabelle1!$D$1</f>
        <v>13</v>
      </c>
      <c r="D8">
        <f>0.5*Tabelle1!$D$2*(1-COS(PI()*A8/$A$15))</f>
        <v>11.415177628823821</v>
      </c>
      <c r="E8">
        <v>0</v>
      </c>
      <c r="F8">
        <v>0</v>
      </c>
      <c r="G8">
        <v>0.11</v>
      </c>
      <c r="H8">
        <v>0</v>
      </c>
      <c r="I8">
        <f>0.5*Tabelle1!$C$3*(1-(COS(PI()*A8/$A$15)))</f>
        <v>3.0916106078064516</v>
      </c>
      <c r="J8">
        <f t="shared" si="0"/>
        <v>16.091610607806452</v>
      </c>
    </row>
    <row r="9" spans="1:10" x14ac:dyDescent="0.25">
      <c r="A9">
        <v>4</v>
      </c>
      <c r="B9">
        <v>64</v>
      </c>
      <c r="C9">
        <f>Tabelle1!$D$1</f>
        <v>13</v>
      </c>
      <c r="D9">
        <f>0.5*Tabelle1!$D$2*(1-COS(PI()*A9/$A$15))</f>
        <v>19.134914001924532</v>
      </c>
      <c r="E9">
        <v>0</v>
      </c>
      <c r="F9">
        <v>0</v>
      </c>
      <c r="G9">
        <v>0.11</v>
      </c>
      <c r="H9">
        <v>0</v>
      </c>
      <c r="I9">
        <f>0.5*Tabelle1!$C$3*(1-(COS(PI()*A9/$A$15)))</f>
        <v>5.1823725421878937</v>
      </c>
      <c r="J9">
        <f t="shared" si="0"/>
        <v>18.182372542187892</v>
      </c>
    </row>
    <row r="10" spans="1:10" x14ac:dyDescent="0.25">
      <c r="A10">
        <v>5</v>
      </c>
      <c r="B10">
        <v>65</v>
      </c>
      <c r="C10">
        <f>Tabelle1!$D$1</f>
        <v>13</v>
      </c>
      <c r="D10">
        <f>0.5*Tabelle1!$D$2*(1-COS(PI()*A10/$A$15))</f>
        <v>27.69230769230769</v>
      </c>
      <c r="E10">
        <v>0</v>
      </c>
      <c r="F10">
        <v>0</v>
      </c>
      <c r="G10">
        <v>0.11</v>
      </c>
      <c r="H10">
        <v>0</v>
      </c>
      <c r="I10">
        <f>0.5*Tabelle1!$C$3*(1-(COS(PI()*A10/$A$15)))</f>
        <v>7.4999999999999991</v>
      </c>
      <c r="J10">
        <f t="shared" si="0"/>
        <v>20.5</v>
      </c>
    </row>
    <row r="11" spans="1:10" x14ac:dyDescent="0.25">
      <c r="A11">
        <v>6</v>
      </c>
      <c r="B11">
        <v>66</v>
      </c>
      <c r="C11">
        <f>Tabelle1!$D$1</f>
        <v>13</v>
      </c>
      <c r="D11">
        <f>0.5*Tabelle1!$D$2*(1-COS(PI()*A11/$A$15))</f>
        <v>36.249701382690851</v>
      </c>
      <c r="E11">
        <v>0</v>
      </c>
      <c r="F11">
        <v>0</v>
      </c>
      <c r="G11">
        <v>0.11</v>
      </c>
      <c r="H11">
        <v>0</v>
      </c>
      <c r="I11">
        <f>0.5*Tabelle1!$C$3*(1-(COS(PI()*A11/$A$15)))</f>
        <v>9.8176274578121063</v>
      </c>
      <c r="J11">
        <f t="shared" si="0"/>
        <v>22.817627457812108</v>
      </c>
    </row>
    <row r="12" spans="1:10" x14ac:dyDescent="0.25">
      <c r="A12">
        <v>7</v>
      </c>
      <c r="B12">
        <v>67</v>
      </c>
      <c r="C12">
        <f>Tabelle1!$D$1</f>
        <v>13</v>
      </c>
      <c r="D12">
        <f>0.5*Tabelle1!$D$2*(1-COS(PI()*A12/$A$15))</f>
        <v>43.96943775579156</v>
      </c>
      <c r="E12">
        <v>0</v>
      </c>
      <c r="F12">
        <v>0</v>
      </c>
      <c r="G12">
        <v>0.11</v>
      </c>
      <c r="H12">
        <v>0</v>
      </c>
      <c r="I12">
        <f>0.5*Tabelle1!$C$3*(1-(COS(PI()*A12/$A$15)))</f>
        <v>11.908389392193547</v>
      </c>
      <c r="J12">
        <f t="shared" si="0"/>
        <v>24.908389392193548</v>
      </c>
    </row>
    <row r="13" spans="1:10" x14ac:dyDescent="0.25">
      <c r="A13">
        <v>8</v>
      </c>
      <c r="B13">
        <v>68</v>
      </c>
      <c r="C13">
        <f>Tabelle1!$D$1</f>
        <v>13</v>
      </c>
      <c r="D13">
        <f>0.5*Tabelle1!$D$2*(1-COS(PI()*A13/$A$15))</f>
        <v>50.095855228844698</v>
      </c>
      <c r="E13">
        <v>0</v>
      </c>
      <c r="F13">
        <v>0</v>
      </c>
      <c r="G13">
        <v>0.11</v>
      </c>
      <c r="H13">
        <v>0</v>
      </c>
      <c r="I13">
        <f>0.5*Tabelle1!$C$3*(1-(COS(PI()*A13/$A$15)))</f>
        <v>13.567627457812106</v>
      </c>
      <c r="J13">
        <f t="shared" si="0"/>
        <v>26.567627457812108</v>
      </c>
    </row>
    <row r="14" spans="1:10" x14ac:dyDescent="0.25">
      <c r="A14">
        <v>9</v>
      </c>
      <c r="B14">
        <v>69</v>
      </c>
      <c r="C14">
        <f>Tabelle1!$D$1</f>
        <v>13</v>
      </c>
      <c r="D14">
        <f>0.5*Tabelle1!$D$2*(1-COS(PI()*A14/$A$15))</f>
        <v>54.029257374327337</v>
      </c>
      <c r="E14">
        <v>0</v>
      </c>
      <c r="F14">
        <v>0</v>
      </c>
      <c r="G14">
        <v>0.11</v>
      </c>
      <c r="H14">
        <v>0</v>
      </c>
      <c r="I14">
        <f>0.5*Tabelle1!$C$3*(1-(COS(PI()*A14/$A$15)))</f>
        <v>14.632923872213652</v>
      </c>
      <c r="J14">
        <f t="shared" si="0"/>
        <v>27.632923872213652</v>
      </c>
    </row>
    <row r="15" spans="1:10" x14ac:dyDescent="0.25">
      <c r="A15">
        <v>10</v>
      </c>
      <c r="B15">
        <v>70</v>
      </c>
      <c r="C15">
        <f>Tabelle1!$D$1</f>
        <v>13</v>
      </c>
      <c r="D15">
        <f>0.5*Tabelle1!$D$2*(1-COS(PI()*A15/$A$15))</f>
        <v>55.384615384615387</v>
      </c>
      <c r="E15">
        <v>0</v>
      </c>
      <c r="F15">
        <v>0</v>
      </c>
      <c r="G15">
        <v>0.11</v>
      </c>
      <c r="H15">
        <v>0</v>
      </c>
      <c r="I15">
        <f>0.5*Tabelle1!$C$3*(1-(COS(PI()*A15/$A$15)))</f>
        <v>15</v>
      </c>
      <c r="J15">
        <f t="shared" si="0"/>
        <v>28</v>
      </c>
    </row>
    <row r="16" spans="1:10" x14ac:dyDescent="0.25">
      <c r="B16">
        <v>71</v>
      </c>
      <c r="C16">
        <f>Tabelle1!$D$1</f>
        <v>13</v>
      </c>
      <c r="D16">
        <f>Tabelle1!$D$2</f>
        <v>55.384615384615387</v>
      </c>
      <c r="E16">
        <v>0</v>
      </c>
      <c r="F16">
        <v>0</v>
      </c>
      <c r="G16">
        <v>0.11</v>
      </c>
      <c r="H16">
        <v>0</v>
      </c>
      <c r="I16">
        <v>15</v>
      </c>
      <c r="J16">
        <f t="shared" si="0"/>
        <v>28</v>
      </c>
    </row>
    <row r="17" spans="2:10" x14ac:dyDescent="0.25">
      <c r="B17">
        <v>72</v>
      </c>
      <c r="C17">
        <f>Tabelle1!$D$1</f>
        <v>13</v>
      </c>
      <c r="D17">
        <f>Tabelle1!$D$2</f>
        <v>55.384615384615387</v>
      </c>
      <c r="E17">
        <v>0</v>
      </c>
      <c r="F17">
        <v>0</v>
      </c>
      <c r="G17">
        <v>0.11</v>
      </c>
      <c r="H17">
        <v>0</v>
      </c>
      <c r="I17">
        <v>15</v>
      </c>
      <c r="J17">
        <f t="shared" si="0"/>
        <v>28</v>
      </c>
    </row>
    <row r="18" spans="2:10" x14ac:dyDescent="0.25">
      <c r="B18">
        <v>73</v>
      </c>
      <c r="C18">
        <f>Tabelle1!$D$1</f>
        <v>13</v>
      </c>
      <c r="D18">
        <f>Tabelle1!$D$2</f>
        <v>55.384615384615387</v>
      </c>
      <c r="E18">
        <v>0</v>
      </c>
      <c r="F18">
        <v>0</v>
      </c>
      <c r="G18">
        <v>0.11</v>
      </c>
      <c r="H18">
        <v>0</v>
      </c>
      <c r="I18">
        <v>15</v>
      </c>
      <c r="J18">
        <f t="shared" si="0"/>
        <v>28</v>
      </c>
    </row>
    <row r="19" spans="2:10" x14ac:dyDescent="0.25">
      <c r="B19">
        <v>74</v>
      </c>
      <c r="C19">
        <f>Tabelle1!$D$1</f>
        <v>13</v>
      </c>
      <c r="D19">
        <f>Tabelle1!$D$2</f>
        <v>55.384615384615387</v>
      </c>
      <c r="E19">
        <v>0</v>
      </c>
      <c r="F19">
        <v>0</v>
      </c>
      <c r="G19">
        <v>0.11</v>
      </c>
      <c r="H19">
        <v>0</v>
      </c>
      <c r="I19">
        <v>15</v>
      </c>
      <c r="J19">
        <f t="shared" si="0"/>
        <v>28</v>
      </c>
    </row>
    <row r="20" spans="2:10" x14ac:dyDescent="0.25">
      <c r="B20">
        <v>75</v>
      </c>
      <c r="C20">
        <f>Tabelle1!$D$1</f>
        <v>13</v>
      </c>
      <c r="D20">
        <f>Tabelle1!$D$2</f>
        <v>55.384615384615387</v>
      </c>
      <c r="E20">
        <v>0</v>
      </c>
      <c r="F20">
        <v>0</v>
      </c>
      <c r="G20">
        <v>0.11</v>
      </c>
      <c r="H20">
        <v>0</v>
      </c>
      <c r="I20">
        <v>15</v>
      </c>
      <c r="J20">
        <f t="shared" si="0"/>
        <v>28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6922-64DB-43FC-B936-80602F9A5227}">
  <dimension ref="A1:BF163"/>
  <sheetViews>
    <sheetView tabSelected="1" topLeftCell="M44" zoomScale="70" zoomScaleNormal="70" workbookViewId="0">
      <selection activeCell="P54" sqref="P54"/>
    </sheetView>
  </sheetViews>
  <sheetFormatPr defaultRowHeight="15" x14ac:dyDescent="0.25"/>
  <cols>
    <col min="1" max="1" width="14.85546875" bestFit="1" customWidth="1"/>
    <col min="2" max="2" width="5.85546875" bestFit="1" customWidth="1"/>
    <col min="3" max="3" width="5.85546875" customWidth="1"/>
    <col min="4" max="4" width="7.7109375" bestFit="1" customWidth="1"/>
    <col min="5" max="5" width="6.28515625" bestFit="1" customWidth="1"/>
    <col min="6" max="6" width="2.5703125" bestFit="1" customWidth="1"/>
    <col min="7" max="7" width="8.140625" bestFit="1" customWidth="1"/>
    <col min="8" max="8" width="3.85546875" bestFit="1" customWidth="1"/>
    <col min="9" max="9" width="5" bestFit="1" customWidth="1"/>
    <col min="10" max="10" width="14.85546875" bestFit="1" customWidth="1"/>
    <col min="11" max="11" width="3.85546875" bestFit="1" customWidth="1"/>
    <col min="12" max="12" width="6.28515625" bestFit="1" customWidth="1"/>
    <col min="13" max="13" width="6.28515625" customWidth="1"/>
    <col min="14" max="15" width="14.85546875" bestFit="1" customWidth="1"/>
  </cols>
  <sheetData>
    <row r="1" spans="1:16" x14ac:dyDescent="0.25">
      <c r="A1" s="1" t="s">
        <v>37</v>
      </c>
      <c r="B1" s="1" t="s">
        <v>34</v>
      </c>
      <c r="C1" s="1" t="s">
        <v>35</v>
      </c>
      <c r="D1" s="1" t="s">
        <v>24</v>
      </c>
      <c r="E1" s="1" t="s">
        <v>25</v>
      </c>
      <c r="F1" t="s">
        <v>26</v>
      </c>
      <c r="G1" s="1" t="s">
        <v>38</v>
      </c>
      <c r="H1" t="s">
        <v>29</v>
      </c>
      <c r="I1" t="s">
        <v>30</v>
      </c>
      <c r="J1" s="1" t="s">
        <v>28</v>
      </c>
      <c r="K1" t="s">
        <v>32</v>
      </c>
      <c r="L1" t="s">
        <v>33</v>
      </c>
      <c r="M1" t="s">
        <v>31</v>
      </c>
      <c r="N1" t="s">
        <v>31</v>
      </c>
      <c r="O1" t="s">
        <v>31</v>
      </c>
      <c r="P1" s="1" t="s">
        <v>36</v>
      </c>
    </row>
    <row r="2" spans="1:16" x14ac:dyDescent="0.25">
      <c r="A2">
        <f>$P$3*G2*$J$2</f>
        <v>12.470103092783505</v>
      </c>
      <c r="B2">
        <v>25</v>
      </c>
      <c r="C2">
        <v>9</v>
      </c>
      <c r="D2">
        <v>13</v>
      </c>
      <c r="E2">
        <v>0.16</v>
      </c>
      <c r="F2">
        <v>3</v>
      </c>
      <c r="G2">
        <f>(($E$2*(15+($F$2*$B$2)))/($F$2+1))</f>
        <v>3.6</v>
      </c>
      <c r="H2">
        <v>42</v>
      </c>
      <c r="I2">
        <v>178</v>
      </c>
      <c r="J2">
        <f>1/(1+(0.2*(I2/H2)))</f>
        <v>0.54123711340206182</v>
      </c>
      <c r="K2">
        <v>-2</v>
      </c>
      <c r="L2">
        <v>10.5</v>
      </c>
      <c r="M2">
        <v>9</v>
      </c>
      <c r="N2">
        <v>13</v>
      </c>
      <c r="O2">
        <v>25</v>
      </c>
      <c r="P2">
        <v>4.8</v>
      </c>
    </row>
    <row r="3" spans="1:16" x14ac:dyDescent="0.25">
      <c r="A3">
        <f>$P$3*G3*$J$2</f>
        <v>5.819381443298969</v>
      </c>
      <c r="G3">
        <f>(($E$2*(15+($F$2*$C$2)))/($F$2+1))</f>
        <v>1.68</v>
      </c>
      <c r="K3">
        <v>-1</v>
      </c>
      <c r="L3">
        <v>10.5</v>
      </c>
      <c r="M3">
        <v>9</v>
      </c>
      <c r="N3">
        <v>13</v>
      </c>
      <c r="O3">
        <v>25</v>
      </c>
      <c r="P3">
        <v>6.4</v>
      </c>
    </row>
    <row r="4" spans="1:16" x14ac:dyDescent="0.25">
      <c r="A4">
        <f>$P$3*G4*$J$2</f>
        <v>7.4820618556701035</v>
      </c>
      <c r="G4">
        <f>(($E$2*(15+($F$2*$D$2)))/($F$2+1))</f>
        <v>2.16</v>
      </c>
      <c r="K4">
        <v>0</v>
      </c>
      <c r="L4">
        <v>10.5</v>
      </c>
      <c r="M4">
        <v>9</v>
      </c>
      <c r="N4">
        <v>13</v>
      </c>
      <c r="O4">
        <v>25</v>
      </c>
    </row>
    <row r="5" spans="1:16" x14ac:dyDescent="0.25">
      <c r="K5">
        <v>1</v>
      </c>
      <c r="L5">
        <v>10.5</v>
      </c>
      <c r="M5">
        <f>$C$2-(0.37*$A$3*SIN(3*PI()*K5/L5)*(1-COS(2*PI()*K5/L5)))</f>
        <v>8.7074874022668105</v>
      </c>
      <c r="N5">
        <f>$D$2-(0.37*$A$4*SIN(3*PI()*K5/L5)*(1-COS(2*PI()*K5/L5)))</f>
        <v>12.623912374343043</v>
      </c>
      <c r="O5">
        <f>$B$2-(0.37*$A$2*SIN(3*PI()*K5/L5)*(1-COS(2*PI()*K5/L5)))</f>
        <v>24.373187290571739</v>
      </c>
    </row>
    <row r="6" spans="1:16" x14ac:dyDescent="0.25">
      <c r="K6">
        <v>2</v>
      </c>
      <c r="L6">
        <v>10.5</v>
      </c>
      <c r="M6">
        <f>$C$2-(0.37*$A$3*SIN(3*PI()*K6/L6)*(1-COS(2*PI()*K6/L6)))</f>
        <v>7.6677323584975916</v>
      </c>
      <c r="N6">
        <f t="shared" ref="N6:N14" si="0">$D$2-(0.37*$A$4*SIN(3*PI()*K6/L6)*(1-COS(2*PI()*K6/L6)))</f>
        <v>11.287084460925476</v>
      </c>
      <c r="O6">
        <f t="shared" ref="O6:O14" si="1">$B$2-(0.37*$A$2*SIN(3*PI()*K6/L6)*(1-COS(2*PI()*K6/L6)))</f>
        <v>22.145140768209124</v>
      </c>
    </row>
    <row r="7" spans="1:16" x14ac:dyDescent="0.25">
      <c r="K7">
        <v>3</v>
      </c>
      <c r="L7">
        <v>10.5</v>
      </c>
      <c r="M7">
        <f t="shared" ref="M7:M14" si="2">$C$2-(0.37*$A$3*SIN(3*PI()*K7/L7)*(1-COS(2*PI()*K7/L7)))</f>
        <v>7.8578892281400501</v>
      </c>
      <c r="N7">
        <f t="shared" si="0"/>
        <v>11.531571864751493</v>
      </c>
      <c r="O7">
        <f t="shared" si="1"/>
        <v>22.552619774585821</v>
      </c>
    </row>
    <row r="8" spans="1:16" x14ac:dyDescent="0.25">
      <c r="K8">
        <v>4</v>
      </c>
      <c r="L8">
        <v>10.5</v>
      </c>
      <c r="M8">
        <f t="shared" si="2"/>
        <v>10.619062018515605</v>
      </c>
      <c r="N8">
        <f t="shared" si="0"/>
        <v>15.081651166662921</v>
      </c>
      <c r="O8">
        <f t="shared" si="1"/>
        <v>28.469418611104867</v>
      </c>
    </row>
    <row r="9" spans="1:16" x14ac:dyDescent="0.25">
      <c r="K9">
        <v>5</v>
      </c>
      <c r="L9">
        <v>10.5</v>
      </c>
      <c r="M9">
        <f t="shared" si="2"/>
        <v>13.174927096173157</v>
      </c>
      <c r="N9">
        <f t="shared" si="0"/>
        <v>18.367763409365487</v>
      </c>
      <c r="O9">
        <f>$B$2-(0.37*$A$2*SIN(3*PI()*K9/L9)*(1-COS(2*PI()*K9/L9)))</f>
        <v>33.946272348942479</v>
      </c>
    </row>
    <row r="10" spans="1:16" x14ac:dyDescent="0.25">
      <c r="K10">
        <v>6</v>
      </c>
      <c r="L10">
        <v>10.5</v>
      </c>
      <c r="M10">
        <f t="shared" si="2"/>
        <v>12.200123270143585</v>
      </c>
      <c r="N10">
        <f t="shared" si="0"/>
        <v>17.114444204470324</v>
      </c>
      <c r="O10">
        <f t="shared" si="1"/>
        <v>31.857407007450536</v>
      </c>
    </row>
    <row r="11" spans="1:16" x14ac:dyDescent="0.25">
      <c r="K11">
        <v>7</v>
      </c>
      <c r="L11">
        <v>10.5</v>
      </c>
      <c r="M11">
        <f t="shared" si="2"/>
        <v>9</v>
      </c>
      <c r="N11">
        <f t="shared" si="0"/>
        <v>13.000000000000002</v>
      </c>
      <c r="O11">
        <f t="shared" si="1"/>
        <v>25</v>
      </c>
    </row>
    <row r="12" spans="1:16" x14ac:dyDescent="0.25">
      <c r="K12">
        <v>8</v>
      </c>
      <c r="L12">
        <v>10.5</v>
      </c>
      <c r="M12">
        <f t="shared" si="2"/>
        <v>7.4423849287206458</v>
      </c>
      <c r="N12">
        <f t="shared" si="0"/>
        <v>10.99735205121226</v>
      </c>
      <c r="O12">
        <f t="shared" si="1"/>
        <v>21.662253418687101</v>
      </c>
    </row>
    <row r="13" spans="1:16" x14ac:dyDescent="0.25">
      <c r="K13">
        <v>9</v>
      </c>
      <c r="L13">
        <v>10.5</v>
      </c>
      <c r="M13">
        <f t="shared" si="2"/>
        <v>8.2096348228928928</v>
      </c>
      <c r="N13">
        <f t="shared" si="0"/>
        <v>11.983816200862289</v>
      </c>
      <c r="O13">
        <f t="shared" si="1"/>
        <v>23.306360334770485</v>
      </c>
    </row>
    <row r="14" spans="1:16" x14ac:dyDescent="0.25">
      <c r="K14">
        <v>10</v>
      </c>
      <c r="L14">
        <v>10.5</v>
      </c>
      <c r="M14">
        <f t="shared" si="2"/>
        <v>8.9584949626089792</v>
      </c>
      <c r="N14">
        <f t="shared" si="0"/>
        <v>12.946636380497258</v>
      </c>
      <c r="O14">
        <f t="shared" si="1"/>
        <v>24.911060634162098</v>
      </c>
    </row>
    <row r="15" spans="1:16" x14ac:dyDescent="0.25">
      <c r="K15">
        <v>11</v>
      </c>
      <c r="L15">
        <v>10.5</v>
      </c>
      <c r="M15">
        <v>9</v>
      </c>
      <c r="N15">
        <v>13</v>
      </c>
      <c r="O15">
        <v>25</v>
      </c>
    </row>
    <row r="16" spans="1:16" x14ac:dyDescent="0.25">
      <c r="K16">
        <v>12</v>
      </c>
      <c r="L16">
        <v>10.5</v>
      </c>
      <c r="M16">
        <v>9</v>
      </c>
      <c r="N16">
        <v>13</v>
      </c>
      <c r="O16">
        <v>25</v>
      </c>
    </row>
    <row r="23" spans="1:14" x14ac:dyDescent="0.25">
      <c r="A23" s="1" t="s">
        <v>23</v>
      </c>
      <c r="D23" t="s">
        <v>24</v>
      </c>
      <c r="E23" t="s">
        <v>25</v>
      </c>
      <c r="F23" t="s">
        <v>26</v>
      </c>
      <c r="G23" s="1" t="s">
        <v>27</v>
      </c>
      <c r="H23" t="s">
        <v>29</v>
      </c>
      <c r="I23" t="s">
        <v>30</v>
      </c>
      <c r="J23" s="1" t="s">
        <v>28</v>
      </c>
      <c r="K23" t="s">
        <v>32</v>
      </c>
      <c r="L23" t="s">
        <v>33</v>
      </c>
      <c r="N23" t="s">
        <v>31</v>
      </c>
    </row>
    <row r="24" spans="1:14" x14ac:dyDescent="0.25">
      <c r="A24">
        <f>6.4*G24*J24</f>
        <v>17.828571428571429</v>
      </c>
      <c r="D24">
        <v>25</v>
      </c>
      <c r="E24">
        <v>0.18</v>
      </c>
      <c r="F24">
        <v>2</v>
      </c>
      <c r="G24">
        <f>((E24*(15+(F24*D24)))/(F24+1))</f>
        <v>3.9</v>
      </c>
      <c r="H24">
        <f>0.7*30</f>
        <v>21</v>
      </c>
      <c r="I24">
        <v>42</v>
      </c>
      <c r="J24">
        <f>1/(1+(0.2*(I24/H24)))</f>
        <v>0.7142857142857143</v>
      </c>
      <c r="K24">
        <v>-2</v>
      </c>
      <c r="L24">
        <v>10.5</v>
      </c>
      <c r="N24">
        <v>11</v>
      </c>
    </row>
    <row r="25" spans="1:14" x14ac:dyDescent="0.25">
      <c r="K25">
        <v>-1</v>
      </c>
      <c r="L25">
        <v>10.5</v>
      </c>
      <c r="N25">
        <v>11</v>
      </c>
    </row>
    <row r="26" spans="1:14" x14ac:dyDescent="0.25">
      <c r="K26">
        <v>0</v>
      </c>
      <c r="L26">
        <v>10.5</v>
      </c>
      <c r="N26">
        <f>11-(0.37*$A$2*SIN(3*PI()*K26/L26)*(1-COS(2*PI()*K26/L26)))</f>
        <v>11</v>
      </c>
    </row>
    <row r="27" spans="1:14" x14ac:dyDescent="0.25">
      <c r="K27">
        <v>1</v>
      </c>
      <c r="L27">
        <v>10.5</v>
      </c>
      <c r="N27">
        <f t="shared" ref="N27:N36" si="3">$D$24-(0.37*$A$24*SIN(3*PI()*K27/L27)*(1-COS(2*PI()*K27/L27)))</f>
        <v>24.103842600239187</v>
      </c>
    </row>
    <row r="28" spans="1:14" x14ac:dyDescent="0.25">
      <c r="K28">
        <v>2</v>
      </c>
      <c r="L28">
        <v>10.5</v>
      </c>
      <c r="N28">
        <f t="shared" si="3"/>
        <v>20.918392867020074</v>
      </c>
    </row>
    <row r="29" spans="1:14" x14ac:dyDescent="0.25">
      <c r="K29">
        <v>3</v>
      </c>
      <c r="L29">
        <v>10.5</v>
      </c>
      <c r="N29">
        <f t="shared" si="3"/>
        <v>21.500967727610792</v>
      </c>
    </row>
    <row r="30" spans="1:14" x14ac:dyDescent="0.25">
      <c r="K30">
        <v>4</v>
      </c>
      <c r="L30">
        <v>10.5</v>
      </c>
      <c r="N30">
        <f t="shared" si="3"/>
        <v>29.960245882770113</v>
      </c>
    </row>
    <row r="31" spans="1:14" x14ac:dyDescent="0.25">
      <c r="K31">
        <v>5</v>
      </c>
      <c r="L31">
        <v>10.5</v>
      </c>
      <c r="N31">
        <f t="shared" si="3"/>
        <v>37.790532235846335</v>
      </c>
    </row>
    <row r="32" spans="1:14" x14ac:dyDescent="0.25">
      <c r="K32">
        <v>6</v>
      </c>
      <c r="L32">
        <v>10.5</v>
      </c>
      <c r="N32">
        <f t="shared" si="3"/>
        <v>34.804070562806267</v>
      </c>
    </row>
    <row r="33" spans="1:58" x14ac:dyDescent="0.25">
      <c r="K33">
        <v>7</v>
      </c>
      <c r="L33">
        <v>10.5</v>
      </c>
      <c r="N33">
        <f t="shared" si="3"/>
        <v>25.000000000000004</v>
      </c>
    </row>
    <row r="34" spans="1:58" x14ac:dyDescent="0.25">
      <c r="K34">
        <v>8</v>
      </c>
      <c r="L34">
        <v>10.5</v>
      </c>
      <c r="N34">
        <f t="shared" si="3"/>
        <v>20.228006304948337</v>
      </c>
    </row>
    <row r="35" spans="1:58" x14ac:dyDescent="0.25">
      <c r="K35">
        <v>9</v>
      </c>
      <c r="L35">
        <v>10.5</v>
      </c>
      <c r="N35">
        <f t="shared" si="3"/>
        <v>22.578594537580024</v>
      </c>
    </row>
    <row r="36" spans="1:58" x14ac:dyDescent="0.25">
      <c r="K36">
        <v>10</v>
      </c>
      <c r="L36">
        <v>10.5</v>
      </c>
      <c r="N36">
        <f t="shared" si="3"/>
        <v>24.872842924805447</v>
      </c>
    </row>
    <row r="37" spans="1:58" x14ac:dyDescent="0.25">
      <c r="K37">
        <v>11</v>
      </c>
      <c r="L37">
        <v>10.5</v>
      </c>
    </row>
    <row r="38" spans="1:58" x14ac:dyDescent="0.25">
      <c r="K38">
        <v>12</v>
      </c>
      <c r="L38">
        <v>10.5</v>
      </c>
    </row>
    <row r="45" spans="1:58" x14ac:dyDescent="0.25">
      <c r="W45" s="3" t="s">
        <v>39</v>
      </c>
      <c r="X45" s="3"/>
      <c r="Y45" s="3"/>
      <c r="Z45" s="3"/>
      <c r="AA45" s="3"/>
      <c r="AB45" s="3"/>
      <c r="AC45" s="3"/>
      <c r="AD45" s="3"/>
      <c r="AG45" s="3" t="s">
        <v>44</v>
      </c>
      <c r="AH45" s="3"/>
      <c r="AI45" s="3"/>
      <c r="AJ45" s="3"/>
      <c r="AK45" s="3"/>
      <c r="AL45" s="3"/>
      <c r="AM45" s="3"/>
      <c r="AN45" s="3"/>
      <c r="AQ45" s="3" t="s">
        <v>46</v>
      </c>
      <c r="AR45" s="3"/>
      <c r="AS45" s="3"/>
      <c r="AT45" s="3"/>
      <c r="AU45" s="3"/>
      <c r="AV45" s="3"/>
      <c r="AW45" s="3"/>
      <c r="AX45" s="3"/>
      <c r="AY45" s="2"/>
      <c r="AZ45" s="2"/>
      <c r="BA45" s="2"/>
      <c r="BB45" s="2"/>
      <c r="BC45" s="2"/>
      <c r="BD45" s="2"/>
      <c r="BE45" s="2"/>
      <c r="BF45" s="2"/>
    </row>
    <row r="46" spans="1:58" x14ac:dyDescent="0.25">
      <c r="W46" t="s">
        <v>2</v>
      </c>
      <c r="X46" t="s">
        <v>3</v>
      </c>
      <c r="Y46" t="s">
        <v>3</v>
      </c>
      <c r="Z46" t="s">
        <v>4</v>
      </c>
      <c r="AA46" t="s">
        <v>5</v>
      </c>
      <c r="AB46" t="s">
        <v>6</v>
      </c>
      <c r="AC46" t="s">
        <v>7</v>
      </c>
      <c r="AD46" t="s">
        <v>8</v>
      </c>
      <c r="AG46" t="s">
        <v>2</v>
      </c>
      <c r="AH46" t="s">
        <v>3</v>
      </c>
      <c r="AI46" t="s">
        <v>3</v>
      </c>
      <c r="AJ46" t="s">
        <v>4</v>
      </c>
      <c r="AK46" t="s">
        <v>5</v>
      </c>
      <c r="AL46" t="s">
        <v>6</v>
      </c>
      <c r="AM46" t="s">
        <v>7</v>
      </c>
      <c r="AN46" t="s">
        <v>8</v>
      </c>
      <c r="AQ46" t="s">
        <v>2</v>
      </c>
      <c r="AR46" t="s">
        <v>3</v>
      </c>
      <c r="AS46" t="s">
        <v>3</v>
      </c>
      <c r="AT46" t="s">
        <v>4</v>
      </c>
      <c r="AU46" t="s">
        <v>5</v>
      </c>
      <c r="AV46" t="s">
        <v>6</v>
      </c>
      <c r="AW46" t="s">
        <v>7</v>
      </c>
      <c r="AX46" t="s">
        <v>8</v>
      </c>
    </row>
    <row r="47" spans="1:58" x14ac:dyDescent="0.25">
      <c r="A47" s="1" t="s">
        <v>37</v>
      </c>
      <c r="B47" s="1" t="s">
        <v>34</v>
      </c>
      <c r="C47" s="1" t="s">
        <v>35</v>
      </c>
      <c r="D47" s="1" t="s">
        <v>24</v>
      </c>
      <c r="E47" s="1" t="s">
        <v>25</v>
      </c>
      <c r="F47" t="s">
        <v>26</v>
      </c>
      <c r="G47" s="1"/>
      <c r="J47" s="1"/>
      <c r="P47" s="1"/>
      <c r="W47" t="s">
        <v>9</v>
      </c>
      <c r="X47" t="s">
        <v>10</v>
      </c>
      <c r="Y47" t="s">
        <v>11</v>
      </c>
      <c r="Z47" t="s">
        <v>10</v>
      </c>
      <c r="AA47" t="s">
        <v>12</v>
      </c>
      <c r="AB47" t="s">
        <v>13</v>
      </c>
      <c r="AC47" t="s">
        <v>13</v>
      </c>
      <c r="AD47" t="s">
        <v>10</v>
      </c>
      <c r="AG47" t="s">
        <v>9</v>
      </c>
      <c r="AH47" t="s">
        <v>10</v>
      </c>
      <c r="AI47" t="s">
        <v>11</v>
      </c>
      <c r="AJ47" t="s">
        <v>10</v>
      </c>
      <c r="AK47" t="s">
        <v>12</v>
      </c>
      <c r="AL47" t="s">
        <v>13</v>
      </c>
      <c r="AM47" t="s">
        <v>13</v>
      </c>
      <c r="AN47" t="s">
        <v>10</v>
      </c>
      <c r="AQ47" t="s">
        <v>9</v>
      </c>
      <c r="AR47" t="s">
        <v>10</v>
      </c>
      <c r="AS47" t="s">
        <v>11</v>
      </c>
      <c r="AT47" t="s">
        <v>10</v>
      </c>
      <c r="AU47" t="s">
        <v>12</v>
      </c>
      <c r="AV47" t="s">
        <v>13</v>
      </c>
      <c r="AW47" t="s">
        <v>13</v>
      </c>
      <c r="AX47" t="s">
        <v>10</v>
      </c>
    </row>
    <row r="48" spans="1:58" x14ac:dyDescent="0.25">
      <c r="A48">
        <f>$P$3*G48*$J$2</f>
        <v>0</v>
      </c>
      <c r="B48">
        <v>25</v>
      </c>
      <c r="C48">
        <v>9</v>
      </c>
      <c r="D48">
        <v>13</v>
      </c>
      <c r="E48">
        <v>0.16</v>
      </c>
      <c r="F48">
        <v>3</v>
      </c>
      <c r="W48" t="s">
        <v>14</v>
      </c>
      <c r="X48" t="s">
        <v>15</v>
      </c>
      <c r="Y48" t="s">
        <v>16</v>
      </c>
      <c r="Z48" t="s">
        <v>15</v>
      </c>
      <c r="AA48" t="s">
        <v>17</v>
      </c>
      <c r="AB48" t="s">
        <v>17</v>
      </c>
      <c r="AC48" t="s">
        <v>17</v>
      </c>
      <c r="AD48" t="s">
        <v>15</v>
      </c>
      <c r="AG48" t="s">
        <v>14</v>
      </c>
      <c r="AH48" t="s">
        <v>15</v>
      </c>
      <c r="AI48" t="s">
        <v>16</v>
      </c>
      <c r="AJ48" t="s">
        <v>15</v>
      </c>
      <c r="AK48" t="s">
        <v>17</v>
      </c>
      <c r="AL48" t="s">
        <v>17</v>
      </c>
      <c r="AM48" t="s">
        <v>17</v>
      </c>
      <c r="AN48" t="s">
        <v>15</v>
      </c>
      <c r="AQ48" t="s">
        <v>14</v>
      </c>
      <c r="AR48" t="s">
        <v>15</v>
      </c>
      <c r="AS48" t="s">
        <v>16</v>
      </c>
      <c r="AT48" t="s">
        <v>15</v>
      </c>
      <c r="AU48" t="s">
        <v>17</v>
      </c>
      <c r="AV48" t="s">
        <v>17</v>
      </c>
      <c r="AW48" t="s">
        <v>17</v>
      </c>
      <c r="AX48" t="s">
        <v>15</v>
      </c>
    </row>
    <row r="49" spans="1:51" x14ac:dyDescent="0.25">
      <c r="A49">
        <f>$P$3*G49*$J$2</f>
        <v>0</v>
      </c>
      <c r="W49">
        <v>0</v>
      </c>
      <c r="X49">
        <v>9</v>
      </c>
      <c r="Y49">
        <v>0</v>
      </c>
      <c r="Z49">
        <v>0</v>
      </c>
      <c r="AA49">
        <v>0</v>
      </c>
      <c r="AB49">
        <v>0.11</v>
      </c>
      <c r="AC49">
        <v>0</v>
      </c>
      <c r="AD49">
        <v>0</v>
      </c>
      <c r="AE49">
        <v>0</v>
      </c>
      <c r="AG49">
        <v>0</v>
      </c>
      <c r="AH49">
        <v>9</v>
      </c>
      <c r="AI49">
        <v>0</v>
      </c>
      <c r="AJ49">
        <v>0</v>
      </c>
      <c r="AK49">
        <v>0</v>
      </c>
      <c r="AL49">
        <v>0.11</v>
      </c>
      <c r="AM49">
        <v>0</v>
      </c>
      <c r="AN49">
        <v>0</v>
      </c>
      <c r="AO49">
        <v>0</v>
      </c>
      <c r="AQ49">
        <v>0</v>
      </c>
      <c r="AR49">
        <v>9</v>
      </c>
      <c r="AS49">
        <v>0</v>
      </c>
      <c r="AT49">
        <v>0</v>
      </c>
      <c r="AU49">
        <v>0</v>
      </c>
      <c r="AV49">
        <v>0.11</v>
      </c>
      <c r="AW49">
        <v>0</v>
      </c>
      <c r="AX49">
        <v>0</v>
      </c>
      <c r="AY49">
        <v>0</v>
      </c>
    </row>
    <row r="50" spans="1:51" x14ac:dyDescent="0.25">
      <c r="A50">
        <f>$P$3*G50*$J$2</f>
        <v>0</v>
      </c>
      <c r="W50">
        <v>140</v>
      </c>
      <c r="X50">
        <v>9</v>
      </c>
      <c r="Y50">
        <v>0</v>
      </c>
      <c r="Z50">
        <v>0</v>
      </c>
      <c r="AA50">
        <v>0</v>
      </c>
      <c r="AB50">
        <v>0.11</v>
      </c>
      <c r="AC50">
        <v>0</v>
      </c>
      <c r="AD50">
        <f>AE50-X50</f>
        <v>0</v>
      </c>
      <c r="AE50">
        <v>9</v>
      </c>
      <c r="AG50">
        <v>145</v>
      </c>
      <c r="AH50">
        <v>9</v>
      </c>
      <c r="AI50">
        <v>0</v>
      </c>
      <c r="AJ50">
        <v>0</v>
      </c>
      <c r="AK50">
        <v>0</v>
      </c>
      <c r="AL50">
        <v>0.11</v>
      </c>
      <c r="AM50">
        <v>0</v>
      </c>
      <c r="AN50">
        <f>AO50-AH50</f>
        <v>0</v>
      </c>
      <c r="AO50">
        <v>9</v>
      </c>
      <c r="AQ50">
        <v>146</v>
      </c>
      <c r="AR50">
        <v>9</v>
      </c>
      <c r="AS50">
        <v>0</v>
      </c>
      <c r="AT50">
        <v>0</v>
      </c>
      <c r="AU50">
        <v>0</v>
      </c>
      <c r="AV50">
        <v>0.11</v>
      </c>
      <c r="AW50">
        <v>0</v>
      </c>
      <c r="AX50">
        <f>AY50-AR50</f>
        <v>0</v>
      </c>
      <c r="AY50">
        <v>9</v>
      </c>
    </row>
    <row r="51" spans="1:51" x14ac:dyDescent="0.25">
      <c r="W51">
        <v>141</v>
      </c>
      <c r="X51">
        <v>9</v>
      </c>
      <c r="Y51">
        <v>0</v>
      </c>
      <c r="Z51">
        <v>0</v>
      </c>
      <c r="AA51">
        <v>0</v>
      </c>
      <c r="AB51">
        <v>0.11</v>
      </c>
      <c r="AC51">
        <v>0</v>
      </c>
      <c r="AD51">
        <f t="shared" ref="AD51:AD71" si="4">AE51-X51</f>
        <v>-0.29251259773318949</v>
      </c>
      <c r="AE51">
        <v>8.7074874022668105</v>
      </c>
      <c r="AG51">
        <v>146</v>
      </c>
      <c r="AH51">
        <v>9</v>
      </c>
      <c r="AI51">
        <v>0</v>
      </c>
      <c r="AJ51">
        <v>0</v>
      </c>
      <c r="AK51">
        <v>0</v>
      </c>
      <c r="AL51">
        <v>0.11</v>
      </c>
      <c r="AM51">
        <v>0</v>
      </c>
      <c r="AN51">
        <f t="shared" ref="AN51:AN71" si="5">AO51-AH51</f>
        <v>-0.29251259773318949</v>
      </c>
      <c r="AO51">
        <v>8.7074874022668105</v>
      </c>
      <c r="AQ51">
        <v>147</v>
      </c>
      <c r="AR51">
        <v>9</v>
      </c>
      <c r="AS51">
        <v>0</v>
      </c>
      <c r="AT51">
        <v>0</v>
      </c>
      <c r="AU51">
        <v>0</v>
      </c>
      <c r="AV51">
        <v>0.11</v>
      </c>
      <c r="AW51">
        <v>0</v>
      </c>
      <c r="AX51">
        <f t="shared" ref="AX51:AX71" si="6">AY51-AR51</f>
        <v>-0.29251259773318949</v>
      </c>
      <c r="AY51">
        <v>8.7074874022668105</v>
      </c>
    </row>
    <row r="52" spans="1:51" x14ac:dyDescent="0.25">
      <c r="W52">
        <v>142</v>
      </c>
      <c r="X52">
        <v>9</v>
      </c>
      <c r="Y52">
        <v>0</v>
      </c>
      <c r="Z52">
        <v>0</v>
      </c>
      <c r="AA52">
        <v>0</v>
      </c>
      <c r="AB52">
        <v>0.11</v>
      </c>
      <c r="AC52">
        <v>0</v>
      </c>
      <c r="AD52">
        <f t="shared" si="4"/>
        <v>-1.3322676415024084</v>
      </c>
      <c r="AE52">
        <v>7.6677323584975916</v>
      </c>
      <c r="AG52">
        <v>147</v>
      </c>
      <c r="AH52">
        <v>9</v>
      </c>
      <c r="AI52">
        <v>0</v>
      </c>
      <c r="AJ52">
        <v>0</v>
      </c>
      <c r="AK52">
        <v>0</v>
      </c>
      <c r="AL52">
        <v>0.11</v>
      </c>
      <c r="AM52">
        <v>0</v>
      </c>
      <c r="AN52">
        <f t="shared" si="5"/>
        <v>-1.3322676415024084</v>
      </c>
      <c r="AO52">
        <v>7.6677323584975916</v>
      </c>
      <c r="AQ52">
        <v>148</v>
      </c>
      <c r="AR52">
        <v>9</v>
      </c>
      <c r="AS52">
        <v>0</v>
      </c>
      <c r="AT52">
        <v>0</v>
      </c>
      <c r="AU52">
        <v>0</v>
      </c>
      <c r="AV52">
        <v>0.11</v>
      </c>
      <c r="AW52">
        <v>0</v>
      </c>
      <c r="AX52">
        <f t="shared" si="6"/>
        <v>-1.3322676415024084</v>
      </c>
      <c r="AY52">
        <v>7.6677323584975916</v>
      </c>
    </row>
    <row r="53" spans="1:51" x14ac:dyDescent="0.25">
      <c r="W53">
        <v>143</v>
      </c>
      <c r="X53">
        <v>9</v>
      </c>
      <c r="Y53">
        <v>0</v>
      </c>
      <c r="Z53">
        <v>0</v>
      </c>
      <c r="AA53">
        <v>0</v>
      </c>
      <c r="AB53">
        <v>0.11</v>
      </c>
      <c r="AC53">
        <v>0</v>
      </c>
      <c r="AD53">
        <f t="shared" si="4"/>
        <v>-1.1421107718599499</v>
      </c>
      <c r="AE53">
        <v>7.8578892281400501</v>
      </c>
      <c r="AG53">
        <v>148</v>
      </c>
      <c r="AH53">
        <v>9</v>
      </c>
      <c r="AI53">
        <v>0</v>
      </c>
      <c r="AJ53">
        <v>0</v>
      </c>
      <c r="AK53">
        <v>0</v>
      </c>
      <c r="AL53">
        <v>0.11</v>
      </c>
      <c r="AM53">
        <v>0</v>
      </c>
      <c r="AN53">
        <f t="shared" si="5"/>
        <v>-1.1421107718599499</v>
      </c>
      <c r="AO53">
        <v>7.8578892281400501</v>
      </c>
      <c r="AQ53">
        <v>149</v>
      </c>
      <c r="AR53">
        <v>9</v>
      </c>
      <c r="AS53">
        <v>0</v>
      </c>
      <c r="AT53">
        <v>0</v>
      </c>
      <c r="AU53">
        <v>0</v>
      </c>
      <c r="AV53">
        <v>0.11</v>
      </c>
      <c r="AW53">
        <v>0</v>
      </c>
      <c r="AX53">
        <f t="shared" si="6"/>
        <v>-1.1421107718599499</v>
      </c>
      <c r="AY53">
        <v>7.8578892281400501</v>
      </c>
    </row>
    <row r="54" spans="1:51" x14ac:dyDescent="0.25">
      <c r="W54">
        <v>144</v>
      </c>
      <c r="X54">
        <v>9</v>
      </c>
      <c r="Y54">
        <v>0</v>
      </c>
      <c r="Z54">
        <v>0</v>
      </c>
      <c r="AA54">
        <v>0</v>
      </c>
      <c r="AB54">
        <v>0.11</v>
      </c>
      <c r="AC54">
        <v>0</v>
      </c>
      <c r="AD54">
        <f t="shared" si="4"/>
        <v>1.6190620185156046</v>
      </c>
      <c r="AE54">
        <v>10.619062018515605</v>
      </c>
      <c r="AG54">
        <v>149</v>
      </c>
      <c r="AH54">
        <v>9</v>
      </c>
      <c r="AI54">
        <v>0</v>
      </c>
      <c r="AJ54">
        <v>0</v>
      </c>
      <c r="AK54">
        <v>0</v>
      </c>
      <c r="AL54">
        <v>0.11</v>
      </c>
      <c r="AM54">
        <v>0</v>
      </c>
      <c r="AN54">
        <f t="shared" si="5"/>
        <v>1.6190620185156046</v>
      </c>
      <c r="AO54">
        <v>10.619062018515605</v>
      </c>
      <c r="AQ54">
        <v>150</v>
      </c>
      <c r="AR54">
        <v>9</v>
      </c>
      <c r="AS54">
        <v>0</v>
      </c>
      <c r="AT54">
        <v>0</v>
      </c>
      <c r="AU54">
        <v>0</v>
      </c>
      <c r="AV54">
        <v>0.11</v>
      </c>
      <c r="AW54">
        <v>0</v>
      </c>
      <c r="AX54">
        <f t="shared" si="6"/>
        <v>1.6190620185156046</v>
      </c>
      <c r="AY54">
        <v>10.619062018515605</v>
      </c>
    </row>
    <row r="55" spans="1:51" x14ac:dyDescent="0.25">
      <c r="W55">
        <v>145</v>
      </c>
      <c r="X55">
        <v>9</v>
      </c>
      <c r="Y55">
        <v>0</v>
      </c>
      <c r="Z55">
        <v>0</v>
      </c>
      <c r="AA55">
        <v>0</v>
      </c>
      <c r="AB55">
        <v>0.11</v>
      </c>
      <c r="AC55">
        <v>0</v>
      </c>
      <c r="AD55">
        <f t="shared" si="4"/>
        <v>4.1749270961731568</v>
      </c>
      <c r="AE55">
        <v>13.174927096173157</v>
      </c>
      <c r="AG55">
        <v>150</v>
      </c>
      <c r="AH55">
        <v>9</v>
      </c>
      <c r="AI55">
        <v>0</v>
      </c>
      <c r="AJ55">
        <v>0</v>
      </c>
      <c r="AK55">
        <v>0</v>
      </c>
      <c r="AL55">
        <v>0.11</v>
      </c>
      <c r="AM55">
        <v>0</v>
      </c>
      <c r="AN55">
        <f t="shared" si="5"/>
        <v>4.1749270961731568</v>
      </c>
      <c r="AO55">
        <v>13.174927096173157</v>
      </c>
      <c r="AQ55">
        <v>151</v>
      </c>
      <c r="AR55">
        <v>9</v>
      </c>
      <c r="AS55">
        <v>0</v>
      </c>
      <c r="AT55">
        <v>0</v>
      </c>
      <c r="AU55">
        <v>0</v>
      </c>
      <c r="AV55">
        <v>0.11</v>
      </c>
      <c r="AW55">
        <v>0</v>
      </c>
      <c r="AX55">
        <f t="shared" si="6"/>
        <v>4.1749270961731568</v>
      </c>
      <c r="AY55">
        <v>13.174927096173157</v>
      </c>
    </row>
    <row r="56" spans="1:51" x14ac:dyDescent="0.25">
      <c r="W56">
        <v>146</v>
      </c>
      <c r="X56">
        <v>9</v>
      </c>
      <c r="Y56">
        <v>0</v>
      </c>
      <c r="Z56">
        <v>0</v>
      </c>
      <c r="AA56">
        <v>0</v>
      </c>
      <c r="AB56">
        <v>0.11</v>
      </c>
      <c r="AC56">
        <v>0</v>
      </c>
      <c r="AD56">
        <f t="shared" si="4"/>
        <v>3.2001232701435853</v>
      </c>
      <c r="AE56">
        <v>12.200123270143585</v>
      </c>
      <c r="AG56">
        <v>151</v>
      </c>
      <c r="AH56">
        <v>9</v>
      </c>
      <c r="AI56">
        <v>0</v>
      </c>
      <c r="AJ56">
        <v>0</v>
      </c>
      <c r="AK56">
        <v>0</v>
      </c>
      <c r="AL56">
        <v>0.11</v>
      </c>
      <c r="AM56">
        <v>0</v>
      </c>
      <c r="AN56">
        <f t="shared" si="5"/>
        <v>3.2001232701435853</v>
      </c>
      <c r="AO56">
        <v>12.200123270143585</v>
      </c>
      <c r="AQ56">
        <v>152</v>
      </c>
      <c r="AR56">
        <v>9</v>
      </c>
      <c r="AS56">
        <v>0</v>
      </c>
      <c r="AT56">
        <v>0</v>
      </c>
      <c r="AU56">
        <v>0</v>
      </c>
      <c r="AV56">
        <v>0.11</v>
      </c>
      <c r="AW56">
        <v>0</v>
      </c>
      <c r="AX56">
        <f t="shared" si="6"/>
        <v>3.2001232701435853</v>
      </c>
      <c r="AY56">
        <v>12.200123270143585</v>
      </c>
    </row>
    <row r="57" spans="1:51" x14ac:dyDescent="0.25">
      <c r="W57">
        <v>147</v>
      </c>
      <c r="X57">
        <v>9</v>
      </c>
      <c r="Y57">
        <v>0</v>
      </c>
      <c r="Z57">
        <v>0</v>
      </c>
      <c r="AA57">
        <v>0</v>
      </c>
      <c r="AB57">
        <v>0.11</v>
      </c>
      <c r="AC57">
        <v>0</v>
      </c>
      <c r="AD57">
        <f t="shared" si="4"/>
        <v>0</v>
      </c>
      <c r="AE57">
        <v>9</v>
      </c>
      <c r="AG57">
        <v>152</v>
      </c>
      <c r="AH57">
        <v>9</v>
      </c>
      <c r="AI57">
        <v>0</v>
      </c>
      <c r="AJ57">
        <v>0</v>
      </c>
      <c r="AK57">
        <v>0</v>
      </c>
      <c r="AL57">
        <v>0.11</v>
      </c>
      <c r="AM57">
        <v>0</v>
      </c>
      <c r="AN57">
        <f t="shared" si="5"/>
        <v>0</v>
      </c>
      <c r="AO57">
        <v>9</v>
      </c>
      <c r="AQ57">
        <v>153</v>
      </c>
      <c r="AR57">
        <v>9</v>
      </c>
      <c r="AS57">
        <v>0</v>
      </c>
      <c r="AT57">
        <v>0</v>
      </c>
      <c r="AU57">
        <v>0</v>
      </c>
      <c r="AV57">
        <v>0.11</v>
      </c>
      <c r="AW57">
        <v>0</v>
      </c>
      <c r="AX57">
        <f t="shared" si="6"/>
        <v>0</v>
      </c>
      <c r="AY57">
        <v>9</v>
      </c>
    </row>
    <row r="58" spans="1:51" x14ac:dyDescent="0.25">
      <c r="W58">
        <v>148</v>
      </c>
      <c r="X58">
        <v>9</v>
      </c>
      <c r="Y58">
        <v>0</v>
      </c>
      <c r="Z58">
        <v>0</v>
      </c>
      <c r="AA58">
        <v>0</v>
      </c>
      <c r="AB58">
        <v>0.11</v>
      </c>
      <c r="AC58">
        <v>0</v>
      </c>
      <c r="AD58">
        <f t="shared" si="4"/>
        <v>-1.5576150712793542</v>
      </c>
      <c r="AE58">
        <v>7.4423849287206458</v>
      </c>
      <c r="AG58">
        <v>153</v>
      </c>
      <c r="AH58">
        <v>9</v>
      </c>
      <c r="AI58">
        <v>0</v>
      </c>
      <c r="AJ58">
        <v>0</v>
      </c>
      <c r="AK58">
        <v>0</v>
      </c>
      <c r="AL58">
        <v>0.11</v>
      </c>
      <c r="AM58">
        <v>0</v>
      </c>
      <c r="AN58">
        <f t="shared" si="5"/>
        <v>-1.5576150712793542</v>
      </c>
      <c r="AO58">
        <v>7.4423849287206458</v>
      </c>
      <c r="AQ58">
        <v>154</v>
      </c>
      <c r="AR58">
        <v>9</v>
      </c>
      <c r="AS58">
        <v>0</v>
      </c>
      <c r="AT58">
        <v>0</v>
      </c>
      <c r="AU58">
        <v>0</v>
      </c>
      <c r="AV58">
        <v>0.11</v>
      </c>
      <c r="AW58">
        <v>0</v>
      </c>
      <c r="AX58">
        <f t="shared" si="6"/>
        <v>-1.5576150712793542</v>
      </c>
      <c r="AY58">
        <v>7.4423849287206458</v>
      </c>
    </row>
    <row r="59" spans="1:51" x14ac:dyDescent="0.25">
      <c r="W59">
        <v>149</v>
      </c>
      <c r="X59">
        <v>9</v>
      </c>
      <c r="Y59">
        <v>0</v>
      </c>
      <c r="Z59">
        <v>0</v>
      </c>
      <c r="AA59">
        <v>0</v>
      </c>
      <c r="AB59">
        <v>0.11</v>
      </c>
      <c r="AC59">
        <v>0</v>
      </c>
      <c r="AD59">
        <f t="shared" si="4"/>
        <v>-0.79036517710710719</v>
      </c>
      <c r="AE59">
        <v>8.2096348228928928</v>
      </c>
      <c r="AG59">
        <v>154</v>
      </c>
      <c r="AH59">
        <v>9</v>
      </c>
      <c r="AI59">
        <v>0</v>
      </c>
      <c r="AJ59">
        <v>0</v>
      </c>
      <c r="AK59">
        <v>0</v>
      </c>
      <c r="AL59">
        <v>0.11</v>
      </c>
      <c r="AM59">
        <v>0</v>
      </c>
      <c r="AN59">
        <f t="shared" si="5"/>
        <v>-0.79036517710710719</v>
      </c>
      <c r="AO59">
        <v>8.2096348228928928</v>
      </c>
      <c r="AQ59">
        <v>155</v>
      </c>
      <c r="AR59">
        <v>9</v>
      </c>
      <c r="AS59">
        <v>0</v>
      </c>
      <c r="AT59">
        <v>0</v>
      </c>
      <c r="AU59">
        <v>0</v>
      </c>
      <c r="AV59">
        <v>0.11</v>
      </c>
      <c r="AW59">
        <v>0</v>
      </c>
      <c r="AX59">
        <f t="shared" si="6"/>
        <v>-0.79036517710710719</v>
      </c>
      <c r="AY59">
        <v>8.2096348228928928</v>
      </c>
    </row>
    <row r="60" spans="1:51" x14ac:dyDescent="0.25">
      <c r="W60">
        <v>150</v>
      </c>
      <c r="X60">
        <v>9</v>
      </c>
      <c r="Y60">
        <v>0</v>
      </c>
      <c r="Z60">
        <v>0</v>
      </c>
      <c r="AA60">
        <v>0</v>
      </c>
      <c r="AB60">
        <v>0.11</v>
      </c>
      <c r="AC60">
        <v>0</v>
      </c>
      <c r="AD60">
        <f t="shared" si="4"/>
        <v>-4.1505037391020849E-2</v>
      </c>
      <c r="AE60">
        <v>8.9584949626089792</v>
      </c>
      <c r="AG60">
        <v>155</v>
      </c>
      <c r="AH60">
        <v>9</v>
      </c>
      <c r="AI60">
        <v>0</v>
      </c>
      <c r="AJ60">
        <v>0</v>
      </c>
      <c r="AK60">
        <v>0</v>
      </c>
      <c r="AL60">
        <v>0.11</v>
      </c>
      <c r="AM60">
        <v>0</v>
      </c>
      <c r="AN60">
        <f t="shared" si="5"/>
        <v>-4.1505037391020849E-2</v>
      </c>
      <c r="AO60">
        <v>8.9584949626089792</v>
      </c>
      <c r="AQ60">
        <v>156</v>
      </c>
      <c r="AR60">
        <v>9</v>
      </c>
      <c r="AS60">
        <v>0</v>
      </c>
      <c r="AT60">
        <v>0</v>
      </c>
      <c r="AU60">
        <v>0</v>
      </c>
      <c r="AV60">
        <v>0.11</v>
      </c>
      <c r="AW60">
        <v>0</v>
      </c>
      <c r="AX60">
        <f t="shared" si="6"/>
        <v>-4.1505037391020849E-2</v>
      </c>
      <c r="AY60">
        <v>8.9584949626089792</v>
      </c>
    </row>
    <row r="61" spans="1:51" x14ac:dyDescent="0.25">
      <c r="W61">
        <v>151</v>
      </c>
      <c r="X61">
        <v>9</v>
      </c>
      <c r="Y61">
        <v>0</v>
      </c>
      <c r="Z61">
        <v>0</v>
      </c>
      <c r="AA61">
        <v>0</v>
      </c>
      <c r="AB61">
        <v>0.11</v>
      </c>
      <c r="AC61">
        <v>0</v>
      </c>
      <c r="AD61">
        <f t="shared" si="4"/>
        <v>0</v>
      </c>
      <c r="AE61">
        <v>9</v>
      </c>
      <c r="AG61">
        <v>156</v>
      </c>
      <c r="AH61">
        <v>9</v>
      </c>
      <c r="AI61">
        <v>0</v>
      </c>
      <c r="AJ61">
        <v>0</v>
      </c>
      <c r="AK61">
        <v>0</v>
      </c>
      <c r="AL61">
        <v>0.11</v>
      </c>
      <c r="AM61">
        <v>0</v>
      </c>
      <c r="AN61">
        <f t="shared" si="5"/>
        <v>0</v>
      </c>
      <c r="AO61">
        <v>9</v>
      </c>
      <c r="AQ61">
        <v>157</v>
      </c>
      <c r="AR61">
        <v>9</v>
      </c>
      <c r="AS61">
        <v>0</v>
      </c>
      <c r="AT61">
        <v>0</v>
      </c>
      <c r="AU61">
        <v>0</v>
      </c>
      <c r="AV61">
        <v>0.11</v>
      </c>
      <c r="AW61">
        <v>0</v>
      </c>
      <c r="AX61">
        <f t="shared" si="6"/>
        <v>0</v>
      </c>
      <c r="AY61">
        <v>9</v>
      </c>
    </row>
    <row r="62" spans="1:51" x14ac:dyDescent="0.25">
      <c r="W62">
        <v>152</v>
      </c>
      <c r="X62">
        <v>9</v>
      </c>
      <c r="Y62">
        <v>0</v>
      </c>
      <c r="Z62">
        <v>0</v>
      </c>
      <c r="AA62">
        <v>0</v>
      </c>
      <c r="AB62">
        <v>0.11</v>
      </c>
      <c r="AC62">
        <v>0</v>
      </c>
      <c r="AD62">
        <f t="shared" si="4"/>
        <v>0</v>
      </c>
      <c r="AE62">
        <v>9</v>
      </c>
      <c r="AG62">
        <v>157</v>
      </c>
      <c r="AH62">
        <v>9</v>
      </c>
      <c r="AI62">
        <v>0</v>
      </c>
      <c r="AJ62">
        <v>0</v>
      </c>
      <c r="AK62">
        <v>0</v>
      </c>
      <c r="AL62">
        <v>0.11</v>
      </c>
      <c r="AM62">
        <v>0</v>
      </c>
      <c r="AN62">
        <f t="shared" si="5"/>
        <v>0</v>
      </c>
      <c r="AO62">
        <v>9</v>
      </c>
      <c r="AQ62">
        <v>158</v>
      </c>
      <c r="AR62">
        <v>9</v>
      </c>
      <c r="AS62">
        <v>0</v>
      </c>
      <c r="AT62">
        <v>0</v>
      </c>
      <c r="AU62">
        <v>0</v>
      </c>
      <c r="AV62">
        <v>0.11</v>
      </c>
      <c r="AW62">
        <v>0</v>
      </c>
      <c r="AX62">
        <f t="shared" si="6"/>
        <v>0</v>
      </c>
      <c r="AY62">
        <v>9</v>
      </c>
    </row>
    <row r="63" spans="1:51" x14ac:dyDescent="0.25">
      <c r="W63">
        <v>153</v>
      </c>
      <c r="X63">
        <v>9</v>
      </c>
      <c r="Y63">
        <v>0</v>
      </c>
      <c r="Z63">
        <v>0</v>
      </c>
      <c r="AA63">
        <v>0</v>
      </c>
      <c r="AB63">
        <v>0.11</v>
      </c>
      <c r="AC63">
        <v>0</v>
      </c>
      <c r="AD63">
        <f t="shared" si="4"/>
        <v>0</v>
      </c>
      <c r="AE63">
        <v>9</v>
      </c>
      <c r="AG63">
        <v>158</v>
      </c>
      <c r="AH63">
        <v>9</v>
      </c>
      <c r="AI63">
        <v>0</v>
      </c>
      <c r="AJ63">
        <v>0</v>
      </c>
      <c r="AK63">
        <v>0</v>
      </c>
      <c r="AL63">
        <v>0.11</v>
      </c>
      <c r="AM63">
        <v>0</v>
      </c>
      <c r="AN63">
        <f t="shared" si="5"/>
        <v>0</v>
      </c>
      <c r="AO63">
        <v>9</v>
      </c>
      <c r="AQ63">
        <v>159</v>
      </c>
      <c r="AR63">
        <v>9</v>
      </c>
      <c r="AS63">
        <v>0</v>
      </c>
      <c r="AT63">
        <v>0</v>
      </c>
      <c r="AU63">
        <v>0</v>
      </c>
      <c r="AV63">
        <v>0.11</v>
      </c>
      <c r="AW63">
        <v>0</v>
      </c>
      <c r="AX63">
        <f t="shared" si="6"/>
        <v>0</v>
      </c>
      <c r="AY63">
        <v>9</v>
      </c>
    </row>
    <row r="64" spans="1:51" x14ac:dyDescent="0.25">
      <c r="W64">
        <v>154</v>
      </c>
      <c r="X64">
        <v>9</v>
      </c>
      <c r="Y64">
        <v>0</v>
      </c>
      <c r="Z64">
        <v>0</v>
      </c>
      <c r="AA64">
        <v>0</v>
      </c>
      <c r="AB64">
        <v>0.11</v>
      </c>
      <c r="AC64">
        <v>0</v>
      </c>
      <c r="AD64">
        <f t="shared" si="4"/>
        <v>0</v>
      </c>
      <c r="AE64">
        <v>9</v>
      </c>
      <c r="AG64">
        <v>159</v>
      </c>
      <c r="AH64">
        <v>9</v>
      </c>
      <c r="AI64">
        <v>0</v>
      </c>
      <c r="AJ64">
        <v>0</v>
      </c>
      <c r="AK64">
        <v>0</v>
      </c>
      <c r="AL64">
        <v>0.11</v>
      </c>
      <c r="AM64">
        <v>0</v>
      </c>
      <c r="AN64">
        <f t="shared" si="5"/>
        <v>0</v>
      </c>
      <c r="AO64">
        <v>9</v>
      </c>
      <c r="AQ64">
        <v>160</v>
      </c>
      <c r="AR64">
        <v>9</v>
      </c>
      <c r="AS64">
        <v>0</v>
      </c>
      <c r="AT64">
        <v>0</v>
      </c>
      <c r="AU64">
        <v>0</v>
      </c>
      <c r="AV64">
        <v>0.11</v>
      </c>
      <c r="AW64">
        <v>0</v>
      </c>
      <c r="AX64">
        <f t="shared" si="6"/>
        <v>0</v>
      </c>
      <c r="AY64">
        <v>9</v>
      </c>
    </row>
    <row r="65" spans="23:58" x14ac:dyDescent="0.25">
      <c r="W65">
        <v>155</v>
      </c>
      <c r="X65">
        <v>9</v>
      </c>
      <c r="Y65">
        <v>0</v>
      </c>
      <c r="Z65">
        <v>0</v>
      </c>
      <c r="AA65">
        <v>0</v>
      </c>
      <c r="AB65">
        <v>0.11</v>
      </c>
      <c r="AC65">
        <v>0</v>
      </c>
      <c r="AD65">
        <f t="shared" si="4"/>
        <v>0</v>
      </c>
      <c r="AE65">
        <v>9</v>
      </c>
      <c r="AG65">
        <v>160</v>
      </c>
      <c r="AH65">
        <v>9</v>
      </c>
      <c r="AI65">
        <v>0</v>
      </c>
      <c r="AJ65">
        <v>0</v>
      </c>
      <c r="AK65">
        <v>0</v>
      </c>
      <c r="AL65">
        <v>0.11</v>
      </c>
      <c r="AM65">
        <v>0</v>
      </c>
      <c r="AN65">
        <f t="shared" si="5"/>
        <v>0</v>
      </c>
      <c r="AO65">
        <v>9</v>
      </c>
      <c r="AQ65">
        <v>161</v>
      </c>
      <c r="AR65">
        <v>9</v>
      </c>
      <c r="AS65">
        <v>0</v>
      </c>
      <c r="AT65">
        <v>0</v>
      </c>
      <c r="AU65">
        <v>0</v>
      </c>
      <c r="AV65">
        <v>0.11</v>
      </c>
      <c r="AW65">
        <v>0</v>
      </c>
      <c r="AX65">
        <f t="shared" si="6"/>
        <v>0</v>
      </c>
      <c r="AY65">
        <v>9</v>
      </c>
    </row>
    <row r="66" spans="23:58" x14ac:dyDescent="0.25">
      <c r="W66">
        <v>156</v>
      </c>
      <c r="X66">
        <v>9</v>
      </c>
      <c r="Y66">
        <v>0</v>
      </c>
      <c r="Z66">
        <v>0</v>
      </c>
      <c r="AA66">
        <v>0</v>
      </c>
      <c r="AB66">
        <v>0.11</v>
      </c>
      <c r="AC66">
        <v>0</v>
      </c>
      <c r="AD66">
        <f t="shared" si="4"/>
        <v>0</v>
      </c>
      <c r="AE66">
        <v>9</v>
      </c>
      <c r="AG66">
        <v>161</v>
      </c>
      <c r="AH66">
        <v>9</v>
      </c>
      <c r="AI66">
        <v>0</v>
      </c>
      <c r="AJ66">
        <v>0</v>
      </c>
      <c r="AK66">
        <v>0</v>
      </c>
      <c r="AL66">
        <v>0.11</v>
      </c>
      <c r="AM66">
        <v>0</v>
      </c>
      <c r="AN66">
        <f t="shared" si="5"/>
        <v>0</v>
      </c>
      <c r="AO66">
        <v>9</v>
      </c>
      <c r="AQ66">
        <v>162</v>
      </c>
      <c r="AR66">
        <v>9</v>
      </c>
      <c r="AS66">
        <v>0</v>
      </c>
      <c r="AT66">
        <v>0</v>
      </c>
      <c r="AU66">
        <v>0</v>
      </c>
      <c r="AV66">
        <v>0.11</v>
      </c>
      <c r="AW66">
        <v>0</v>
      </c>
      <c r="AX66">
        <f t="shared" si="6"/>
        <v>0</v>
      </c>
      <c r="AY66">
        <v>9</v>
      </c>
    </row>
    <row r="67" spans="23:58" x14ac:dyDescent="0.25">
      <c r="W67">
        <v>157</v>
      </c>
      <c r="X67">
        <v>9</v>
      </c>
      <c r="Y67">
        <v>0</v>
      </c>
      <c r="Z67">
        <v>0</v>
      </c>
      <c r="AA67">
        <v>0</v>
      </c>
      <c r="AB67">
        <v>0.11</v>
      </c>
      <c r="AC67">
        <v>0</v>
      </c>
      <c r="AD67">
        <f t="shared" si="4"/>
        <v>0</v>
      </c>
      <c r="AE67">
        <v>9</v>
      </c>
      <c r="AG67">
        <v>162</v>
      </c>
      <c r="AH67">
        <v>9</v>
      </c>
      <c r="AI67">
        <v>0</v>
      </c>
      <c r="AJ67">
        <v>0</v>
      </c>
      <c r="AK67">
        <v>0</v>
      </c>
      <c r="AL67">
        <v>0.11</v>
      </c>
      <c r="AM67">
        <v>0</v>
      </c>
      <c r="AN67">
        <f t="shared" si="5"/>
        <v>0</v>
      </c>
      <c r="AO67">
        <v>9</v>
      </c>
      <c r="AQ67">
        <v>163</v>
      </c>
      <c r="AR67">
        <v>9</v>
      </c>
      <c r="AS67">
        <v>0</v>
      </c>
      <c r="AT67">
        <v>0</v>
      </c>
      <c r="AU67">
        <v>0</v>
      </c>
      <c r="AV67">
        <v>0.11</v>
      </c>
      <c r="AW67">
        <v>0</v>
      </c>
      <c r="AX67">
        <f t="shared" si="6"/>
        <v>0</v>
      </c>
      <c r="AY67">
        <v>9</v>
      </c>
    </row>
    <row r="68" spans="23:58" x14ac:dyDescent="0.25">
      <c r="W68">
        <v>158</v>
      </c>
      <c r="X68">
        <v>9</v>
      </c>
      <c r="Y68">
        <v>0</v>
      </c>
      <c r="Z68">
        <v>0</v>
      </c>
      <c r="AA68">
        <v>0</v>
      </c>
      <c r="AB68">
        <v>0.11</v>
      </c>
      <c r="AC68">
        <v>0</v>
      </c>
      <c r="AD68">
        <f t="shared" si="4"/>
        <v>0</v>
      </c>
      <c r="AE68">
        <v>9</v>
      </c>
      <c r="AG68">
        <v>163</v>
      </c>
      <c r="AH68">
        <v>9</v>
      </c>
      <c r="AI68">
        <v>0</v>
      </c>
      <c r="AJ68">
        <v>0</v>
      </c>
      <c r="AK68">
        <v>0</v>
      </c>
      <c r="AL68">
        <v>0.11</v>
      </c>
      <c r="AM68">
        <v>0</v>
      </c>
      <c r="AN68">
        <f t="shared" si="5"/>
        <v>0</v>
      </c>
      <c r="AO68">
        <v>9</v>
      </c>
      <c r="AQ68">
        <v>164</v>
      </c>
      <c r="AR68">
        <v>9</v>
      </c>
      <c r="AS68">
        <v>0</v>
      </c>
      <c r="AT68">
        <v>0</v>
      </c>
      <c r="AU68">
        <v>0</v>
      </c>
      <c r="AV68">
        <v>0.11</v>
      </c>
      <c r="AW68">
        <v>0</v>
      </c>
      <c r="AX68">
        <f t="shared" si="6"/>
        <v>0</v>
      </c>
      <c r="AY68">
        <v>9</v>
      </c>
    </row>
    <row r="69" spans="23:58" x14ac:dyDescent="0.25">
      <c r="W69">
        <v>159</v>
      </c>
      <c r="X69">
        <v>9</v>
      </c>
      <c r="Y69">
        <v>0</v>
      </c>
      <c r="Z69">
        <v>0</v>
      </c>
      <c r="AA69">
        <v>0</v>
      </c>
      <c r="AB69">
        <v>0.11</v>
      </c>
      <c r="AC69">
        <v>0</v>
      </c>
      <c r="AD69">
        <f t="shared" si="4"/>
        <v>0</v>
      </c>
      <c r="AE69">
        <v>9</v>
      </c>
      <c r="AG69">
        <v>164</v>
      </c>
      <c r="AH69">
        <v>9</v>
      </c>
      <c r="AI69">
        <v>0</v>
      </c>
      <c r="AJ69">
        <v>0</v>
      </c>
      <c r="AK69">
        <v>0</v>
      </c>
      <c r="AL69">
        <v>0.11</v>
      </c>
      <c r="AM69">
        <v>0</v>
      </c>
      <c r="AN69">
        <f t="shared" si="5"/>
        <v>0</v>
      </c>
      <c r="AO69">
        <v>9</v>
      </c>
      <c r="AQ69">
        <v>165</v>
      </c>
      <c r="AR69">
        <v>9</v>
      </c>
      <c r="AS69">
        <v>0</v>
      </c>
      <c r="AT69">
        <v>0</v>
      </c>
      <c r="AU69">
        <v>0</v>
      </c>
      <c r="AV69">
        <v>0.11</v>
      </c>
      <c r="AW69">
        <v>0</v>
      </c>
      <c r="AX69">
        <f t="shared" si="6"/>
        <v>0</v>
      </c>
      <c r="AY69">
        <v>9</v>
      </c>
    </row>
    <row r="70" spans="23:58" x14ac:dyDescent="0.25">
      <c r="W70">
        <v>160</v>
      </c>
      <c r="X70">
        <v>9</v>
      </c>
      <c r="Y70">
        <v>0</v>
      </c>
      <c r="Z70">
        <v>0</v>
      </c>
      <c r="AA70">
        <v>0</v>
      </c>
      <c r="AB70">
        <v>0.11</v>
      </c>
      <c r="AC70">
        <v>0</v>
      </c>
      <c r="AD70">
        <f t="shared" si="4"/>
        <v>0</v>
      </c>
      <c r="AE70">
        <v>9</v>
      </c>
      <c r="AG70">
        <v>165</v>
      </c>
      <c r="AH70">
        <v>9</v>
      </c>
      <c r="AI70">
        <v>0</v>
      </c>
      <c r="AJ70">
        <v>0</v>
      </c>
      <c r="AK70">
        <v>0</v>
      </c>
      <c r="AL70">
        <v>0.11</v>
      </c>
      <c r="AM70">
        <v>0</v>
      </c>
      <c r="AN70">
        <f t="shared" si="5"/>
        <v>0</v>
      </c>
      <c r="AO70">
        <v>9</v>
      </c>
      <c r="AQ70">
        <v>166</v>
      </c>
      <c r="AR70">
        <v>9</v>
      </c>
      <c r="AS70">
        <v>0</v>
      </c>
      <c r="AT70">
        <v>0</v>
      </c>
      <c r="AU70">
        <v>0</v>
      </c>
      <c r="AV70">
        <v>0.11</v>
      </c>
      <c r="AW70">
        <v>0</v>
      </c>
      <c r="AX70">
        <f t="shared" si="6"/>
        <v>0</v>
      </c>
      <c r="AY70">
        <v>9</v>
      </c>
    </row>
    <row r="71" spans="23:58" x14ac:dyDescent="0.25">
      <c r="W71">
        <v>161</v>
      </c>
      <c r="X71">
        <v>9</v>
      </c>
      <c r="Y71">
        <v>0</v>
      </c>
      <c r="Z71">
        <v>0</v>
      </c>
      <c r="AA71">
        <v>0</v>
      </c>
      <c r="AB71">
        <v>0.11</v>
      </c>
      <c r="AC71">
        <v>0</v>
      </c>
      <c r="AD71">
        <f t="shared" si="4"/>
        <v>0</v>
      </c>
      <c r="AE71">
        <v>9</v>
      </c>
      <c r="AG71">
        <v>166</v>
      </c>
      <c r="AH71">
        <v>9</v>
      </c>
      <c r="AI71">
        <v>0</v>
      </c>
      <c r="AJ71">
        <v>0</v>
      </c>
      <c r="AK71">
        <v>0</v>
      </c>
      <c r="AL71">
        <v>0.11</v>
      </c>
      <c r="AM71">
        <v>0</v>
      </c>
      <c r="AN71">
        <f t="shared" si="5"/>
        <v>0</v>
      </c>
      <c r="AO71">
        <v>9</v>
      </c>
      <c r="AQ71">
        <v>167</v>
      </c>
      <c r="AR71">
        <v>9</v>
      </c>
      <c r="AS71">
        <v>0</v>
      </c>
      <c r="AT71">
        <v>0</v>
      </c>
      <c r="AU71">
        <v>0</v>
      </c>
      <c r="AV71">
        <v>0.11</v>
      </c>
      <c r="AW71">
        <v>0</v>
      </c>
      <c r="AX71">
        <f t="shared" si="6"/>
        <v>0</v>
      </c>
      <c r="AY71">
        <v>9</v>
      </c>
    </row>
    <row r="75" spans="23:58" x14ac:dyDescent="0.25">
      <c r="W75" s="3" t="s">
        <v>45</v>
      </c>
      <c r="X75" s="3"/>
      <c r="Y75" s="3"/>
      <c r="Z75" s="3"/>
      <c r="AA75" s="3"/>
      <c r="AB75" s="3"/>
      <c r="AC75" s="3"/>
      <c r="AD75" s="3"/>
      <c r="AG75" s="3"/>
      <c r="AH75" s="3"/>
      <c r="AI75" s="3"/>
      <c r="AJ75" s="3"/>
      <c r="AK75" s="3"/>
      <c r="AL75" s="3"/>
      <c r="AM75" s="3"/>
      <c r="AN75" s="3"/>
      <c r="AQ75" s="3"/>
      <c r="AR75" s="3"/>
      <c r="AS75" s="3"/>
      <c r="AT75" s="3"/>
      <c r="AU75" s="3"/>
      <c r="AV75" s="3"/>
      <c r="AW75" s="3"/>
      <c r="AX75" s="3"/>
      <c r="AY75" s="2"/>
      <c r="AZ75" s="2"/>
      <c r="BA75" s="2"/>
      <c r="BB75" s="2"/>
      <c r="BC75" s="2"/>
      <c r="BD75" s="2"/>
      <c r="BE75" s="2"/>
      <c r="BF75" s="2"/>
    </row>
    <row r="76" spans="23:58" x14ac:dyDescent="0.25">
      <c r="W76" t="s">
        <v>2</v>
      </c>
      <c r="X76" t="s">
        <v>3</v>
      </c>
      <c r="Y76" t="s">
        <v>3</v>
      </c>
      <c r="Z76" t="s">
        <v>4</v>
      </c>
      <c r="AA76" t="s">
        <v>5</v>
      </c>
      <c r="AB76" t="s">
        <v>6</v>
      </c>
      <c r="AC76" t="s">
        <v>7</v>
      </c>
      <c r="AD76" t="s">
        <v>8</v>
      </c>
    </row>
    <row r="77" spans="23:58" x14ac:dyDescent="0.25">
      <c r="W77" t="s">
        <v>9</v>
      </c>
      <c r="X77" t="s">
        <v>10</v>
      </c>
      <c r="Y77" t="s">
        <v>11</v>
      </c>
      <c r="Z77" t="s">
        <v>10</v>
      </c>
      <c r="AA77" t="s">
        <v>12</v>
      </c>
      <c r="AB77" t="s">
        <v>13</v>
      </c>
      <c r="AC77" t="s">
        <v>13</v>
      </c>
      <c r="AD77" t="s">
        <v>10</v>
      </c>
    </row>
    <row r="78" spans="23:58" x14ac:dyDescent="0.25">
      <c r="W78" t="s">
        <v>14</v>
      </c>
      <c r="X78" t="s">
        <v>15</v>
      </c>
      <c r="Y78" t="s">
        <v>16</v>
      </c>
      <c r="Z78" t="s">
        <v>15</v>
      </c>
      <c r="AA78" t="s">
        <v>17</v>
      </c>
      <c r="AB78" t="s">
        <v>17</v>
      </c>
      <c r="AC78" t="s">
        <v>17</v>
      </c>
      <c r="AD78" t="s">
        <v>15</v>
      </c>
    </row>
    <row r="79" spans="23:58" x14ac:dyDescent="0.25">
      <c r="W79">
        <v>0</v>
      </c>
      <c r="X79">
        <v>9</v>
      </c>
      <c r="Y79">
        <v>0</v>
      </c>
      <c r="Z79">
        <v>0</v>
      </c>
      <c r="AA79">
        <v>0</v>
      </c>
      <c r="AB79">
        <v>0.11</v>
      </c>
      <c r="AC79">
        <v>0</v>
      </c>
      <c r="AD79">
        <v>0</v>
      </c>
      <c r="AE79">
        <v>0</v>
      </c>
    </row>
    <row r="80" spans="23:58" x14ac:dyDescent="0.25">
      <c r="W80">
        <v>148</v>
      </c>
      <c r="X80">
        <v>9</v>
      </c>
      <c r="Y80">
        <v>0</v>
      </c>
      <c r="Z80">
        <v>0</v>
      </c>
      <c r="AA80">
        <v>0</v>
      </c>
      <c r="AB80">
        <v>0.11</v>
      </c>
      <c r="AC80">
        <v>0</v>
      </c>
      <c r="AD80">
        <f>AE80-X80</f>
        <v>0</v>
      </c>
      <c r="AE80">
        <v>9</v>
      </c>
    </row>
    <row r="81" spans="23:31" x14ac:dyDescent="0.25">
      <c r="W81">
        <v>149</v>
      </c>
      <c r="X81">
        <v>9</v>
      </c>
      <c r="Y81">
        <v>0</v>
      </c>
      <c r="Z81">
        <v>0</v>
      </c>
      <c r="AA81">
        <v>0</v>
      </c>
      <c r="AB81">
        <v>0.11</v>
      </c>
      <c r="AC81">
        <v>0</v>
      </c>
      <c r="AD81">
        <f t="shared" ref="AD81:AD101" si="7">AE81-X81</f>
        <v>-0.29251259773318949</v>
      </c>
      <c r="AE81">
        <v>8.7074874022668105</v>
      </c>
    </row>
    <row r="82" spans="23:31" x14ac:dyDescent="0.25">
      <c r="W82">
        <v>150</v>
      </c>
      <c r="X82">
        <v>9</v>
      </c>
      <c r="Y82">
        <v>0</v>
      </c>
      <c r="Z82">
        <v>0</v>
      </c>
      <c r="AA82">
        <v>0</v>
      </c>
      <c r="AB82">
        <v>0.11</v>
      </c>
      <c r="AC82">
        <v>0</v>
      </c>
      <c r="AD82">
        <f t="shared" si="7"/>
        <v>-1.3322676415024084</v>
      </c>
      <c r="AE82">
        <v>7.6677323584975916</v>
      </c>
    </row>
    <row r="83" spans="23:31" x14ac:dyDescent="0.25">
      <c r="W83">
        <v>151</v>
      </c>
      <c r="X83">
        <v>9</v>
      </c>
      <c r="Y83">
        <v>0</v>
      </c>
      <c r="Z83">
        <v>0</v>
      </c>
      <c r="AA83">
        <v>0</v>
      </c>
      <c r="AB83">
        <v>0.11</v>
      </c>
      <c r="AC83">
        <v>0</v>
      </c>
      <c r="AD83">
        <f t="shared" si="7"/>
        <v>-1.1421107718599499</v>
      </c>
      <c r="AE83">
        <v>7.8578892281400501</v>
      </c>
    </row>
    <row r="84" spans="23:31" x14ac:dyDescent="0.25">
      <c r="W84">
        <v>152</v>
      </c>
      <c r="X84">
        <v>9</v>
      </c>
      <c r="Y84">
        <v>0</v>
      </c>
      <c r="Z84">
        <v>0</v>
      </c>
      <c r="AA84">
        <v>0</v>
      </c>
      <c r="AB84">
        <v>0.11</v>
      </c>
      <c r="AC84">
        <v>0</v>
      </c>
      <c r="AD84">
        <f t="shared" si="7"/>
        <v>1.6190620185156046</v>
      </c>
      <c r="AE84">
        <v>10.619062018515605</v>
      </c>
    </row>
    <row r="85" spans="23:31" x14ac:dyDescent="0.25">
      <c r="W85">
        <v>153</v>
      </c>
      <c r="X85">
        <v>9</v>
      </c>
      <c r="Y85">
        <v>0</v>
      </c>
      <c r="Z85">
        <v>0</v>
      </c>
      <c r="AA85">
        <v>0</v>
      </c>
      <c r="AB85">
        <v>0.11</v>
      </c>
      <c r="AC85">
        <v>0</v>
      </c>
      <c r="AD85">
        <f t="shared" si="7"/>
        <v>4.1749270961731568</v>
      </c>
      <c r="AE85">
        <v>13.174927096173157</v>
      </c>
    </row>
    <row r="86" spans="23:31" x14ac:dyDescent="0.25">
      <c r="W86">
        <v>154</v>
      </c>
      <c r="X86">
        <v>9</v>
      </c>
      <c r="Y86">
        <v>0</v>
      </c>
      <c r="Z86">
        <v>0</v>
      </c>
      <c r="AA86">
        <v>0</v>
      </c>
      <c r="AB86">
        <v>0.11</v>
      </c>
      <c r="AC86">
        <v>0</v>
      </c>
      <c r="AD86">
        <f t="shared" si="7"/>
        <v>3.2001232701435853</v>
      </c>
      <c r="AE86">
        <v>12.200123270143585</v>
      </c>
    </row>
    <row r="87" spans="23:31" x14ac:dyDescent="0.25">
      <c r="W87">
        <v>155</v>
      </c>
      <c r="X87">
        <v>9</v>
      </c>
      <c r="Y87">
        <v>0</v>
      </c>
      <c r="Z87">
        <v>0</v>
      </c>
      <c r="AA87">
        <v>0</v>
      </c>
      <c r="AB87">
        <v>0.11</v>
      </c>
      <c r="AC87">
        <v>0</v>
      </c>
      <c r="AD87">
        <f t="shared" si="7"/>
        <v>0</v>
      </c>
      <c r="AE87">
        <v>9</v>
      </c>
    </row>
    <row r="88" spans="23:31" x14ac:dyDescent="0.25">
      <c r="W88">
        <v>156</v>
      </c>
      <c r="X88">
        <v>9</v>
      </c>
      <c r="Y88">
        <v>0</v>
      </c>
      <c r="Z88">
        <v>0</v>
      </c>
      <c r="AA88">
        <v>0</v>
      </c>
      <c r="AB88">
        <v>0.11</v>
      </c>
      <c r="AC88">
        <v>0</v>
      </c>
      <c r="AD88">
        <f t="shared" si="7"/>
        <v>-1.5576150712793542</v>
      </c>
      <c r="AE88">
        <v>7.4423849287206458</v>
      </c>
    </row>
    <row r="89" spans="23:31" x14ac:dyDescent="0.25">
      <c r="W89">
        <v>157</v>
      </c>
      <c r="X89">
        <v>9</v>
      </c>
      <c r="Y89">
        <v>0</v>
      </c>
      <c r="Z89">
        <v>0</v>
      </c>
      <c r="AA89">
        <v>0</v>
      </c>
      <c r="AB89">
        <v>0.11</v>
      </c>
      <c r="AC89">
        <v>0</v>
      </c>
      <c r="AD89">
        <f t="shared" si="7"/>
        <v>-0.79036517710710719</v>
      </c>
      <c r="AE89">
        <v>8.2096348228928928</v>
      </c>
    </row>
    <row r="90" spans="23:31" x14ac:dyDescent="0.25">
      <c r="W90">
        <v>158</v>
      </c>
      <c r="X90">
        <v>9</v>
      </c>
      <c r="Y90">
        <v>0</v>
      </c>
      <c r="Z90">
        <v>0</v>
      </c>
      <c r="AA90">
        <v>0</v>
      </c>
      <c r="AB90">
        <v>0.11</v>
      </c>
      <c r="AC90">
        <v>0</v>
      </c>
      <c r="AD90">
        <f t="shared" si="7"/>
        <v>-4.1505037391020849E-2</v>
      </c>
      <c r="AE90">
        <v>8.9584949626089792</v>
      </c>
    </row>
    <row r="91" spans="23:31" x14ac:dyDescent="0.25">
      <c r="W91">
        <v>159</v>
      </c>
      <c r="X91">
        <v>9</v>
      </c>
      <c r="Y91">
        <v>0</v>
      </c>
      <c r="Z91">
        <v>0</v>
      </c>
      <c r="AA91">
        <v>0</v>
      </c>
      <c r="AB91">
        <v>0.11</v>
      </c>
      <c r="AC91">
        <v>0</v>
      </c>
      <c r="AD91">
        <f t="shared" si="7"/>
        <v>0</v>
      </c>
      <c r="AE91">
        <v>9</v>
      </c>
    </row>
    <row r="92" spans="23:31" x14ac:dyDescent="0.25">
      <c r="W92">
        <v>160</v>
      </c>
      <c r="X92">
        <v>9</v>
      </c>
      <c r="Y92">
        <v>0</v>
      </c>
      <c r="Z92">
        <v>0</v>
      </c>
      <c r="AA92">
        <v>0</v>
      </c>
      <c r="AB92">
        <v>0.11</v>
      </c>
      <c r="AC92">
        <v>0</v>
      </c>
      <c r="AD92">
        <f t="shared" si="7"/>
        <v>0</v>
      </c>
      <c r="AE92">
        <v>9</v>
      </c>
    </row>
    <row r="93" spans="23:31" x14ac:dyDescent="0.25">
      <c r="W93">
        <v>161</v>
      </c>
      <c r="X93">
        <v>9</v>
      </c>
      <c r="Y93">
        <v>0</v>
      </c>
      <c r="Z93">
        <v>0</v>
      </c>
      <c r="AA93">
        <v>0</v>
      </c>
      <c r="AB93">
        <v>0.11</v>
      </c>
      <c r="AC93">
        <v>0</v>
      </c>
      <c r="AD93">
        <f t="shared" si="7"/>
        <v>0</v>
      </c>
      <c r="AE93">
        <v>9</v>
      </c>
    </row>
    <row r="94" spans="23:31" x14ac:dyDescent="0.25">
      <c r="W94">
        <v>162</v>
      </c>
      <c r="X94">
        <v>9</v>
      </c>
      <c r="Y94">
        <v>0</v>
      </c>
      <c r="Z94">
        <v>0</v>
      </c>
      <c r="AA94">
        <v>0</v>
      </c>
      <c r="AB94">
        <v>0.11</v>
      </c>
      <c r="AC94">
        <v>0</v>
      </c>
      <c r="AD94">
        <f t="shared" si="7"/>
        <v>0</v>
      </c>
      <c r="AE94">
        <v>9</v>
      </c>
    </row>
    <row r="95" spans="23:31" x14ac:dyDescent="0.25">
      <c r="W95">
        <v>163</v>
      </c>
      <c r="X95">
        <v>9</v>
      </c>
      <c r="Y95">
        <v>0</v>
      </c>
      <c r="Z95">
        <v>0</v>
      </c>
      <c r="AA95">
        <v>0</v>
      </c>
      <c r="AB95">
        <v>0.11</v>
      </c>
      <c r="AC95">
        <v>0</v>
      </c>
      <c r="AD95">
        <f t="shared" si="7"/>
        <v>0</v>
      </c>
      <c r="AE95">
        <v>9</v>
      </c>
    </row>
    <row r="96" spans="23:31" x14ac:dyDescent="0.25">
      <c r="W96">
        <v>164</v>
      </c>
      <c r="X96">
        <v>9</v>
      </c>
      <c r="Y96">
        <v>0</v>
      </c>
      <c r="Z96">
        <v>0</v>
      </c>
      <c r="AA96">
        <v>0</v>
      </c>
      <c r="AB96">
        <v>0.11</v>
      </c>
      <c r="AC96">
        <v>0</v>
      </c>
      <c r="AD96">
        <f t="shared" si="7"/>
        <v>0</v>
      </c>
      <c r="AE96">
        <v>9</v>
      </c>
    </row>
    <row r="97" spans="23:50" x14ac:dyDescent="0.25">
      <c r="W97">
        <v>165</v>
      </c>
      <c r="X97">
        <v>9</v>
      </c>
      <c r="Y97">
        <v>0</v>
      </c>
      <c r="Z97">
        <v>0</v>
      </c>
      <c r="AA97">
        <v>0</v>
      </c>
      <c r="AB97">
        <v>0.11</v>
      </c>
      <c r="AC97">
        <v>0</v>
      </c>
      <c r="AD97">
        <f t="shared" si="7"/>
        <v>0</v>
      </c>
      <c r="AE97">
        <v>9</v>
      </c>
    </row>
    <row r="98" spans="23:50" x14ac:dyDescent="0.25">
      <c r="W98">
        <v>166</v>
      </c>
      <c r="X98">
        <v>9</v>
      </c>
      <c r="Y98">
        <v>0</v>
      </c>
      <c r="Z98">
        <v>0</v>
      </c>
      <c r="AA98">
        <v>0</v>
      </c>
      <c r="AB98">
        <v>0.11</v>
      </c>
      <c r="AC98">
        <v>0</v>
      </c>
      <c r="AD98">
        <f t="shared" si="7"/>
        <v>0</v>
      </c>
      <c r="AE98">
        <v>9</v>
      </c>
    </row>
    <row r="99" spans="23:50" x14ac:dyDescent="0.25">
      <c r="W99">
        <v>167</v>
      </c>
      <c r="X99">
        <v>9</v>
      </c>
      <c r="Y99">
        <v>0</v>
      </c>
      <c r="Z99">
        <v>0</v>
      </c>
      <c r="AA99">
        <v>0</v>
      </c>
      <c r="AB99">
        <v>0.11</v>
      </c>
      <c r="AC99">
        <v>0</v>
      </c>
      <c r="AD99">
        <f t="shared" si="7"/>
        <v>0</v>
      </c>
      <c r="AE99">
        <v>9</v>
      </c>
    </row>
    <row r="100" spans="23:50" x14ac:dyDescent="0.25">
      <c r="W100">
        <v>168</v>
      </c>
      <c r="X100">
        <v>9</v>
      </c>
      <c r="Y100">
        <v>0</v>
      </c>
      <c r="Z100">
        <v>0</v>
      </c>
      <c r="AA100">
        <v>0</v>
      </c>
      <c r="AB100">
        <v>0.11</v>
      </c>
      <c r="AC100">
        <v>0</v>
      </c>
      <c r="AD100">
        <f t="shared" si="7"/>
        <v>0</v>
      </c>
      <c r="AE100">
        <v>9</v>
      </c>
    </row>
    <row r="101" spans="23:50" x14ac:dyDescent="0.25">
      <c r="W101">
        <v>169</v>
      </c>
      <c r="X101">
        <v>9</v>
      </c>
      <c r="Y101">
        <v>0</v>
      </c>
      <c r="Z101">
        <v>0</v>
      </c>
      <c r="AA101">
        <v>0</v>
      </c>
      <c r="AB101">
        <v>0.11</v>
      </c>
      <c r="AC101">
        <v>0</v>
      </c>
      <c r="AD101">
        <f t="shared" si="7"/>
        <v>0</v>
      </c>
      <c r="AE101">
        <v>9</v>
      </c>
    </row>
    <row r="107" spans="23:50" x14ac:dyDescent="0.25">
      <c r="W107" s="3" t="s">
        <v>39</v>
      </c>
      <c r="X107" s="3"/>
      <c r="Y107" s="3"/>
      <c r="Z107" s="3"/>
      <c r="AA107" s="3"/>
      <c r="AB107" s="3"/>
      <c r="AC107" s="3"/>
      <c r="AD107" s="3"/>
      <c r="AG107" s="3" t="s">
        <v>40</v>
      </c>
      <c r="AH107" s="3"/>
      <c r="AI107" s="3"/>
      <c r="AJ107" s="3"/>
      <c r="AK107" s="3"/>
      <c r="AL107" s="3"/>
      <c r="AM107" s="3"/>
      <c r="AN107" s="3"/>
      <c r="AQ107" s="3" t="s">
        <v>41</v>
      </c>
      <c r="AR107" s="3"/>
      <c r="AS107" s="3"/>
      <c r="AT107" s="3"/>
      <c r="AU107" s="3"/>
      <c r="AV107" s="3"/>
      <c r="AW107" s="3"/>
      <c r="AX107" s="3"/>
    </row>
    <row r="108" spans="23:50" x14ac:dyDescent="0.25">
      <c r="W108" t="s">
        <v>2</v>
      </c>
      <c r="X108" t="s">
        <v>3</v>
      </c>
      <c r="Y108" t="s">
        <v>3</v>
      </c>
      <c r="Z108" t="s">
        <v>4</v>
      </c>
      <c r="AA108" t="s">
        <v>5</v>
      </c>
      <c r="AB108" t="s">
        <v>6</v>
      </c>
      <c r="AC108" t="s">
        <v>7</v>
      </c>
      <c r="AD108" t="s">
        <v>8</v>
      </c>
      <c r="AG108" t="s">
        <v>2</v>
      </c>
      <c r="AH108" t="s">
        <v>3</v>
      </c>
      <c r="AI108" t="s">
        <v>3</v>
      </c>
      <c r="AJ108" t="s">
        <v>4</v>
      </c>
      <c r="AK108" t="s">
        <v>5</v>
      </c>
      <c r="AL108" t="s">
        <v>6</v>
      </c>
      <c r="AM108" t="s">
        <v>7</v>
      </c>
      <c r="AN108" t="s">
        <v>8</v>
      </c>
      <c r="AQ108" t="s">
        <v>2</v>
      </c>
      <c r="AR108" t="s">
        <v>3</v>
      </c>
      <c r="AS108" t="s">
        <v>3</v>
      </c>
      <c r="AT108" t="s">
        <v>4</v>
      </c>
      <c r="AU108" t="s">
        <v>5</v>
      </c>
      <c r="AV108" t="s">
        <v>6</v>
      </c>
      <c r="AW108" t="s">
        <v>7</v>
      </c>
      <c r="AX108" t="s">
        <v>8</v>
      </c>
    </row>
    <row r="109" spans="23:50" x14ac:dyDescent="0.25">
      <c r="W109" t="s">
        <v>9</v>
      </c>
      <c r="X109" t="s">
        <v>10</v>
      </c>
      <c r="Y109" t="s">
        <v>11</v>
      </c>
      <c r="Z109" t="s">
        <v>10</v>
      </c>
      <c r="AA109" t="s">
        <v>12</v>
      </c>
      <c r="AB109" t="s">
        <v>13</v>
      </c>
      <c r="AC109" t="s">
        <v>13</v>
      </c>
      <c r="AD109" t="s">
        <v>10</v>
      </c>
      <c r="AG109" t="s">
        <v>9</v>
      </c>
      <c r="AH109" t="s">
        <v>10</v>
      </c>
      <c r="AI109" t="s">
        <v>11</v>
      </c>
      <c r="AJ109" t="s">
        <v>10</v>
      </c>
      <c r="AK109" t="s">
        <v>12</v>
      </c>
      <c r="AL109" t="s">
        <v>13</v>
      </c>
      <c r="AM109" t="s">
        <v>13</v>
      </c>
      <c r="AN109" t="s">
        <v>10</v>
      </c>
      <c r="AQ109" t="s">
        <v>9</v>
      </c>
      <c r="AR109" t="s">
        <v>10</v>
      </c>
      <c r="AS109" t="s">
        <v>11</v>
      </c>
      <c r="AT109" t="s">
        <v>10</v>
      </c>
      <c r="AU109" t="s">
        <v>12</v>
      </c>
      <c r="AV109" t="s">
        <v>13</v>
      </c>
      <c r="AW109" t="s">
        <v>13</v>
      </c>
      <c r="AX109" t="s">
        <v>10</v>
      </c>
    </row>
    <row r="110" spans="23:50" x14ac:dyDescent="0.25">
      <c r="W110" t="s">
        <v>14</v>
      </c>
      <c r="X110" t="s">
        <v>15</v>
      </c>
      <c r="Y110" t="s">
        <v>16</v>
      </c>
      <c r="Z110" t="s">
        <v>15</v>
      </c>
      <c r="AA110" t="s">
        <v>17</v>
      </c>
      <c r="AB110" t="s">
        <v>17</v>
      </c>
      <c r="AC110" t="s">
        <v>17</v>
      </c>
      <c r="AD110" t="s">
        <v>15</v>
      </c>
      <c r="AG110" t="s">
        <v>14</v>
      </c>
      <c r="AH110" t="s">
        <v>15</v>
      </c>
      <c r="AI110" t="s">
        <v>16</v>
      </c>
      <c r="AJ110" t="s">
        <v>15</v>
      </c>
      <c r="AK110" t="s">
        <v>17</v>
      </c>
      <c r="AL110" t="s">
        <v>17</v>
      </c>
      <c r="AM110" t="s">
        <v>17</v>
      </c>
      <c r="AN110" t="s">
        <v>15</v>
      </c>
      <c r="AQ110" t="s">
        <v>14</v>
      </c>
      <c r="AR110" t="s">
        <v>15</v>
      </c>
      <c r="AS110" t="s">
        <v>16</v>
      </c>
      <c r="AT110" t="s">
        <v>15</v>
      </c>
      <c r="AU110" t="s">
        <v>17</v>
      </c>
      <c r="AV110" t="s">
        <v>17</v>
      </c>
      <c r="AW110" t="s">
        <v>17</v>
      </c>
      <c r="AX110" t="s">
        <v>15</v>
      </c>
    </row>
    <row r="111" spans="23:50" x14ac:dyDescent="0.25">
      <c r="W111">
        <v>0</v>
      </c>
      <c r="X111">
        <v>9</v>
      </c>
      <c r="Y111">
        <v>0</v>
      </c>
      <c r="Z111">
        <v>0</v>
      </c>
      <c r="AA111">
        <v>0</v>
      </c>
      <c r="AB111">
        <v>0.11</v>
      </c>
      <c r="AC111">
        <v>0</v>
      </c>
      <c r="AD111">
        <v>0</v>
      </c>
      <c r="AG111">
        <v>0</v>
      </c>
      <c r="AH111">
        <v>9</v>
      </c>
      <c r="AI111">
        <v>0</v>
      </c>
      <c r="AJ111">
        <v>0</v>
      </c>
      <c r="AK111">
        <v>0</v>
      </c>
      <c r="AL111">
        <v>0.11</v>
      </c>
      <c r="AM111">
        <v>0</v>
      </c>
      <c r="AN111">
        <v>0</v>
      </c>
      <c r="AQ111">
        <v>0</v>
      </c>
      <c r="AR111">
        <v>9</v>
      </c>
      <c r="AS111">
        <v>0</v>
      </c>
      <c r="AT111">
        <v>0</v>
      </c>
      <c r="AU111">
        <v>0</v>
      </c>
      <c r="AV111">
        <v>0.11</v>
      </c>
      <c r="AW111">
        <v>0</v>
      </c>
      <c r="AX111">
        <v>0</v>
      </c>
    </row>
    <row r="112" spans="23:50" x14ac:dyDescent="0.25">
      <c r="W112">
        <v>140</v>
      </c>
      <c r="X112">
        <v>9</v>
      </c>
      <c r="Y112">
        <v>0</v>
      </c>
      <c r="Z112">
        <v>0</v>
      </c>
      <c r="AA112">
        <v>0</v>
      </c>
      <c r="AB112">
        <v>0.11</v>
      </c>
      <c r="AC112">
        <v>0</v>
      </c>
      <c r="AD112">
        <v>9</v>
      </c>
      <c r="AG112">
        <v>149</v>
      </c>
      <c r="AH112">
        <v>9</v>
      </c>
      <c r="AI112">
        <v>0</v>
      </c>
      <c r="AJ112">
        <v>0</v>
      </c>
      <c r="AK112">
        <v>0</v>
      </c>
      <c r="AL112">
        <v>0.11</v>
      </c>
      <c r="AM112">
        <v>0</v>
      </c>
      <c r="AN112">
        <v>9</v>
      </c>
      <c r="AQ112">
        <v>148</v>
      </c>
      <c r="AR112">
        <v>9</v>
      </c>
      <c r="AS112">
        <v>0</v>
      </c>
      <c r="AT112">
        <v>0</v>
      </c>
      <c r="AU112">
        <v>0</v>
      </c>
      <c r="AV112">
        <v>0.11</v>
      </c>
      <c r="AW112">
        <v>0</v>
      </c>
      <c r="AX112">
        <v>9</v>
      </c>
    </row>
    <row r="113" spans="23:50" x14ac:dyDescent="0.25">
      <c r="W113">
        <v>141</v>
      </c>
      <c r="X113">
        <v>9</v>
      </c>
      <c r="Y113">
        <v>0</v>
      </c>
      <c r="Z113">
        <v>0</v>
      </c>
      <c r="AA113">
        <v>0</v>
      </c>
      <c r="AB113">
        <v>0.11</v>
      </c>
      <c r="AC113">
        <v>0</v>
      </c>
      <c r="AD113">
        <v>8.7074874022668105</v>
      </c>
      <c r="AG113">
        <v>150</v>
      </c>
      <c r="AH113">
        <v>9</v>
      </c>
      <c r="AI113">
        <v>0</v>
      </c>
      <c r="AJ113">
        <v>0</v>
      </c>
      <c r="AK113">
        <v>0</v>
      </c>
      <c r="AL113">
        <v>0.11</v>
      </c>
      <c r="AM113">
        <v>0</v>
      </c>
      <c r="AN113">
        <v>8.7074874022668105</v>
      </c>
      <c r="AQ113">
        <v>149</v>
      </c>
      <c r="AR113">
        <v>9</v>
      </c>
      <c r="AS113">
        <v>0</v>
      </c>
      <c r="AT113">
        <v>0</v>
      </c>
      <c r="AU113">
        <v>0</v>
      </c>
      <c r="AV113">
        <v>0.11</v>
      </c>
      <c r="AW113">
        <v>0</v>
      </c>
      <c r="AX113">
        <v>8.7074874022668105</v>
      </c>
    </row>
    <row r="114" spans="23:50" x14ac:dyDescent="0.25">
      <c r="W114">
        <v>142</v>
      </c>
      <c r="X114">
        <v>9</v>
      </c>
      <c r="Y114">
        <v>0</v>
      </c>
      <c r="Z114">
        <v>0</v>
      </c>
      <c r="AA114">
        <v>0</v>
      </c>
      <c r="AB114">
        <v>0.11</v>
      </c>
      <c r="AC114">
        <v>0</v>
      </c>
      <c r="AD114">
        <v>7.6677323584975916</v>
      </c>
      <c r="AG114">
        <v>151</v>
      </c>
      <c r="AH114">
        <v>9</v>
      </c>
      <c r="AI114">
        <v>0</v>
      </c>
      <c r="AJ114">
        <v>0</v>
      </c>
      <c r="AK114">
        <v>0</v>
      </c>
      <c r="AL114">
        <v>0.11</v>
      </c>
      <c r="AM114">
        <v>0</v>
      </c>
      <c r="AN114">
        <v>7.6677323584975916</v>
      </c>
      <c r="AQ114">
        <v>150</v>
      </c>
      <c r="AR114">
        <v>9</v>
      </c>
      <c r="AS114">
        <v>0</v>
      </c>
      <c r="AT114">
        <v>0</v>
      </c>
      <c r="AU114">
        <v>0</v>
      </c>
      <c r="AV114">
        <v>0.11</v>
      </c>
      <c r="AW114">
        <v>0</v>
      </c>
      <c r="AX114">
        <v>7.6677323584975916</v>
      </c>
    </row>
    <row r="115" spans="23:50" x14ac:dyDescent="0.25">
      <c r="W115">
        <v>143</v>
      </c>
      <c r="X115">
        <v>9</v>
      </c>
      <c r="Y115">
        <v>0</v>
      </c>
      <c r="Z115">
        <v>0</v>
      </c>
      <c r="AA115">
        <v>0</v>
      </c>
      <c r="AB115">
        <v>0.11</v>
      </c>
      <c r="AC115">
        <v>0</v>
      </c>
      <c r="AD115">
        <v>7.8578892281400501</v>
      </c>
      <c r="AG115">
        <v>152</v>
      </c>
      <c r="AH115">
        <v>9</v>
      </c>
      <c r="AI115">
        <v>0</v>
      </c>
      <c r="AJ115">
        <v>0</v>
      </c>
      <c r="AK115">
        <v>0</v>
      </c>
      <c r="AL115">
        <v>0.11</v>
      </c>
      <c r="AM115">
        <v>0</v>
      </c>
      <c r="AN115">
        <v>7.8578892281400501</v>
      </c>
      <c r="AQ115">
        <v>151</v>
      </c>
      <c r="AR115">
        <v>9</v>
      </c>
      <c r="AS115">
        <v>0</v>
      </c>
      <c r="AT115">
        <v>0</v>
      </c>
      <c r="AU115">
        <v>0</v>
      </c>
      <c r="AV115">
        <v>0.11</v>
      </c>
      <c r="AW115">
        <v>0</v>
      </c>
      <c r="AX115">
        <v>7.8578892281400501</v>
      </c>
    </row>
    <row r="116" spans="23:50" x14ac:dyDescent="0.25">
      <c r="W116">
        <v>144</v>
      </c>
      <c r="X116">
        <v>9</v>
      </c>
      <c r="Y116">
        <v>0</v>
      </c>
      <c r="Z116">
        <v>0</v>
      </c>
      <c r="AA116">
        <v>0</v>
      </c>
      <c r="AB116">
        <v>0.11</v>
      </c>
      <c r="AC116">
        <v>0</v>
      </c>
      <c r="AD116">
        <v>10.619062018515605</v>
      </c>
      <c r="AG116">
        <v>153</v>
      </c>
      <c r="AH116">
        <v>9</v>
      </c>
      <c r="AI116">
        <v>0</v>
      </c>
      <c r="AJ116">
        <v>0</v>
      </c>
      <c r="AK116">
        <v>0</v>
      </c>
      <c r="AL116">
        <v>0.11</v>
      </c>
      <c r="AM116">
        <v>0</v>
      </c>
      <c r="AN116">
        <v>10.619062018515605</v>
      </c>
      <c r="AQ116">
        <v>152</v>
      </c>
      <c r="AR116">
        <v>9</v>
      </c>
      <c r="AS116">
        <v>0</v>
      </c>
      <c r="AT116">
        <v>0</v>
      </c>
      <c r="AU116">
        <v>0</v>
      </c>
      <c r="AV116">
        <v>0.11</v>
      </c>
      <c r="AW116">
        <v>0</v>
      </c>
      <c r="AX116">
        <v>10.619062018515605</v>
      </c>
    </row>
    <row r="117" spans="23:50" x14ac:dyDescent="0.25">
      <c r="W117">
        <v>145</v>
      </c>
      <c r="X117">
        <v>9</v>
      </c>
      <c r="Y117">
        <v>0</v>
      </c>
      <c r="Z117">
        <v>0</v>
      </c>
      <c r="AA117">
        <v>0</v>
      </c>
      <c r="AB117">
        <v>0.11</v>
      </c>
      <c r="AC117">
        <v>0</v>
      </c>
      <c r="AD117">
        <v>13.174927096173157</v>
      </c>
      <c r="AG117">
        <v>154</v>
      </c>
      <c r="AH117">
        <v>9</v>
      </c>
      <c r="AI117">
        <v>0</v>
      </c>
      <c r="AJ117">
        <v>0</v>
      </c>
      <c r="AK117">
        <v>0</v>
      </c>
      <c r="AL117">
        <v>0.11</v>
      </c>
      <c r="AM117">
        <v>0</v>
      </c>
      <c r="AN117">
        <v>13.174927096173157</v>
      </c>
      <c r="AQ117">
        <v>153</v>
      </c>
      <c r="AR117">
        <v>9</v>
      </c>
      <c r="AS117">
        <v>0</v>
      </c>
      <c r="AT117">
        <v>0</v>
      </c>
      <c r="AU117">
        <v>0</v>
      </c>
      <c r="AV117">
        <v>0.11</v>
      </c>
      <c r="AW117">
        <v>0</v>
      </c>
      <c r="AX117">
        <v>13.174927096173157</v>
      </c>
    </row>
    <row r="118" spans="23:50" x14ac:dyDescent="0.25">
      <c r="W118">
        <v>146</v>
      </c>
      <c r="X118">
        <v>9</v>
      </c>
      <c r="Y118">
        <v>0</v>
      </c>
      <c r="Z118">
        <v>0</v>
      </c>
      <c r="AA118">
        <v>0</v>
      </c>
      <c r="AB118">
        <v>0.11</v>
      </c>
      <c r="AC118">
        <v>0</v>
      </c>
      <c r="AD118">
        <v>12.200123270143585</v>
      </c>
      <c r="AG118">
        <v>155</v>
      </c>
      <c r="AH118">
        <v>9</v>
      </c>
      <c r="AI118">
        <v>0</v>
      </c>
      <c r="AJ118">
        <v>0</v>
      </c>
      <c r="AK118">
        <v>0</v>
      </c>
      <c r="AL118">
        <v>0.11</v>
      </c>
      <c r="AM118">
        <v>0</v>
      </c>
      <c r="AN118">
        <v>12.200123270143585</v>
      </c>
      <c r="AQ118">
        <v>154</v>
      </c>
      <c r="AR118">
        <v>9</v>
      </c>
      <c r="AS118">
        <v>0</v>
      </c>
      <c r="AT118">
        <v>0</v>
      </c>
      <c r="AU118">
        <v>0</v>
      </c>
      <c r="AV118">
        <v>0.11</v>
      </c>
      <c r="AW118">
        <v>0</v>
      </c>
      <c r="AX118">
        <v>12.200123270143585</v>
      </c>
    </row>
    <row r="119" spans="23:50" x14ac:dyDescent="0.25">
      <c r="W119">
        <v>147</v>
      </c>
      <c r="X119">
        <v>9</v>
      </c>
      <c r="Y119">
        <v>0</v>
      </c>
      <c r="Z119">
        <v>0</v>
      </c>
      <c r="AA119">
        <v>0</v>
      </c>
      <c r="AB119">
        <v>0.11</v>
      </c>
      <c r="AC119">
        <v>0</v>
      </c>
      <c r="AD119">
        <v>9</v>
      </c>
      <c r="AG119">
        <v>156</v>
      </c>
      <c r="AH119">
        <v>9</v>
      </c>
      <c r="AI119">
        <v>0</v>
      </c>
      <c r="AJ119">
        <v>0</v>
      </c>
      <c r="AK119">
        <v>0</v>
      </c>
      <c r="AL119">
        <v>0.11</v>
      </c>
      <c r="AM119">
        <v>0</v>
      </c>
      <c r="AN119">
        <v>9</v>
      </c>
      <c r="AQ119">
        <v>155</v>
      </c>
      <c r="AR119">
        <v>9</v>
      </c>
      <c r="AS119">
        <v>0</v>
      </c>
      <c r="AT119">
        <v>0</v>
      </c>
      <c r="AU119">
        <v>0</v>
      </c>
      <c r="AV119">
        <v>0.11</v>
      </c>
      <c r="AW119">
        <v>0</v>
      </c>
      <c r="AX119">
        <v>9</v>
      </c>
    </row>
    <row r="120" spans="23:50" x14ac:dyDescent="0.25">
      <c r="W120">
        <v>148</v>
      </c>
      <c r="X120">
        <v>9</v>
      </c>
      <c r="Y120">
        <v>0</v>
      </c>
      <c r="Z120">
        <v>0</v>
      </c>
      <c r="AA120">
        <v>0</v>
      </c>
      <c r="AB120">
        <v>0.11</v>
      </c>
      <c r="AC120">
        <v>0</v>
      </c>
      <c r="AD120">
        <v>7.4423849287206458</v>
      </c>
      <c r="AG120">
        <v>157</v>
      </c>
      <c r="AH120">
        <v>9</v>
      </c>
      <c r="AI120">
        <v>0</v>
      </c>
      <c r="AJ120">
        <v>0</v>
      </c>
      <c r="AK120">
        <v>0</v>
      </c>
      <c r="AL120">
        <v>0.11</v>
      </c>
      <c r="AM120">
        <v>0</v>
      </c>
      <c r="AN120">
        <v>7.4423849287206458</v>
      </c>
      <c r="AQ120">
        <v>156</v>
      </c>
      <c r="AR120">
        <v>9</v>
      </c>
      <c r="AS120">
        <v>0</v>
      </c>
      <c r="AT120">
        <v>0</v>
      </c>
      <c r="AU120">
        <v>0</v>
      </c>
      <c r="AV120">
        <v>0.11</v>
      </c>
      <c r="AW120">
        <v>0</v>
      </c>
      <c r="AX120">
        <v>7.4423849287206458</v>
      </c>
    </row>
    <row r="121" spans="23:50" x14ac:dyDescent="0.25">
      <c r="W121">
        <v>149</v>
      </c>
      <c r="X121">
        <v>9</v>
      </c>
      <c r="Y121">
        <v>0</v>
      </c>
      <c r="Z121">
        <v>0</v>
      </c>
      <c r="AA121">
        <v>0</v>
      </c>
      <c r="AB121">
        <v>0.11</v>
      </c>
      <c r="AC121">
        <v>0</v>
      </c>
      <c r="AD121">
        <v>8.2096348228928928</v>
      </c>
      <c r="AG121">
        <v>158</v>
      </c>
      <c r="AH121">
        <v>9</v>
      </c>
      <c r="AI121">
        <v>0</v>
      </c>
      <c r="AJ121">
        <v>0</v>
      </c>
      <c r="AK121">
        <v>0</v>
      </c>
      <c r="AL121">
        <v>0.11</v>
      </c>
      <c r="AM121">
        <v>0</v>
      </c>
      <c r="AN121">
        <v>8.2096348228928928</v>
      </c>
      <c r="AQ121">
        <v>157</v>
      </c>
      <c r="AR121">
        <v>9</v>
      </c>
      <c r="AS121">
        <v>0</v>
      </c>
      <c r="AT121">
        <v>0</v>
      </c>
      <c r="AU121">
        <v>0</v>
      </c>
      <c r="AV121">
        <v>0.11</v>
      </c>
      <c r="AW121">
        <v>0</v>
      </c>
      <c r="AX121">
        <v>8.2096348228928928</v>
      </c>
    </row>
    <row r="122" spans="23:50" x14ac:dyDescent="0.25">
      <c r="W122">
        <v>150</v>
      </c>
      <c r="X122">
        <v>9</v>
      </c>
      <c r="Y122">
        <v>0</v>
      </c>
      <c r="Z122">
        <v>0</v>
      </c>
      <c r="AA122">
        <v>0</v>
      </c>
      <c r="AB122">
        <v>0.11</v>
      </c>
      <c r="AC122">
        <v>0</v>
      </c>
      <c r="AD122">
        <v>8.9584949626089792</v>
      </c>
      <c r="AG122">
        <v>159</v>
      </c>
      <c r="AH122">
        <v>9</v>
      </c>
      <c r="AI122">
        <v>0</v>
      </c>
      <c r="AJ122">
        <v>0</v>
      </c>
      <c r="AK122">
        <v>0</v>
      </c>
      <c r="AL122">
        <v>0.11</v>
      </c>
      <c r="AM122">
        <v>0</v>
      </c>
      <c r="AN122">
        <v>8.9584949626089792</v>
      </c>
      <c r="AQ122">
        <v>158</v>
      </c>
      <c r="AR122">
        <v>9</v>
      </c>
      <c r="AS122">
        <v>0</v>
      </c>
      <c r="AT122">
        <v>0</v>
      </c>
      <c r="AU122">
        <v>0</v>
      </c>
      <c r="AV122">
        <v>0.11</v>
      </c>
      <c r="AW122">
        <v>0</v>
      </c>
      <c r="AX122">
        <v>8.9584949626089792</v>
      </c>
    </row>
    <row r="123" spans="23:50" x14ac:dyDescent="0.25">
      <c r="W123">
        <v>151</v>
      </c>
      <c r="X123">
        <v>9</v>
      </c>
      <c r="Y123">
        <v>0</v>
      </c>
      <c r="Z123">
        <v>0</v>
      </c>
      <c r="AA123">
        <v>0</v>
      </c>
      <c r="AB123">
        <v>0.11</v>
      </c>
      <c r="AC123">
        <v>0</v>
      </c>
      <c r="AD123">
        <v>9</v>
      </c>
      <c r="AG123">
        <v>160</v>
      </c>
      <c r="AH123">
        <v>9</v>
      </c>
      <c r="AI123">
        <v>0</v>
      </c>
      <c r="AJ123">
        <v>0</v>
      </c>
      <c r="AK123">
        <v>0</v>
      </c>
      <c r="AL123">
        <v>0.11</v>
      </c>
      <c r="AM123">
        <v>0</v>
      </c>
      <c r="AN123">
        <v>9</v>
      </c>
      <c r="AQ123">
        <v>159</v>
      </c>
      <c r="AR123">
        <v>9</v>
      </c>
      <c r="AS123">
        <v>0</v>
      </c>
      <c r="AT123">
        <v>0</v>
      </c>
      <c r="AU123">
        <v>0</v>
      </c>
      <c r="AV123">
        <v>0.11</v>
      </c>
      <c r="AW123">
        <v>0</v>
      </c>
      <c r="AX123">
        <v>9</v>
      </c>
    </row>
    <row r="124" spans="23:50" x14ac:dyDescent="0.25">
      <c r="W124">
        <v>152</v>
      </c>
      <c r="X124">
        <v>9</v>
      </c>
      <c r="Y124">
        <v>0</v>
      </c>
      <c r="Z124">
        <v>0</v>
      </c>
      <c r="AA124">
        <v>0</v>
      </c>
      <c r="AB124">
        <v>0.11</v>
      </c>
      <c r="AC124">
        <v>0</v>
      </c>
      <c r="AD124">
        <v>9</v>
      </c>
      <c r="AG124">
        <v>161</v>
      </c>
      <c r="AH124">
        <v>9</v>
      </c>
      <c r="AI124">
        <v>0</v>
      </c>
      <c r="AJ124">
        <v>0</v>
      </c>
      <c r="AK124">
        <v>0</v>
      </c>
      <c r="AL124">
        <v>0.11</v>
      </c>
      <c r="AM124">
        <v>0</v>
      </c>
      <c r="AN124">
        <v>9</v>
      </c>
      <c r="AQ124">
        <v>160</v>
      </c>
      <c r="AR124">
        <v>9</v>
      </c>
      <c r="AS124">
        <v>0</v>
      </c>
      <c r="AT124">
        <v>0</v>
      </c>
      <c r="AU124">
        <v>0</v>
      </c>
      <c r="AV124">
        <v>0.11</v>
      </c>
      <c r="AW124">
        <v>0</v>
      </c>
      <c r="AX124">
        <v>9</v>
      </c>
    </row>
    <row r="125" spans="23:50" x14ac:dyDescent="0.25">
      <c r="W125">
        <v>153</v>
      </c>
      <c r="X125">
        <v>9</v>
      </c>
      <c r="Y125">
        <v>0</v>
      </c>
      <c r="Z125">
        <v>0</v>
      </c>
      <c r="AA125">
        <v>0</v>
      </c>
      <c r="AB125">
        <v>0.11</v>
      </c>
      <c r="AC125">
        <v>0</v>
      </c>
      <c r="AD125">
        <v>9</v>
      </c>
      <c r="AG125">
        <v>162</v>
      </c>
      <c r="AH125">
        <v>9</v>
      </c>
      <c r="AI125">
        <v>0</v>
      </c>
      <c r="AJ125">
        <v>0</v>
      </c>
      <c r="AK125">
        <v>0</v>
      </c>
      <c r="AL125">
        <v>0.11</v>
      </c>
      <c r="AM125">
        <v>0</v>
      </c>
      <c r="AN125">
        <v>9</v>
      </c>
      <c r="AQ125">
        <v>161</v>
      </c>
      <c r="AR125">
        <v>9</v>
      </c>
      <c r="AS125">
        <v>0</v>
      </c>
      <c r="AT125">
        <v>0</v>
      </c>
      <c r="AU125">
        <v>0</v>
      </c>
      <c r="AV125">
        <v>0.11</v>
      </c>
      <c r="AW125">
        <v>0</v>
      </c>
      <c r="AX125">
        <v>9</v>
      </c>
    </row>
    <row r="126" spans="23:50" x14ac:dyDescent="0.25">
      <c r="W126">
        <v>154</v>
      </c>
      <c r="X126">
        <v>9</v>
      </c>
      <c r="Y126">
        <v>0</v>
      </c>
      <c r="Z126">
        <v>0</v>
      </c>
      <c r="AA126">
        <v>0</v>
      </c>
      <c r="AB126">
        <v>0.11</v>
      </c>
      <c r="AC126">
        <v>0</v>
      </c>
      <c r="AD126">
        <v>9</v>
      </c>
      <c r="AG126">
        <v>163</v>
      </c>
      <c r="AH126">
        <v>9</v>
      </c>
      <c r="AI126">
        <v>0</v>
      </c>
      <c r="AJ126">
        <v>0</v>
      </c>
      <c r="AK126">
        <v>0</v>
      </c>
      <c r="AL126">
        <v>0.11</v>
      </c>
      <c r="AM126">
        <v>0</v>
      </c>
      <c r="AN126">
        <v>9</v>
      </c>
      <c r="AQ126">
        <v>162</v>
      </c>
      <c r="AR126">
        <v>9</v>
      </c>
      <c r="AS126">
        <v>0</v>
      </c>
      <c r="AT126">
        <v>0</v>
      </c>
      <c r="AU126">
        <v>0</v>
      </c>
      <c r="AV126">
        <v>0.11</v>
      </c>
      <c r="AW126">
        <v>0</v>
      </c>
      <c r="AX126">
        <v>9</v>
      </c>
    </row>
    <row r="127" spans="23:50" x14ac:dyDescent="0.25">
      <c r="W127">
        <v>155</v>
      </c>
      <c r="X127">
        <v>9</v>
      </c>
      <c r="Y127">
        <v>0</v>
      </c>
      <c r="Z127">
        <v>0</v>
      </c>
      <c r="AA127">
        <v>0</v>
      </c>
      <c r="AB127">
        <v>0.11</v>
      </c>
      <c r="AC127">
        <v>0</v>
      </c>
      <c r="AD127">
        <v>9</v>
      </c>
      <c r="AG127">
        <v>164</v>
      </c>
      <c r="AH127">
        <v>9</v>
      </c>
      <c r="AI127">
        <v>0</v>
      </c>
      <c r="AJ127">
        <v>0</v>
      </c>
      <c r="AK127">
        <v>0</v>
      </c>
      <c r="AL127">
        <v>0.11</v>
      </c>
      <c r="AM127">
        <v>0</v>
      </c>
      <c r="AN127">
        <v>9</v>
      </c>
      <c r="AQ127">
        <v>163</v>
      </c>
      <c r="AR127">
        <v>9</v>
      </c>
      <c r="AS127">
        <v>0</v>
      </c>
      <c r="AT127">
        <v>0</v>
      </c>
      <c r="AU127">
        <v>0</v>
      </c>
      <c r="AV127">
        <v>0.11</v>
      </c>
      <c r="AW127">
        <v>0</v>
      </c>
      <c r="AX127">
        <v>9</v>
      </c>
    </row>
    <row r="128" spans="23:50" x14ac:dyDescent="0.25">
      <c r="W128">
        <v>156</v>
      </c>
      <c r="X128">
        <v>9</v>
      </c>
      <c r="Y128">
        <v>0</v>
      </c>
      <c r="Z128">
        <v>0</v>
      </c>
      <c r="AA128">
        <v>0</v>
      </c>
      <c r="AB128">
        <v>0.11</v>
      </c>
      <c r="AC128">
        <v>0</v>
      </c>
      <c r="AD128">
        <v>9</v>
      </c>
      <c r="AG128">
        <v>165</v>
      </c>
      <c r="AH128">
        <v>9</v>
      </c>
      <c r="AI128">
        <v>0</v>
      </c>
      <c r="AJ128">
        <v>0</v>
      </c>
      <c r="AK128">
        <v>0</v>
      </c>
      <c r="AL128">
        <v>0.11</v>
      </c>
      <c r="AM128">
        <v>0</v>
      </c>
      <c r="AN128">
        <v>9</v>
      </c>
      <c r="AQ128">
        <v>164</v>
      </c>
      <c r="AR128">
        <v>9</v>
      </c>
      <c r="AS128">
        <v>0</v>
      </c>
      <c r="AT128">
        <v>0</v>
      </c>
      <c r="AU128">
        <v>0</v>
      </c>
      <c r="AV128">
        <v>0.11</v>
      </c>
      <c r="AW128">
        <v>0</v>
      </c>
      <c r="AX128">
        <v>9</v>
      </c>
    </row>
    <row r="129" spans="23:50" x14ac:dyDescent="0.25">
      <c r="W129">
        <v>157</v>
      </c>
      <c r="X129">
        <v>9</v>
      </c>
      <c r="Y129">
        <v>0</v>
      </c>
      <c r="Z129">
        <v>0</v>
      </c>
      <c r="AA129">
        <v>0</v>
      </c>
      <c r="AB129">
        <v>0.11</v>
      </c>
      <c r="AC129">
        <v>0</v>
      </c>
      <c r="AD129">
        <v>9</v>
      </c>
      <c r="AG129">
        <v>166</v>
      </c>
      <c r="AH129">
        <v>9</v>
      </c>
      <c r="AI129">
        <v>0</v>
      </c>
      <c r="AJ129">
        <v>0</v>
      </c>
      <c r="AK129">
        <v>0</v>
      </c>
      <c r="AL129">
        <v>0.11</v>
      </c>
      <c r="AM129">
        <v>0</v>
      </c>
      <c r="AN129">
        <v>9</v>
      </c>
      <c r="AQ129">
        <v>165</v>
      </c>
      <c r="AR129">
        <v>9</v>
      </c>
      <c r="AS129">
        <v>0</v>
      </c>
      <c r="AT129">
        <v>0</v>
      </c>
      <c r="AU129">
        <v>0</v>
      </c>
      <c r="AV129">
        <v>0.11</v>
      </c>
      <c r="AW129">
        <v>0</v>
      </c>
      <c r="AX129">
        <v>9</v>
      </c>
    </row>
    <row r="130" spans="23:50" x14ac:dyDescent="0.25">
      <c r="W130">
        <v>158</v>
      </c>
      <c r="X130">
        <v>9</v>
      </c>
      <c r="Y130">
        <v>0</v>
      </c>
      <c r="Z130">
        <v>0</v>
      </c>
      <c r="AA130">
        <v>0</v>
      </c>
      <c r="AB130">
        <v>0.11</v>
      </c>
      <c r="AC130">
        <v>0</v>
      </c>
      <c r="AD130">
        <v>9</v>
      </c>
      <c r="AG130">
        <v>167</v>
      </c>
      <c r="AH130">
        <v>9</v>
      </c>
      <c r="AI130">
        <v>0</v>
      </c>
      <c r="AJ130">
        <v>0</v>
      </c>
      <c r="AK130">
        <v>0</v>
      </c>
      <c r="AL130">
        <v>0.11</v>
      </c>
      <c r="AM130">
        <v>0</v>
      </c>
      <c r="AN130">
        <v>9</v>
      </c>
      <c r="AQ130">
        <v>166</v>
      </c>
      <c r="AR130">
        <v>9</v>
      </c>
      <c r="AS130">
        <v>0</v>
      </c>
      <c r="AT130">
        <v>0</v>
      </c>
      <c r="AU130">
        <v>0</v>
      </c>
      <c r="AV130">
        <v>0.11</v>
      </c>
      <c r="AW130">
        <v>0</v>
      </c>
      <c r="AX130">
        <v>9</v>
      </c>
    </row>
    <row r="131" spans="23:50" x14ac:dyDescent="0.25">
      <c r="W131">
        <v>159</v>
      </c>
      <c r="X131">
        <v>9</v>
      </c>
      <c r="Y131">
        <v>0</v>
      </c>
      <c r="Z131">
        <v>0</v>
      </c>
      <c r="AA131">
        <v>0</v>
      </c>
      <c r="AB131">
        <v>0.11</v>
      </c>
      <c r="AC131">
        <v>0</v>
      </c>
      <c r="AD131">
        <v>9</v>
      </c>
      <c r="AG131">
        <v>168</v>
      </c>
      <c r="AH131">
        <v>9</v>
      </c>
      <c r="AI131">
        <v>0</v>
      </c>
      <c r="AJ131">
        <v>0</v>
      </c>
      <c r="AK131">
        <v>0</v>
      </c>
      <c r="AL131">
        <v>0.11</v>
      </c>
      <c r="AM131">
        <v>0</v>
      </c>
      <c r="AN131">
        <v>9</v>
      </c>
      <c r="AQ131">
        <v>167</v>
      </c>
      <c r="AR131">
        <v>9</v>
      </c>
      <c r="AS131">
        <v>0</v>
      </c>
      <c r="AT131">
        <v>0</v>
      </c>
      <c r="AU131">
        <v>0</v>
      </c>
      <c r="AV131">
        <v>0.11</v>
      </c>
      <c r="AW131">
        <v>0</v>
      </c>
      <c r="AX131">
        <v>9</v>
      </c>
    </row>
    <row r="132" spans="23:50" x14ac:dyDescent="0.25">
      <c r="W132">
        <v>160</v>
      </c>
      <c r="X132">
        <v>9</v>
      </c>
      <c r="Y132">
        <v>0</v>
      </c>
      <c r="Z132">
        <v>0</v>
      </c>
      <c r="AA132">
        <v>0</v>
      </c>
      <c r="AB132">
        <v>0.11</v>
      </c>
      <c r="AC132">
        <v>0</v>
      </c>
      <c r="AD132">
        <v>9</v>
      </c>
      <c r="AG132">
        <v>169</v>
      </c>
      <c r="AH132">
        <v>9</v>
      </c>
      <c r="AI132">
        <v>0</v>
      </c>
      <c r="AJ132">
        <v>0</v>
      </c>
      <c r="AK132">
        <v>0</v>
      </c>
      <c r="AL132">
        <v>0.11</v>
      </c>
      <c r="AM132">
        <v>0</v>
      </c>
      <c r="AN132">
        <v>9</v>
      </c>
      <c r="AQ132">
        <v>168</v>
      </c>
      <c r="AR132">
        <v>9</v>
      </c>
      <c r="AS132">
        <v>0</v>
      </c>
      <c r="AT132">
        <v>0</v>
      </c>
      <c r="AU132">
        <v>0</v>
      </c>
      <c r="AV132">
        <v>0.11</v>
      </c>
      <c r="AW132">
        <v>0</v>
      </c>
      <c r="AX132">
        <v>9</v>
      </c>
    </row>
    <row r="133" spans="23:50" x14ac:dyDescent="0.25">
      <c r="W133">
        <v>161</v>
      </c>
      <c r="X133">
        <v>9</v>
      </c>
      <c r="Y133">
        <v>0</v>
      </c>
      <c r="Z133">
        <v>0</v>
      </c>
      <c r="AA133">
        <v>0</v>
      </c>
      <c r="AB133">
        <v>0.11</v>
      </c>
      <c r="AC133">
        <v>0</v>
      </c>
      <c r="AD133">
        <v>9</v>
      </c>
      <c r="AG133">
        <v>170</v>
      </c>
      <c r="AH133">
        <v>9</v>
      </c>
      <c r="AI133">
        <v>0</v>
      </c>
      <c r="AJ133">
        <v>0</v>
      </c>
      <c r="AK133">
        <v>0</v>
      </c>
      <c r="AL133">
        <v>0.11</v>
      </c>
      <c r="AM133">
        <v>0</v>
      </c>
      <c r="AN133">
        <v>9</v>
      </c>
      <c r="AQ133">
        <v>169</v>
      </c>
      <c r="AR133">
        <v>9</v>
      </c>
      <c r="AS133">
        <v>0</v>
      </c>
      <c r="AT133">
        <v>0</v>
      </c>
      <c r="AU133">
        <v>0</v>
      </c>
      <c r="AV133">
        <v>0.11</v>
      </c>
      <c r="AW133">
        <v>0</v>
      </c>
      <c r="AX133">
        <v>9</v>
      </c>
    </row>
    <row r="137" spans="23:50" x14ac:dyDescent="0.25">
      <c r="W137" s="3" t="s">
        <v>42</v>
      </c>
      <c r="X137" s="3"/>
      <c r="Y137" s="3"/>
      <c r="Z137" s="3"/>
      <c r="AA137" s="3"/>
      <c r="AB137" s="3"/>
      <c r="AC137" s="3"/>
      <c r="AD137" s="3"/>
      <c r="AG137" s="3" t="s">
        <v>43</v>
      </c>
      <c r="AH137" s="3"/>
      <c r="AI137" s="3"/>
      <c r="AJ137" s="3"/>
      <c r="AK137" s="3"/>
      <c r="AL137" s="3"/>
      <c r="AM137" s="3"/>
      <c r="AN137" s="3"/>
      <c r="AQ137" s="3"/>
      <c r="AR137" s="3"/>
      <c r="AS137" s="3"/>
      <c r="AT137" s="3"/>
      <c r="AU137" s="3"/>
      <c r="AV137" s="3"/>
      <c r="AW137" s="3"/>
      <c r="AX137" s="3"/>
    </row>
    <row r="138" spans="23:50" x14ac:dyDescent="0.25">
      <c r="W138" t="s">
        <v>2</v>
      </c>
      <c r="X138" t="s">
        <v>3</v>
      </c>
      <c r="Y138" t="s">
        <v>3</v>
      </c>
      <c r="Z138" t="s">
        <v>4</v>
      </c>
      <c r="AA138" t="s">
        <v>5</v>
      </c>
      <c r="AB138" t="s">
        <v>6</v>
      </c>
      <c r="AC138" t="s">
        <v>7</v>
      </c>
      <c r="AD138" t="s">
        <v>8</v>
      </c>
      <c r="AG138" t="s">
        <v>2</v>
      </c>
      <c r="AH138" t="s">
        <v>3</v>
      </c>
      <c r="AI138" t="s">
        <v>3</v>
      </c>
      <c r="AJ138" t="s">
        <v>4</v>
      </c>
      <c r="AK138" t="s">
        <v>5</v>
      </c>
      <c r="AL138" t="s">
        <v>6</v>
      </c>
      <c r="AM138" t="s">
        <v>7</v>
      </c>
      <c r="AN138" t="s">
        <v>8</v>
      </c>
    </row>
    <row r="139" spans="23:50" x14ac:dyDescent="0.25">
      <c r="W139" t="s">
        <v>9</v>
      </c>
      <c r="X139" t="s">
        <v>10</v>
      </c>
      <c r="Y139" t="s">
        <v>11</v>
      </c>
      <c r="Z139" t="s">
        <v>10</v>
      </c>
      <c r="AA139" t="s">
        <v>12</v>
      </c>
      <c r="AB139" t="s">
        <v>13</v>
      </c>
      <c r="AC139" t="s">
        <v>13</v>
      </c>
      <c r="AD139" t="s">
        <v>10</v>
      </c>
      <c r="AG139" t="s">
        <v>9</v>
      </c>
      <c r="AH139" t="s">
        <v>10</v>
      </c>
      <c r="AI139" t="s">
        <v>11</v>
      </c>
      <c r="AJ139" t="s">
        <v>10</v>
      </c>
      <c r="AK139" t="s">
        <v>12</v>
      </c>
      <c r="AL139" t="s">
        <v>13</v>
      </c>
      <c r="AM139" t="s">
        <v>13</v>
      </c>
      <c r="AN139" t="s">
        <v>10</v>
      </c>
    </row>
    <row r="140" spans="23:50" x14ac:dyDescent="0.25">
      <c r="W140" t="s">
        <v>14</v>
      </c>
      <c r="X140" t="s">
        <v>15</v>
      </c>
      <c r="Y140" t="s">
        <v>16</v>
      </c>
      <c r="Z140" t="s">
        <v>15</v>
      </c>
      <c r="AA140" t="s">
        <v>17</v>
      </c>
      <c r="AB140" t="s">
        <v>17</v>
      </c>
      <c r="AC140" t="s">
        <v>17</v>
      </c>
      <c r="AD140" t="s">
        <v>15</v>
      </c>
      <c r="AG140" t="s">
        <v>14</v>
      </c>
      <c r="AH140" t="s">
        <v>15</v>
      </c>
      <c r="AI140" t="s">
        <v>16</v>
      </c>
      <c r="AJ140" t="s">
        <v>15</v>
      </c>
      <c r="AK140" t="s">
        <v>17</v>
      </c>
      <c r="AL140" t="s">
        <v>17</v>
      </c>
      <c r="AM140" t="s">
        <v>17</v>
      </c>
      <c r="AN140" t="s">
        <v>15</v>
      </c>
    </row>
    <row r="141" spans="23:50" x14ac:dyDescent="0.25">
      <c r="W141">
        <v>0</v>
      </c>
      <c r="X141">
        <v>9</v>
      </c>
      <c r="Y141">
        <v>0</v>
      </c>
      <c r="Z141">
        <v>0</v>
      </c>
      <c r="AA141">
        <v>0</v>
      </c>
      <c r="AB141">
        <v>0.11</v>
      </c>
      <c r="AC141">
        <v>0</v>
      </c>
      <c r="AD141">
        <v>0</v>
      </c>
      <c r="AG141">
        <v>0</v>
      </c>
      <c r="AH141">
        <v>9</v>
      </c>
      <c r="AI141">
        <v>0</v>
      </c>
      <c r="AJ141">
        <v>0</v>
      </c>
      <c r="AK141">
        <v>0</v>
      </c>
      <c r="AL141">
        <v>0.11</v>
      </c>
      <c r="AM141">
        <v>0</v>
      </c>
      <c r="AN141">
        <v>0</v>
      </c>
    </row>
    <row r="142" spans="23:50" x14ac:dyDescent="0.25">
      <c r="W142">
        <v>146</v>
      </c>
      <c r="X142">
        <v>9</v>
      </c>
      <c r="Y142">
        <v>0</v>
      </c>
      <c r="Z142">
        <v>0</v>
      </c>
      <c r="AA142">
        <v>0</v>
      </c>
      <c r="AB142">
        <v>0.11</v>
      </c>
      <c r="AC142">
        <v>0</v>
      </c>
      <c r="AD142">
        <v>9</v>
      </c>
      <c r="AG142">
        <v>145</v>
      </c>
      <c r="AH142">
        <v>9</v>
      </c>
      <c r="AI142">
        <v>0</v>
      </c>
      <c r="AJ142">
        <v>0</v>
      </c>
      <c r="AK142">
        <v>0</v>
      </c>
      <c r="AL142">
        <v>0.11</v>
      </c>
      <c r="AM142">
        <v>0</v>
      </c>
      <c r="AN142">
        <v>9</v>
      </c>
    </row>
    <row r="143" spans="23:50" x14ac:dyDescent="0.25">
      <c r="W143">
        <v>147</v>
      </c>
      <c r="X143">
        <v>9</v>
      </c>
      <c r="Y143">
        <v>0</v>
      </c>
      <c r="Z143">
        <v>0</v>
      </c>
      <c r="AA143">
        <v>0</v>
      </c>
      <c r="AB143">
        <v>0.11</v>
      </c>
      <c r="AC143">
        <v>0</v>
      </c>
      <c r="AD143">
        <v>8.7074874022668105</v>
      </c>
      <c r="AG143">
        <v>146</v>
      </c>
      <c r="AH143">
        <v>9</v>
      </c>
      <c r="AI143">
        <v>0</v>
      </c>
      <c r="AJ143">
        <v>0</v>
      </c>
      <c r="AK143">
        <v>0</v>
      </c>
      <c r="AL143">
        <v>0.11</v>
      </c>
      <c r="AM143">
        <v>0</v>
      </c>
      <c r="AN143">
        <v>8.7074874022668105</v>
      </c>
    </row>
    <row r="144" spans="23:50" x14ac:dyDescent="0.25">
      <c r="W144">
        <v>148</v>
      </c>
      <c r="X144">
        <v>9</v>
      </c>
      <c r="Y144">
        <v>0</v>
      </c>
      <c r="Z144">
        <v>0</v>
      </c>
      <c r="AA144">
        <v>0</v>
      </c>
      <c r="AB144">
        <v>0.11</v>
      </c>
      <c r="AC144">
        <v>0</v>
      </c>
      <c r="AD144">
        <v>7.6677323584975916</v>
      </c>
      <c r="AG144">
        <v>147</v>
      </c>
      <c r="AH144">
        <v>9</v>
      </c>
      <c r="AI144">
        <v>0</v>
      </c>
      <c r="AJ144">
        <v>0</v>
      </c>
      <c r="AK144">
        <v>0</v>
      </c>
      <c r="AL144">
        <v>0.11</v>
      </c>
      <c r="AM144">
        <v>0</v>
      </c>
      <c r="AN144">
        <v>7.6677323584975916</v>
      </c>
    </row>
    <row r="145" spans="23:40" x14ac:dyDescent="0.25">
      <c r="W145">
        <v>149</v>
      </c>
      <c r="X145">
        <v>9</v>
      </c>
      <c r="Y145">
        <v>0</v>
      </c>
      <c r="Z145">
        <v>0</v>
      </c>
      <c r="AA145">
        <v>0</v>
      </c>
      <c r="AB145">
        <v>0.11</v>
      </c>
      <c r="AC145">
        <v>0</v>
      </c>
      <c r="AD145">
        <v>7.8578892281400501</v>
      </c>
      <c r="AG145">
        <v>148</v>
      </c>
      <c r="AH145">
        <v>9</v>
      </c>
      <c r="AI145">
        <v>0</v>
      </c>
      <c r="AJ145">
        <v>0</v>
      </c>
      <c r="AK145">
        <v>0</v>
      </c>
      <c r="AL145">
        <v>0.11</v>
      </c>
      <c r="AM145">
        <v>0</v>
      </c>
      <c r="AN145">
        <v>7.8578892281400501</v>
      </c>
    </row>
    <row r="146" spans="23:40" x14ac:dyDescent="0.25">
      <c r="W146">
        <v>150</v>
      </c>
      <c r="X146">
        <v>9</v>
      </c>
      <c r="Y146">
        <v>0</v>
      </c>
      <c r="Z146">
        <v>0</v>
      </c>
      <c r="AA146">
        <v>0</v>
      </c>
      <c r="AB146">
        <v>0.11</v>
      </c>
      <c r="AC146">
        <v>0</v>
      </c>
      <c r="AD146">
        <v>10.619062018515605</v>
      </c>
      <c r="AG146">
        <v>149</v>
      </c>
      <c r="AH146">
        <v>9</v>
      </c>
      <c r="AI146">
        <v>0</v>
      </c>
      <c r="AJ146">
        <v>0</v>
      </c>
      <c r="AK146">
        <v>0</v>
      </c>
      <c r="AL146">
        <v>0.11</v>
      </c>
      <c r="AM146">
        <v>0</v>
      </c>
      <c r="AN146">
        <v>10.619062018515605</v>
      </c>
    </row>
    <row r="147" spans="23:40" x14ac:dyDescent="0.25">
      <c r="W147">
        <v>145</v>
      </c>
      <c r="X147">
        <v>9</v>
      </c>
      <c r="Y147">
        <v>0</v>
      </c>
      <c r="Z147">
        <v>0</v>
      </c>
      <c r="AA147">
        <v>0</v>
      </c>
      <c r="AB147">
        <v>0.11</v>
      </c>
      <c r="AC147">
        <v>0</v>
      </c>
      <c r="AD147">
        <v>13.174927096173157</v>
      </c>
      <c r="AG147">
        <v>150</v>
      </c>
      <c r="AH147">
        <v>9</v>
      </c>
      <c r="AI147">
        <v>0</v>
      </c>
      <c r="AJ147">
        <v>0</v>
      </c>
      <c r="AK147">
        <v>0</v>
      </c>
      <c r="AL147">
        <v>0.11</v>
      </c>
      <c r="AM147">
        <v>0</v>
      </c>
      <c r="AN147">
        <v>13.174927096173157</v>
      </c>
    </row>
    <row r="148" spans="23:40" x14ac:dyDescent="0.25">
      <c r="W148">
        <v>146</v>
      </c>
      <c r="X148">
        <v>9</v>
      </c>
      <c r="Y148">
        <v>0</v>
      </c>
      <c r="Z148">
        <v>0</v>
      </c>
      <c r="AA148">
        <v>0</v>
      </c>
      <c r="AB148">
        <v>0.11</v>
      </c>
      <c r="AC148">
        <v>0</v>
      </c>
      <c r="AD148">
        <v>12.200123270143585</v>
      </c>
      <c r="AG148">
        <v>151</v>
      </c>
      <c r="AH148">
        <v>9</v>
      </c>
      <c r="AI148">
        <v>0</v>
      </c>
      <c r="AJ148">
        <v>0</v>
      </c>
      <c r="AK148">
        <v>0</v>
      </c>
      <c r="AL148">
        <v>0.11</v>
      </c>
      <c r="AM148">
        <v>0</v>
      </c>
      <c r="AN148">
        <v>12.200123270143585</v>
      </c>
    </row>
    <row r="149" spans="23:40" x14ac:dyDescent="0.25">
      <c r="W149">
        <v>147</v>
      </c>
      <c r="X149">
        <v>9</v>
      </c>
      <c r="Y149">
        <v>0</v>
      </c>
      <c r="Z149">
        <v>0</v>
      </c>
      <c r="AA149">
        <v>0</v>
      </c>
      <c r="AB149">
        <v>0.11</v>
      </c>
      <c r="AC149">
        <v>0</v>
      </c>
      <c r="AD149">
        <v>9</v>
      </c>
      <c r="AG149">
        <v>152</v>
      </c>
      <c r="AH149">
        <v>9</v>
      </c>
      <c r="AI149">
        <v>0</v>
      </c>
      <c r="AJ149">
        <v>0</v>
      </c>
      <c r="AK149">
        <v>0</v>
      </c>
      <c r="AL149">
        <v>0.11</v>
      </c>
      <c r="AM149">
        <v>0</v>
      </c>
      <c r="AN149">
        <v>9</v>
      </c>
    </row>
    <row r="150" spans="23:40" x14ac:dyDescent="0.25">
      <c r="W150">
        <v>148</v>
      </c>
      <c r="X150">
        <v>9</v>
      </c>
      <c r="Y150">
        <v>0</v>
      </c>
      <c r="Z150">
        <v>0</v>
      </c>
      <c r="AA150">
        <v>0</v>
      </c>
      <c r="AB150">
        <v>0.11</v>
      </c>
      <c r="AC150">
        <v>0</v>
      </c>
      <c r="AD150">
        <v>7.4423849287206458</v>
      </c>
      <c r="AG150">
        <v>153</v>
      </c>
      <c r="AH150">
        <v>9</v>
      </c>
      <c r="AI150">
        <v>0</v>
      </c>
      <c r="AJ150">
        <v>0</v>
      </c>
      <c r="AK150">
        <v>0</v>
      </c>
      <c r="AL150">
        <v>0.11</v>
      </c>
      <c r="AM150">
        <v>0</v>
      </c>
      <c r="AN150">
        <v>7.4423849287206458</v>
      </c>
    </row>
    <row r="151" spans="23:40" x14ac:dyDescent="0.25">
      <c r="W151">
        <v>149</v>
      </c>
      <c r="X151">
        <v>9</v>
      </c>
      <c r="Y151">
        <v>0</v>
      </c>
      <c r="Z151">
        <v>0</v>
      </c>
      <c r="AA151">
        <v>0</v>
      </c>
      <c r="AB151">
        <v>0.11</v>
      </c>
      <c r="AC151">
        <v>0</v>
      </c>
      <c r="AD151">
        <v>8.2096348228928928</v>
      </c>
      <c r="AG151">
        <v>154</v>
      </c>
      <c r="AH151">
        <v>9</v>
      </c>
      <c r="AI151">
        <v>0</v>
      </c>
      <c r="AJ151">
        <v>0</v>
      </c>
      <c r="AK151">
        <v>0</v>
      </c>
      <c r="AL151">
        <v>0.11</v>
      </c>
      <c r="AM151">
        <v>0</v>
      </c>
      <c r="AN151">
        <v>8.2096348228928928</v>
      </c>
    </row>
    <row r="152" spans="23:40" x14ac:dyDescent="0.25">
      <c r="W152">
        <v>150</v>
      </c>
      <c r="X152">
        <v>9</v>
      </c>
      <c r="Y152">
        <v>0</v>
      </c>
      <c r="Z152">
        <v>0</v>
      </c>
      <c r="AA152">
        <v>0</v>
      </c>
      <c r="AB152">
        <v>0.11</v>
      </c>
      <c r="AC152">
        <v>0</v>
      </c>
      <c r="AD152">
        <v>8.9584949626089792</v>
      </c>
      <c r="AG152">
        <v>155</v>
      </c>
      <c r="AH152">
        <v>9</v>
      </c>
      <c r="AI152">
        <v>0</v>
      </c>
      <c r="AJ152">
        <v>0</v>
      </c>
      <c r="AK152">
        <v>0</v>
      </c>
      <c r="AL152">
        <v>0.11</v>
      </c>
      <c r="AM152">
        <v>0</v>
      </c>
      <c r="AN152">
        <v>8.9584949626089792</v>
      </c>
    </row>
    <row r="153" spans="23:40" x14ac:dyDescent="0.25">
      <c r="W153">
        <v>151</v>
      </c>
      <c r="X153">
        <v>9</v>
      </c>
      <c r="Y153">
        <v>0</v>
      </c>
      <c r="Z153">
        <v>0</v>
      </c>
      <c r="AA153">
        <v>0</v>
      </c>
      <c r="AB153">
        <v>0.11</v>
      </c>
      <c r="AC153">
        <v>0</v>
      </c>
      <c r="AD153">
        <v>9</v>
      </c>
      <c r="AG153">
        <v>156</v>
      </c>
      <c r="AH153">
        <v>9</v>
      </c>
      <c r="AI153">
        <v>0</v>
      </c>
      <c r="AJ153">
        <v>0</v>
      </c>
      <c r="AK153">
        <v>0</v>
      </c>
      <c r="AL153">
        <v>0.11</v>
      </c>
      <c r="AM153">
        <v>0</v>
      </c>
      <c r="AN153">
        <v>9</v>
      </c>
    </row>
    <row r="154" spans="23:40" x14ac:dyDescent="0.25">
      <c r="W154">
        <v>152</v>
      </c>
      <c r="X154">
        <v>9</v>
      </c>
      <c r="Y154">
        <v>0</v>
      </c>
      <c r="Z154">
        <v>0</v>
      </c>
      <c r="AA154">
        <v>0</v>
      </c>
      <c r="AB154">
        <v>0.11</v>
      </c>
      <c r="AC154">
        <v>0</v>
      </c>
      <c r="AD154">
        <v>9</v>
      </c>
      <c r="AG154">
        <v>157</v>
      </c>
      <c r="AH154">
        <v>9</v>
      </c>
      <c r="AI154">
        <v>0</v>
      </c>
      <c r="AJ154">
        <v>0</v>
      </c>
      <c r="AK154">
        <v>0</v>
      </c>
      <c r="AL154">
        <v>0.11</v>
      </c>
      <c r="AM154">
        <v>0</v>
      </c>
      <c r="AN154">
        <v>9</v>
      </c>
    </row>
    <row r="155" spans="23:40" x14ac:dyDescent="0.25">
      <c r="W155">
        <v>153</v>
      </c>
      <c r="X155">
        <v>9</v>
      </c>
      <c r="Y155">
        <v>0</v>
      </c>
      <c r="Z155">
        <v>0</v>
      </c>
      <c r="AA155">
        <v>0</v>
      </c>
      <c r="AB155">
        <v>0.11</v>
      </c>
      <c r="AC155">
        <v>0</v>
      </c>
      <c r="AD155">
        <v>9</v>
      </c>
      <c r="AG155">
        <v>158</v>
      </c>
      <c r="AH155">
        <v>9</v>
      </c>
      <c r="AI155">
        <v>0</v>
      </c>
      <c r="AJ155">
        <v>0</v>
      </c>
      <c r="AK155">
        <v>0</v>
      </c>
      <c r="AL155">
        <v>0.11</v>
      </c>
      <c r="AM155">
        <v>0</v>
      </c>
      <c r="AN155">
        <v>9</v>
      </c>
    </row>
    <row r="156" spans="23:40" x14ac:dyDescent="0.25">
      <c r="W156">
        <v>154</v>
      </c>
      <c r="X156">
        <v>9</v>
      </c>
      <c r="Y156">
        <v>0</v>
      </c>
      <c r="Z156">
        <v>0</v>
      </c>
      <c r="AA156">
        <v>0</v>
      </c>
      <c r="AB156">
        <v>0.11</v>
      </c>
      <c r="AC156">
        <v>0</v>
      </c>
      <c r="AD156">
        <v>9</v>
      </c>
      <c r="AG156">
        <v>159</v>
      </c>
      <c r="AH156">
        <v>9</v>
      </c>
      <c r="AI156">
        <v>0</v>
      </c>
      <c r="AJ156">
        <v>0</v>
      </c>
      <c r="AK156">
        <v>0</v>
      </c>
      <c r="AL156">
        <v>0.11</v>
      </c>
      <c r="AM156">
        <v>0</v>
      </c>
      <c r="AN156">
        <v>9</v>
      </c>
    </row>
    <row r="157" spans="23:40" x14ac:dyDescent="0.25">
      <c r="W157">
        <v>155</v>
      </c>
      <c r="X157">
        <v>9</v>
      </c>
      <c r="Y157">
        <v>0</v>
      </c>
      <c r="Z157">
        <v>0</v>
      </c>
      <c r="AA157">
        <v>0</v>
      </c>
      <c r="AB157">
        <v>0.11</v>
      </c>
      <c r="AC157">
        <v>0</v>
      </c>
      <c r="AD157">
        <v>9</v>
      </c>
      <c r="AG157">
        <v>160</v>
      </c>
      <c r="AH157">
        <v>9</v>
      </c>
      <c r="AI157">
        <v>0</v>
      </c>
      <c r="AJ157">
        <v>0</v>
      </c>
      <c r="AK157">
        <v>0</v>
      </c>
      <c r="AL157">
        <v>0.11</v>
      </c>
      <c r="AM157">
        <v>0</v>
      </c>
      <c r="AN157">
        <v>9</v>
      </c>
    </row>
    <row r="158" spans="23:40" x14ac:dyDescent="0.25">
      <c r="W158">
        <v>156</v>
      </c>
      <c r="X158">
        <v>9</v>
      </c>
      <c r="Y158">
        <v>0</v>
      </c>
      <c r="Z158">
        <v>0</v>
      </c>
      <c r="AA158">
        <v>0</v>
      </c>
      <c r="AB158">
        <v>0.11</v>
      </c>
      <c r="AC158">
        <v>0</v>
      </c>
      <c r="AD158">
        <v>9</v>
      </c>
      <c r="AG158">
        <v>161</v>
      </c>
      <c r="AH158">
        <v>9</v>
      </c>
      <c r="AI158">
        <v>0</v>
      </c>
      <c r="AJ158">
        <v>0</v>
      </c>
      <c r="AK158">
        <v>0</v>
      </c>
      <c r="AL158">
        <v>0.11</v>
      </c>
      <c r="AM158">
        <v>0</v>
      </c>
      <c r="AN158">
        <v>9</v>
      </c>
    </row>
    <row r="159" spans="23:40" x14ac:dyDescent="0.25">
      <c r="W159">
        <v>157</v>
      </c>
      <c r="X159">
        <v>9</v>
      </c>
      <c r="Y159">
        <v>0</v>
      </c>
      <c r="Z159">
        <v>0</v>
      </c>
      <c r="AA159">
        <v>0</v>
      </c>
      <c r="AB159">
        <v>0.11</v>
      </c>
      <c r="AC159">
        <v>0</v>
      </c>
      <c r="AD159">
        <v>9</v>
      </c>
      <c r="AG159">
        <v>162</v>
      </c>
      <c r="AH159">
        <v>9</v>
      </c>
      <c r="AI159">
        <v>0</v>
      </c>
      <c r="AJ159">
        <v>0</v>
      </c>
      <c r="AK159">
        <v>0</v>
      </c>
      <c r="AL159">
        <v>0.11</v>
      </c>
      <c r="AM159">
        <v>0</v>
      </c>
      <c r="AN159">
        <v>9</v>
      </c>
    </row>
    <row r="160" spans="23:40" x14ac:dyDescent="0.25">
      <c r="W160">
        <v>158</v>
      </c>
      <c r="X160">
        <v>9</v>
      </c>
      <c r="Y160">
        <v>0</v>
      </c>
      <c r="Z160">
        <v>0</v>
      </c>
      <c r="AA160">
        <v>0</v>
      </c>
      <c r="AB160">
        <v>0.11</v>
      </c>
      <c r="AC160">
        <v>0</v>
      </c>
      <c r="AD160">
        <v>9</v>
      </c>
      <c r="AG160">
        <v>163</v>
      </c>
      <c r="AH160">
        <v>9</v>
      </c>
      <c r="AI160">
        <v>0</v>
      </c>
      <c r="AJ160">
        <v>0</v>
      </c>
      <c r="AK160">
        <v>0</v>
      </c>
      <c r="AL160">
        <v>0.11</v>
      </c>
      <c r="AM160">
        <v>0</v>
      </c>
      <c r="AN160">
        <v>9</v>
      </c>
    </row>
    <row r="161" spans="23:40" x14ac:dyDescent="0.25">
      <c r="W161">
        <v>159</v>
      </c>
      <c r="X161">
        <v>9</v>
      </c>
      <c r="Y161">
        <v>0</v>
      </c>
      <c r="Z161">
        <v>0</v>
      </c>
      <c r="AA161">
        <v>0</v>
      </c>
      <c r="AB161">
        <v>0.11</v>
      </c>
      <c r="AC161">
        <v>0</v>
      </c>
      <c r="AD161">
        <v>9</v>
      </c>
      <c r="AG161">
        <v>164</v>
      </c>
      <c r="AH161">
        <v>9</v>
      </c>
      <c r="AI161">
        <v>0</v>
      </c>
      <c r="AJ161">
        <v>0</v>
      </c>
      <c r="AK161">
        <v>0</v>
      </c>
      <c r="AL161">
        <v>0.11</v>
      </c>
      <c r="AM161">
        <v>0</v>
      </c>
      <c r="AN161">
        <v>9</v>
      </c>
    </row>
    <row r="162" spans="23:40" x14ac:dyDescent="0.25">
      <c r="W162">
        <v>160</v>
      </c>
      <c r="X162">
        <v>9</v>
      </c>
      <c r="Y162">
        <v>0</v>
      </c>
      <c r="Z162">
        <v>0</v>
      </c>
      <c r="AA162">
        <v>0</v>
      </c>
      <c r="AB162">
        <v>0.11</v>
      </c>
      <c r="AC162">
        <v>0</v>
      </c>
      <c r="AD162">
        <v>9</v>
      </c>
      <c r="AG162">
        <v>165</v>
      </c>
      <c r="AH162">
        <v>9</v>
      </c>
      <c r="AI162">
        <v>0</v>
      </c>
      <c r="AJ162">
        <v>0</v>
      </c>
      <c r="AK162">
        <v>0</v>
      </c>
      <c r="AL162">
        <v>0.11</v>
      </c>
      <c r="AM162">
        <v>0</v>
      </c>
      <c r="AN162">
        <v>9</v>
      </c>
    </row>
    <row r="163" spans="23:40" x14ac:dyDescent="0.25">
      <c r="W163">
        <v>161</v>
      </c>
      <c r="X163">
        <v>9</v>
      </c>
      <c r="Y163">
        <v>0</v>
      </c>
      <c r="Z163">
        <v>0</v>
      </c>
      <c r="AA163">
        <v>0</v>
      </c>
      <c r="AB163">
        <v>0.11</v>
      </c>
      <c r="AC163">
        <v>0</v>
      </c>
      <c r="AD163">
        <v>9</v>
      </c>
      <c r="AG163">
        <v>166</v>
      </c>
      <c r="AH163">
        <v>9</v>
      </c>
      <c r="AI163">
        <v>0</v>
      </c>
      <c r="AJ163">
        <v>0</v>
      </c>
      <c r="AK163">
        <v>0</v>
      </c>
      <c r="AL163">
        <v>0.11</v>
      </c>
      <c r="AM163">
        <v>0</v>
      </c>
      <c r="AN163">
        <v>9</v>
      </c>
    </row>
  </sheetData>
  <mergeCells count="12">
    <mergeCell ref="W107:AD107"/>
    <mergeCell ref="AG107:AN107"/>
    <mergeCell ref="AQ107:AX107"/>
    <mergeCell ref="W137:AD137"/>
    <mergeCell ref="AG137:AN137"/>
    <mergeCell ref="AQ137:AX137"/>
    <mergeCell ref="W45:AD45"/>
    <mergeCell ref="AG45:AN45"/>
    <mergeCell ref="AQ45:AX45"/>
    <mergeCell ref="W75:AD75"/>
    <mergeCell ref="AG75:AN75"/>
    <mergeCell ref="AQ75:AX7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7B0E-F06E-4EC0-96F5-7ECEAB927E67}">
  <dimension ref="A1:AX101"/>
  <sheetViews>
    <sheetView topLeftCell="D70" zoomScale="70" zoomScaleNormal="70" workbookViewId="0">
      <selection activeCell="W76" sqref="W76:AD101"/>
    </sheetView>
  </sheetViews>
  <sheetFormatPr defaultRowHeight="15" x14ac:dyDescent="0.25"/>
  <cols>
    <col min="1" max="1" width="14.85546875" bestFit="1" customWidth="1"/>
    <col min="2" max="2" width="5.85546875" bestFit="1" customWidth="1"/>
    <col min="3" max="3" width="5.85546875" customWidth="1"/>
    <col min="4" max="4" width="7.7109375" bestFit="1" customWidth="1"/>
    <col min="5" max="5" width="6.28515625" bestFit="1" customWidth="1"/>
    <col min="6" max="6" width="2.5703125" bestFit="1" customWidth="1"/>
    <col min="7" max="7" width="8.140625" bestFit="1" customWidth="1"/>
    <col min="8" max="8" width="3.85546875" bestFit="1" customWidth="1"/>
    <col min="9" max="9" width="5" bestFit="1" customWidth="1"/>
    <col min="10" max="10" width="14.85546875" bestFit="1" customWidth="1"/>
    <col min="11" max="11" width="3.85546875" bestFit="1" customWidth="1"/>
    <col min="12" max="12" width="6.28515625" bestFit="1" customWidth="1"/>
    <col min="13" max="13" width="6.28515625" customWidth="1"/>
    <col min="14" max="15" width="14.85546875" bestFit="1" customWidth="1"/>
  </cols>
  <sheetData>
    <row r="1" spans="1:16" x14ac:dyDescent="0.25">
      <c r="A1" s="1" t="s">
        <v>37</v>
      </c>
      <c r="B1" s="1" t="s">
        <v>34</v>
      </c>
      <c r="C1" s="1" t="s">
        <v>35</v>
      </c>
      <c r="D1" s="1" t="s">
        <v>24</v>
      </c>
      <c r="E1" s="1" t="s">
        <v>25</v>
      </c>
      <c r="F1" t="s">
        <v>26</v>
      </c>
      <c r="G1" s="1" t="s">
        <v>38</v>
      </c>
      <c r="H1" t="s">
        <v>29</v>
      </c>
      <c r="I1" t="s">
        <v>30</v>
      </c>
      <c r="J1" s="1" t="s">
        <v>28</v>
      </c>
      <c r="K1" t="s">
        <v>32</v>
      </c>
      <c r="L1" t="s">
        <v>33</v>
      </c>
      <c r="M1" t="s">
        <v>31</v>
      </c>
      <c r="N1" t="s">
        <v>31</v>
      </c>
      <c r="O1" t="s">
        <v>31</v>
      </c>
      <c r="P1" s="1" t="s">
        <v>36</v>
      </c>
    </row>
    <row r="2" spans="1:16" x14ac:dyDescent="0.25">
      <c r="A2">
        <f>$P$3*G2*$J$2</f>
        <v>12.470103092783505</v>
      </c>
      <c r="B2">
        <v>25</v>
      </c>
      <c r="C2">
        <v>9</v>
      </c>
      <c r="D2">
        <v>13</v>
      </c>
      <c r="E2">
        <v>0.16</v>
      </c>
      <c r="F2">
        <v>3</v>
      </c>
      <c r="G2">
        <f>(($E$2*(15+($F$2*$B$2)))/($F$2+1))</f>
        <v>3.6</v>
      </c>
      <c r="H2">
        <v>42</v>
      </c>
      <c r="I2">
        <v>178</v>
      </c>
      <c r="J2">
        <f>1/(1+(0.2*(I2/H2)))</f>
        <v>0.54123711340206182</v>
      </c>
      <c r="K2">
        <v>-2</v>
      </c>
      <c r="L2">
        <v>10.5</v>
      </c>
      <c r="M2">
        <v>9</v>
      </c>
      <c r="N2">
        <v>13</v>
      </c>
      <c r="O2">
        <v>25</v>
      </c>
      <c r="P2">
        <v>4.8</v>
      </c>
    </row>
    <row r="3" spans="1:16" x14ac:dyDescent="0.25">
      <c r="A3">
        <f>$P$3*G3*$J$2</f>
        <v>5.819381443298969</v>
      </c>
      <c r="G3">
        <f>(($E$2*(15+($F$2*$C$2)))/($F$2+1))</f>
        <v>1.68</v>
      </c>
      <c r="K3">
        <v>-1</v>
      </c>
      <c r="L3">
        <v>10.5</v>
      </c>
      <c r="M3">
        <v>9</v>
      </c>
      <c r="N3">
        <v>13</v>
      </c>
      <c r="O3">
        <v>25</v>
      </c>
      <c r="P3">
        <v>6.4</v>
      </c>
    </row>
    <row r="4" spans="1:16" x14ac:dyDescent="0.25">
      <c r="A4">
        <f>$P$3*G4*$J$2</f>
        <v>7.4820618556701035</v>
      </c>
      <c r="G4">
        <f>(($E$2*(15+($F$2*$D$2)))/($F$2+1))</f>
        <v>2.16</v>
      </c>
      <c r="K4">
        <v>0</v>
      </c>
      <c r="L4">
        <v>10.5</v>
      </c>
      <c r="M4">
        <v>9</v>
      </c>
      <c r="N4">
        <v>13</v>
      </c>
      <c r="O4">
        <v>25</v>
      </c>
    </row>
    <row r="5" spans="1:16" x14ac:dyDescent="0.25">
      <c r="K5">
        <v>1</v>
      </c>
      <c r="L5">
        <v>10.5</v>
      </c>
      <c r="M5">
        <f>$C$2-(0.37*$A$3*SIN(3*PI()*K5/L5)*(1-COS(2*PI()*K5/L5)))</f>
        <v>8.7074874022668105</v>
      </c>
      <c r="N5">
        <f>$D$2-(0.37*$A$4*SIN(3*PI()*K5/L5)*(1-COS(2*PI()*K5/L5)))</f>
        <v>12.623912374343043</v>
      </c>
      <c r="O5">
        <f>$B$2-(0.37*$A$2*SIN(3*PI()*K5/L5)*(1-COS(2*PI()*K5/L5)))</f>
        <v>24.373187290571739</v>
      </c>
    </row>
    <row r="6" spans="1:16" x14ac:dyDescent="0.25">
      <c r="K6">
        <v>2</v>
      </c>
      <c r="L6">
        <v>10.5</v>
      </c>
      <c r="M6">
        <f>$C$2-(0.37*$A$3*SIN(3*PI()*K6/L6)*(1-COS(2*PI()*K6/L6)))</f>
        <v>7.6677323584975916</v>
      </c>
      <c r="N6">
        <f t="shared" ref="N6:N14" si="0">$D$2-(0.37*$A$4*SIN(3*PI()*K6/L6)*(1-COS(2*PI()*K6/L6)))</f>
        <v>11.287084460925476</v>
      </c>
      <c r="O6">
        <f t="shared" ref="O6:O14" si="1">$B$2-(0.37*$A$2*SIN(3*PI()*K6/L6)*(1-COS(2*PI()*K6/L6)))</f>
        <v>22.145140768209124</v>
      </c>
    </row>
    <row r="7" spans="1:16" x14ac:dyDescent="0.25">
      <c r="K7">
        <v>3</v>
      </c>
      <c r="L7">
        <v>10.5</v>
      </c>
      <c r="M7">
        <f t="shared" ref="M7:M14" si="2">$C$2-(0.37*$A$3*SIN(3*PI()*K7/L7)*(1-COS(2*PI()*K7/L7)))</f>
        <v>7.8578892281400501</v>
      </c>
      <c r="N7">
        <f t="shared" si="0"/>
        <v>11.531571864751493</v>
      </c>
      <c r="O7">
        <f t="shared" si="1"/>
        <v>22.552619774585821</v>
      </c>
    </row>
    <row r="8" spans="1:16" x14ac:dyDescent="0.25">
      <c r="K8">
        <v>4</v>
      </c>
      <c r="L8">
        <v>10.5</v>
      </c>
      <c r="M8">
        <f t="shared" si="2"/>
        <v>10.619062018515605</v>
      </c>
      <c r="N8">
        <f t="shared" si="0"/>
        <v>15.081651166662921</v>
      </c>
      <c r="O8">
        <f t="shared" si="1"/>
        <v>28.469418611104867</v>
      </c>
    </row>
    <row r="9" spans="1:16" x14ac:dyDescent="0.25">
      <c r="K9">
        <v>5</v>
      </c>
      <c r="L9">
        <v>10.5</v>
      </c>
      <c r="M9">
        <f t="shared" si="2"/>
        <v>13.174927096173157</v>
      </c>
      <c r="N9">
        <f t="shared" si="0"/>
        <v>18.367763409365487</v>
      </c>
      <c r="O9">
        <f>$B$2-(0.37*$A$2*SIN(3*PI()*K9/L9)*(1-COS(2*PI()*K9/L9)))</f>
        <v>33.946272348942479</v>
      </c>
    </row>
    <row r="10" spans="1:16" x14ac:dyDescent="0.25">
      <c r="K10">
        <v>6</v>
      </c>
      <c r="L10">
        <v>10.5</v>
      </c>
      <c r="M10">
        <f t="shared" si="2"/>
        <v>12.200123270143585</v>
      </c>
      <c r="N10">
        <f t="shared" si="0"/>
        <v>17.114444204470324</v>
      </c>
      <c r="O10">
        <f t="shared" si="1"/>
        <v>31.857407007450536</v>
      </c>
    </row>
    <row r="11" spans="1:16" x14ac:dyDescent="0.25">
      <c r="K11">
        <v>7</v>
      </c>
      <c r="L11">
        <v>10.5</v>
      </c>
      <c r="M11">
        <f t="shared" si="2"/>
        <v>9</v>
      </c>
      <c r="N11">
        <f t="shared" si="0"/>
        <v>13.000000000000002</v>
      </c>
      <c r="O11">
        <f t="shared" si="1"/>
        <v>25</v>
      </c>
    </row>
    <row r="12" spans="1:16" x14ac:dyDescent="0.25">
      <c r="K12">
        <v>8</v>
      </c>
      <c r="L12">
        <v>10.5</v>
      </c>
      <c r="M12">
        <f t="shared" si="2"/>
        <v>7.4423849287206458</v>
      </c>
      <c r="N12">
        <f t="shared" si="0"/>
        <v>10.99735205121226</v>
      </c>
      <c r="O12">
        <f t="shared" si="1"/>
        <v>21.662253418687101</v>
      </c>
    </row>
    <row r="13" spans="1:16" x14ac:dyDescent="0.25">
      <c r="K13">
        <v>9</v>
      </c>
      <c r="L13">
        <v>10.5</v>
      </c>
      <c r="M13">
        <f t="shared" si="2"/>
        <v>8.2096348228928928</v>
      </c>
      <c r="N13">
        <f t="shared" si="0"/>
        <v>11.983816200862289</v>
      </c>
      <c r="O13">
        <f t="shared" si="1"/>
        <v>23.306360334770485</v>
      </c>
    </row>
    <row r="14" spans="1:16" x14ac:dyDescent="0.25">
      <c r="K14">
        <v>10</v>
      </c>
      <c r="L14">
        <v>10.5</v>
      </c>
      <c r="M14">
        <f t="shared" si="2"/>
        <v>8.9584949626089792</v>
      </c>
      <c r="N14">
        <f t="shared" si="0"/>
        <v>12.946636380497258</v>
      </c>
      <c r="O14">
        <f t="shared" si="1"/>
        <v>24.911060634162098</v>
      </c>
    </row>
    <row r="15" spans="1:16" x14ac:dyDescent="0.25">
      <c r="K15">
        <v>11</v>
      </c>
      <c r="L15">
        <v>10.5</v>
      </c>
      <c r="M15">
        <v>9</v>
      </c>
      <c r="N15">
        <v>13</v>
      </c>
      <c r="O15">
        <v>25</v>
      </c>
    </row>
    <row r="16" spans="1:16" x14ac:dyDescent="0.25">
      <c r="K16">
        <v>12</v>
      </c>
      <c r="L16">
        <v>10.5</v>
      </c>
      <c r="M16">
        <v>9</v>
      </c>
      <c r="N16">
        <v>13</v>
      </c>
      <c r="O16">
        <v>25</v>
      </c>
    </row>
    <row r="23" spans="1:14" x14ac:dyDescent="0.25">
      <c r="A23" s="1" t="s">
        <v>23</v>
      </c>
      <c r="D23" t="s">
        <v>24</v>
      </c>
      <c r="E23" t="s">
        <v>25</v>
      </c>
      <c r="F23" t="s">
        <v>26</v>
      </c>
      <c r="G23" s="1" t="s">
        <v>27</v>
      </c>
      <c r="H23" t="s">
        <v>29</v>
      </c>
      <c r="I23" t="s">
        <v>30</v>
      </c>
      <c r="J23" s="1" t="s">
        <v>28</v>
      </c>
      <c r="K23" t="s">
        <v>32</v>
      </c>
      <c r="L23" t="s">
        <v>33</v>
      </c>
      <c r="N23" t="s">
        <v>31</v>
      </c>
    </row>
    <row r="24" spans="1:14" x14ac:dyDescent="0.25">
      <c r="A24">
        <f>6.4*G24*J24</f>
        <v>17.828571428571429</v>
      </c>
      <c r="D24">
        <v>25</v>
      </c>
      <c r="E24">
        <v>0.18</v>
      </c>
      <c r="F24">
        <v>2</v>
      </c>
      <c r="G24">
        <f>((E24*(15+(F24*D24)))/(F24+1))</f>
        <v>3.9</v>
      </c>
      <c r="H24">
        <f>0.7*30</f>
        <v>21</v>
      </c>
      <c r="I24">
        <v>42</v>
      </c>
      <c r="J24">
        <f>1/(1+(0.2*(I24/H24)))</f>
        <v>0.7142857142857143</v>
      </c>
      <c r="K24">
        <v>-2</v>
      </c>
      <c r="L24">
        <v>10.5</v>
      </c>
      <c r="N24">
        <v>11</v>
      </c>
    </row>
    <row r="25" spans="1:14" x14ac:dyDescent="0.25">
      <c r="K25">
        <v>-1</v>
      </c>
      <c r="L25">
        <v>10.5</v>
      </c>
      <c r="N25">
        <v>11</v>
      </c>
    </row>
    <row r="26" spans="1:14" x14ac:dyDescent="0.25">
      <c r="K26">
        <v>0</v>
      </c>
      <c r="L26">
        <v>10.5</v>
      </c>
      <c r="N26">
        <f>11-(0.37*$A$2*SIN(3*PI()*K26/L26)*(1-COS(2*PI()*K26/L26)))</f>
        <v>11</v>
      </c>
    </row>
    <row r="27" spans="1:14" x14ac:dyDescent="0.25">
      <c r="K27">
        <v>1</v>
      </c>
      <c r="L27">
        <v>10.5</v>
      </c>
      <c r="N27">
        <f t="shared" ref="N27:N36" si="3">$D$24-(0.37*$A$24*SIN(3*PI()*K27/L27)*(1-COS(2*PI()*K27/L27)))</f>
        <v>24.103842600239187</v>
      </c>
    </row>
    <row r="28" spans="1:14" x14ac:dyDescent="0.25">
      <c r="K28">
        <v>2</v>
      </c>
      <c r="L28">
        <v>10.5</v>
      </c>
      <c r="N28">
        <f t="shared" si="3"/>
        <v>20.918392867020074</v>
      </c>
    </row>
    <row r="29" spans="1:14" x14ac:dyDescent="0.25">
      <c r="K29">
        <v>3</v>
      </c>
      <c r="L29">
        <v>10.5</v>
      </c>
      <c r="N29">
        <f t="shared" si="3"/>
        <v>21.500967727610792</v>
      </c>
    </row>
    <row r="30" spans="1:14" x14ac:dyDescent="0.25">
      <c r="K30">
        <v>4</v>
      </c>
      <c r="L30">
        <v>10.5</v>
      </c>
      <c r="N30">
        <f t="shared" si="3"/>
        <v>29.960245882770113</v>
      </c>
    </row>
    <row r="31" spans="1:14" x14ac:dyDescent="0.25">
      <c r="K31">
        <v>5</v>
      </c>
      <c r="L31">
        <v>10.5</v>
      </c>
      <c r="N31">
        <f t="shared" si="3"/>
        <v>37.790532235846335</v>
      </c>
    </row>
    <row r="32" spans="1:14" x14ac:dyDescent="0.25">
      <c r="K32">
        <v>6</v>
      </c>
      <c r="L32">
        <v>10.5</v>
      </c>
      <c r="N32">
        <f t="shared" si="3"/>
        <v>34.804070562806267</v>
      </c>
    </row>
    <row r="33" spans="1:50" x14ac:dyDescent="0.25">
      <c r="K33">
        <v>7</v>
      </c>
      <c r="L33">
        <v>10.5</v>
      </c>
      <c r="N33">
        <f t="shared" si="3"/>
        <v>25.000000000000004</v>
      </c>
    </row>
    <row r="34" spans="1:50" x14ac:dyDescent="0.25">
      <c r="K34">
        <v>8</v>
      </c>
      <c r="L34">
        <v>10.5</v>
      </c>
      <c r="N34">
        <f t="shared" si="3"/>
        <v>20.228006304948337</v>
      </c>
    </row>
    <row r="35" spans="1:50" x14ac:dyDescent="0.25">
      <c r="K35">
        <v>9</v>
      </c>
      <c r="L35">
        <v>10.5</v>
      </c>
      <c r="N35">
        <f t="shared" si="3"/>
        <v>22.578594537580024</v>
      </c>
    </row>
    <row r="36" spans="1:50" x14ac:dyDescent="0.25">
      <c r="K36">
        <v>10</v>
      </c>
      <c r="L36">
        <v>10.5</v>
      </c>
      <c r="N36">
        <f t="shared" si="3"/>
        <v>24.872842924805447</v>
      </c>
    </row>
    <row r="37" spans="1:50" x14ac:dyDescent="0.25">
      <c r="K37">
        <v>11</v>
      </c>
      <c r="L37">
        <v>10.5</v>
      </c>
    </row>
    <row r="38" spans="1:50" x14ac:dyDescent="0.25">
      <c r="K38">
        <v>12</v>
      </c>
      <c r="L38">
        <v>10.5</v>
      </c>
    </row>
    <row r="45" spans="1:50" x14ac:dyDescent="0.25">
      <c r="W45" s="3" t="s">
        <v>39</v>
      </c>
      <c r="X45" s="3"/>
      <c r="Y45" s="3"/>
      <c r="Z45" s="3"/>
      <c r="AA45" s="3"/>
      <c r="AB45" s="3"/>
      <c r="AC45" s="3"/>
      <c r="AD45" s="3"/>
      <c r="AG45" s="3" t="s">
        <v>44</v>
      </c>
      <c r="AH45" s="3"/>
      <c r="AI45" s="3"/>
      <c r="AJ45" s="3"/>
      <c r="AK45" s="3"/>
      <c r="AL45" s="3"/>
      <c r="AM45" s="3"/>
      <c r="AN45" s="3"/>
    </row>
    <row r="46" spans="1:50" x14ac:dyDescent="0.25">
      <c r="W46" t="s">
        <v>2</v>
      </c>
      <c r="X46" t="s">
        <v>3</v>
      </c>
      <c r="Y46" t="s">
        <v>3</v>
      </c>
      <c r="Z46" t="s">
        <v>4</v>
      </c>
      <c r="AA46" t="s">
        <v>5</v>
      </c>
      <c r="AB46" t="s">
        <v>6</v>
      </c>
      <c r="AC46" t="s">
        <v>7</v>
      </c>
      <c r="AD46" t="s">
        <v>8</v>
      </c>
      <c r="AG46" t="s">
        <v>2</v>
      </c>
      <c r="AH46" t="s">
        <v>3</v>
      </c>
      <c r="AI46" t="s">
        <v>3</v>
      </c>
      <c r="AJ46" t="s">
        <v>4</v>
      </c>
      <c r="AK46" t="s">
        <v>5</v>
      </c>
      <c r="AL46" t="s">
        <v>6</v>
      </c>
      <c r="AM46" t="s">
        <v>7</v>
      </c>
      <c r="AN46" t="s">
        <v>8</v>
      </c>
      <c r="AQ46" s="3" t="s">
        <v>46</v>
      </c>
      <c r="AR46" s="3"/>
      <c r="AS46" s="3"/>
      <c r="AT46" s="3"/>
      <c r="AU46" s="3"/>
      <c r="AV46" s="3"/>
      <c r="AW46" s="3"/>
      <c r="AX46" s="3"/>
    </row>
    <row r="47" spans="1:50" x14ac:dyDescent="0.25">
      <c r="A47" s="1" t="s">
        <v>37</v>
      </c>
      <c r="B47" s="1" t="s">
        <v>34</v>
      </c>
      <c r="C47" s="1" t="s">
        <v>35</v>
      </c>
      <c r="D47" s="1" t="s">
        <v>24</v>
      </c>
      <c r="E47" s="1" t="s">
        <v>25</v>
      </c>
      <c r="F47" t="s">
        <v>26</v>
      </c>
      <c r="G47" s="1" t="s">
        <v>38</v>
      </c>
      <c r="H47" t="s">
        <v>29</v>
      </c>
      <c r="I47" t="s">
        <v>30</v>
      </c>
      <c r="J47" s="1" t="s">
        <v>28</v>
      </c>
      <c r="K47" t="s">
        <v>32</v>
      </c>
      <c r="L47" t="s">
        <v>33</v>
      </c>
      <c r="M47" t="s">
        <v>31</v>
      </c>
      <c r="N47" t="s">
        <v>31</v>
      </c>
      <c r="O47" t="s">
        <v>31</v>
      </c>
      <c r="P47" s="1" t="s">
        <v>36</v>
      </c>
      <c r="W47" t="s">
        <v>9</v>
      </c>
      <c r="X47" t="s">
        <v>10</v>
      </c>
      <c r="Y47" t="s">
        <v>11</v>
      </c>
      <c r="Z47" t="s">
        <v>10</v>
      </c>
      <c r="AA47" t="s">
        <v>12</v>
      </c>
      <c r="AB47" t="s">
        <v>13</v>
      </c>
      <c r="AC47" t="s">
        <v>13</v>
      </c>
      <c r="AD47" t="s">
        <v>10</v>
      </c>
      <c r="AG47" t="s">
        <v>9</v>
      </c>
      <c r="AH47" t="s">
        <v>10</v>
      </c>
      <c r="AI47" t="s">
        <v>11</v>
      </c>
      <c r="AJ47" t="s">
        <v>10</v>
      </c>
      <c r="AK47" t="s">
        <v>12</v>
      </c>
      <c r="AL47" t="s">
        <v>13</v>
      </c>
      <c r="AM47" t="s">
        <v>13</v>
      </c>
      <c r="AN47" t="s">
        <v>10</v>
      </c>
      <c r="AQ47" t="s">
        <v>2</v>
      </c>
      <c r="AR47" t="s">
        <v>3</v>
      </c>
      <c r="AS47" t="s">
        <v>3</v>
      </c>
      <c r="AT47" t="s">
        <v>4</v>
      </c>
      <c r="AU47" t="s">
        <v>5</v>
      </c>
      <c r="AV47" t="s">
        <v>6</v>
      </c>
      <c r="AW47" t="s">
        <v>7</v>
      </c>
      <c r="AX47" t="s">
        <v>8</v>
      </c>
    </row>
    <row r="48" spans="1:50" x14ac:dyDescent="0.25">
      <c r="A48">
        <f>$P$3*G48*$J$2</f>
        <v>12.470103092783505</v>
      </c>
      <c r="B48">
        <v>25</v>
      </c>
      <c r="C48">
        <v>9</v>
      </c>
      <c r="D48">
        <v>13</v>
      </c>
      <c r="E48">
        <v>0.16</v>
      </c>
      <c r="F48">
        <v>3</v>
      </c>
      <c r="G48">
        <f>(($E$2*(15+($F$2*$B$2)))/($F$2+1))</f>
        <v>3.6</v>
      </c>
      <c r="H48">
        <v>42</v>
      </c>
      <c r="I48">
        <v>178</v>
      </c>
      <c r="J48">
        <f>1/(1+(0.2*(I48/H48)))</f>
        <v>0.54123711340206182</v>
      </c>
      <c r="K48">
        <v>-2</v>
      </c>
      <c r="L48">
        <v>10.5</v>
      </c>
      <c r="M48">
        <v>9</v>
      </c>
      <c r="N48">
        <v>13</v>
      </c>
      <c r="O48">
        <v>25</v>
      </c>
      <c r="P48">
        <v>4.8</v>
      </c>
      <c r="W48" t="s">
        <v>14</v>
      </c>
      <c r="X48" t="s">
        <v>15</v>
      </c>
      <c r="Y48" t="s">
        <v>16</v>
      </c>
      <c r="Z48" t="s">
        <v>15</v>
      </c>
      <c r="AA48" t="s">
        <v>17</v>
      </c>
      <c r="AB48" t="s">
        <v>17</v>
      </c>
      <c r="AC48" t="s">
        <v>17</v>
      </c>
      <c r="AD48" t="s">
        <v>15</v>
      </c>
      <c r="AG48" t="s">
        <v>14</v>
      </c>
      <c r="AH48" t="s">
        <v>15</v>
      </c>
      <c r="AI48" t="s">
        <v>16</v>
      </c>
      <c r="AJ48" t="s">
        <v>15</v>
      </c>
      <c r="AK48" t="s">
        <v>17</v>
      </c>
      <c r="AL48" t="s">
        <v>17</v>
      </c>
      <c r="AM48" t="s">
        <v>17</v>
      </c>
      <c r="AN48" t="s">
        <v>15</v>
      </c>
      <c r="AQ48" t="s">
        <v>9</v>
      </c>
      <c r="AR48" t="s">
        <v>10</v>
      </c>
      <c r="AS48" t="s">
        <v>11</v>
      </c>
      <c r="AT48" t="s">
        <v>10</v>
      </c>
      <c r="AU48" t="s">
        <v>12</v>
      </c>
      <c r="AV48" t="s">
        <v>13</v>
      </c>
      <c r="AW48" t="s">
        <v>13</v>
      </c>
      <c r="AX48" t="s">
        <v>10</v>
      </c>
    </row>
    <row r="49" spans="1:50" x14ac:dyDescent="0.25">
      <c r="A49">
        <f>$P$3*G49*$J$2</f>
        <v>5.819381443298969</v>
      </c>
      <c r="G49">
        <f>(($E$2*(15+($F$2*$C$2)))/($F$2+1))</f>
        <v>1.68</v>
      </c>
      <c r="K49">
        <v>-1</v>
      </c>
      <c r="L49">
        <v>10.5</v>
      </c>
      <c r="M49">
        <v>9</v>
      </c>
      <c r="N49">
        <v>13</v>
      </c>
      <c r="O49">
        <v>25</v>
      </c>
      <c r="P49">
        <v>6.4</v>
      </c>
      <c r="W49">
        <v>0</v>
      </c>
      <c r="X49">
        <v>13</v>
      </c>
      <c r="Y49">
        <v>0</v>
      </c>
      <c r="Z49">
        <v>0</v>
      </c>
      <c r="AA49">
        <v>0</v>
      </c>
      <c r="AB49">
        <v>0.11</v>
      </c>
      <c r="AC49">
        <v>0</v>
      </c>
      <c r="AD49">
        <v>0</v>
      </c>
      <c r="AE49">
        <v>0</v>
      </c>
      <c r="AG49">
        <v>0</v>
      </c>
      <c r="AH49">
        <v>13</v>
      </c>
      <c r="AI49">
        <v>0</v>
      </c>
      <c r="AJ49">
        <v>0</v>
      </c>
      <c r="AK49">
        <v>0</v>
      </c>
      <c r="AL49">
        <v>0.11</v>
      </c>
      <c r="AM49">
        <v>0</v>
      </c>
      <c r="AN49">
        <v>0</v>
      </c>
      <c r="AQ49" t="s">
        <v>14</v>
      </c>
      <c r="AR49" t="s">
        <v>15</v>
      </c>
      <c r="AS49" t="s">
        <v>16</v>
      </c>
      <c r="AT49" t="s">
        <v>15</v>
      </c>
      <c r="AU49" t="s">
        <v>17</v>
      </c>
      <c r="AV49" t="s">
        <v>17</v>
      </c>
      <c r="AW49" t="s">
        <v>17</v>
      </c>
      <c r="AX49" t="s">
        <v>15</v>
      </c>
    </row>
    <row r="50" spans="1:50" x14ac:dyDescent="0.25">
      <c r="A50">
        <f>$P$3*G50*$J$2</f>
        <v>7.4820618556701035</v>
      </c>
      <c r="G50">
        <f>(($E$2*(15+($F$2*$D$2)))/($F$2+1))</f>
        <v>2.16</v>
      </c>
      <c r="K50">
        <v>0</v>
      </c>
      <c r="L50">
        <v>10.5</v>
      </c>
      <c r="M50">
        <v>9</v>
      </c>
      <c r="N50">
        <v>13</v>
      </c>
      <c r="O50">
        <v>25</v>
      </c>
      <c r="W50">
        <v>140</v>
      </c>
      <c r="X50">
        <v>13</v>
      </c>
      <c r="Y50">
        <v>0</v>
      </c>
      <c r="Z50">
        <v>0</v>
      </c>
      <c r="AA50">
        <v>0</v>
      </c>
      <c r="AB50">
        <v>0.11</v>
      </c>
      <c r="AC50">
        <v>0</v>
      </c>
      <c r="AD50">
        <f>AE50-X50</f>
        <v>0</v>
      </c>
      <c r="AE50">
        <v>13</v>
      </c>
      <c r="AG50">
        <v>145</v>
      </c>
      <c r="AH50">
        <v>13</v>
      </c>
      <c r="AI50">
        <v>0</v>
      </c>
      <c r="AJ50">
        <v>0</v>
      </c>
      <c r="AK50">
        <v>0</v>
      </c>
      <c r="AL50">
        <v>0.11</v>
      </c>
      <c r="AM50">
        <v>0</v>
      </c>
      <c r="AN50">
        <v>0</v>
      </c>
      <c r="AQ50">
        <v>0</v>
      </c>
      <c r="AR50">
        <v>13</v>
      </c>
      <c r="AS50">
        <v>0</v>
      </c>
      <c r="AT50">
        <v>0</v>
      </c>
      <c r="AU50">
        <v>0</v>
      </c>
      <c r="AV50">
        <v>0.11</v>
      </c>
      <c r="AW50">
        <v>0</v>
      </c>
      <c r="AX50">
        <v>0</v>
      </c>
    </row>
    <row r="51" spans="1:50" x14ac:dyDescent="0.25">
      <c r="K51">
        <v>1</v>
      </c>
      <c r="L51">
        <v>10.5</v>
      </c>
      <c r="M51">
        <f>$C$2-(0.37*$A$3*SIN(3*PI()*K51/L51)*(1-COS(2*PI()*K51/L51)))</f>
        <v>8.7074874022668105</v>
      </c>
      <c r="N51">
        <f>$D$2-(0.37*$A$4*SIN(3*PI()*K51/L51)*(1-COS(2*PI()*K51/L51)))</f>
        <v>12.623912374343043</v>
      </c>
      <c r="O51">
        <f>$B$2-(0.37*$A$2*SIN(3*PI()*K51/L51)*(1-COS(2*PI()*K51/L51)))</f>
        <v>24.373187290571739</v>
      </c>
      <c r="W51">
        <v>141</v>
      </c>
      <c r="X51">
        <v>13</v>
      </c>
      <c r="Y51">
        <v>0</v>
      </c>
      <c r="Z51">
        <v>0</v>
      </c>
      <c r="AA51">
        <v>0</v>
      </c>
      <c r="AB51">
        <v>0.11</v>
      </c>
      <c r="AC51">
        <v>0</v>
      </c>
      <c r="AD51">
        <f t="shared" ref="AD51:AD71" si="4">AE51-X51</f>
        <v>-0.37608762565695741</v>
      </c>
      <c r="AE51">
        <v>12.623912374343043</v>
      </c>
      <c r="AG51">
        <v>146</v>
      </c>
      <c r="AH51">
        <v>13</v>
      </c>
      <c r="AI51">
        <v>0</v>
      </c>
      <c r="AJ51">
        <v>0</v>
      </c>
      <c r="AK51">
        <v>0</v>
      </c>
      <c r="AL51">
        <v>0.11</v>
      </c>
      <c r="AM51">
        <v>0</v>
      </c>
      <c r="AN51">
        <v>-0.37608762565695741</v>
      </c>
      <c r="AQ51">
        <v>146</v>
      </c>
      <c r="AR51">
        <v>13</v>
      </c>
      <c r="AS51">
        <v>0</v>
      </c>
      <c r="AT51">
        <v>0</v>
      </c>
      <c r="AU51">
        <v>0</v>
      </c>
      <c r="AV51">
        <v>0.11</v>
      </c>
      <c r="AW51">
        <v>0</v>
      </c>
      <c r="AX51">
        <v>0</v>
      </c>
    </row>
    <row r="52" spans="1:50" x14ac:dyDescent="0.25">
      <c r="K52">
        <v>2</v>
      </c>
      <c r="L52">
        <v>10.5</v>
      </c>
      <c r="M52">
        <f>$C$2-(0.37*$A$3*SIN(3*PI()*K52/L52)*(1-COS(2*PI()*K52/L52)))</f>
        <v>7.6677323584975916</v>
      </c>
      <c r="N52">
        <f t="shared" ref="N52:N60" si="5">$D$2-(0.37*$A$4*SIN(3*PI()*K52/L52)*(1-COS(2*PI()*K52/L52)))</f>
        <v>11.287084460925476</v>
      </c>
      <c r="O52">
        <f t="shared" ref="O52:O54" si="6">$B$2-(0.37*$A$2*SIN(3*PI()*K52/L52)*(1-COS(2*PI()*K52/L52)))</f>
        <v>22.145140768209124</v>
      </c>
      <c r="W52">
        <v>142</v>
      </c>
      <c r="X52">
        <v>13</v>
      </c>
      <c r="Y52">
        <v>0</v>
      </c>
      <c r="Z52">
        <v>0</v>
      </c>
      <c r="AA52">
        <v>0</v>
      </c>
      <c r="AB52">
        <v>0.11</v>
      </c>
      <c r="AC52">
        <v>0</v>
      </c>
      <c r="AD52">
        <f t="shared" si="4"/>
        <v>-1.7129155390745243</v>
      </c>
      <c r="AE52">
        <v>11.287084460925476</v>
      </c>
      <c r="AG52">
        <v>147</v>
      </c>
      <c r="AH52">
        <v>13</v>
      </c>
      <c r="AI52">
        <v>0</v>
      </c>
      <c r="AJ52">
        <v>0</v>
      </c>
      <c r="AK52">
        <v>0</v>
      </c>
      <c r="AL52">
        <v>0.11</v>
      </c>
      <c r="AM52">
        <v>0</v>
      </c>
      <c r="AN52">
        <v>-1.7129155390745243</v>
      </c>
      <c r="AQ52">
        <v>147</v>
      </c>
      <c r="AR52">
        <v>13</v>
      </c>
      <c r="AS52">
        <v>0</v>
      </c>
      <c r="AT52">
        <v>0</v>
      </c>
      <c r="AU52">
        <v>0</v>
      </c>
      <c r="AV52">
        <v>0.11</v>
      </c>
      <c r="AW52">
        <v>0</v>
      </c>
      <c r="AX52">
        <v>-0.37608762565695741</v>
      </c>
    </row>
    <row r="53" spans="1:50" x14ac:dyDescent="0.25">
      <c r="K53">
        <v>3</v>
      </c>
      <c r="L53">
        <v>10.5</v>
      </c>
      <c r="M53">
        <f t="shared" ref="M53:M60" si="7">$C$2-(0.37*$A$3*SIN(3*PI()*K53/L53)*(1-COS(2*PI()*K53/L53)))</f>
        <v>7.8578892281400501</v>
      </c>
      <c r="N53">
        <f t="shared" si="5"/>
        <v>11.531571864751493</v>
      </c>
      <c r="O53">
        <f t="shared" si="6"/>
        <v>22.552619774585821</v>
      </c>
      <c r="W53">
        <v>143</v>
      </c>
      <c r="X53">
        <v>13</v>
      </c>
      <c r="Y53">
        <v>0</v>
      </c>
      <c r="Z53">
        <v>0</v>
      </c>
      <c r="AA53">
        <v>0</v>
      </c>
      <c r="AB53">
        <v>0.11</v>
      </c>
      <c r="AC53">
        <v>0</v>
      </c>
      <c r="AD53">
        <f t="shared" si="4"/>
        <v>-1.4684281352485069</v>
      </c>
      <c r="AE53">
        <v>11.531571864751493</v>
      </c>
      <c r="AG53">
        <v>148</v>
      </c>
      <c r="AH53">
        <v>13</v>
      </c>
      <c r="AI53">
        <v>0</v>
      </c>
      <c r="AJ53">
        <v>0</v>
      </c>
      <c r="AK53">
        <v>0</v>
      </c>
      <c r="AL53">
        <v>0.11</v>
      </c>
      <c r="AM53">
        <v>0</v>
      </c>
      <c r="AN53">
        <v>-1.4684281352485069</v>
      </c>
      <c r="AQ53">
        <v>148</v>
      </c>
      <c r="AR53">
        <v>13</v>
      </c>
      <c r="AS53">
        <v>0</v>
      </c>
      <c r="AT53">
        <v>0</v>
      </c>
      <c r="AU53">
        <v>0</v>
      </c>
      <c r="AV53">
        <v>0.11</v>
      </c>
      <c r="AW53">
        <v>0</v>
      </c>
      <c r="AX53">
        <v>-1.7129155390745243</v>
      </c>
    </row>
    <row r="54" spans="1:50" x14ac:dyDescent="0.25">
      <c r="K54">
        <v>4</v>
      </c>
      <c r="L54">
        <v>10.5</v>
      </c>
      <c r="M54">
        <f t="shared" si="7"/>
        <v>10.619062018515605</v>
      </c>
      <c r="N54">
        <f t="shared" si="5"/>
        <v>15.081651166662921</v>
      </c>
      <c r="O54">
        <f t="shared" si="6"/>
        <v>28.469418611104867</v>
      </c>
      <c r="W54">
        <v>144</v>
      </c>
      <c r="X54">
        <v>13</v>
      </c>
      <c r="Y54">
        <v>0</v>
      </c>
      <c r="Z54">
        <v>0</v>
      </c>
      <c r="AA54">
        <v>0</v>
      </c>
      <c r="AB54">
        <v>0.11</v>
      </c>
      <c r="AC54">
        <v>0</v>
      </c>
      <c r="AD54">
        <f t="shared" si="4"/>
        <v>2.0816511666629207</v>
      </c>
      <c r="AE54">
        <v>15.081651166662921</v>
      </c>
      <c r="AG54">
        <v>149</v>
      </c>
      <c r="AH54">
        <v>13</v>
      </c>
      <c r="AI54">
        <v>0</v>
      </c>
      <c r="AJ54">
        <v>0</v>
      </c>
      <c r="AK54">
        <v>0</v>
      </c>
      <c r="AL54">
        <v>0.11</v>
      </c>
      <c r="AM54">
        <v>0</v>
      </c>
      <c r="AN54">
        <v>2.0816511666629207</v>
      </c>
      <c r="AQ54">
        <v>149</v>
      </c>
      <c r="AR54">
        <v>13</v>
      </c>
      <c r="AS54">
        <v>0</v>
      </c>
      <c r="AT54">
        <v>0</v>
      </c>
      <c r="AU54">
        <v>0</v>
      </c>
      <c r="AV54">
        <v>0.11</v>
      </c>
      <c r="AW54">
        <v>0</v>
      </c>
      <c r="AX54">
        <v>-1.4684281352485069</v>
      </c>
    </row>
    <row r="55" spans="1:50" x14ac:dyDescent="0.25">
      <c r="K55">
        <v>5</v>
      </c>
      <c r="L55">
        <v>10.5</v>
      </c>
      <c r="M55">
        <f t="shared" si="7"/>
        <v>13.174927096173157</v>
      </c>
      <c r="N55">
        <f t="shared" si="5"/>
        <v>18.367763409365487</v>
      </c>
      <c r="O55">
        <f>$B$2-(0.37*$A$2*SIN(3*PI()*K55/L55)*(1-COS(2*PI()*K55/L55)))</f>
        <v>33.946272348942479</v>
      </c>
      <c r="W55">
        <v>145</v>
      </c>
      <c r="X55">
        <v>13</v>
      </c>
      <c r="Y55">
        <v>0</v>
      </c>
      <c r="Z55">
        <v>0</v>
      </c>
      <c r="AA55">
        <v>0</v>
      </c>
      <c r="AB55">
        <v>0.11</v>
      </c>
      <c r="AC55">
        <v>0</v>
      </c>
      <c r="AD55">
        <f t="shared" si="4"/>
        <v>5.3677634093654873</v>
      </c>
      <c r="AE55">
        <v>18.367763409365487</v>
      </c>
      <c r="AG55">
        <v>150</v>
      </c>
      <c r="AH55">
        <v>13</v>
      </c>
      <c r="AI55">
        <v>0</v>
      </c>
      <c r="AJ55">
        <v>0</v>
      </c>
      <c r="AK55">
        <v>0</v>
      </c>
      <c r="AL55">
        <v>0.11</v>
      </c>
      <c r="AM55">
        <v>0</v>
      </c>
      <c r="AN55">
        <v>5.3677634093654873</v>
      </c>
      <c r="AQ55">
        <v>150</v>
      </c>
      <c r="AR55">
        <v>13</v>
      </c>
      <c r="AS55">
        <v>0</v>
      </c>
      <c r="AT55">
        <v>0</v>
      </c>
      <c r="AU55">
        <v>0</v>
      </c>
      <c r="AV55">
        <v>0.11</v>
      </c>
      <c r="AW55">
        <v>0</v>
      </c>
      <c r="AX55">
        <v>2.0816511666629207</v>
      </c>
    </row>
    <row r="56" spans="1:50" x14ac:dyDescent="0.25">
      <c r="K56">
        <v>6</v>
      </c>
      <c r="L56">
        <v>10.5</v>
      </c>
      <c r="M56">
        <f t="shared" si="7"/>
        <v>12.200123270143585</v>
      </c>
      <c r="N56">
        <f t="shared" si="5"/>
        <v>17.114444204470324</v>
      </c>
      <c r="O56">
        <f t="shared" ref="O56:O60" si="8">$B$2-(0.37*$A$2*SIN(3*PI()*K56/L56)*(1-COS(2*PI()*K56/L56)))</f>
        <v>31.857407007450536</v>
      </c>
      <c r="W56">
        <v>146</v>
      </c>
      <c r="X56">
        <v>13</v>
      </c>
      <c r="Y56">
        <v>0</v>
      </c>
      <c r="Z56">
        <v>0</v>
      </c>
      <c r="AA56">
        <v>0</v>
      </c>
      <c r="AB56">
        <v>0.11</v>
      </c>
      <c r="AC56">
        <v>0</v>
      </c>
      <c r="AD56">
        <f t="shared" si="4"/>
        <v>4.114444204470324</v>
      </c>
      <c r="AE56">
        <v>17.114444204470324</v>
      </c>
      <c r="AG56">
        <v>151</v>
      </c>
      <c r="AH56">
        <v>13</v>
      </c>
      <c r="AI56">
        <v>0</v>
      </c>
      <c r="AJ56">
        <v>0</v>
      </c>
      <c r="AK56">
        <v>0</v>
      </c>
      <c r="AL56">
        <v>0.11</v>
      </c>
      <c r="AM56">
        <v>0</v>
      </c>
      <c r="AN56">
        <v>4.114444204470324</v>
      </c>
      <c r="AQ56">
        <v>151</v>
      </c>
      <c r="AR56">
        <v>13</v>
      </c>
      <c r="AS56">
        <v>0</v>
      </c>
      <c r="AT56">
        <v>0</v>
      </c>
      <c r="AU56">
        <v>0</v>
      </c>
      <c r="AV56">
        <v>0.11</v>
      </c>
      <c r="AW56">
        <v>0</v>
      </c>
      <c r="AX56">
        <v>5.3677634093654873</v>
      </c>
    </row>
    <row r="57" spans="1:50" x14ac:dyDescent="0.25">
      <c r="K57">
        <v>7</v>
      </c>
      <c r="L57">
        <v>10.5</v>
      </c>
      <c r="M57">
        <f t="shared" si="7"/>
        <v>9</v>
      </c>
      <c r="N57">
        <f t="shared" si="5"/>
        <v>13.000000000000002</v>
      </c>
      <c r="O57">
        <f t="shared" si="8"/>
        <v>25</v>
      </c>
      <c r="W57">
        <v>147</v>
      </c>
      <c r="X57">
        <v>13</v>
      </c>
      <c r="Y57">
        <v>0</v>
      </c>
      <c r="Z57">
        <v>0</v>
      </c>
      <c r="AA57">
        <v>0</v>
      </c>
      <c r="AB57">
        <v>0.11</v>
      </c>
      <c r="AC57">
        <v>0</v>
      </c>
      <c r="AD57">
        <f t="shared" si="4"/>
        <v>0</v>
      </c>
      <c r="AE57">
        <v>13.000000000000002</v>
      </c>
      <c r="AG57">
        <v>152</v>
      </c>
      <c r="AH57">
        <v>13</v>
      </c>
      <c r="AI57">
        <v>0</v>
      </c>
      <c r="AJ57">
        <v>0</v>
      </c>
      <c r="AK57">
        <v>0</v>
      </c>
      <c r="AL57">
        <v>0.11</v>
      </c>
      <c r="AM57">
        <v>0</v>
      </c>
      <c r="AN57">
        <v>0</v>
      </c>
      <c r="AQ57">
        <v>152</v>
      </c>
      <c r="AR57">
        <v>13</v>
      </c>
      <c r="AS57">
        <v>0</v>
      </c>
      <c r="AT57">
        <v>0</v>
      </c>
      <c r="AU57">
        <v>0</v>
      </c>
      <c r="AV57">
        <v>0.11</v>
      </c>
      <c r="AW57">
        <v>0</v>
      </c>
      <c r="AX57">
        <v>4.114444204470324</v>
      </c>
    </row>
    <row r="58" spans="1:50" x14ac:dyDescent="0.25">
      <c r="K58">
        <v>8</v>
      </c>
      <c r="L58">
        <v>10.5</v>
      </c>
      <c r="M58">
        <f t="shared" si="7"/>
        <v>7.4423849287206458</v>
      </c>
      <c r="N58">
        <f t="shared" si="5"/>
        <v>10.99735205121226</v>
      </c>
      <c r="O58">
        <f t="shared" si="8"/>
        <v>21.662253418687101</v>
      </c>
      <c r="W58">
        <v>148</v>
      </c>
      <c r="X58">
        <v>13</v>
      </c>
      <c r="Y58">
        <v>0</v>
      </c>
      <c r="Z58">
        <v>0</v>
      </c>
      <c r="AA58">
        <v>0</v>
      </c>
      <c r="AB58">
        <v>0.11</v>
      </c>
      <c r="AC58">
        <v>0</v>
      </c>
      <c r="AD58">
        <f t="shared" si="4"/>
        <v>-2.0026479487877396</v>
      </c>
      <c r="AE58">
        <v>10.99735205121226</v>
      </c>
      <c r="AG58">
        <v>153</v>
      </c>
      <c r="AH58">
        <v>13</v>
      </c>
      <c r="AI58">
        <v>0</v>
      </c>
      <c r="AJ58">
        <v>0</v>
      </c>
      <c r="AK58">
        <v>0</v>
      </c>
      <c r="AL58">
        <v>0.11</v>
      </c>
      <c r="AM58">
        <v>0</v>
      </c>
      <c r="AN58">
        <v>-2.0026479487877396</v>
      </c>
      <c r="AQ58">
        <v>153</v>
      </c>
      <c r="AR58">
        <v>13</v>
      </c>
      <c r="AS58">
        <v>0</v>
      </c>
      <c r="AT58">
        <v>0</v>
      </c>
      <c r="AU58">
        <v>0</v>
      </c>
      <c r="AV58">
        <v>0.11</v>
      </c>
      <c r="AW58">
        <v>0</v>
      </c>
      <c r="AX58">
        <v>0</v>
      </c>
    </row>
    <row r="59" spans="1:50" x14ac:dyDescent="0.25">
      <c r="K59">
        <v>9</v>
      </c>
      <c r="L59">
        <v>10.5</v>
      </c>
      <c r="M59">
        <f t="shared" si="7"/>
        <v>8.2096348228928928</v>
      </c>
      <c r="N59">
        <f t="shared" si="5"/>
        <v>11.983816200862289</v>
      </c>
      <c r="O59">
        <f t="shared" si="8"/>
        <v>23.306360334770485</v>
      </c>
      <c r="W59">
        <v>149</v>
      </c>
      <c r="X59">
        <v>13</v>
      </c>
      <c r="Y59">
        <v>0</v>
      </c>
      <c r="Z59">
        <v>0</v>
      </c>
      <c r="AA59">
        <v>0</v>
      </c>
      <c r="AB59">
        <v>0.11</v>
      </c>
      <c r="AC59">
        <v>0</v>
      </c>
      <c r="AD59">
        <f t="shared" si="4"/>
        <v>-1.0161837991377105</v>
      </c>
      <c r="AE59">
        <v>11.983816200862289</v>
      </c>
      <c r="AG59">
        <v>154</v>
      </c>
      <c r="AH59">
        <v>13</v>
      </c>
      <c r="AI59">
        <v>0</v>
      </c>
      <c r="AJ59">
        <v>0</v>
      </c>
      <c r="AK59">
        <v>0</v>
      </c>
      <c r="AL59">
        <v>0.11</v>
      </c>
      <c r="AM59">
        <v>0</v>
      </c>
      <c r="AN59">
        <v>-1.0161837991377105</v>
      </c>
      <c r="AQ59">
        <v>154</v>
      </c>
      <c r="AR59">
        <v>13</v>
      </c>
      <c r="AS59">
        <v>0</v>
      </c>
      <c r="AT59">
        <v>0</v>
      </c>
      <c r="AU59">
        <v>0</v>
      </c>
      <c r="AV59">
        <v>0.11</v>
      </c>
      <c r="AW59">
        <v>0</v>
      </c>
      <c r="AX59">
        <v>-2.0026479487877396</v>
      </c>
    </row>
    <row r="60" spans="1:50" x14ac:dyDescent="0.25">
      <c r="K60">
        <v>10</v>
      </c>
      <c r="L60">
        <v>10.5</v>
      </c>
      <c r="M60">
        <f t="shared" si="7"/>
        <v>8.9584949626089792</v>
      </c>
      <c r="N60">
        <f t="shared" si="5"/>
        <v>12.946636380497258</v>
      </c>
      <c r="O60">
        <f t="shared" si="8"/>
        <v>24.911060634162098</v>
      </c>
      <c r="W60">
        <v>150</v>
      </c>
      <c r="X60">
        <v>13</v>
      </c>
      <c r="Y60">
        <v>0</v>
      </c>
      <c r="Z60">
        <v>0</v>
      </c>
      <c r="AA60">
        <v>0</v>
      </c>
      <c r="AB60">
        <v>0.11</v>
      </c>
      <c r="AC60">
        <v>0</v>
      </c>
      <c r="AD60">
        <f t="shared" si="4"/>
        <v>-5.3363619502741599E-2</v>
      </c>
      <c r="AE60">
        <v>12.946636380497258</v>
      </c>
      <c r="AG60">
        <v>155</v>
      </c>
      <c r="AH60">
        <v>13</v>
      </c>
      <c r="AI60">
        <v>0</v>
      </c>
      <c r="AJ60">
        <v>0</v>
      </c>
      <c r="AK60">
        <v>0</v>
      </c>
      <c r="AL60">
        <v>0.11</v>
      </c>
      <c r="AM60">
        <v>0</v>
      </c>
      <c r="AN60">
        <v>-5.3363619502741599E-2</v>
      </c>
      <c r="AQ60">
        <v>155</v>
      </c>
      <c r="AR60">
        <v>13</v>
      </c>
      <c r="AS60">
        <v>0</v>
      </c>
      <c r="AT60">
        <v>0</v>
      </c>
      <c r="AU60">
        <v>0</v>
      </c>
      <c r="AV60">
        <v>0.11</v>
      </c>
      <c r="AW60">
        <v>0</v>
      </c>
      <c r="AX60">
        <v>-1.0161837991377105</v>
      </c>
    </row>
    <row r="61" spans="1:50" x14ac:dyDescent="0.25">
      <c r="K61">
        <v>11</v>
      </c>
      <c r="L61">
        <v>10.5</v>
      </c>
      <c r="M61">
        <v>9</v>
      </c>
      <c r="N61">
        <v>13</v>
      </c>
      <c r="O61">
        <v>25</v>
      </c>
      <c r="W61">
        <v>151</v>
      </c>
      <c r="X61">
        <v>13</v>
      </c>
      <c r="Y61">
        <v>0</v>
      </c>
      <c r="Z61">
        <v>0</v>
      </c>
      <c r="AA61">
        <v>0</v>
      </c>
      <c r="AB61">
        <v>0.11</v>
      </c>
      <c r="AC61">
        <v>0</v>
      </c>
      <c r="AD61">
        <f t="shared" si="4"/>
        <v>0</v>
      </c>
      <c r="AE61">
        <v>13</v>
      </c>
      <c r="AG61">
        <v>156</v>
      </c>
      <c r="AH61">
        <v>13</v>
      </c>
      <c r="AI61">
        <v>0</v>
      </c>
      <c r="AJ61">
        <v>0</v>
      </c>
      <c r="AK61">
        <v>0</v>
      </c>
      <c r="AL61">
        <v>0.11</v>
      </c>
      <c r="AM61">
        <v>0</v>
      </c>
      <c r="AN61">
        <v>0</v>
      </c>
      <c r="AQ61">
        <v>156</v>
      </c>
      <c r="AR61">
        <v>13</v>
      </c>
      <c r="AS61">
        <v>0</v>
      </c>
      <c r="AT61">
        <v>0</v>
      </c>
      <c r="AU61">
        <v>0</v>
      </c>
      <c r="AV61">
        <v>0.11</v>
      </c>
      <c r="AW61">
        <v>0</v>
      </c>
      <c r="AX61">
        <v>-5.3363619502741599E-2</v>
      </c>
    </row>
    <row r="62" spans="1:50" x14ac:dyDescent="0.25">
      <c r="K62">
        <v>12</v>
      </c>
      <c r="L62">
        <v>10.5</v>
      </c>
      <c r="M62">
        <v>9</v>
      </c>
      <c r="N62">
        <v>13</v>
      </c>
      <c r="O62">
        <v>25</v>
      </c>
      <c r="W62">
        <v>152</v>
      </c>
      <c r="X62">
        <v>13</v>
      </c>
      <c r="Y62">
        <v>0</v>
      </c>
      <c r="Z62">
        <v>0</v>
      </c>
      <c r="AA62">
        <v>0</v>
      </c>
      <c r="AB62">
        <v>0.11</v>
      </c>
      <c r="AC62">
        <v>0</v>
      </c>
      <c r="AD62">
        <f t="shared" si="4"/>
        <v>0</v>
      </c>
      <c r="AE62">
        <v>13</v>
      </c>
      <c r="AG62">
        <v>157</v>
      </c>
      <c r="AH62">
        <v>13</v>
      </c>
      <c r="AI62">
        <v>0</v>
      </c>
      <c r="AJ62">
        <v>0</v>
      </c>
      <c r="AK62">
        <v>0</v>
      </c>
      <c r="AL62">
        <v>0.11</v>
      </c>
      <c r="AM62">
        <v>0</v>
      </c>
      <c r="AN62">
        <v>0</v>
      </c>
      <c r="AQ62">
        <v>157</v>
      </c>
      <c r="AR62">
        <v>13</v>
      </c>
      <c r="AS62">
        <v>0</v>
      </c>
      <c r="AT62">
        <v>0</v>
      </c>
      <c r="AU62">
        <v>0</v>
      </c>
      <c r="AV62">
        <v>0.11</v>
      </c>
      <c r="AW62">
        <v>0</v>
      </c>
      <c r="AX62">
        <v>0</v>
      </c>
    </row>
    <row r="63" spans="1:50" x14ac:dyDescent="0.25">
      <c r="W63">
        <v>153</v>
      </c>
      <c r="X63">
        <v>13</v>
      </c>
      <c r="Y63">
        <v>0</v>
      </c>
      <c r="Z63">
        <v>0</v>
      </c>
      <c r="AA63">
        <v>0</v>
      </c>
      <c r="AB63">
        <v>0.11</v>
      </c>
      <c r="AC63">
        <v>0</v>
      </c>
      <c r="AD63">
        <f t="shared" si="4"/>
        <v>0</v>
      </c>
      <c r="AE63">
        <v>13</v>
      </c>
      <c r="AG63">
        <v>158</v>
      </c>
      <c r="AH63">
        <v>13</v>
      </c>
      <c r="AI63">
        <v>0</v>
      </c>
      <c r="AJ63">
        <v>0</v>
      </c>
      <c r="AK63">
        <v>0</v>
      </c>
      <c r="AL63">
        <v>0.11</v>
      </c>
      <c r="AM63">
        <v>0</v>
      </c>
      <c r="AN63">
        <v>0</v>
      </c>
      <c r="AQ63">
        <v>158</v>
      </c>
      <c r="AR63">
        <v>13</v>
      </c>
      <c r="AS63">
        <v>0</v>
      </c>
      <c r="AT63">
        <v>0</v>
      </c>
      <c r="AU63">
        <v>0</v>
      </c>
      <c r="AV63">
        <v>0.11</v>
      </c>
      <c r="AW63">
        <v>0</v>
      </c>
      <c r="AX63">
        <v>0</v>
      </c>
    </row>
    <row r="64" spans="1:50" x14ac:dyDescent="0.25">
      <c r="W64">
        <v>154</v>
      </c>
      <c r="X64">
        <v>13</v>
      </c>
      <c r="Y64">
        <v>0</v>
      </c>
      <c r="Z64">
        <v>0</v>
      </c>
      <c r="AA64">
        <v>0</v>
      </c>
      <c r="AB64">
        <v>0.11</v>
      </c>
      <c r="AC64">
        <v>0</v>
      </c>
      <c r="AD64">
        <f t="shared" si="4"/>
        <v>0</v>
      </c>
      <c r="AE64">
        <v>13</v>
      </c>
      <c r="AG64">
        <v>159</v>
      </c>
      <c r="AH64">
        <v>13</v>
      </c>
      <c r="AI64">
        <v>0</v>
      </c>
      <c r="AJ64">
        <v>0</v>
      </c>
      <c r="AK64">
        <v>0</v>
      </c>
      <c r="AL64">
        <v>0.11</v>
      </c>
      <c r="AM64">
        <v>0</v>
      </c>
      <c r="AN64">
        <v>0</v>
      </c>
      <c r="AQ64">
        <v>159</v>
      </c>
      <c r="AR64">
        <v>13</v>
      </c>
      <c r="AS64">
        <v>0</v>
      </c>
      <c r="AT64">
        <v>0</v>
      </c>
      <c r="AU64">
        <v>0</v>
      </c>
      <c r="AV64">
        <v>0.11</v>
      </c>
      <c r="AW64">
        <v>0</v>
      </c>
      <c r="AX64">
        <v>0</v>
      </c>
    </row>
    <row r="65" spans="23:50" x14ac:dyDescent="0.25">
      <c r="W65">
        <v>155</v>
      </c>
      <c r="X65">
        <v>13</v>
      </c>
      <c r="Y65">
        <v>0</v>
      </c>
      <c r="Z65">
        <v>0</v>
      </c>
      <c r="AA65">
        <v>0</v>
      </c>
      <c r="AB65">
        <v>0.11</v>
      </c>
      <c r="AC65">
        <v>0</v>
      </c>
      <c r="AD65">
        <f t="shared" si="4"/>
        <v>0</v>
      </c>
      <c r="AE65">
        <v>13</v>
      </c>
      <c r="AG65">
        <v>160</v>
      </c>
      <c r="AH65">
        <v>13</v>
      </c>
      <c r="AI65">
        <v>0</v>
      </c>
      <c r="AJ65">
        <v>0</v>
      </c>
      <c r="AK65">
        <v>0</v>
      </c>
      <c r="AL65">
        <v>0.11</v>
      </c>
      <c r="AM65">
        <v>0</v>
      </c>
      <c r="AN65">
        <v>0</v>
      </c>
      <c r="AQ65">
        <v>160</v>
      </c>
      <c r="AR65">
        <v>13</v>
      </c>
      <c r="AS65">
        <v>0</v>
      </c>
      <c r="AT65">
        <v>0</v>
      </c>
      <c r="AU65">
        <v>0</v>
      </c>
      <c r="AV65">
        <v>0.11</v>
      </c>
      <c r="AW65">
        <v>0</v>
      </c>
      <c r="AX65">
        <v>0</v>
      </c>
    </row>
    <row r="66" spans="23:50" x14ac:dyDescent="0.25">
      <c r="W66">
        <v>156</v>
      </c>
      <c r="X66">
        <v>13</v>
      </c>
      <c r="Y66">
        <v>0</v>
      </c>
      <c r="Z66">
        <v>0</v>
      </c>
      <c r="AA66">
        <v>0</v>
      </c>
      <c r="AB66">
        <v>0.11</v>
      </c>
      <c r="AC66">
        <v>0</v>
      </c>
      <c r="AD66">
        <f t="shared" si="4"/>
        <v>0</v>
      </c>
      <c r="AE66">
        <v>13</v>
      </c>
      <c r="AG66">
        <v>161</v>
      </c>
      <c r="AH66">
        <v>13</v>
      </c>
      <c r="AI66">
        <v>0</v>
      </c>
      <c r="AJ66">
        <v>0</v>
      </c>
      <c r="AK66">
        <v>0</v>
      </c>
      <c r="AL66">
        <v>0.11</v>
      </c>
      <c r="AM66">
        <v>0</v>
      </c>
      <c r="AN66">
        <v>0</v>
      </c>
      <c r="AQ66">
        <v>161</v>
      </c>
      <c r="AR66">
        <v>13</v>
      </c>
      <c r="AS66">
        <v>0</v>
      </c>
      <c r="AT66">
        <v>0</v>
      </c>
      <c r="AU66">
        <v>0</v>
      </c>
      <c r="AV66">
        <v>0.11</v>
      </c>
      <c r="AW66">
        <v>0</v>
      </c>
      <c r="AX66">
        <v>0</v>
      </c>
    </row>
    <row r="67" spans="23:50" x14ac:dyDescent="0.25">
      <c r="W67">
        <v>157</v>
      </c>
      <c r="X67">
        <v>13</v>
      </c>
      <c r="Y67">
        <v>0</v>
      </c>
      <c r="Z67">
        <v>0</v>
      </c>
      <c r="AA67">
        <v>0</v>
      </c>
      <c r="AB67">
        <v>0.11</v>
      </c>
      <c r="AC67">
        <v>0</v>
      </c>
      <c r="AD67">
        <f t="shared" si="4"/>
        <v>0</v>
      </c>
      <c r="AE67">
        <v>13</v>
      </c>
      <c r="AG67">
        <v>162</v>
      </c>
      <c r="AH67">
        <v>13</v>
      </c>
      <c r="AI67">
        <v>0</v>
      </c>
      <c r="AJ67">
        <v>0</v>
      </c>
      <c r="AK67">
        <v>0</v>
      </c>
      <c r="AL67">
        <v>0.11</v>
      </c>
      <c r="AM67">
        <v>0</v>
      </c>
      <c r="AN67">
        <v>0</v>
      </c>
      <c r="AQ67">
        <v>162</v>
      </c>
      <c r="AR67">
        <v>13</v>
      </c>
      <c r="AS67">
        <v>0</v>
      </c>
      <c r="AT67">
        <v>0</v>
      </c>
      <c r="AU67">
        <v>0</v>
      </c>
      <c r="AV67">
        <v>0.11</v>
      </c>
      <c r="AW67">
        <v>0</v>
      </c>
      <c r="AX67">
        <v>0</v>
      </c>
    </row>
    <row r="68" spans="23:50" x14ac:dyDescent="0.25">
      <c r="W68">
        <v>158</v>
      </c>
      <c r="X68">
        <v>13</v>
      </c>
      <c r="Y68">
        <v>0</v>
      </c>
      <c r="Z68">
        <v>0</v>
      </c>
      <c r="AA68">
        <v>0</v>
      </c>
      <c r="AB68">
        <v>0.11</v>
      </c>
      <c r="AC68">
        <v>0</v>
      </c>
      <c r="AD68">
        <f t="shared" si="4"/>
        <v>0</v>
      </c>
      <c r="AE68">
        <v>13</v>
      </c>
      <c r="AG68">
        <v>163</v>
      </c>
      <c r="AH68">
        <v>13</v>
      </c>
      <c r="AI68">
        <v>0</v>
      </c>
      <c r="AJ68">
        <v>0</v>
      </c>
      <c r="AK68">
        <v>0</v>
      </c>
      <c r="AL68">
        <v>0.11</v>
      </c>
      <c r="AM68">
        <v>0</v>
      </c>
      <c r="AN68">
        <v>0</v>
      </c>
      <c r="AQ68">
        <v>163</v>
      </c>
      <c r="AR68">
        <v>13</v>
      </c>
      <c r="AS68">
        <v>0</v>
      </c>
      <c r="AT68">
        <v>0</v>
      </c>
      <c r="AU68">
        <v>0</v>
      </c>
      <c r="AV68">
        <v>0.11</v>
      </c>
      <c r="AW68">
        <v>0</v>
      </c>
      <c r="AX68">
        <v>0</v>
      </c>
    </row>
    <row r="69" spans="23:50" x14ac:dyDescent="0.25">
      <c r="W69">
        <v>159</v>
      </c>
      <c r="X69">
        <v>13</v>
      </c>
      <c r="Y69">
        <v>0</v>
      </c>
      <c r="Z69">
        <v>0</v>
      </c>
      <c r="AA69">
        <v>0</v>
      </c>
      <c r="AB69">
        <v>0.11</v>
      </c>
      <c r="AC69">
        <v>0</v>
      </c>
      <c r="AD69">
        <f t="shared" si="4"/>
        <v>0</v>
      </c>
      <c r="AE69">
        <v>13</v>
      </c>
      <c r="AG69">
        <v>164</v>
      </c>
      <c r="AH69">
        <v>13</v>
      </c>
      <c r="AI69">
        <v>0</v>
      </c>
      <c r="AJ69">
        <v>0</v>
      </c>
      <c r="AK69">
        <v>0</v>
      </c>
      <c r="AL69">
        <v>0.11</v>
      </c>
      <c r="AM69">
        <v>0</v>
      </c>
      <c r="AN69">
        <v>0</v>
      </c>
      <c r="AQ69">
        <v>164</v>
      </c>
      <c r="AR69">
        <v>13</v>
      </c>
      <c r="AS69">
        <v>0</v>
      </c>
      <c r="AT69">
        <v>0</v>
      </c>
      <c r="AU69">
        <v>0</v>
      </c>
      <c r="AV69">
        <v>0.11</v>
      </c>
      <c r="AW69">
        <v>0</v>
      </c>
      <c r="AX69">
        <v>0</v>
      </c>
    </row>
    <row r="70" spans="23:50" x14ac:dyDescent="0.25">
      <c r="W70">
        <v>160</v>
      </c>
      <c r="X70">
        <v>13</v>
      </c>
      <c r="Y70">
        <v>0</v>
      </c>
      <c r="Z70">
        <v>0</v>
      </c>
      <c r="AA70">
        <v>0</v>
      </c>
      <c r="AB70">
        <v>0.11</v>
      </c>
      <c r="AC70">
        <v>0</v>
      </c>
      <c r="AD70">
        <f t="shared" si="4"/>
        <v>0</v>
      </c>
      <c r="AE70">
        <v>13</v>
      </c>
      <c r="AG70">
        <v>165</v>
      </c>
      <c r="AH70">
        <v>13</v>
      </c>
      <c r="AI70">
        <v>0</v>
      </c>
      <c r="AJ70">
        <v>0</v>
      </c>
      <c r="AK70">
        <v>0</v>
      </c>
      <c r="AL70">
        <v>0.11</v>
      </c>
      <c r="AM70">
        <v>0</v>
      </c>
      <c r="AN70">
        <v>0</v>
      </c>
      <c r="AQ70">
        <v>165</v>
      </c>
      <c r="AR70">
        <v>13</v>
      </c>
      <c r="AS70">
        <v>0</v>
      </c>
      <c r="AT70">
        <v>0</v>
      </c>
      <c r="AU70">
        <v>0</v>
      </c>
      <c r="AV70">
        <v>0.11</v>
      </c>
      <c r="AW70">
        <v>0</v>
      </c>
      <c r="AX70">
        <v>0</v>
      </c>
    </row>
    <row r="71" spans="23:50" x14ac:dyDescent="0.25">
      <c r="W71">
        <v>161</v>
      </c>
      <c r="X71">
        <v>13</v>
      </c>
      <c r="Y71">
        <v>0</v>
      </c>
      <c r="Z71">
        <v>0</v>
      </c>
      <c r="AA71">
        <v>0</v>
      </c>
      <c r="AB71">
        <v>0.11</v>
      </c>
      <c r="AC71">
        <v>0</v>
      </c>
      <c r="AD71">
        <f t="shared" si="4"/>
        <v>0</v>
      </c>
      <c r="AE71">
        <v>13</v>
      </c>
      <c r="AG71">
        <v>166</v>
      </c>
      <c r="AH71">
        <v>13</v>
      </c>
      <c r="AI71">
        <v>0</v>
      </c>
      <c r="AJ71">
        <v>0</v>
      </c>
      <c r="AK71">
        <v>0</v>
      </c>
      <c r="AL71">
        <v>0.11</v>
      </c>
      <c r="AM71">
        <v>0</v>
      </c>
      <c r="AN71">
        <v>0</v>
      </c>
      <c r="AQ71">
        <v>166</v>
      </c>
      <c r="AR71">
        <v>13</v>
      </c>
      <c r="AS71">
        <v>0</v>
      </c>
      <c r="AT71">
        <v>0</v>
      </c>
      <c r="AU71">
        <v>0</v>
      </c>
      <c r="AV71">
        <v>0.11</v>
      </c>
      <c r="AW71">
        <v>0</v>
      </c>
      <c r="AX71">
        <v>0</v>
      </c>
    </row>
    <row r="72" spans="23:50" x14ac:dyDescent="0.25">
      <c r="AQ72">
        <v>167</v>
      </c>
      <c r="AR72">
        <v>13</v>
      </c>
      <c r="AS72">
        <v>0</v>
      </c>
      <c r="AT72">
        <v>0</v>
      </c>
      <c r="AU72">
        <v>0</v>
      </c>
      <c r="AV72">
        <v>0.11</v>
      </c>
      <c r="AW72">
        <v>0</v>
      </c>
      <c r="AX72">
        <v>0</v>
      </c>
    </row>
    <row r="75" spans="23:50" x14ac:dyDescent="0.25">
      <c r="W75" s="3" t="s">
        <v>45</v>
      </c>
      <c r="X75" s="3"/>
      <c r="Y75" s="3"/>
      <c r="Z75" s="3"/>
      <c r="AA75" s="3"/>
      <c r="AB75" s="3"/>
      <c r="AC75" s="3"/>
      <c r="AD75" s="3"/>
      <c r="AG75" s="3"/>
      <c r="AH75" s="3"/>
      <c r="AI75" s="3"/>
      <c r="AJ75" s="3"/>
      <c r="AK75" s="3"/>
      <c r="AL75" s="3"/>
      <c r="AM75" s="3"/>
      <c r="AN75" s="3"/>
    </row>
    <row r="76" spans="23:50" x14ac:dyDescent="0.25">
      <c r="W76" t="s">
        <v>2</v>
      </c>
      <c r="X76" t="s">
        <v>3</v>
      </c>
      <c r="Y76" t="s">
        <v>3</v>
      </c>
      <c r="Z76" t="s">
        <v>4</v>
      </c>
      <c r="AA76" t="s">
        <v>5</v>
      </c>
      <c r="AB76" t="s">
        <v>6</v>
      </c>
      <c r="AC76" t="s">
        <v>7</v>
      </c>
      <c r="AD76" t="s">
        <v>8</v>
      </c>
    </row>
    <row r="77" spans="23:50" x14ac:dyDescent="0.25">
      <c r="W77" t="s">
        <v>9</v>
      </c>
      <c r="X77" t="s">
        <v>10</v>
      </c>
      <c r="Y77" t="s">
        <v>11</v>
      </c>
      <c r="Z77" t="s">
        <v>10</v>
      </c>
      <c r="AA77" t="s">
        <v>12</v>
      </c>
      <c r="AB77" t="s">
        <v>13</v>
      </c>
      <c r="AC77" t="s">
        <v>13</v>
      </c>
      <c r="AD77" t="s">
        <v>10</v>
      </c>
    </row>
    <row r="78" spans="23:50" x14ac:dyDescent="0.25">
      <c r="W78" t="s">
        <v>14</v>
      </c>
      <c r="X78" t="s">
        <v>15</v>
      </c>
      <c r="Y78" t="s">
        <v>16</v>
      </c>
      <c r="Z78" t="s">
        <v>15</v>
      </c>
      <c r="AA78" t="s">
        <v>17</v>
      </c>
      <c r="AB78" t="s">
        <v>17</v>
      </c>
      <c r="AC78" t="s">
        <v>17</v>
      </c>
      <c r="AD78" t="s">
        <v>15</v>
      </c>
    </row>
    <row r="79" spans="23:50" x14ac:dyDescent="0.25">
      <c r="W79">
        <v>0</v>
      </c>
      <c r="X79">
        <v>13</v>
      </c>
      <c r="Y79">
        <v>0</v>
      </c>
      <c r="Z79">
        <v>0</v>
      </c>
      <c r="AA79">
        <v>0</v>
      </c>
      <c r="AB79">
        <v>0.11</v>
      </c>
      <c r="AC79">
        <v>0</v>
      </c>
      <c r="AD79">
        <v>0</v>
      </c>
    </row>
    <row r="80" spans="23:50" x14ac:dyDescent="0.25">
      <c r="W80">
        <v>148</v>
      </c>
      <c r="X80">
        <v>13</v>
      </c>
      <c r="Y80">
        <v>0</v>
      </c>
      <c r="Z80">
        <v>0</v>
      </c>
      <c r="AA80">
        <v>0</v>
      </c>
      <c r="AB80">
        <v>0.11</v>
      </c>
      <c r="AC80">
        <v>0</v>
      </c>
      <c r="AD80">
        <v>0</v>
      </c>
    </row>
    <row r="81" spans="23:30" x14ac:dyDescent="0.25">
      <c r="W81">
        <v>149</v>
      </c>
      <c r="X81">
        <v>13</v>
      </c>
      <c r="Y81">
        <v>0</v>
      </c>
      <c r="Z81">
        <v>0</v>
      </c>
      <c r="AA81">
        <v>0</v>
      </c>
      <c r="AB81">
        <v>0.11</v>
      </c>
      <c r="AC81">
        <v>0</v>
      </c>
      <c r="AD81">
        <v>-0.37608762565695741</v>
      </c>
    </row>
    <row r="82" spans="23:30" x14ac:dyDescent="0.25">
      <c r="W82">
        <v>150</v>
      </c>
      <c r="X82">
        <v>13</v>
      </c>
      <c r="Y82">
        <v>0</v>
      </c>
      <c r="Z82">
        <v>0</v>
      </c>
      <c r="AA82">
        <v>0</v>
      </c>
      <c r="AB82">
        <v>0.11</v>
      </c>
      <c r="AC82">
        <v>0</v>
      </c>
      <c r="AD82">
        <v>-1.7129155390745243</v>
      </c>
    </row>
    <row r="83" spans="23:30" x14ac:dyDescent="0.25">
      <c r="W83">
        <v>151</v>
      </c>
      <c r="X83">
        <v>13</v>
      </c>
      <c r="Y83">
        <v>0</v>
      </c>
      <c r="Z83">
        <v>0</v>
      </c>
      <c r="AA83">
        <v>0</v>
      </c>
      <c r="AB83">
        <v>0.11</v>
      </c>
      <c r="AC83">
        <v>0</v>
      </c>
      <c r="AD83">
        <v>-1.4684281352485069</v>
      </c>
    </row>
    <row r="84" spans="23:30" x14ac:dyDescent="0.25">
      <c r="W84">
        <v>152</v>
      </c>
      <c r="X84">
        <v>13</v>
      </c>
      <c r="Y84">
        <v>0</v>
      </c>
      <c r="Z84">
        <v>0</v>
      </c>
      <c r="AA84">
        <v>0</v>
      </c>
      <c r="AB84">
        <v>0.11</v>
      </c>
      <c r="AC84">
        <v>0</v>
      </c>
      <c r="AD84">
        <v>2.0816511666629207</v>
      </c>
    </row>
    <row r="85" spans="23:30" x14ac:dyDescent="0.25">
      <c r="W85">
        <v>153</v>
      </c>
      <c r="X85">
        <v>13</v>
      </c>
      <c r="Y85">
        <v>0</v>
      </c>
      <c r="Z85">
        <v>0</v>
      </c>
      <c r="AA85">
        <v>0</v>
      </c>
      <c r="AB85">
        <v>0.11</v>
      </c>
      <c r="AC85">
        <v>0</v>
      </c>
      <c r="AD85">
        <v>5.3677634093654873</v>
      </c>
    </row>
    <row r="86" spans="23:30" x14ac:dyDescent="0.25">
      <c r="W86">
        <v>154</v>
      </c>
      <c r="X86">
        <v>13</v>
      </c>
      <c r="Y86">
        <v>0</v>
      </c>
      <c r="Z86">
        <v>0</v>
      </c>
      <c r="AA86">
        <v>0</v>
      </c>
      <c r="AB86">
        <v>0.11</v>
      </c>
      <c r="AC86">
        <v>0</v>
      </c>
      <c r="AD86">
        <v>4.114444204470324</v>
      </c>
    </row>
    <row r="87" spans="23:30" x14ac:dyDescent="0.25">
      <c r="W87">
        <v>155</v>
      </c>
      <c r="X87">
        <v>13</v>
      </c>
      <c r="Y87">
        <v>0</v>
      </c>
      <c r="Z87">
        <v>0</v>
      </c>
      <c r="AA87">
        <v>0</v>
      </c>
      <c r="AB87">
        <v>0.11</v>
      </c>
      <c r="AC87">
        <v>0</v>
      </c>
      <c r="AD87">
        <v>0</v>
      </c>
    </row>
    <row r="88" spans="23:30" x14ac:dyDescent="0.25">
      <c r="W88">
        <v>156</v>
      </c>
      <c r="X88">
        <v>13</v>
      </c>
      <c r="Y88">
        <v>0</v>
      </c>
      <c r="Z88">
        <v>0</v>
      </c>
      <c r="AA88">
        <v>0</v>
      </c>
      <c r="AB88">
        <v>0.11</v>
      </c>
      <c r="AC88">
        <v>0</v>
      </c>
      <c r="AD88">
        <v>-2.0026479487877396</v>
      </c>
    </row>
    <row r="89" spans="23:30" x14ac:dyDescent="0.25">
      <c r="W89">
        <v>157</v>
      </c>
      <c r="X89">
        <v>13</v>
      </c>
      <c r="Y89">
        <v>0</v>
      </c>
      <c r="Z89">
        <v>0</v>
      </c>
      <c r="AA89">
        <v>0</v>
      </c>
      <c r="AB89">
        <v>0.11</v>
      </c>
      <c r="AC89">
        <v>0</v>
      </c>
      <c r="AD89">
        <v>-1.0161837991377105</v>
      </c>
    </row>
    <row r="90" spans="23:30" x14ac:dyDescent="0.25">
      <c r="W90">
        <v>158</v>
      </c>
      <c r="X90">
        <v>13</v>
      </c>
      <c r="Y90">
        <v>0</v>
      </c>
      <c r="Z90">
        <v>0</v>
      </c>
      <c r="AA90">
        <v>0</v>
      </c>
      <c r="AB90">
        <v>0.11</v>
      </c>
      <c r="AC90">
        <v>0</v>
      </c>
      <c r="AD90">
        <v>-5.3363619502741599E-2</v>
      </c>
    </row>
    <row r="91" spans="23:30" x14ac:dyDescent="0.25">
      <c r="W91">
        <v>159</v>
      </c>
      <c r="X91">
        <v>13</v>
      </c>
      <c r="Y91">
        <v>0</v>
      </c>
      <c r="Z91">
        <v>0</v>
      </c>
      <c r="AA91">
        <v>0</v>
      </c>
      <c r="AB91">
        <v>0.11</v>
      </c>
      <c r="AC91">
        <v>0</v>
      </c>
      <c r="AD91">
        <v>0</v>
      </c>
    </row>
    <row r="92" spans="23:30" x14ac:dyDescent="0.25">
      <c r="W92">
        <v>160</v>
      </c>
      <c r="X92">
        <v>13</v>
      </c>
      <c r="Y92">
        <v>0</v>
      </c>
      <c r="Z92">
        <v>0</v>
      </c>
      <c r="AA92">
        <v>0</v>
      </c>
      <c r="AB92">
        <v>0.11</v>
      </c>
      <c r="AC92">
        <v>0</v>
      </c>
      <c r="AD92">
        <v>0</v>
      </c>
    </row>
    <row r="93" spans="23:30" x14ac:dyDescent="0.25">
      <c r="W93">
        <v>161</v>
      </c>
      <c r="X93">
        <v>13</v>
      </c>
      <c r="Y93">
        <v>0</v>
      </c>
      <c r="Z93">
        <v>0</v>
      </c>
      <c r="AA93">
        <v>0</v>
      </c>
      <c r="AB93">
        <v>0.11</v>
      </c>
      <c r="AC93">
        <v>0</v>
      </c>
      <c r="AD93">
        <v>0</v>
      </c>
    </row>
    <row r="94" spans="23:30" x14ac:dyDescent="0.25">
      <c r="W94">
        <v>162</v>
      </c>
      <c r="X94">
        <v>13</v>
      </c>
      <c r="Y94">
        <v>0</v>
      </c>
      <c r="Z94">
        <v>0</v>
      </c>
      <c r="AA94">
        <v>0</v>
      </c>
      <c r="AB94">
        <v>0.11</v>
      </c>
      <c r="AC94">
        <v>0</v>
      </c>
      <c r="AD94">
        <v>0</v>
      </c>
    </row>
    <row r="95" spans="23:30" x14ac:dyDescent="0.25">
      <c r="W95">
        <v>163</v>
      </c>
      <c r="X95">
        <v>13</v>
      </c>
      <c r="Y95">
        <v>0</v>
      </c>
      <c r="Z95">
        <v>0</v>
      </c>
      <c r="AA95">
        <v>0</v>
      </c>
      <c r="AB95">
        <v>0.11</v>
      </c>
      <c r="AC95">
        <v>0</v>
      </c>
      <c r="AD95">
        <v>0</v>
      </c>
    </row>
    <row r="96" spans="23:30" x14ac:dyDescent="0.25">
      <c r="W96">
        <v>164</v>
      </c>
      <c r="X96">
        <v>13</v>
      </c>
      <c r="Y96">
        <v>0</v>
      </c>
      <c r="Z96">
        <v>0</v>
      </c>
      <c r="AA96">
        <v>0</v>
      </c>
      <c r="AB96">
        <v>0.11</v>
      </c>
      <c r="AC96">
        <v>0</v>
      </c>
      <c r="AD96">
        <v>0</v>
      </c>
    </row>
    <row r="97" spans="23:30" x14ac:dyDescent="0.25">
      <c r="W97">
        <v>165</v>
      </c>
      <c r="X97">
        <v>13</v>
      </c>
      <c r="Y97">
        <v>0</v>
      </c>
      <c r="Z97">
        <v>0</v>
      </c>
      <c r="AA97">
        <v>0</v>
      </c>
      <c r="AB97">
        <v>0.11</v>
      </c>
      <c r="AC97">
        <v>0</v>
      </c>
      <c r="AD97">
        <v>0</v>
      </c>
    </row>
    <row r="98" spans="23:30" x14ac:dyDescent="0.25">
      <c r="W98">
        <v>166</v>
      </c>
      <c r="X98">
        <v>13</v>
      </c>
      <c r="Y98">
        <v>0</v>
      </c>
      <c r="Z98">
        <v>0</v>
      </c>
      <c r="AA98">
        <v>0</v>
      </c>
      <c r="AB98">
        <v>0.11</v>
      </c>
      <c r="AC98">
        <v>0</v>
      </c>
      <c r="AD98">
        <v>0</v>
      </c>
    </row>
    <row r="99" spans="23:30" x14ac:dyDescent="0.25">
      <c r="W99">
        <v>167</v>
      </c>
      <c r="X99">
        <v>13</v>
      </c>
      <c r="Y99">
        <v>0</v>
      </c>
      <c r="Z99">
        <v>0</v>
      </c>
      <c r="AA99">
        <v>0</v>
      </c>
      <c r="AB99">
        <v>0.11</v>
      </c>
      <c r="AC99">
        <v>0</v>
      </c>
      <c r="AD99">
        <v>0</v>
      </c>
    </row>
    <row r="100" spans="23:30" x14ac:dyDescent="0.25">
      <c r="W100">
        <v>168</v>
      </c>
      <c r="X100">
        <v>13</v>
      </c>
      <c r="Y100">
        <v>0</v>
      </c>
      <c r="Z100">
        <v>0</v>
      </c>
      <c r="AA100">
        <v>0</v>
      </c>
      <c r="AB100">
        <v>0.11</v>
      </c>
      <c r="AC100">
        <v>0</v>
      </c>
      <c r="AD100">
        <v>0</v>
      </c>
    </row>
    <row r="101" spans="23:30" x14ac:dyDescent="0.25">
      <c r="W101">
        <v>169</v>
      </c>
      <c r="X101">
        <v>13</v>
      </c>
      <c r="Y101">
        <v>0</v>
      </c>
      <c r="Z101">
        <v>0</v>
      </c>
      <c r="AA101">
        <v>0</v>
      </c>
      <c r="AB101">
        <v>0.11</v>
      </c>
      <c r="AC101">
        <v>0</v>
      </c>
      <c r="AD101">
        <v>0</v>
      </c>
    </row>
  </sheetData>
  <mergeCells count="5">
    <mergeCell ref="AG45:AN45"/>
    <mergeCell ref="AQ46:AX46"/>
    <mergeCell ref="W75:AD75"/>
    <mergeCell ref="AG75:AN75"/>
    <mergeCell ref="W45:AD45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63F61-14C1-4D5E-BFC6-4E5650538EC6}">
  <dimension ref="A1:AX100"/>
  <sheetViews>
    <sheetView topLeftCell="N65" zoomScale="85" zoomScaleNormal="85" workbookViewId="0">
      <selection activeCell="W75" sqref="W75:AD100"/>
    </sheetView>
  </sheetViews>
  <sheetFormatPr defaultRowHeight="15" x14ac:dyDescent="0.25"/>
  <cols>
    <col min="1" max="1" width="14.85546875" bestFit="1" customWidth="1"/>
    <col min="2" max="2" width="5.85546875" bestFit="1" customWidth="1"/>
    <col min="3" max="3" width="5.85546875" customWidth="1"/>
    <col min="4" max="4" width="7.7109375" bestFit="1" customWidth="1"/>
    <col min="5" max="5" width="6.28515625" bestFit="1" customWidth="1"/>
    <col min="6" max="6" width="2.5703125" bestFit="1" customWidth="1"/>
    <col min="7" max="7" width="8.140625" bestFit="1" customWidth="1"/>
    <col min="8" max="8" width="3.85546875" bestFit="1" customWidth="1"/>
    <col min="9" max="9" width="5" bestFit="1" customWidth="1"/>
    <col min="10" max="10" width="14.85546875" bestFit="1" customWidth="1"/>
    <col min="11" max="11" width="3.85546875" bestFit="1" customWidth="1"/>
    <col min="12" max="12" width="6.28515625" bestFit="1" customWidth="1"/>
    <col min="13" max="13" width="6.28515625" customWidth="1"/>
    <col min="14" max="15" width="14.85546875" bestFit="1" customWidth="1"/>
  </cols>
  <sheetData>
    <row r="1" spans="1:16" x14ac:dyDescent="0.25">
      <c r="A1" s="1" t="s">
        <v>37</v>
      </c>
      <c r="B1" s="1" t="s">
        <v>34</v>
      </c>
      <c r="C1" s="1" t="s">
        <v>35</v>
      </c>
      <c r="D1" s="1" t="s">
        <v>24</v>
      </c>
      <c r="E1" s="1" t="s">
        <v>25</v>
      </c>
      <c r="F1" t="s">
        <v>26</v>
      </c>
      <c r="G1" s="1" t="s">
        <v>38</v>
      </c>
      <c r="H1" t="s">
        <v>29</v>
      </c>
      <c r="I1" t="s">
        <v>30</v>
      </c>
      <c r="J1" s="1" t="s">
        <v>28</v>
      </c>
      <c r="K1" t="s">
        <v>32</v>
      </c>
      <c r="L1" t="s">
        <v>33</v>
      </c>
      <c r="M1" t="s">
        <v>31</v>
      </c>
      <c r="N1" t="s">
        <v>31</v>
      </c>
      <c r="O1" t="s">
        <v>31</v>
      </c>
      <c r="P1" s="1" t="s">
        <v>36</v>
      </c>
    </row>
    <row r="2" spans="1:16" x14ac:dyDescent="0.25">
      <c r="A2">
        <f>$P$3*G2*$J$2</f>
        <v>12.470103092783505</v>
      </c>
      <c r="B2">
        <v>25</v>
      </c>
      <c r="C2">
        <v>9</v>
      </c>
      <c r="D2">
        <v>13</v>
      </c>
      <c r="E2">
        <v>0.16</v>
      </c>
      <c r="F2">
        <v>3</v>
      </c>
      <c r="G2">
        <f>(($E$2*(15+($F$2*$B$2)))/($F$2+1))</f>
        <v>3.6</v>
      </c>
      <c r="H2">
        <v>42</v>
      </c>
      <c r="I2">
        <v>178</v>
      </c>
      <c r="J2">
        <f>1/(1+(0.2*(I2/H2)))</f>
        <v>0.54123711340206182</v>
      </c>
      <c r="K2">
        <v>-2</v>
      </c>
      <c r="L2">
        <v>10.5</v>
      </c>
      <c r="M2">
        <v>9</v>
      </c>
      <c r="N2">
        <v>13</v>
      </c>
      <c r="O2">
        <v>25</v>
      </c>
      <c r="P2">
        <v>4.8</v>
      </c>
    </row>
    <row r="3" spans="1:16" x14ac:dyDescent="0.25">
      <c r="A3">
        <f>$P$3*G3*$J$2</f>
        <v>5.819381443298969</v>
      </c>
      <c r="G3">
        <f>(($E$2*(15+($F$2*$C$2)))/($F$2+1))</f>
        <v>1.68</v>
      </c>
      <c r="K3">
        <v>-1</v>
      </c>
      <c r="L3">
        <v>10.5</v>
      </c>
      <c r="M3">
        <v>9</v>
      </c>
      <c r="N3">
        <v>13</v>
      </c>
      <c r="O3">
        <v>25</v>
      </c>
      <c r="P3">
        <v>6.4</v>
      </c>
    </row>
    <row r="4" spans="1:16" x14ac:dyDescent="0.25">
      <c r="A4">
        <f>$P$3*G4*$J$2</f>
        <v>7.4820618556701035</v>
      </c>
      <c r="G4">
        <f>(($E$2*(15+($F$2*$D$2)))/($F$2+1))</f>
        <v>2.16</v>
      </c>
      <c r="K4">
        <v>0</v>
      </c>
      <c r="L4">
        <v>10.5</v>
      </c>
      <c r="M4">
        <v>9</v>
      </c>
      <c r="N4">
        <v>13</v>
      </c>
      <c r="O4">
        <v>25</v>
      </c>
    </row>
    <row r="5" spans="1:16" x14ac:dyDescent="0.25">
      <c r="K5">
        <v>1</v>
      </c>
      <c r="L5">
        <v>10.5</v>
      </c>
      <c r="M5">
        <f>$C$2-(0.37*$A$3*SIN(3*PI()*K5/L5)*(1-COS(2*PI()*K5/L5)))</f>
        <v>8.7074874022668105</v>
      </c>
      <c r="N5">
        <f>$D$2-(0.37*$A$4*SIN(3*PI()*K5/L5)*(1-COS(2*PI()*K5/L5)))</f>
        <v>12.623912374343043</v>
      </c>
      <c r="O5">
        <f>$B$2-(0.37*$A$2*SIN(3*PI()*K5/L5)*(1-COS(2*PI()*K5/L5)))</f>
        <v>24.373187290571739</v>
      </c>
    </row>
    <row r="6" spans="1:16" x14ac:dyDescent="0.25">
      <c r="K6">
        <v>2</v>
      </c>
      <c r="L6">
        <v>10.5</v>
      </c>
      <c r="M6">
        <f>$C$2-(0.37*$A$3*SIN(3*PI()*K6/L6)*(1-COS(2*PI()*K6/L6)))</f>
        <v>7.6677323584975916</v>
      </c>
      <c r="N6">
        <f t="shared" ref="N6:N14" si="0">$D$2-(0.37*$A$4*SIN(3*PI()*K6/L6)*(1-COS(2*PI()*K6/L6)))</f>
        <v>11.287084460925476</v>
      </c>
      <c r="O6">
        <f t="shared" ref="O6:O14" si="1">$B$2-(0.37*$A$2*SIN(3*PI()*K6/L6)*(1-COS(2*PI()*K6/L6)))</f>
        <v>22.145140768209124</v>
      </c>
    </row>
    <row r="7" spans="1:16" x14ac:dyDescent="0.25">
      <c r="K7">
        <v>3</v>
      </c>
      <c r="L7">
        <v>10.5</v>
      </c>
      <c r="M7">
        <f t="shared" ref="M7:M14" si="2">$C$2-(0.37*$A$3*SIN(3*PI()*K7/L7)*(1-COS(2*PI()*K7/L7)))</f>
        <v>7.8578892281400501</v>
      </c>
      <c r="N7">
        <f t="shared" si="0"/>
        <v>11.531571864751493</v>
      </c>
      <c r="O7">
        <f t="shared" si="1"/>
        <v>22.552619774585821</v>
      </c>
    </row>
    <row r="8" spans="1:16" x14ac:dyDescent="0.25">
      <c r="K8">
        <v>4</v>
      </c>
      <c r="L8">
        <v>10.5</v>
      </c>
      <c r="M8">
        <f t="shared" si="2"/>
        <v>10.619062018515605</v>
      </c>
      <c r="N8">
        <f t="shared" si="0"/>
        <v>15.081651166662921</v>
      </c>
      <c r="O8">
        <f t="shared" si="1"/>
        <v>28.469418611104867</v>
      </c>
    </row>
    <row r="9" spans="1:16" x14ac:dyDescent="0.25">
      <c r="K9">
        <v>5</v>
      </c>
      <c r="L9">
        <v>10.5</v>
      </c>
      <c r="M9">
        <f t="shared" si="2"/>
        <v>13.174927096173157</v>
      </c>
      <c r="N9">
        <f t="shared" si="0"/>
        <v>18.367763409365487</v>
      </c>
      <c r="O9">
        <f>$B$2-(0.37*$A$2*SIN(3*PI()*K9/L9)*(1-COS(2*PI()*K9/L9)))</f>
        <v>33.946272348942479</v>
      </c>
    </row>
    <row r="10" spans="1:16" x14ac:dyDescent="0.25">
      <c r="K10">
        <v>6</v>
      </c>
      <c r="L10">
        <v>10.5</v>
      </c>
      <c r="M10">
        <f t="shared" si="2"/>
        <v>12.200123270143585</v>
      </c>
      <c r="N10">
        <f t="shared" si="0"/>
        <v>17.114444204470324</v>
      </c>
      <c r="O10">
        <f t="shared" si="1"/>
        <v>31.857407007450536</v>
      </c>
    </row>
    <row r="11" spans="1:16" x14ac:dyDescent="0.25">
      <c r="K11">
        <v>7</v>
      </c>
      <c r="L11">
        <v>10.5</v>
      </c>
      <c r="M11">
        <f t="shared" si="2"/>
        <v>9</v>
      </c>
      <c r="N11">
        <f t="shared" si="0"/>
        <v>13.000000000000002</v>
      </c>
      <c r="O11">
        <f t="shared" si="1"/>
        <v>25</v>
      </c>
    </row>
    <row r="12" spans="1:16" x14ac:dyDescent="0.25">
      <c r="K12">
        <v>8</v>
      </c>
      <c r="L12">
        <v>10.5</v>
      </c>
      <c r="M12">
        <f t="shared" si="2"/>
        <v>7.4423849287206458</v>
      </c>
      <c r="N12">
        <f t="shared" si="0"/>
        <v>10.99735205121226</v>
      </c>
      <c r="O12">
        <f t="shared" si="1"/>
        <v>21.662253418687101</v>
      </c>
    </row>
    <row r="13" spans="1:16" x14ac:dyDescent="0.25">
      <c r="K13">
        <v>9</v>
      </c>
      <c r="L13">
        <v>10.5</v>
      </c>
      <c r="M13">
        <f t="shared" si="2"/>
        <v>8.2096348228928928</v>
      </c>
      <c r="N13">
        <f t="shared" si="0"/>
        <v>11.983816200862289</v>
      </c>
      <c r="O13">
        <f t="shared" si="1"/>
        <v>23.306360334770485</v>
      </c>
    </row>
    <row r="14" spans="1:16" x14ac:dyDescent="0.25">
      <c r="K14">
        <v>10</v>
      </c>
      <c r="L14">
        <v>10.5</v>
      </c>
      <c r="M14">
        <f t="shared" si="2"/>
        <v>8.9584949626089792</v>
      </c>
      <c r="N14">
        <f t="shared" si="0"/>
        <v>12.946636380497258</v>
      </c>
      <c r="O14">
        <f t="shared" si="1"/>
        <v>24.911060634162098</v>
      </c>
    </row>
    <row r="15" spans="1:16" x14ac:dyDescent="0.25">
      <c r="K15">
        <v>11</v>
      </c>
      <c r="L15">
        <v>10.5</v>
      </c>
      <c r="M15">
        <v>9</v>
      </c>
      <c r="N15">
        <v>13</v>
      </c>
      <c r="O15">
        <v>25</v>
      </c>
    </row>
    <row r="16" spans="1:16" x14ac:dyDescent="0.25">
      <c r="K16">
        <v>12</v>
      </c>
      <c r="L16">
        <v>10.5</v>
      </c>
      <c r="M16">
        <v>9</v>
      </c>
      <c r="N16">
        <v>13</v>
      </c>
      <c r="O16">
        <v>25</v>
      </c>
    </row>
    <row r="23" spans="1:14" x14ac:dyDescent="0.25">
      <c r="A23" s="1" t="s">
        <v>23</v>
      </c>
      <c r="D23" t="s">
        <v>24</v>
      </c>
      <c r="E23" t="s">
        <v>25</v>
      </c>
      <c r="F23" t="s">
        <v>26</v>
      </c>
      <c r="G23" s="1" t="s">
        <v>27</v>
      </c>
      <c r="H23" t="s">
        <v>29</v>
      </c>
      <c r="I23" t="s">
        <v>30</v>
      </c>
      <c r="J23" s="1" t="s">
        <v>28</v>
      </c>
      <c r="K23" t="s">
        <v>32</v>
      </c>
      <c r="L23" t="s">
        <v>33</v>
      </c>
      <c r="N23" t="s">
        <v>31</v>
      </c>
    </row>
    <row r="24" spans="1:14" x14ac:dyDescent="0.25">
      <c r="A24">
        <f>6.4*G24*J24</f>
        <v>17.828571428571429</v>
      </c>
      <c r="D24">
        <v>25</v>
      </c>
      <c r="E24">
        <v>0.18</v>
      </c>
      <c r="F24">
        <v>2</v>
      </c>
      <c r="G24">
        <f>((E24*(15+(F24*D24)))/(F24+1))</f>
        <v>3.9</v>
      </c>
      <c r="H24">
        <f>0.7*30</f>
        <v>21</v>
      </c>
      <c r="I24">
        <v>42</v>
      </c>
      <c r="J24">
        <f>1/(1+(0.2*(I24/H24)))</f>
        <v>0.7142857142857143</v>
      </c>
      <c r="K24">
        <v>-2</v>
      </c>
      <c r="L24">
        <v>10.5</v>
      </c>
      <c r="N24">
        <v>11</v>
      </c>
    </row>
    <row r="25" spans="1:14" x14ac:dyDescent="0.25">
      <c r="K25">
        <v>-1</v>
      </c>
      <c r="L25">
        <v>10.5</v>
      </c>
      <c r="N25">
        <v>11</v>
      </c>
    </row>
    <row r="26" spans="1:14" x14ac:dyDescent="0.25">
      <c r="K26">
        <v>0</v>
      </c>
      <c r="L26">
        <v>10.5</v>
      </c>
      <c r="N26">
        <f>11-(0.37*$A$2*SIN(3*PI()*K26/L26)*(1-COS(2*PI()*K26/L26)))</f>
        <v>11</v>
      </c>
    </row>
    <row r="27" spans="1:14" x14ac:dyDescent="0.25">
      <c r="K27">
        <v>1</v>
      </c>
      <c r="L27">
        <v>10.5</v>
      </c>
      <c r="N27">
        <f t="shared" ref="N27:N36" si="3">$D$24-(0.37*$A$24*SIN(3*PI()*K27/L27)*(1-COS(2*PI()*K27/L27)))</f>
        <v>24.103842600239187</v>
      </c>
    </row>
    <row r="28" spans="1:14" x14ac:dyDescent="0.25">
      <c r="K28">
        <v>2</v>
      </c>
      <c r="L28">
        <v>10.5</v>
      </c>
      <c r="N28">
        <f t="shared" si="3"/>
        <v>20.918392867020074</v>
      </c>
    </row>
    <row r="29" spans="1:14" x14ac:dyDescent="0.25">
      <c r="K29">
        <v>3</v>
      </c>
      <c r="L29">
        <v>10.5</v>
      </c>
      <c r="N29">
        <f t="shared" si="3"/>
        <v>21.500967727610792</v>
      </c>
    </row>
    <row r="30" spans="1:14" x14ac:dyDescent="0.25">
      <c r="K30">
        <v>4</v>
      </c>
      <c r="L30">
        <v>10.5</v>
      </c>
      <c r="N30">
        <f t="shared" si="3"/>
        <v>29.960245882770113</v>
      </c>
    </row>
    <row r="31" spans="1:14" x14ac:dyDescent="0.25">
      <c r="K31">
        <v>5</v>
      </c>
      <c r="L31">
        <v>10.5</v>
      </c>
      <c r="N31">
        <f t="shared" si="3"/>
        <v>37.790532235846335</v>
      </c>
    </row>
    <row r="32" spans="1:14" x14ac:dyDescent="0.25">
      <c r="K32">
        <v>6</v>
      </c>
      <c r="L32">
        <v>10.5</v>
      </c>
      <c r="N32">
        <f t="shared" si="3"/>
        <v>34.804070562806267</v>
      </c>
    </row>
    <row r="33" spans="1:50" x14ac:dyDescent="0.25">
      <c r="K33">
        <v>7</v>
      </c>
      <c r="L33">
        <v>10.5</v>
      </c>
      <c r="N33">
        <f t="shared" si="3"/>
        <v>25.000000000000004</v>
      </c>
    </row>
    <row r="34" spans="1:50" x14ac:dyDescent="0.25">
      <c r="K34">
        <v>8</v>
      </c>
      <c r="L34">
        <v>10.5</v>
      </c>
      <c r="N34">
        <f t="shared" si="3"/>
        <v>20.228006304948337</v>
      </c>
    </row>
    <row r="35" spans="1:50" x14ac:dyDescent="0.25">
      <c r="K35">
        <v>9</v>
      </c>
      <c r="L35">
        <v>10.5</v>
      </c>
      <c r="N35">
        <f t="shared" si="3"/>
        <v>22.578594537580024</v>
      </c>
    </row>
    <row r="36" spans="1:50" x14ac:dyDescent="0.25">
      <c r="K36">
        <v>10</v>
      </c>
      <c r="L36">
        <v>10.5</v>
      </c>
      <c r="N36">
        <f t="shared" si="3"/>
        <v>24.872842924805447</v>
      </c>
    </row>
    <row r="37" spans="1:50" x14ac:dyDescent="0.25">
      <c r="K37">
        <v>11</v>
      </c>
      <c r="L37">
        <v>10.5</v>
      </c>
    </row>
    <row r="38" spans="1:50" x14ac:dyDescent="0.25">
      <c r="K38">
        <v>12</v>
      </c>
      <c r="L38">
        <v>10.5</v>
      </c>
    </row>
    <row r="45" spans="1:50" x14ac:dyDescent="0.25">
      <c r="W45" s="3" t="s">
        <v>39</v>
      </c>
      <c r="X45" s="3"/>
      <c r="Y45" s="3"/>
      <c r="Z45" s="3"/>
      <c r="AA45" s="3"/>
      <c r="AB45" s="3"/>
      <c r="AC45" s="3"/>
      <c r="AD45" s="3"/>
      <c r="AG45" s="3" t="s">
        <v>44</v>
      </c>
      <c r="AH45" s="3"/>
      <c r="AI45" s="3"/>
      <c r="AJ45" s="3"/>
      <c r="AK45" s="3"/>
      <c r="AL45" s="3"/>
      <c r="AM45" s="3"/>
      <c r="AN45" s="3"/>
      <c r="AQ45" s="3" t="s">
        <v>46</v>
      </c>
      <c r="AR45" s="3"/>
      <c r="AS45" s="3"/>
      <c r="AT45" s="3"/>
      <c r="AU45" s="3"/>
      <c r="AV45" s="3"/>
      <c r="AW45" s="3"/>
      <c r="AX45" s="3"/>
    </row>
    <row r="46" spans="1:50" x14ac:dyDescent="0.25">
      <c r="W46" t="s">
        <v>2</v>
      </c>
      <c r="X46" t="s">
        <v>3</v>
      </c>
      <c r="Y46" t="s">
        <v>3</v>
      </c>
      <c r="Z46" t="s">
        <v>4</v>
      </c>
      <c r="AA46" t="s">
        <v>5</v>
      </c>
      <c r="AB46" t="s">
        <v>6</v>
      </c>
      <c r="AC46" t="s">
        <v>7</v>
      </c>
      <c r="AD46" t="s">
        <v>8</v>
      </c>
      <c r="AG46" t="s">
        <v>2</v>
      </c>
      <c r="AH46" t="s">
        <v>3</v>
      </c>
      <c r="AI46" t="s">
        <v>3</v>
      </c>
      <c r="AJ46" t="s">
        <v>4</v>
      </c>
      <c r="AK46" t="s">
        <v>5</v>
      </c>
      <c r="AL46" t="s">
        <v>6</v>
      </c>
      <c r="AM46" t="s">
        <v>7</v>
      </c>
      <c r="AN46" t="s">
        <v>8</v>
      </c>
      <c r="AQ46" t="s">
        <v>2</v>
      </c>
      <c r="AR46" t="s">
        <v>3</v>
      </c>
      <c r="AS46" t="s">
        <v>3</v>
      </c>
      <c r="AT46" t="s">
        <v>4</v>
      </c>
      <c r="AU46" t="s">
        <v>5</v>
      </c>
      <c r="AV46" t="s">
        <v>6</v>
      </c>
      <c r="AW46" t="s">
        <v>7</v>
      </c>
      <c r="AX46" t="s">
        <v>8</v>
      </c>
    </row>
    <row r="47" spans="1:50" x14ac:dyDescent="0.25">
      <c r="A47" s="1" t="s">
        <v>37</v>
      </c>
      <c r="B47" s="1" t="s">
        <v>34</v>
      </c>
      <c r="C47" s="1" t="s">
        <v>35</v>
      </c>
      <c r="D47" s="1" t="s">
        <v>24</v>
      </c>
      <c r="E47" s="1" t="s">
        <v>25</v>
      </c>
      <c r="F47" t="s">
        <v>26</v>
      </c>
      <c r="G47" s="1" t="s">
        <v>38</v>
      </c>
      <c r="H47" t="s">
        <v>29</v>
      </c>
      <c r="I47" t="s">
        <v>30</v>
      </c>
      <c r="J47" s="1" t="s">
        <v>28</v>
      </c>
      <c r="K47" t="s">
        <v>32</v>
      </c>
      <c r="L47" t="s">
        <v>33</v>
      </c>
      <c r="M47" t="s">
        <v>31</v>
      </c>
      <c r="N47" t="s">
        <v>31</v>
      </c>
      <c r="O47" t="s">
        <v>31</v>
      </c>
      <c r="P47" s="1" t="s">
        <v>36</v>
      </c>
      <c r="W47" t="s">
        <v>9</v>
      </c>
      <c r="X47" t="s">
        <v>10</v>
      </c>
      <c r="Y47" t="s">
        <v>11</v>
      </c>
      <c r="Z47" t="s">
        <v>10</v>
      </c>
      <c r="AA47" t="s">
        <v>12</v>
      </c>
      <c r="AB47" t="s">
        <v>13</v>
      </c>
      <c r="AC47" t="s">
        <v>13</v>
      </c>
      <c r="AD47" t="s">
        <v>10</v>
      </c>
      <c r="AG47" t="s">
        <v>9</v>
      </c>
      <c r="AH47" t="s">
        <v>10</v>
      </c>
      <c r="AI47" t="s">
        <v>11</v>
      </c>
      <c r="AJ47" t="s">
        <v>10</v>
      </c>
      <c r="AK47" t="s">
        <v>12</v>
      </c>
      <c r="AL47" t="s">
        <v>13</v>
      </c>
      <c r="AM47" t="s">
        <v>13</v>
      </c>
      <c r="AN47" t="s">
        <v>10</v>
      </c>
      <c r="AQ47" t="s">
        <v>9</v>
      </c>
      <c r="AR47" t="s">
        <v>10</v>
      </c>
      <c r="AS47" t="s">
        <v>11</v>
      </c>
      <c r="AT47" t="s">
        <v>10</v>
      </c>
      <c r="AU47" t="s">
        <v>12</v>
      </c>
      <c r="AV47" t="s">
        <v>13</v>
      </c>
      <c r="AW47" t="s">
        <v>13</v>
      </c>
      <c r="AX47" t="s">
        <v>10</v>
      </c>
    </row>
    <row r="48" spans="1:50" x14ac:dyDescent="0.25">
      <c r="A48">
        <f>$P$3*G48*$J$2</f>
        <v>12.470103092783505</v>
      </c>
      <c r="B48">
        <v>25</v>
      </c>
      <c r="C48">
        <v>9</v>
      </c>
      <c r="D48">
        <v>13</v>
      </c>
      <c r="E48">
        <v>0.16</v>
      </c>
      <c r="F48">
        <v>3</v>
      </c>
      <c r="G48">
        <f>(($E$2*(15+($F$2*$B$2)))/($F$2+1))</f>
        <v>3.6</v>
      </c>
      <c r="H48">
        <v>42</v>
      </c>
      <c r="I48">
        <v>178</v>
      </c>
      <c r="J48">
        <f>1/(1+(0.2*(I48/H48)))</f>
        <v>0.54123711340206182</v>
      </c>
      <c r="K48">
        <v>-2</v>
      </c>
      <c r="L48">
        <v>10.5</v>
      </c>
      <c r="M48">
        <v>9</v>
      </c>
      <c r="N48">
        <v>13</v>
      </c>
      <c r="O48">
        <v>25</v>
      </c>
      <c r="P48">
        <v>4.8</v>
      </c>
      <c r="W48" t="s">
        <v>14</v>
      </c>
      <c r="X48" t="s">
        <v>15</v>
      </c>
      <c r="Y48" t="s">
        <v>16</v>
      </c>
      <c r="Z48" t="s">
        <v>15</v>
      </c>
      <c r="AA48" t="s">
        <v>17</v>
      </c>
      <c r="AB48" t="s">
        <v>17</v>
      </c>
      <c r="AC48" t="s">
        <v>17</v>
      </c>
      <c r="AD48" t="s">
        <v>15</v>
      </c>
      <c r="AG48" t="s">
        <v>14</v>
      </c>
      <c r="AH48" t="s">
        <v>15</v>
      </c>
      <c r="AI48" t="s">
        <v>16</v>
      </c>
      <c r="AJ48" t="s">
        <v>15</v>
      </c>
      <c r="AK48" t="s">
        <v>17</v>
      </c>
      <c r="AL48" t="s">
        <v>17</v>
      </c>
      <c r="AM48" t="s">
        <v>17</v>
      </c>
      <c r="AN48" t="s">
        <v>15</v>
      </c>
      <c r="AQ48" t="s">
        <v>14</v>
      </c>
      <c r="AR48" t="s">
        <v>15</v>
      </c>
      <c r="AS48" t="s">
        <v>16</v>
      </c>
      <c r="AT48" t="s">
        <v>15</v>
      </c>
      <c r="AU48" t="s">
        <v>17</v>
      </c>
      <c r="AV48" t="s">
        <v>17</v>
      </c>
      <c r="AW48" t="s">
        <v>17</v>
      </c>
      <c r="AX48" t="s">
        <v>15</v>
      </c>
    </row>
    <row r="49" spans="1:50" x14ac:dyDescent="0.25">
      <c r="A49">
        <f>$P$3*G49*$J$2</f>
        <v>5.819381443298969</v>
      </c>
      <c r="G49">
        <f>(($E$2*(15+($F$2*$C$2)))/($F$2+1))</f>
        <v>1.68</v>
      </c>
      <c r="K49">
        <v>-1</v>
      </c>
      <c r="L49">
        <v>10.5</v>
      </c>
      <c r="M49">
        <v>9</v>
      </c>
      <c r="N49">
        <v>13</v>
      </c>
      <c r="O49">
        <v>25</v>
      </c>
      <c r="P49">
        <v>6.4</v>
      </c>
      <c r="W49">
        <v>0</v>
      </c>
      <c r="X49">
        <v>25</v>
      </c>
      <c r="Y49">
        <v>0</v>
      </c>
      <c r="Z49">
        <v>0</v>
      </c>
      <c r="AA49">
        <v>0</v>
      </c>
      <c r="AB49">
        <v>0.11</v>
      </c>
      <c r="AC49">
        <v>0</v>
      </c>
      <c r="AD49">
        <v>0</v>
      </c>
      <c r="AE49">
        <v>0</v>
      </c>
      <c r="AG49">
        <v>0</v>
      </c>
      <c r="AH49">
        <v>25</v>
      </c>
      <c r="AI49">
        <v>0</v>
      </c>
      <c r="AJ49">
        <v>0</v>
      </c>
      <c r="AK49">
        <v>0</v>
      </c>
      <c r="AL49">
        <v>0.11</v>
      </c>
      <c r="AM49">
        <v>0</v>
      </c>
      <c r="AN49">
        <v>0</v>
      </c>
      <c r="AQ49">
        <v>0</v>
      </c>
      <c r="AR49">
        <v>25</v>
      </c>
      <c r="AS49">
        <v>0</v>
      </c>
      <c r="AT49">
        <v>0</v>
      </c>
      <c r="AU49">
        <v>0</v>
      </c>
      <c r="AV49">
        <v>0.11</v>
      </c>
      <c r="AW49">
        <v>0</v>
      </c>
      <c r="AX49">
        <v>0</v>
      </c>
    </row>
    <row r="50" spans="1:50" x14ac:dyDescent="0.25">
      <c r="A50">
        <f>$P$3*G50*$J$2</f>
        <v>7.4820618556701035</v>
      </c>
      <c r="G50">
        <f>(($E$2*(15+($F$2*$D$2)))/($F$2+1))</f>
        <v>2.16</v>
      </c>
      <c r="K50">
        <v>0</v>
      </c>
      <c r="L50">
        <v>10.5</v>
      </c>
      <c r="M50">
        <v>9</v>
      </c>
      <c r="N50">
        <v>13</v>
      </c>
      <c r="O50">
        <v>25</v>
      </c>
      <c r="W50">
        <v>140</v>
      </c>
      <c r="X50">
        <v>25</v>
      </c>
      <c r="Y50">
        <v>0</v>
      </c>
      <c r="Z50">
        <v>0</v>
      </c>
      <c r="AA50">
        <v>0</v>
      </c>
      <c r="AB50">
        <v>0.11</v>
      </c>
      <c r="AC50">
        <v>0</v>
      </c>
      <c r="AD50">
        <f>AE50-X50</f>
        <v>0</v>
      </c>
      <c r="AE50">
        <v>25</v>
      </c>
      <c r="AG50">
        <v>145</v>
      </c>
      <c r="AH50">
        <v>25</v>
      </c>
      <c r="AI50">
        <v>0</v>
      </c>
      <c r="AJ50">
        <v>0</v>
      </c>
      <c r="AK50">
        <v>0</v>
      </c>
      <c r="AL50">
        <v>0.11</v>
      </c>
      <c r="AM50">
        <v>0</v>
      </c>
      <c r="AN50">
        <v>0</v>
      </c>
      <c r="AQ50">
        <v>146</v>
      </c>
      <c r="AR50">
        <v>25</v>
      </c>
      <c r="AS50">
        <v>0</v>
      </c>
      <c r="AT50">
        <v>0</v>
      </c>
      <c r="AU50">
        <v>0</v>
      </c>
      <c r="AV50">
        <v>0.11</v>
      </c>
      <c r="AW50">
        <v>0</v>
      </c>
      <c r="AX50">
        <v>0</v>
      </c>
    </row>
    <row r="51" spans="1:50" x14ac:dyDescent="0.25">
      <c r="K51">
        <v>1</v>
      </c>
      <c r="L51">
        <v>10.5</v>
      </c>
      <c r="M51">
        <f>$C$2-(0.37*$A$3*SIN(3*PI()*K51/L51)*(1-COS(2*PI()*K51/L51)))</f>
        <v>8.7074874022668105</v>
      </c>
      <c r="N51">
        <f>$D$2-(0.37*$A$4*SIN(3*PI()*K51/L51)*(1-COS(2*PI()*K51/L51)))</f>
        <v>12.623912374343043</v>
      </c>
      <c r="O51">
        <f>$B$2-(0.37*$A$2*SIN(3*PI()*K51/L51)*(1-COS(2*PI()*K51/L51)))</f>
        <v>24.373187290571739</v>
      </c>
      <c r="W51">
        <v>141</v>
      </c>
      <c r="X51">
        <v>25</v>
      </c>
      <c r="Y51">
        <v>0</v>
      </c>
      <c r="Z51">
        <v>0</v>
      </c>
      <c r="AA51">
        <v>0</v>
      </c>
      <c r="AB51">
        <v>0.11</v>
      </c>
      <c r="AC51">
        <v>0</v>
      </c>
      <c r="AD51">
        <f t="shared" ref="AD51:AD71" si="4">AE51-X51</f>
        <v>-0.62681270942826117</v>
      </c>
      <c r="AE51">
        <v>24.373187290571739</v>
      </c>
      <c r="AG51">
        <v>146</v>
      </c>
      <c r="AH51">
        <v>25</v>
      </c>
      <c r="AI51">
        <v>0</v>
      </c>
      <c r="AJ51">
        <v>0</v>
      </c>
      <c r="AK51">
        <v>0</v>
      </c>
      <c r="AL51">
        <v>0.11</v>
      </c>
      <c r="AM51">
        <v>0</v>
      </c>
      <c r="AN51">
        <v>-0.62681270942826117</v>
      </c>
      <c r="AQ51">
        <v>147</v>
      </c>
      <c r="AR51">
        <v>25</v>
      </c>
      <c r="AS51">
        <v>0</v>
      </c>
      <c r="AT51">
        <v>0</v>
      </c>
      <c r="AU51">
        <v>0</v>
      </c>
      <c r="AV51">
        <v>0.11</v>
      </c>
      <c r="AW51">
        <v>0</v>
      </c>
      <c r="AX51">
        <v>-0.62681270942826117</v>
      </c>
    </row>
    <row r="52" spans="1:50" x14ac:dyDescent="0.25">
      <c r="K52">
        <v>2</v>
      </c>
      <c r="L52">
        <v>10.5</v>
      </c>
      <c r="M52">
        <f>$C$2-(0.37*$A$3*SIN(3*PI()*K52/L52)*(1-COS(2*PI()*K52/L52)))</f>
        <v>7.6677323584975916</v>
      </c>
      <c r="N52">
        <f t="shared" ref="N52:N60" si="5">$D$2-(0.37*$A$4*SIN(3*PI()*K52/L52)*(1-COS(2*PI()*K52/L52)))</f>
        <v>11.287084460925476</v>
      </c>
      <c r="O52">
        <f t="shared" ref="O52:O54" si="6">$B$2-(0.37*$A$2*SIN(3*PI()*K52/L52)*(1-COS(2*PI()*K52/L52)))</f>
        <v>22.145140768209124</v>
      </c>
      <c r="W52">
        <v>142</v>
      </c>
      <c r="X52">
        <v>25</v>
      </c>
      <c r="Y52">
        <v>0</v>
      </c>
      <c r="Z52">
        <v>0</v>
      </c>
      <c r="AA52">
        <v>0</v>
      </c>
      <c r="AB52">
        <v>0.11</v>
      </c>
      <c r="AC52">
        <v>0</v>
      </c>
      <c r="AD52">
        <f t="shared" si="4"/>
        <v>-2.8548592317908756</v>
      </c>
      <c r="AE52">
        <v>22.145140768209124</v>
      </c>
      <c r="AG52">
        <v>147</v>
      </c>
      <c r="AH52">
        <v>25</v>
      </c>
      <c r="AI52">
        <v>0</v>
      </c>
      <c r="AJ52">
        <v>0</v>
      </c>
      <c r="AK52">
        <v>0</v>
      </c>
      <c r="AL52">
        <v>0.11</v>
      </c>
      <c r="AM52">
        <v>0</v>
      </c>
      <c r="AN52">
        <v>-2.8548592317908756</v>
      </c>
      <c r="AQ52">
        <v>148</v>
      </c>
      <c r="AR52">
        <v>25</v>
      </c>
      <c r="AS52">
        <v>0</v>
      </c>
      <c r="AT52">
        <v>0</v>
      </c>
      <c r="AU52">
        <v>0</v>
      </c>
      <c r="AV52">
        <v>0.11</v>
      </c>
      <c r="AW52">
        <v>0</v>
      </c>
      <c r="AX52">
        <v>-2.8548592317908756</v>
      </c>
    </row>
    <row r="53" spans="1:50" x14ac:dyDescent="0.25">
      <c r="K53">
        <v>3</v>
      </c>
      <c r="L53">
        <v>10.5</v>
      </c>
      <c r="M53">
        <f t="shared" ref="M53:M60" si="7">$C$2-(0.37*$A$3*SIN(3*PI()*K53/L53)*(1-COS(2*PI()*K53/L53)))</f>
        <v>7.8578892281400501</v>
      </c>
      <c r="N53">
        <f t="shared" si="5"/>
        <v>11.531571864751493</v>
      </c>
      <c r="O53">
        <f t="shared" si="6"/>
        <v>22.552619774585821</v>
      </c>
      <c r="W53">
        <v>143</v>
      </c>
      <c r="X53">
        <v>25</v>
      </c>
      <c r="Y53">
        <v>0</v>
      </c>
      <c r="Z53">
        <v>0</v>
      </c>
      <c r="AA53">
        <v>0</v>
      </c>
      <c r="AB53">
        <v>0.11</v>
      </c>
      <c r="AC53">
        <v>0</v>
      </c>
      <c r="AD53">
        <f t="shared" si="4"/>
        <v>-2.4473802254141788</v>
      </c>
      <c r="AE53">
        <v>22.552619774585821</v>
      </c>
      <c r="AG53">
        <v>148</v>
      </c>
      <c r="AH53">
        <v>25</v>
      </c>
      <c r="AI53">
        <v>0</v>
      </c>
      <c r="AJ53">
        <v>0</v>
      </c>
      <c r="AK53">
        <v>0</v>
      </c>
      <c r="AL53">
        <v>0.11</v>
      </c>
      <c r="AM53">
        <v>0</v>
      </c>
      <c r="AN53">
        <v>-2.4473802254141788</v>
      </c>
      <c r="AQ53">
        <v>149</v>
      </c>
      <c r="AR53">
        <v>25</v>
      </c>
      <c r="AS53">
        <v>0</v>
      </c>
      <c r="AT53">
        <v>0</v>
      </c>
      <c r="AU53">
        <v>0</v>
      </c>
      <c r="AV53">
        <v>0.11</v>
      </c>
      <c r="AW53">
        <v>0</v>
      </c>
      <c r="AX53">
        <v>-2.4473802254141788</v>
      </c>
    </row>
    <row r="54" spans="1:50" x14ac:dyDescent="0.25">
      <c r="K54">
        <v>4</v>
      </c>
      <c r="L54">
        <v>10.5</v>
      </c>
      <c r="M54">
        <f t="shared" si="7"/>
        <v>10.619062018515605</v>
      </c>
      <c r="N54">
        <f t="shared" si="5"/>
        <v>15.081651166662921</v>
      </c>
      <c r="O54">
        <f t="shared" si="6"/>
        <v>28.469418611104867</v>
      </c>
      <c r="W54">
        <v>144</v>
      </c>
      <c r="X54">
        <v>25</v>
      </c>
      <c r="Y54">
        <v>0</v>
      </c>
      <c r="Z54">
        <v>0</v>
      </c>
      <c r="AA54">
        <v>0</v>
      </c>
      <c r="AB54">
        <v>0.11</v>
      </c>
      <c r="AC54">
        <v>0</v>
      </c>
      <c r="AD54">
        <f t="shared" si="4"/>
        <v>3.4694186111048673</v>
      </c>
      <c r="AE54">
        <v>28.469418611104867</v>
      </c>
      <c r="AG54">
        <v>149</v>
      </c>
      <c r="AH54">
        <v>25</v>
      </c>
      <c r="AI54">
        <v>0</v>
      </c>
      <c r="AJ54">
        <v>0</v>
      </c>
      <c r="AK54">
        <v>0</v>
      </c>
      <c r="AL54">
        <v>0.11</v>
      </c>
      <c r="AM54">
        <v>0</v>
      </c>
      <c r="AN54">
        <v>3.4694186111048673</v>
      </c>
      <c r="AQ54">
        <v>150</v>
      </c>
      <c r="AR54">
        <v>25</v>
      </c>
      <c r="AS54">
        <v>0</v>
      </c>
      <c r="AT54">
        <v>0</v>
      </c>
      <c r="AU54">
        <v>0</v>
      </c>
      <c r="AV54">
        <v>0.11</v>
      </c>
      <c r="AW54">
        <v>0</v>
      </c>
      <c r="AX54">
        <v>3.4694186111048673</v>
      </c>
    </row>
    <row r="55" spans="1:50" x14ac:dyDescent="0.25">
      <c r="K55">
        <v>5</v>
      </c>
      <c r="L55">
        <v>10.5</v>
      </c>
      <c r="M55">
        <f t="shared" si="7"/>
        <v>13.174927096173157</v>
      </c>
      <c r="N55">
        <f t="shared" si="5"/>
        <v>18.367763409365487</v>
      </c>
      <c r="O55">
        <f>$B$2-(0.37*$A$2*SIN(3*PI()*K55/L55)*(1-COS(2*PI()*K55/L55)))</f>
        <v>33.946272348942479</v>
      </c>
      <c r="W55">
        <v>145</v>
      </c>
      <c r="X55">
        <v>25</v>
      </c>
      <c r="Y55">
        <v>0</v>
      </c>
      <c r="Z55">
        <v>0</v>
      </c>
      <c r="AA55">
        <v>0</v>
      </c>
      <c r="AB55">
        <v>0.11</v>
      </c>
      <c r="AC55">
        <v>0</v>
      </c>
      <c r="AD55">
        <f t="shared" si="4"/>
        <v>8.9462723489424789</v>
      </c>
      <c r="AE55">
        <v>33.946272348942479</v>
      </c>
      <c r="AG55">
        <v>150</v>
      </c>
      <c r="AH55">
        <v>25</v>
      </c>
      <c r="AI55">
        <v>0</v>
      </c>
      <c r="AJ55">
        <v>0</v>
      </c>
      <c r="AK55">
        <v>0</v>
      </c>
      <c r="AL55">
        <v>0.11</v>
      </c>
      <c r="AM55">
        <v>0</v>
      </c>
      <c r="AN55">
        <v>8.9462723489424789</v>
      </c>
      <c r="AQ55">
        <v>151</v>
      </c>
      <c r="AR55">
        <v>25</v>
      </c>
      <c r="AS55">
        <v>0</v>
      </c>
      <c r="AT55">
        <v>0</v>
      </c>
      <c r="AU55">
        <v>0</v>
      </c>
      <c r="AV55">
        <v>0.11</v>
      </c>
      <c r="AW55">
        <v>0</v>
      </c>
      <c r="AX55">
        <v>8.9462723489424789</v>
      </c>
    </row>
    <row r="56" spans="1:50" x14ac:dyDescent="0.25">
      <c r="K56">
        <v>6</v>
      </c>
      <c r="L56">
        <v>10.5</v>
      </c>
      <c r="M56">
        <f t="shared" si="7"/>
        <v>12.200123270143585</v>
      </c>
      <c r="N56">
        <f t="shared" si="5"/>
        <v>17.114444204470324</v>
      </c>
      <c r="O56">
        <f t="shared" ref="O56:O60" si="8">$B$2-(0.37*$A$2*SIN(3*PI()*K56/L56)*(1-COS(2*PI()*K56/L56)))</f>
        <v>31.857407007450536</v>
      </c>
      <c r="W56">
        <v>146</v>
      </c>
      <c r="X56">
        <v>25</v>
      </c>
      <c r="Y56">
        <v>0</v>
      </c>
      <c r="Z56">
        <v>0</v>
      </c>
      <c r="AA56">
        <v>0</v>
      </c>
      <c r="AB56">
        <v>0.11</v>
      </c>
      <c r="AC56">
        <v>0</v>
      </c>
      <c r="AD56">
        <f t="shared" si="4"/>
        <v>6.8574070074505364</v>
      </c>
      <c r="AE56">
        <v>31.857407007450536</v>
      </c>
      <c r="AG56">
        <v>151</v>
      </c>
      <c r="AH56">
        <v>25</v>
      </c>
      <c r="AI56">
        <v>0</v>
      </c>
      <c r="AJ56">
        <v>0</v>
      </c>
      <c r="AK56">
        <v>0</v>
      </c>
      <c r="AL56">
        <v>0.11</v>
      </c>
      <c r="AM56">
        <v>0</v>
      </c>
      <c r="AN56">
        <v>6.8574070074505364</v>
      </c>
      <c r="AQ56">
        <v>152</v>
      </c>
      <c r="AR56">
        <v>25</v>
      </c>
      <c r="AS56">
        <v>0</v>
      </c>
      <c r="AT56">
        <v>0</v>
      </c>
      <c r="AU56">
        <v>0</v>
      </c>
      <c r="AV56">
        <v>0.11</v>
      </c>
      <c r="AW56">
        <v>0</v>
      </c>
      <c r="AX56">
        <v>6.8574070074505364</v>
      </c>
    </row>
    <row r="57" spans="1:50" x14ac:dyDescent="0.25">
      <c r="K57">
        <v>7</v>
      </c>
      <c r="L57">
        <v>10.5</v>
      </c>
      <c r="M57">
        <f t="shared" si="7"/>
        <v>9</v>
      </c>
      <c r="N57">
        <f t="shared" si="5"/>
        <v>13.000000000000002</v>
      </c>
      <c r="O57">
        <f t="shared" si="8"/>
        <v>25</v>
      </c>
      <c r="W57">
        <v>147</v>
      </c>
      <c r="X57">
        <v>25</v>
      </c>
      <c r="Y57">
        <v>0</v>
      </c>
      <c r="Z57">
        <v>0</v>
      </c>
      <c r="AA57">
        <v>0</v>
      </c>
      <c r="AB57">
        <v>0.11</v>
      </c>
      <c r="AC57">
        <v>0</v>
      </c>
      <c r="AD57">
        <f t="shared" si="4"/>
        <v>0</v>
      </c>
      <c r="AE57">
        <v>25</v>
      </c>
      <c r="AG57">
        <v>152</v>
      </c>
      <c r="AH57">
        <v>25</v>
      </c>
      <c r="AI57">
        <v>0</v>
      </c>
      <c r="AJ57">
        <v>0</v>
      </c>
      <c r="AK57">
        <v>0</v>
      </c>
      <c r="AL57">
        <v>0.11</v>
      </c>
      <c r="AM57">
        <v>0</v>
      </c>
      <c r="AN57">
        <v>0</v>
      </c>
      <c r="AQ57">
        <v>153</v>
      </c>
      <c r="AR57">
        <v>25</v>
      </c>
      <c r="AS57">
        <v>0</v>
      </c>
      <c r="AT57">
        <v>0</v>
      </c>
      <c r="AU57">
        <v>0</v>
      </c>
      <c r="AV57">
        <v>0.11</v>
      </c>
      <c r="AW57">
        <v>0</v>
      </c>
      <c r="AX57">
        <v>0</v>
      </c>
    </row>
    <row r="58" spans="1:50" x14ac:dyDescent="0.25">
      <c r="K58">
        <v>8</v>
      </c>
      <c r="L58">
        <v>10.5</v>
      </c>
      <c r="M58">
        <f t="shared" si="7"/>
        <v>7.4423849287206458</v>
      </c>
      <c r="N58">
        <f t="shared" si="5"/>
        <v>10.99735205121226</v>
      </c>
      <c r="O58">
        <f t="shared" si="8"/>
        <v>21.662253418687101</v>
      </c>
      <c r="W58">
        <v>148</v>
      </c>
      <c r="X58">
        <v>25</v>
      </c>
      <c r="Y58">
        <v>0</v>
      </c>
      <c r="Z58">
        <v>0</v>
      </c>
      <c r="AA58">
        <v>0</v>
      </c>
      <c r="AB58">
        <v>0.11</v>
      </c>
      <c r="AC58">
        <v>0</v>
      </c>
      <c r="AD58">
        <f t="shared" si="4"/>
        <v>-3.3377465813128993</v>
      </c>
      <c r="AE58">
        <v>21.662253418687101</v>
      </c>
      <c r="AG58">
        <v>153</v>
      </c>
      <c r="AH58">
        <v>25</v>
      </c>
      <c r="AI58">
        <v>0</v>
      </c>
      <c r="AJ58">
        <v>0</v>
      </c>
      <c r="AK58">
        <v>0</v>
      </c>
      <c r="AL58">
        <v>0.11</v>
      </c>
      <c r="AM58">
        <v>0</v>
      </c>
      <c r="AN58">
        <v>-3.3377465813128993</v>
      </c>
      <c r="AQ58">
        <v>154</v>
      </c>
      <c r="AR58">
        <v>25</v>
      </c>
      <c r="AS58">
        <v>0</v>
      </c>
      <c r="AT58">
        <v>0</v>
      </c>
      <c r="AU58">
        <v>0</v>
      </c>
      <c r="AV58">
        <v>0.11</v>
      </c>
      <c r="AW58">
        <v>0</v>
      </c>
      <c r="AX58">
        <v>-3.3377465813128993</v>
      </c>
    </row>
    <row r="59" spans="1:50" x14ac:dyDescent="0.25">
      <c r="K59">
        <v>9</v>
      </c>
      <c r="L59">
        <v>10.5</v>
      </c>
      <c r="M59">
        <f t="shared" si="7"/>
        <v>8.2096348228928928</v>
      </c>
      <c r="N59">
        <f t="shared" si="5"/>
        <v>11.983816200862289</v>
      </c>
      <c r="O59">
        <f t="shared" si="8"/>
        <v>23.306360334770485</v>
      </c>
      <c r="W59">
        <v>149</v>
      </c>
      <c r="X59">
        <v>25</v>
      </c>
      <c r="Y59">
        <v>0</v>
      </c>
      <c r="Z59">
        <v>0</v>
      </c>
      <c r="AA59">
        <v>0</v>
      </c>
      <c r="AB59">
        <v>0.11</v>
      </c>
      <c r="AC59">
        <v>0</v>
      </c>
      <c r="AD59">
        <f t="shared" si="4"/>
        <v>-1.6936396652295151</v>
      </c>
      <c r="AE59">
        <v>23.306360334770485</v>
      </c>
      <c r="AG59">
        <v>154</v>
      </c>
      <c r="AH59">
        <v>25</v>
      </c>
      <c r="AI59">
        <v>0</v>
      </c>
      <c r="AJ59">
        <v>0</v>
      </c>
      <c r="AK59">
        <v>0</v>
      </c>
      <c r="AL59">
        <v>0.11</v>
      </c>
      <c r="AM59">
        <v>0</v>
      </c>
      <c r="AN59">
        <v>-1.6936396652295151</v>
      </c>
      <c r="AQ59">
        <v>155</v>
      </c>
      <c r="AR59">
        <v>25</v>
      </c>
      <c r="AS59">
        <v>0</v>
      </c>
      <c r="AT59">
        <v>0</v>
      </c>
      <c r="AU59">
        <v>0</v>
      </c>
      <c r="AV59">
        <v>0.11</v>
      </c>
      <c r="AW59">
        <v>0</v>
      </c>
      <c r="AX59">
        <v>-1.6936396652295151</v>
      </c>
    </row>
    <row r="60" spans="1:50" x14ac:dyDescent="0.25">
      <c r="K60">
        <v>10</v>
      </c>
      <c r="L60">
        <v>10.5</v>
      </c>
      <c r="M60">
        <f t="shared" si="7"/>
        <v>8.9584949626089792</v>
      </c>
      <c r="N60">
        <f t="shared" si="5"/>
        <v>12.946636380497258</v>
      </c>
      <c r="O60">
        <f t="shared" si="8"/>
        <v>24.911060634162098</v>
      </c>
      <c r="W60">
        <v>150</v>
      </c>
      <c r="X60">
        <v>25</v>
      </c>
      <c r="Y60">
        <v>0</v>
      </c>
      <c r="Z60">
        <v>0</v>
      </c>
      <c r="AA60">
        <v>0</v>
      </c>
      <c r="AB60">
        <v>0.11</v>
      </c>
      <c r="AC60">
        <v>0</v>
      </c>
      <c r="AD60">
        <f t="shared" si="4"/>
        <v>-8.8939365837902074E-2</v>
      </c>
      <c r="AE60">
        <v>24.911060634162098</v>
      </c>
      <c r="AG60">
        <v>155</v>
      </c>
      <c r="AH60">
        <v>25</v>
      </c>
      <c r="AI60">
        <v>0</v>
      </c>
      <c r="AJ60">
        <v>0</v>
      </c>
      <c r="AK60">
        <v>0</v>
      </c>
      <c r="AL60">
        <v>0.11</v>
      </c>
      <c r="AM60">
        <v>0</v>
      </c>
      <c r="AN60">
        <v>-8.8939365837902074E-2</v>
      </c>
      <c r="AQ60">
        <v>156</v>
      </c>
      <c r="AR60">
        <v>25</v>
      </c>
      <c r="AS60">
        <v>0</v>
      </c>
      <c r="AT60">
        <v>0</v>
      </c>
      <c r="AU60">
        <v>0</v>
      </c>
      <c r="AV60">
        <v>0.11</v>
      </c>
      <c r="AW60">
        <v>0</v>
      </c>
      <c r="AX60">
        <v>-8.8939365837902074E-2</v>
      </c>
    </row>
    <row r="61" spans="1:50" x14ac:dyDescent="0.25">
      <c r="K61">
        <v>11</v>
      </c>
      <c r="L61">
        <v>10.5</v>
      </c>
      <c r="M61">
        <v>9</v>
      </c>
      <c r="N61">
        <v>13</v>
      </c>
      <c r="O61">
        <v>25</v>
      </c>
      <c r="W61">
        <v>151</v>
      </c>
      <c r="X61">
        <v>25</v>
      </c>
      <c r="Y61">
        <v>0</v>
      </c>
      <c r="Z61">
        <v>0</v>
      </c>
      <c r="AA61">
        <v>0</v>
      </c>
      <c r="AB61">
        <v>0.11</v>
      </c>
      <c r="AC61">
        <v>0</v>
      </c>
      <c r="AD61">
        <f t="shared" si="4"/>
        <v>0</v>
      </c>
      <c r="AE61">
        <v>25</v>
      </c>
      <c r="AG61">
        <v>156</v>
      </c>
      <c r="AH61">
        <v>25</v>
      </c>
      <c r="AI61">
        <v>0</v>
      </c>
      <c r="AJ61">
        <v>0</v>
      </c>
      <c r="AK61">
        <v>0</v>
      </c>
      <c r="AL61">
        <v>0.11</v>
      </c>
      <c r="AM61">
        <v>0</v>
      </c>
      <c r="AN61">
        <v>0</v>
      </c>
      <c r="AQ61">
        <v>157</v>
      </c>
      <c r="AR61">
        <v>25</v>
      </c>
      <c r="AS61">
        <v>0</v>
      </c>
      <c r="AT61">
        <v>0</v>
      </c>
      <c r="AU61">
        <v>0</v>
      </c>
      <c r="AV61">
        <v>0.11</v>
      </c>
      <c r="AW61">
        <v>0</v>
      </c>
      <c r="AX61">
        <v>0</v>
      </c>
    </row>
    <row r="62" spans="1:50" x14ac:dyDescent="0.25">
      <c r="K62">
        <v>12</v>
      </c>
      <c r="L62">
        <v>10.5</v>
      </c>
      <c r="M62">
        <v>9</v>
      </c>
      <c r="N62">
        <v>13</v>
      </c>
      <c r="O62">
        <v>25</v>
      </c>
      <c r="W62">
        <v>152</v>
      </c>
      <c r="X62">
        <v>25</v>
      </c>
      <c r="Y62">
        <v>0</v>
      </c>
      <c r="Z62">
        <v>0</v>
      </c>
      <c r="AA62">
        <v>0</v>
      </c>
      <c r="AB62">
        <v>0.11</v>
      </c>
      <c r="AC62">
        <v>0</v>
      </c>
      <c r="AD62">
        <f t="shared" si="4"/>
        <v>0</v>
      </c>
      <c r="AE62">
        <v>25</v>
      </c>
      <c r="AG62">
        <v>157</v>
      </c>
      <c r="AH62">
        <v>25</v>
      </c>
      <c r="AI62">
        <v>0</v>
      </c>
      <c r="AJ62">
        <v>0</v>
      </c>
      <c r="AK62">
        <v>0</v>
      </c>
      <c r="AL62">
        <v>0.11</v>
      </c>
      <c r="AM62">
        <v>0</v>
      </c>
      <c r="AN62">
        <v>0</v>
      </c>
      <c r="AQ62">
        <v>158</v>
      </c>
      <c r="AR62">
        <v>25</v>
      </c>
      <c r="AS62">
        <v>0</v>
      </c>
      <c r="AT62">
        <v>0</v>
      </c>
      <c r="AU62">
        <v>0</v>
      </c>
      <c r="AV62">
        <v>0.11</v>
      </c>
      <c r="AW62">
        <v>0</v>
      </c>
      <c r="AX62">
        <v>0</v>
      </c>
    </row>
    <row r="63" spans="1:50" x14ac:dyDescent="0.25">
      <c r="W63">
        <v>153</v>
      </c>
      <c r="X63">
        <v>25</v>
      </c>
      <c r="Y63">
        <v>0</v>
      </c>
      <c r="Z63">
        <v>0</v>
      </c>
      <c r="AA63">
        <v>0</v>
      </c>
      <c r="AB63">
        <v>0.11</v>
      </c>
      <c r="AC63">
        <v>0</v>
      </c>
      <c r="AD63">
        <f t="shared" si="4"/>
        <v>0</v>
      </c>
      <c r="AE63">
        <v>25</v>
      </c>
      <c r="AG63">
        <v>158</v>
      </c>
      <c r="AH63">
        <v>25</v>
      </c>
      <c r="AI63">
        <v>0</v>
      </c>
      <c r="AJ63">
        <v>0</v>
      </c>
      <c r="AK63">
        <v>0</v>
      </c>
      <c r="AL63">
        <v>0.11</v>
      </c>
      <c r="AM63">
        <v>0</v>
      </c>
      <c r="AN63">
        <v>0</v>
      </c>
      <c r="AQ63">
        <v>159</v>
      </c>
      <c r="AR63">
        <v>25</v>
      </c>
      <c r="AS63">
        <v>0</v>
      </c>
      <c r="AT63">
        <v>0</v>
      </c>
      <c r="AU63">
        <v>0</v>
      </c>
      <c r="AV63">
        <v>0.11</v>
      </c>
      <c r="AW63">
        <v>0</v>
      </c>
      <c r="AX63">
        <v>0</v>
      </c>
    </row>
    <row r="64" spans="1:50" x14ac:dyDescent="0.25">
      <c r="W64">
        <v>154</v>
      </c>
      <c r="X64">
        <v>25</v>
      </c>
      <c r="Y64">
        <v>0</v>
      </c>
      <c r="Z64">
        <v>0</v>
      </c>
      <c r="AA64">
        <v>0</v>
      </c>
      <c r="AB64">
        <v>0.11</v>
      </c>
      <c r="AC64">
        <v>0</v>
      </c>
      <c r="AD64">
        <f t="shared" si="4"/>
        <v>0</v>
      </c>
      <c r="AE64">
        <v>25</v>
      </c>
      <c r="AG64">
        <v>159</v>
      </c>
      <c r="AH64">
        <v>25</v>
      </c>
      <c r="AI64">
        <v>0</v>
      </c>
      <c r="AJ64">
        <v>0</v>
      </c>
      <c r="AK64">
        <v>0</v>
      </c>
      <c r="AL64">
        <v>0.11</v>
      </c>
      <c r="AM64">
        <v>0</v>
      </c>
      <c r="AN64">
        <v>0</v>
      </c>
      <c r="AQ64">
        <v>160</v>
      </c>
      <c r="AR64">
        <v>25</v>
      </c>
      <c r="AS64">
        <v>0</v>
      </c>
      <c r="AT64">
        <v>0</v>
      </c>
      <c r="AU64">
        <v>0</v>
      </c>
      <c r="AV64">
        <v>0.11</v>
      </c>
      <c r="AW64">
        <v>0</v>
      </c>
      <c r="AX64">
        <v>0</v>
      </c>
    </row>
    <row r="65" spans="23:50" x14ac:dyDescent="0.25">
      <c r="W65">
        <v>155</v>
      </c>
      <c r="X65">
        <v>25</v>
      </c>
      <c r="Y65">
        <v>0</v>
      </c>
      <c r="Z65">
        <v>0</v>
      </c>
      <c r="AA65">
        <v>0</v>
      </c>
      <c r="AB65">
        <v>0.11</v>
      </c>
      <c r="AC65">
        <v>0</v>
      </c>
      <c r="AD65">
        <f t="shared" si="4"/>
        <v>0</v>
      </c>
      <c r="AE65">
        <v>25</v>
      </c>
      <c r="AG65">
        <v>160</v>
      </c>
      <c r="AH65">
        <v>25</v>
      </c>
      <c r="AI65">
        <v>0</v>
      </c>
      <c r="AJ65">
        <v>0</v>
      </c>
      <c r="AK65">
        <v>0</v>
      </c>
      <c r="AL65">
        <v>0.11</v>
      </c>
      <c r="AM65">
        <v>0</v>
      </c>
      <c r="AN65">
        <v>0</v>
      </c>
      <c r="AQ65">
        <v>161</v>
      </c>
      <c r="AR65">
        <v>25</v>
      </c>
      <c r="AS65">
        <v>0</v>
      </c>
      <c r="AT65">
        <v>0</v>
      </c>
      <c r="AU65">
        <v>0</v>
      </c>
      <c r="AV65">
        <v>0.11</v>
      </c>
      <c r="AW65">
        <v>0</v>
      </c>
      <c r="AX65">
        <v>0</v>
      </c>
    </row>
    <row r="66" spans="23:50" x14ac:dyDescent="0.25">
      <c r="W66">
        <v>156</v>
      </c>
      <c r="X66">
        <v>25</v>
      </c>
      <c r="Y66">
        <v>0</v>
      </c>
      <c r="Z66">
        <v>0</v>
      </c>
      <c r="AA66">
        <v>0</v>
      </c>
      <c r="AB66">
        <v>0.11</v>
      </c>
      <c r="AC66">
        <v>0</v>
      </c>
      <c r="AD66">
        <f t="shared" si="4"/>
        <v>0</v>
      </c>
      <c r="AE66">
        <v>25</v>
      </c>
      <c r="AG66">
        <v>161</v>
      </c>
      <c r="AH66">
        <v>25</v>
      </c>
      <c r="AI66">
        <v>0</v>
      </c>
      <c r="AJ66">
        <v>0</v>
      </c>
      <c r="AK66">
        <v>0</v>
      </c>
      <c r="AL66">
        <v>0.11</v>
      </c>
      <c r="AM66">
        <v>0</v>
      </c>
      <c r="AN66">
        <v>0</v>
      </c>
      <c r="AQ66">
        <v>162</v>
      </c>
      <c r="AR66">
        <v>25</v>
      </c>
      <c r="AS66">
        <v>0</v>
      </c>
      <c r="AT66">
        <v>0</v>
      </c>
      <c r="AU66">
        <v>0</v>
      </c>
      <c r="AV66">
        <v>0.11</v>
      </c>
      <c r="AW66">
        <v>0</v>
      </c>
      <c r="AX66">
        <v>0</v>
      </c>
    </row>
    <row r="67" spans="23:50" x14ac:dyDescent="0.25">
      <c r="W67">
        <v>157</v>
      </c>
      <c r="X67">
        <v>25</v>
      </c>
      <c r="Y67">
        <v>0</v>
      </c>
      <c r="Z67">
        <v>0</v>
      </c>
      <c r="AA67">
        <v>0</v>
      </c>
      <c r="AB67">
        <v>0.11</v>
      </c>
      <c r="AC67">
        <v>0</v>
      </c>
      <c r="AD67">
        <f t="shared" si="4"/>
        <v>0</v>
      </c>
      <c r="AE67">
        <v>25</v>
      </c>
      <c r="AG67">
        <v>162</v>
      </c>
      <c r="AH67">
        <v>25</v>
      </c>
      <c r="AI67">
        <v>0</v>
      </c>
      <c r="AJ67">
        <v>0</v>
      </c>
      <c r="AK67">
        <v>0</v>
      </c>
      <c r="AL67">
        <v>0.11</v>
      </c>
      <c r="AM67">
        <v>0</v>
      </c>
      <c r="AN67">
        <v>0</v>
      </c>
      <c r="AQ67">
        <v>163</v>
      </c>
      <c r="AR67">
        <v>25</v>
      </c>
      <c r="AS67">
        <v>0</v>
      </c>
      <c r="AT67">
        <v>0</v>
      </c>
      <c r="AU67">
        <v>0</v>
      </c>
      <c r="AV67">
        <v>0.11</v>
      </c>
      <c r="AW67">
        <v>0</v>
      </c>
      <c r="AX67">
        <v>0</v>
      </c>
    </row>
    <row r="68" spans="23:50" x14ac:dyDescent="0.25">
      <c r="W68">
        <v>158</v>
      </c>
      <c r="X68">
        <v>25</v>
      </c>
      <c r="Y68">
        <v>0</v>
      </c>
      <c r="Z68">
        <v>0</v>
      </c>
      <c r="AA68">
        <v>0</v>
      </c>
      <c r="AB68">
        <v>0.11</v>
      </c>
      <c r="AC68">
        <v>0</v>
      </c>
      <c r="AD68">
        <f t="shared" si="4"/>
        <v>0</v>
      </c>
      <c r="AE68">
        <v>25</v>
      </c>
      <c r="AG68">
        <v>163</v>
      </c>
      <c r="AH68">
        <v>25</v>
      </c>
      <c r="AI68">
        <v>0</v>
      </c>
      <c r="AJ68">
        <v>0</v>
      </c>
      <c r="AK68">
        <v>0</v>
      </c>
      <c r="AL68">
        <v>0.11</v>
      </c>
      <c r="AM68">
        <v>0</v>
      </c>
      <c r="AN68">
        <v>0</v>
      </c>
      <c r="AQ68">
        <v>164</v>
      </c>
      <c r="AR68">
        <v>25</v>
      </c>
      <c r="AS68">
        <v>0</v>
      </c>
      <c r="AT68">
        <v>0</v>
      </c>
      <c r="AU68">
        <v>0</v>
      </c>
      <c r="AV68">
        <v>0.11</v>
      </c>
      <c r="AW68">
        <v>0</v>
      </c>
      <c r="AX68">
        <v>0</v>
      </c>
    </row>
    <row r="69" spans="23:50" x14ac:dyDescent="0.25">
      <c r="W69">
        <v>159</v>
      </c>
      <c r="X69">
        <v>25</v>
      </c>
      <c r="Y69">
        <v>0</v>
      </c>
      <c r="Z69">
        <v>0</v>
      </c>
      <c r="AA69">
        <v>0</v>
      </c>
      <c r="AB69">
        <v>0.11</v>
      </c>
      <c r="AC69">
        <v>0</v>
      </c>
      <c r="AD69">
        <f t="shared" si="4"/>
        <v>0</v>
      </c>
      <c r="AE69">
        <v>25</v>
      </c>
      <c r="AG69">
        <v>164</v>
      </c>
      <c r="AH69">
        <v>25</v>
      </c>
      <c r="AI69">
        <v>0</v>
      </c>
      <c r="AJ69">
        <v>0</v>
      </c>
      <c r="AK69">
        <v>0</v>
      </c>
      <c r="AL69">
        <v>0.11</v>
      </c>
      <c r="AM69">
        <v>0</v>
      </c>
      <c r="AN69">
        <v>0</v>
      </c>
      <c r="AQ69">
        <v>165</v>
      </c>
      <c r="AR69">
        <v>25</v>
      </c>
      <c r="AS69">
        <v>0</v>
      </c>
      <c r="AT69">
        <v>0</v>
      </c>
      <c r="AU69">
        <v>0</v>
      </c>
      <c r="AV69">
        <v>0.11</v>
      </c>
      <c r="AW69">
        <v>0</v>
      </c>
      <c r="AX69">
        <v>0</v>
      </c>
    </row>
    <row r="70" spans="23:50" x14ac:dyDescent="0.25">
      <c r="W70">
        <v>160</v>
      </c>
      <c r="X70">
        <v>25</v>
      </c>
      <c r="Y70">
        <v>0</v>
      </c>
      <c r="Z70">
        <v>0</v>
      </c>
      <c r="AA70">
        <v>0</v>
      </c>
      <c r="AB70">
        <v>0.11</v>
      </c>
      <c r="AC70">
        <v>0</v>
      </c>
      <c r="AD70">
        <f t="shared" si="4"/>
        <v>0</v>
      </c>
      <c r="AE70">
        <v>25</v>
      </c>
      <c r="AG70">
        <v>165</v>
      </c>
      <c r="AH70">
        <v>25</v>
      </c>
      <c r="AI70">
        <v>0</v>
      </c>
      <c r="AJ70">
        <v>0</v>
      </c>
      <c r="AK70">
        <v>0</v>
      </c>
      <c r="AL70">
        <v>0.11</v>
      </c>
      <c r="AM70">
        <v>0</v>
      </c>
      <c r="AN70">
        <v>0</v>
      </c>
      <c r="AQ70">
        <v>166</v>
      </c>
      <c r="AR70">
        <v>25</v>
      </c>
      <c r="AS70">
        <v>0</v>
      </c>
      <c r="AT70">
        <v>0</v>
      </c>
      <c r="AU70">
        <v>0</v>
      </c>
      <c r="AV70">
        <v>0.11</v>
      </c>
      <c r="AW70">
        <v>0</v>
      </c>
      <c r="AX70">
        <v>0</v>
      </c>
    </row>
    <row r="71" spans="23:50" x14ac:dyDescent="0.25">
      <c r="W71">
        <v>161</v>
      </c>
      <c r="X71">
        <v>25</v>
      </c>
      <c r="Y71">
        <v>0</v>
      </c>
      <c r="Z71">
        <v>0</v>
      </c>
      <c r="AA71">
        <v>0</v>
      </c>
      <c r="AB71">
        <v>0.11</v>
      </c>
      <c r="AC71">
        <v>0</v>
      </c>
      <c r="AD71">
        <f t="shared" si="4"/>
        <v>0</v>
      </c>
      <c r="AE71">
        <v>25</v>
      </c>
      <c r="AG71">
        <v>166</v>
      </c>
      <c r="AH71">
        <v>25</v>
      </c>
      <c r="AI71">
        <v>0</v>
      </c>
      <c r="AJ71">
        <v>0</v>
      </c>
      <c r="AK71">
        <v>0</v>
      </c>
      <c r="AL71">
        <v>0.11</v>
      </c>
      <c r="AM71">
        <v>0</v>
      </c>
      <c r="AN71">
        <v>0</v>
      </c>
      <c r="AQ71">
        <v>167</v>
      </c>
      <c r="AR71">
        <v>25</v>
      </c>
      <c r="AS71">
        <v>0</v>
      </c>
      <c r="AT71">
        <v>0</v>
      </c>
      <c r="AU71">
        <v>0</v>
      </c>
      <c r="AV71">
        <v>0.11</v>
      </c>
      <c r="AW71">
        <v>0</v>
      </c>
      <c r="AX71">
        <v>0</v>
      </c>
    </row>
    <row r="74" spans="23:50" x14ac:dyDescent="0.25">
      <c r="W74" s="3" t="s">
        <v>45</v>
      </c>
      <c r="X74" s="3"/>
      <c r="Y74" s="3"/>
      <c r="Z74" s="3"/>
      <c r="AA74" s="3"/>
      <c r="AB74" s="3"/>
      <c r="AC74" s="3"/>
      <c r="AD74" s="3"/>
      <c r="AG74" s="3"/>
      <c r="AH74" s="3"/>
      <c r="AI74" s="3"/>
      <c r="AJ74" s="3"/>
      <c r="AK74" s="3"/>
      <c r="AL74" s="3"/>
      <c r="AM74" s="3"/>
      <c r="AN74" s="3"/>
    </row>
    <row r="75" spans="23:50" x14ac:dyDescent="0.25">
      <c r="W75" t="s">
        <v>2</v>
      </c>
      <c r="X75" t="s">
        <v>3</v>
      </c>
      <c r="Y75" t="s">
        <v>3</v>
      </c>
      <c r="Z75" t="s">
        <v>4</v>
      </c>
      <c r="AA75" t="s">
        <v>5</v>
      </c>
      <c r="AB75" t="s">
        <v>6</v>
      </c>
      <c r="AC75" t="s">
        <v>7</v>
      </c>
      <c r="AD75" t="s">
        <v>8</v>
      </c>
    </row>
    <row r="76" spans="23:50" x14ac:dyDescent="0.25">
      <c r="W76" t="s">
        <v>9</v>
      </c>
      <c r="X76" t="s">
        <v>10</v>
      </c>
      <c r="Y76" t="s">
        <v>11</v>
      </c>
      <c r="Z76" t="s">
        <v>10</v>
      </c>
      <c r="AA76" t="s">
        <v>12</v>
      </c>
      <c r="AB76" t="s">
        <v>13</v>
      </c>
      <c r="AC76" t="s">
        <v>13</v>
      </c>
      <c r="AD76" t="s">
        <v>10</v>
      </c>
    </row>
    <row r="77" spans="23:50" x14ac:dyDescent="0.25">
      <c r="W77" t="s">
        <v>14</v>
      </c>
      <c r="X77" t="s">
        <v>15</v>
      </c>
      <c r="Y77" t="s">
        <v>16</v>
      </c>
      <c r="Z77" t="s">
        <v>15</v>
      </c>
      <c r="AA77" t="s">
        <v>17</v>
      </c>
      <c r="AB77" t="s">
        <v>17</v>
      </c>
      <c r="AC77" t="s">
        <v>17</v>
      </c>
      <c r="AD77" t="s">
        <v>15</v>
      </c>
    </row>
    <row r="78" spans="23:50" x14ac:dyDescent="0.25">
      <c r="W78">
        <v>0</v>
      </c>
      <c r="X78">
        <v>25</v>
      </c>
      <c r="Y78">
        <v>0</v>
      </c>
      <c r="Z78">
        <v>0</v>
      </c>
      <c r="AA78">
        <v>0</v>
      </c>
      <c r="AB78">
        <v>0.11</v>
      </c>
      <c r="AC78">
        <v>0</v>
      </c>
      <c r="AD78">
        <v>0</v>
      </c>
    </row>
    <row r="79" spans="23:50" x14ac:dyDescent="0.25">
      <c r="W79">
        <v>148</v>
      </c>
      <c r="X79">
        <v>25</v>
      </c>
      <c r="Y79">
        <v>0</v>
      </c>
      <c r="Z79">
        <v>0</v>
      </c>
      <c r="AA79">
        <v>0</v>
      </c>
      <c r="AB79">
        <v>0.11</v>
      </c>
      <c r="AC79">
        <v>0</v>
      </c>
      <c r="AD79">
        <v>0</v>
      </c>
    </row>
    <row r="80" spans="23:50" x14ac:dyDescent="0.25">
      <c r="W80">
        <v>149</v>
      </c>
      <c r="X80">
        <v>25</v>
      </c>
      <c r="Y80">
        <v>0</v>
      </c>
      <c r="Z80">
        <v>0</v>
      </c>
      <c r="AA80">
        <v>0</v>
      </c>
      <c r="AB80">
        <v>0.11</v>
      </c>
      <c r="AC80">
        <v>0</v>
      </c>
      <c r="AD80">
        <v>-0.62681270942826117</v>
      </c>
    </row>
    <row r="81" spans="23:30" x14ac:dyDescent="0.25">
      <c r="W81">
        <v>150</v>
      </c>
      <c r="X81">
        <v>25</v>
      </c>
      <c r="Y81">
        <v>0</v>
      </c>
      <c r="Z81">
        <v>0</v>
      </c>
      <c r="AA81">
        <v>0</v>
      </c>
      <c r="AB81">
        <v>0.11</v>
      </c>
      <c r="AC81">
        <v>0</v>
      </c>
      <c r="AD81">
        <v>-2.8548592317908756</v>
      </c>
    </row>
    <row r="82" spans="23:30" x14ac:dyDescent="0.25">
      <c r="W82">
        <v>151</v>
      </c>
      <c r="X82">
        <v>25</v>
      </c>
      <c r="Y82">
        <v>0</v>
      </c>
      <c r="Z82">
        <v>0</v>
      </c>
      <c r="AA82">
        <v>0</v>
      </c>
      <c r="AB82">
        <v>0.11</v>
      </c>
      <c r="AC82">
        <v>0</v>
      </c>
      <c r="AD82">
        <v>-2.4473802254141788</v>
      </c>
    </row>
    <row r="83" spans="23:30" x14ac:dyDescent="0.25">
      <c r="W83">
        <v>152</v>
      </c>
      <c r="X83">
        <v>25</v>
      </c>
      <c r="Y83">
        <v>0</v>
      </c>
      <c r="Z83">
        <v>0</v>
      </c>
      <c r="AA83">
        <v>0</v>
      </c>
      <c r="AB83">
        <v>0.11</v>
      </c>
      <c r="AC83">
        <v>0</v>
      </c>
      <c r="AD83">
        <v>3.4694186111048673</v>
      </c>
    </row>
    <row r="84" spans="23:30" x14ac:dyDescent="0.25">
      <c r="W84">
        <v>153</v>
      </c>
      <c r="X84">
        <v>25</v>
      </c>
      <c r="Y84">
        <v>0</v>
      </c>
      <c r="Z84">
        <v>0</v>
      </c>
      <c r="AA84">
        <v>0</v>
      </c>
      <c r="AB84">
        <v>0.11</v>
      </c>
      <c r="AC84">
        <v>0</v>
      </c>
      <c r="AD84">
        <v>8.9462723489424789</v>
      </c>
    </row>
    <row r="85" spans="23:30" x14ac:dyDescent="0.25">
      <c r="W85">
        <v>154</v>
      </c>
      <c r="X85">
        <v>25</v>
      </c>
      <c r="Y85">
        <v>0</v>
      </c>
      <c r="Z85">
        <v>0</v>
      </c>
      <c r="AA85">
        <v>0</v>
      </c>
      <c r="AB85">
        <v>0.11</v>
      </c>
      <c r="AC85">
        <v>0</v>
      </c>
      <c r="AD85">
        <v>6.8574070074505364</v>
      </c>
    </row>
    <row r="86" spans="23:30" x14ac:dyDescent="0.25">
      <c r="W86">
        <v>155</v>
      </c>
      <c r="X86">
        <v>25</v>
      </c>
      <c r="Y86">
        <v>0</v>
      </c>
      <c r="Z86">
        <v>0</v>
      </c>
      <c r="AA86">
        <v>0</v>
      </c>
      <c r="AB86">
        <v>0.11</v>
      </c>
      <c r="AC86">
        <v>0</v>
      </c>
      <c r="AD86">
        <v>0</v>
      </c>
    </row>
    <row r="87" spans="23:30" x14ac:dyDescent="0.25">
      <c r="W87">
        <v>156</v>
      </c>
      <c r="X87">
        <v>25</v>
      </c>
      <c r="Y87">
        <v>0</v>
      </c>
      <c r="Z87">
        <v>0</v>
      </c>
      <c r="AA87">
        <v>0</v>
      </c>
      <c r="AB87">
        <v>0.11</v>
      </c>
      <c r="AC87">
        <v>0</v>
      </c>
      <c r="AD87">
        <v>-3.3377465813128993</v>
      </c>
    </row>
    <row r="88" spans="23:30" x14ac:dyDescent="0.25">
      <c r="W88">
        <v>157</v>
      </c>
      <c r="X88">
        <v>25</v>
      </c>
      <c r="Y88">
        <v>0</v>
      </c>
      <c r="Z88">
        <v>0</v>
      </c>
      <c r="AA88">
        <v>0</v>
      </c>
      <c r="AB88">
        <v>0.11</v>
      </c>
      <c r="AC88">
        <v>0</v>
      </c>
      <c r="AD88">
        <v>-1.6936396652295151</v>
      </c>
    </row>
    <row r="89" spans="23:30" x14ac:dyDescent="0.25">
      <c r="W89">
        <v>158</v>
      </c>
      <c r="X89">
        <v>25</v>
      </c>
      <c r="Y89">
        <v>0</v>
      </c>
      <c r="Z89">
        <v>0</v>
      </c>
      <c r="AA89">
        <v>0</v>
      </c>
      <c r="AB89">
        <v>0.11</v>
      </c>
      <c r="AC89">
        <v>0</v>
      </c>
      <c r="AD89">
        <v>-8.8939365837902074E-2</v>
      </c>
    </row>
    <row r="90" spans="23:30" x14ac:dyDescent="0.25">
      <c r="W90">
        <v>159</v>
      </c>
      <c r="X90">
        <v>25</v>
      </c>
      <c r="Y90">
        <v>0</v>
      </c>
      <c r="Z90">
        <v>0</v>
      </c>
      <c r="AA90">
        <v>0</v>
      </c>
      <c r="AB90">
        <v>0.11</v>
      </c>
      <c r="AC90">
        <v>0</v>
      </c>
      <c r="AD90">
        <v>0</v>
      </c>
    </row>
    <row r="91" spans="23:30" x14ac:dyDescent="0.25">
      <c r="W91">
        <v>160</v>
      </c>
      <c r="X91">
        <v>25</v>
      </c>
      <c r="Y91">
        <v>0</v>
      </c>
      <c r="Z91">
        <v>0</v>
      </c>
      <c r="AA91">
        <v>0</v>
      </c>
      <c r="AB91">
        <v>0.11</v>
      </c>
      <c r="AC91">
        <v>0</v>
      </c>
      <c r="AD91">
        <v>0</v>
      </c>
    </row>
    <row r="92" spans="23:30" x14ac:dyDescent="0.25">
      <c r="W92">
        <v>161</v>
      </c>
      <c r="X92">
        <v>25</v>
      </c>
      <c r="Y92">
        <v>0</v>
      </c>
      <c r="Z92">
        <v>0</v>
      </c>
      <c r="AA92">
        <v>0</v>
      </c>
      <c r="AB92">
        <v>0.11</v>
      </c>
      <c r="AC92">
        <v>0</v>
      </c>
      <c r="AD92">
        <v>0</v>
      </c>
    </row>
    <row r="93" spans="23:30" x14ac:dyDescent="0.25">
      <c r="W93">
        <v>162</v>
      </c>
      <c r="X93">
        <v>25</v>
      </c>
      <c r="Y93">
        <v>0</v>
      </c>
      <c r="Z93">
        <v>0</v>
      </c>
      <c r="AA93">
        <v>0</v>
      </c>
      <c r="AB93">
        <v>0.11</v>
      </c>
      <c r="AC93">
        <v>0</v>
      </c>
      <c r="AD93">
        <v>0</v>
      </c>
    </row>
    <row r="94" spans="23:30" x14ac:dyDescent="0.25">
      <c r="W94">
        <v>163</v>
      </c>
      <c r="X94">
        <v>25</v>
      </c>
      <c r="Y94">
        <v>0</v>
      </c>
      <c r="Z94">
        <v>0</v>
      </c>
      <c r="AA94">
        <v>0</v>
      </c>
      <c r="AB94">
        <v>0.11</v>
      </c>
      <c r="AC94">
        <v>0</v>
      </c>
      <c r="AD94">
        <v>0</v>
      </c>
    </row>
    <row r="95" spans="23:30" x14ac:dyDescent="0.25">
      <c r="W95">
        <v>164</v>
      </c>
      <c r="X95">
        <v>25</v>
      </c>
      <c r="Y95">
        <v>0</v>
      </c>
      <c r="Z95">
        <v>0</v>
      </c>
      <c r="AA95">
        <v>0</v>
      </c>
      <c r="AB95">
        <v>0.11</v>
      </c>
      <c r="AC95">
        <v>0</v>
      </c>
      <c r="AD95">
        <v>0</v>
      </c>
    </row>
    <row r="96" spans="23:30" x14ac:dyDescent="0.25">
      <c r="W96">
        <v>165</v>
      </c>
      <c r="X96">
        <v>25</v>
      </c>
      <c r="Y96">
        <v>0</v>
      </c>
      <c r="Z96">
        <v>0</v>
      </c>
      <c r="AA96">
        <v>0</v>
      </c>
      <c r="AB96">
        <v>0.11</v>
      </c>
      <c r="AC96">
        <v>0</v>
      </c>
      <c r="AD96">
        <v>0</v>
      </c>
    </row>
    <row r="97" spans="23:30" x14ac:dyDescent="0.25">
      <c r="W97">
        <v>166</v>
      </c>
      <c r="X97">
        <v>25</v>
      </c>
      <c r="Y97">
        <v>0</v>
      </c>
      <c r="Z97">
        <v>0</v>
      </c>
      <c r="AA97">
        <v>0</v>
      </c>
      <c r="AB97">
        <v>0.11</v>
      </c>
      <c r="AC97">
        <v>0</v>
      </c>
      <c r="AD97">
        <v>0</v>
      </c>
    </row>
    <row r="98" spans="23:30" x14ac:dyDescent="0.25">
      <c r="W98">
        <v>167</v>
      </c>
      <c r="X98">
        <v>25</v>
      </c>
      <c r="Y98">
        <v>0</v>
      </c>
      <c r="Z98">
        <v>0</v>
      </c>
      <c r="AA98">
        <v>0</v>
      </c>
      <c r="AB98">
        <v>0.11</v>
      </c>
      <c r="AC98">
        <v>0</v>
      </c>
      <c r="AD98">
        <v>0</v>
      </c>
    </row>
    <row r="99" spans="23:30" x14ac:dyDescent="0.25">
      <c r="W99">
        <v>168</v>
      </c>
      <c r="X99">
        <v>25</v>
      </c>
      <c r="Y99">
        <v>0</v>
      </c>
      <c r="Z99">
        <v>0</v>
      </c>
      <c r="AA99">
        <v>0</v>
      </c>
      <c r="AB99">
        <v>0.11</v>
      </c>
      <c r="AC99">
        <v>0</v>
      </c>
      <c r="AD99">
        <v>0</v>
      </c>
    </row>
    <row r="100" spans="23:30" x14ac:dyDescent="0.25">
      <c r="W100">
        <v>169</v>
      </c>
      <c r="X100">
        <v>25</v>
      </c>
      <c r="Y100">
        <v>0</v>
      </c>
      <c r="Z100">
        <v>0</v>
      </c>
      <c r="AA100">
        <v>0</v>
      </c>
      <c r="AB100">
        <v>0.11</v>
      </c>
      <c r="AC100">
        <v>0</v>
      </c>
      <c r="AD100">
        <v>0</v>
      </c>
    </row>
  </sheetData>
  <mergeCells count="5">
    <mergeCell ref="W45:AD45"/>
    <mergeCell ref="AG45:AN45"/>
    <mergeCell ref="AQ45:AX45"/>
    <mergeCell ref="W74:AD74"/>
    <mergeCell ref="AG74:AN7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c L J p W d X C W T u l A A A A 9 g A A A B I A H A B D b 2 5 m a W c v U G F j a 2 F n Z S 5 4 b W w g o h g A K K A U A A A A A A A A A A A A A A A A A A A A A A A A A A A A h Y 9 L D o I w G I S v Q r q n D z B R y U 9 Z u J X E h G j c N r V C I x R D i + V u L j y S V x C j q D u X M / N N M n O / 3 i A b m j q 4 q M 7 q 1 q S I Y Y o C Z W R 7 0 K Z M U e + O 4 Q J l H D Z C n k S p g h E 2 N h m s T l H l 3 D k h x H u P f Y z b r i Q R p Y z s 8 3 U h K 9 W I U B v r h J E K f V q H / y 3 E Y f c a w y P M 4 h l m 8 y W m Q C Y T c m 2 + Q D T u f a Y / J q z 6 2 v W d 4 s q E 2 w L I J I G 8 P / A H U E s D B B Q A A g A I A H C y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s m l Z N T 4 4 U U s B A A B I A g A A E w A c A E Z v c m 1 1 b G F z L 1 N l Y 3 R p b 2 4 x L m 0 g o h g A K K A U A A A A A A A A A A A A A A A A A A A A A A A A A A A A d Z B b T 4 M w G I a v J e E / N H g z E k b G Y W 6 6 c G E A D 8 l 0 K k Q u r C E I n 1 s N t I S W 6 b L s v 1 t G j D G R 3 r T v 8 5 3 6 v R x y Q R h F U X 9 b C 1 V R F b 7 J G i h Q u L p O n 8 + R h 0 o Q q o L k i V j b 5 C C J z 7 d m w P K 2 A i p G V 6 Q E 0 2 d U S M F H W n C B 7 z I u o O H Y n t g u d p o C c a i g Q z g J f R T A F k p W d 7 X o o W E f c j T q M u 0 p G i U k g q P Q 8 Z L l W Y k a q B n H q 1 q Q q u X H f r f h 5 d g x 3 b H l T M Z P S d z p 9 O b G c i d p Y M 3 m O F j 6 q Z v a O C G 0 w P 0 K 5 i c t N N 1 4 C a A k F Z H f 8 L Q T z U A + K 9 u K c m 9 u o J D m r C B 0 7 V n 2 1 D b Q Y 8 s E R G J X g v f 7 N O 8 Z h V f d 6 K 0 4 1 f x N R t f S p n h X g y Y 9 i b M 3 m R Q 3 G e X v r K n 6 7 l 2 Q j 3 r f j P 1 e 6 6 k l p w s Z Q Q K + x M F A P 9 w e 4 M 4 A d w f 4 d I C f D f D Z A J / / 4 Q d d V Q j 9 d / 3 F N 1 B L A Q I t A B Q A A g A I A H C y a V n V w l k 7 p Q A A A P Y A A A A S A A A A A A A A A A A A A A A A A A A A A A B D b 2 5 m a W c v U G F j a 2 F n Z S 5 4 b W x Q S w E C L Q A U A A I A C A B w s m l Z D 8 r p q 6 Q A A A D p A A A A E w A A A A A A A A A A A A A A A A D x A A A A W 0 N v b n R l b n R f V H l w Z X N d L n h t b F B L A Q I t A B Q A A g A I A H C y a V k 1 P j h R S w E A A E g C A A A T A A A A A A A A A A A A A A A A A O I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L A A A A A A A A j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0 d f V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T g 4 M z d i Z C 1 h Z D R k L T Q x N G U t O W U 0 Y S 1 k O G E w Z D Q 4 Y j M x Z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l U M j E 6 M T I 6 M D Q u M j U 2 M T c z N l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9 H X 1 Y 5 L 0 F 1 d G 9 S Z W 1 v d m V k Q 2 9 s d W 1 u c z E u e 0 N v b H V t b j E s M H 0 m c X V v d D s s J n F 1 b 3 Q 7 U 2 V j d G l v b j E v R U 9 H X 1 Y 5 L 0 F 1 d G 9 S Z W 1 v d m V k Q 2 9 s d W 1 u c z E u e 0 N v b H V t b j I s M X 0 m c X V v d D s s J n F 1 b 3 Q 7 U 2 V j d G l v b j E v R U 9 H X 1 Y 5 L 0 F 1 d G 9 S Z W 1 v d m V k Q 2 9 s d W 1 u c z E u e 0 N v b H V t b j M s M n 0 m c X V v d D s s J n F 1 b 3 Q 7 U 2 V j d G l v b j E v R U 9 H X 1 Y 5 L 0 F 1 d G 9 S Z W 1 v d m V k Q 2 9 s d W 1 u c z E u e 0 N v b H V t b j Q s M 3 0 m c X V v d D s s J n F 1 b 3 Q 7 U 2 V j d G l v b j E v R U 9 H X 1 Y 5 L 0 F 1 d G 9 S Z W 1 v d m V k Q 2 9 s d W 1 u c z E u e 0 N v b H V t b j U s N H 0 m c X V v d D s s J n F 1 b 3 Q 7 U 2 V j d G l v b j E v R U 9 H X 1 Y 5 L 0 F 1 d G 9 S Z W 1 v d m V k Q 2 9 s d W 1 u c z E u e 0 N v b H V t b j Y s N X 0 m c X V v d D s s J n F 1 b 3 Q 7 U 2 V j d G l v b j E v R U 9 H X 1 Y 5 L 0 F 1 d G 9 S Z W 1 v d m V k Q 2 9 s d W 1 u c z E u e 0 N v b H V t b j c s N n 0 m c X V v d D s s J n F 1 b 3 Q 7 U 2 V j d G l v b j E v R U 9 H X 1 Y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U 9 H X 1 Y 5 L 0 F 1 d G 9 S Z W 1 v d m V k Q 2 9 s d W 1 u c z E u e 0 N v b H V t b j E s M H 0 m c X V v d D s s J n F 1 b 3 Q 7 U 2 V j d G l v b j E v R U 9 H X 1 Y 5 L 0 F 1 d G 9 S Z W 1 v d m V k Q 2 9 s d W 1 u c z E u e 0 N v b H V t b j I s M X 0 m c X V v d D s s J n F 1 b 3 Q 7 U 2 V j d G l v b j E v R U 9 H X 1 Y 5 L 0 F 1 d G 9 S Z W 1 v d m V k Q 2 9 s d W 1 u c z E u e 0 N v b H V t b j M s M n 0 m c X V v d D s s J n F 1 b 3 Q 7 U 2 V j d G l v b j E v R U 9 H X 1 Y 5 L 0 F 1 d G 9 S Z W 1 v d m V k Q 2 9 s d W 1 u c z E u e 0 N v b H V t b j Q s M 3 0 m c X V v d D s s J n F 1 b 3 Q 7 U 2 V j d G l v b j E v R U 9 H X 1 Y 5 L 0 F 1 d G 9 S Z W 1 v d m V k Q 2 9 s d W 1 u c z E u e 0 N v b H V t b j U s N H 0 m c X V v d D s s J n F 1 b 3 Q 7 U 2 V j d G l v b j E v R U 9 H X 1 Y 5 L 0 F 1 d G 9 S Z W 1 v d m V k Q 2 9 s d W 1 u c z E u e 0 N v b H V t b j Y s N X 0 m c X V v d D s s J n F 1 b 3 Q 7 U 2 V j d G l v b j E v R U 9 H X 1 Y 5 L 0 F 1 d G 9 S Z W 1 v d m V k Q 2 9 s d W 1 u c z E u e 0 N v b H V t b j c s N n 0 m c X V v d D s s J n F 1 b 3 Q 7 U 2 V j d G l v b j E v R U 9 H X 1 Y 5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P R 1 9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0 d f V j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M P S V 2 4 n b U K F z e d c c g 6 t m g A A A A A C A A A A A A A Q Z g A A A A E A A C A A A A D 5 A X + N P Z S H / h 6 B u C j 7 y D u / r u F 9 u f L y I u z K p 1 y 2 a W f F T g A A A A A O g A A A A A I A A C A A A A D O 2 S l 5 Z 4 o l r K X s z B A G f H W d L G r g b E 1 y S M L z j q r G 6 a P M z l A A A A D e n j a I 7 d S v u 6 W m k Q a w i 9 p / / W 6 G i N n b j E k v j X X C 7 u 5 5 H D O C f R h E Q K I V 3 S c T x O a / y n D h 6 v W L / w C F J e D z i c D L t H q V O m / M v c m 2 i U N J s e v 1 e e D R Q 0 A A A A B o E 8 y i C c M 8 u C t / y C G u j B j C E + 8 u y a F P s 3 n s X 4 D f V + c F w W B 4 d y o 0 / l t 7 K d y D F n T P m t T g V S k N 1 Z G 3 n F N O h 4 o w 9 D M h < / D a t a M a s h u p > 
</file>

<file path=customXml/itemProps1.xml><?xml version="1.0" encoding="utf-8"?>
<ds:datastoreItem xmlns:ds="http://schemas.openxmlformats.org/officeDocument/2006/customXml" ds:itemID="{CCF17B48-E9F5-4982-8745-AE914F2B50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Tabelle1</vt:lpstr>
      <vt:lpstr>9ms</vt:lpstr>
      <vt:lpstr>13ms</vt:lpstr>
      <vt:lpstr>EOG (9)</vt:lpstr>
      <vt:lpstr>EOG (13)</vt:lpstr>
      <vt:lpstr>EOG (25)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Brudöhl</dc:creator>
  <cp:lastModifiedBy>Omar Farag</cp:lastModifiedBy>
  <dcterms:created xsi:type="dcterms:W3CDTF">2024-11-01T11:29:53Z</dcterms:created>
  <dcterms:modified xsi:type="dcterms:W3CDTF">2024-11-13T20:01:46Z</dcterms:modified>
</cp:coreProperties>
</file>