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defaultThemeVersion="166925"/>
  <xr:revisionPtr revIDLastSave="0" documentId="8_{C7791E6F-E2AF-4732-BADF-AC995DD9DC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1" l="1"/>
  <c r="F25" i="1"/>
  <c r="F26" i="1"/>
  <c r="F27" i="1"/>
  <c r="F28" i="1"/>
  <c r="F29" i="1"/>
  <c r="F30" i="1"/>
  <c r="F31" i="1"/>
  <c r="F32" i="1"/>
  <c r="F33" i="1"/>
  <c r="E24" i="1"/>
  <c r="E25" i="1"/>
  <c r="E26" i="1"/>
  <c r="E27" i="1"/>
  <c r="E28" i="1"/>
  <c r="E29" i="1"/>
  <c r="E30" i="1"/>
  <c r="E31" i="1"/>
  <c r="E32" i="1"/>
  <c r="E33" i="1"/>
  <c r="D23" i="1"/>
  <c r="D24" i="1"/>
  <c r="D25" i="1"/>
  <c r="D26" i="1"/>
  <c r="D30" i="1"/>
  <c r="D31" i="1"/>
  <c r="D32" i="1"/>
  <c r="D33" i="1"/>
  <c r="D9" i="1"/>
  <c r="D11" i="1"/>
  <c r="D12" i="1"/>
  <c r="D13" i="1"/>
  <c r="D14" i="1"/>
  <c r="D3" i="1"/>
  <c r="D4" i="1"/>
  <c r="D5" i="1"/>
  <c r="D6" i="1"/>
  <c r="D29" i="1"/>
  <c r="B28" i="1"/>
  <c r="D27" i="1"/>
  <c r="E23" i="1"/>
  <c r="F23" i="1" s="1"/>
  <c r="D18" i="1"/>
  <c r="F18" i="1" s="1"/>
  <c r="D8" i="1"/>
  <c r="D7" i="1"/>
  <c r="E3" i="1"/>
  <c r="E4" i="1"/>
  <c r="E5" i="1"/>
  <c r="E6" i="1"/>
  <c r="E7" i="1"/>
  <c r="E8" i="1"/>
  <c r="E9" i="1"/>
  <c r="E10" i="1"/>
  <c r="E11" i="1"/>
  <c r="E12" i="1"/>
  <c r="E13" i="1"/>
  <c r="E14" i="1"/>
  <c r="B10" i="1"/>
  <c r="D10" i="1" s="1"/>
  <c r="F4" i="1"/>
  <c r="F5" i="1"/>
  <c r="F6" i="1"/>
  <c r="F7" i="1"/>
  <c r="F8" i="1"/>
  <c r="F9" i="1"/>
  <c r="F11" i="1"/>
  <c r="F12" i="1"/>
  <c r="F13" i="1"/>
  <c r="F14" i="1"/>
  <c r="F3" i="1"/>
  <c r="I3" i="1" l="1"/>
  <c r="H3" i="1"/>
  <c r="G23" i="1"/>
  <c r="D28" i="1"/>
  <c r="F10" i="1"/>
  <c r="G3" i="1" s="1"/>
  <c r="I23" i="1" l="1"/>
  <c r="H23" i="1"/>
</calcChain>
</file>

<file path=xl/sharedStrings.xml><?xml version="1.0" encoding="utf-8"?>
<sst xmlns="http://schemas.openxmlformats.org/spreadsheetml/2006/main" count="51" uniqueCount="29">
  <si>
    <t>Opcion1</t>
  </si>
  <si>
    <t>Producto</t>
  </si>
  <si>
    <t>Neto</t>
  </si>
  <si>
    <t>Descuento</t>
  </si>
  <si>
    <t>Neto con Descuento</t>
  </si>
  <si>
    <t>Iva</t>
  </si>
  <si>
    <t>Bruto</t>
  </si>
  <si>
    <t>PrecioTotalBruto</t>
  </si>
  <si>
    <t>PrecioTotalNeto(DDOP1)</t>
  </si>
  <si>
    <t>PrecioTotalNeto(DDOP2)</t>
  </si>
  <si>
    <t>Ram</t>
  </si>
  <si>
    <t>DiscoDuroOP1</t>
  </si>
  <si>
    <t>DiscoDuroOP2</t>
  </si>
  <si>
    <t>Procesador</t>
  </si>
  <si>
    <t>Placa Base</t>
  </si>
  <si>
    <t>Tarjeta Gráfica</t>
  </si>
  <si>
    <t>Fuente Alimentacion</t>
  </si>
  <si>
    <t>Ventilador</t>
  </si>
  <si>
    <t>Caja</t>
  </si>
  <si>
    <t>Teclado+Raton</t>
  </si>
  <si>
    <t>Monitor</t>
  </si>
  <si>
    <t>Clave SO</t>
  </si>
  <si>
    <t>Opcion2</t>
  </si>
  <si>
    <t>PcCom Basic Essential</t>
  </si>
  <si>
    <t>Opcion3</t>
  </si>
  <si>
    <t>PrecioTotalNeto(OP1)</t>
  </si>
  <si>
    <t>PrecioTotalNeto(OP2)</t>
  </si>
  <si>
    <t>Fuente Alimentacion(OP1)</t>
  </si>
  <si>
    <t>Fuente Alimentacion(OP2)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</si>
</sst>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0" fillId="4" borderId="0" xfId="0" applyFill="1" applyAlignment="1">
      <alignment horizontal="center"/>
    </xf>
    <xf numFmtId="2" fontId="0" fillId="3" borderId="1" xfId="0" applyNumberFormat="1" applyFill="1" applyBorder="1"/>
    <xf numFmtId="0" fontId="0" fillId="5" borderId="2" xfId="0" applyFill="1" applyBorder="1"/>
    <xf numFmtId="0" fontId="0" fillId="5" borderId="2" xfId="0" applyFill="1" applyBorder="1" applyAlignment="1"/>
    <xf numFmtId="0" fontId="1" fillId="2" borderId="1" xfId="1" applyFill="1" applyBorder="1"/>
    <xf numFmtId="2" fontId="0" fillId="2" borderId="1" xfId="0" applyNumberFormat="1" applyFill="1" applyBorder="1"/>
    <xf numFmtId="9" fontId="0" fillId="2" borderId="1" xfId="0" applyNumberFormat="1" applyFill="1" applyBorder="1"/>
    <xf numFmtId="2" fontId="0" fillId="3" borderId="3" xfId="0" applyNumberFormat="1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/>
    <xf numFmtId="0" fontId="1" fillId="7" borderId="1" xfId="1" applyFill="1" applyBorder="1"/>
    <xf numFmtId="0" fontId="0" fillId="7" borderId="1" xfId="0" applyFill="1" applyBorder="1"/>
    <xf numFmtId="9" fontId="0" fillId="7" borderId="1" xfId="0" applyNumberFormat="1" applyFill="1" applyBorder="1"/>
    <xf numFmtId="2" fontId="0" fillId="5" borderId="2" xfId="0" applyNumberFormat="1" applyFill="1" applyBorder="1"/>
    <xf numFmtId="0" fontId="0" fillId="5" borderId="6" xfId="0" applyFill="1" applyBorder="1"/>
    <xf numFmtId="0" fontId="2" fillId="4" borderId="1" xfId="0" applyFont="1" applyFill="1" applyBorder="1" applyAlignment="1">
      <alignment horizontal="center"/>
    </xf>
    <xf numFmtId="0" fontId="1" fillId="6" borderId="1" xfId="1" applyFill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ccomponentes.com/enermax-cyberbron-ecb500awt-500w-80-plus-bronze" TargetMode="External"/><Relationship Id="rId13" Type="http://schemas.openxmlformats.org/officeDocument/2006/relationships/hyperlink" Target="https://www.pccomponentes.com/pccom-basic-essential-intel-core-i3-10100-8gb-480gbssd" TargetMode="External"/><Relationship Id="rId18" Type="http://schemas.openxmlformats.org/officeDocument/2006/relationships/hyperlink" Target="https://www.pccomponentes.com/enermax-cyberbron-ecb500awt-500w-80-plus-bronze" TargetMode="External"/><Relationship Id="rId3" Type="http://schemas.openxmlformats.org/officeDocument/2006/relationships/hyperlink" Target="https://www.pccomponentes.com/kingston-nv2-250gb-ssd-pcie-40-nvme-gen-4x4" TargetMode="External"/><Relationship Id="rId21" Type="http://schemas.openxmlformats.org/officeDocument/2006/relationships/hyperlink" Target="https://www.pccomponentes.com/iggual-wmk-dark-kit-teclado-y-raton-inalambricos-negros" TargetMode="External"/><Relationship Id="rId7" Type="http://schemas.openxmlformats.org/officeDocument/2006/relationships/hyperlink" Target="https://www.pccomponentes.com/enermax-cyberbron-ecb500awt-500w-80-plus-bronze" TargetMode="External"/><Relationship Id="rId12" Type="http://schemas.openxmlformats.org/officeDocument/2006/relationships/hyperlink" Target="https://www.amazon.es/Ccylez-Pantalla-1920x1080P-Compatible-Completo/dp/B08KGMP8TJ/ref=sr_1_7?__mk_es_ES=&#197;M&#197;&#381;&#213;&#209;&amp;crid=EI2R11E6X6YF&amp;keywords=monitor+60hz&amp;qid=1668512592&amp;qu=eyJxc2MiOiI1LjA4IiwicXNhIjoiNC41NyIsInFzcCI6IjEuOTIifQ%3D%3D&amp;sprefix=monitor+60hz%2Caps%2C93&amp;sr=8-7" TargetMode="External"/><Relationship Id="rId17" Type="http://schemas.openxmlformats.org/officeDocument/2006/relationships/hyperlink" Target="https://www.pccomponentes.com/msi-pro-h610m-g-ddr4" TargetMode="External"/><Relationship Id="rId2" Type="http://schemas.openxmlformats.org/officeDocument/2006/relationships/hyperlink" Target="https://www.pccomponentes.com/kingston-a400-ssd-480gb" TargetMode="External"/><Relationship Id="rId16" Type="http://schemas.openxmlformats.org/officeDocument/2006/relationships/hyperlink" Target="https://www.pccomponentes.com/kingston-nv2-250gb-ssd-pcie-40-nvme-gen-4x4" TargetMode="External"/><Relationship Id="rId20" Type="http://schemas.openxmlformats.org/officeDocument/2006/relationships/hyperlink" Target="https://www.pccomponentes.com/tacens-alu-iii-usb-30-negro?offer=cfc72f53-fef6-434a-99e2-4b665c27648b" TargetMode="External"/><Relationship Id="rId1" Type="http://schemas.openxmlformats.org/officeDocument/2006/relationships/hyperlink" Target="https://www.pccomponentes.com/crucial-so-dimm-dd4-2666mhz-pc4-21300-4gb-cl19" TargetMode="External"/><Relationship Id="rId6" Type="http://schemas.openxmlformats.org/officeDocument/2006/relationships/hyperlink" Target="https://www.pccomponentes.com/biostar-vn6103thx6-geforce-gt610-2gb-ddr3" TargetMode="External"/><Relationship Id="rId11" Type="http://schemas.openxmlformats.org/officeDocument/2006/relationships/hyperlink" Target="https://www.amazon.es/Ccylez-Pantalla-1920x1080P-Compatible-Completo/dp/B08KGMP8TJ/ref=sr_1_7?__mk_es_ES=&#197;M&#197;&#381;&#213;&#209;&amp;crid=EI2R11E6X6YF&amp;keywords=monitor+60hz&amp;qid=1668512592&amp;qu=eyJxc2MiOiI1LjA4IiwicXNhIjoiNC41NyIsInFzcCI6IjEuOTIifQ%3D%3D&amp;sprefix=monitor+60hz%2Caps%2C93&amp;sr=8-7" TargetMode="External"/><Relationship Id="rId24" Type="http://schemas.openxmlformats.org/officeDocument/2006/relationships/hyperlink" Target="https://www.pccomponentes.com/silverstone-sst-st40f-es230-400w-80-plus" TargetMode="External"/><Relationship Id="rId5" Type="http://schemas.openxmlformats.org/officeDocument/2006/relationships/hyperlink" Target="https://www.pccomponentes.com/msi-pro-h610m-g-ddr4" TargetMode="External"/><Relationship Id="rId15" Type="http://schemas.openxmlformats.org/officeDocument/2006/relationships/hyperlink" Target="https://www.pccomponentes.com/kingston-a400-ssd-480gb" TargetMode="External"/><Relationship Id="rId23" Type="http://schemas.openxmlformats.org/officeDocument/2006/relationships/hyperlink" Target="https://www.pccomponentes.com/intel-core-i5-12400-25-ghz" TargetMode="External"/><Relationship Id="rId10" Type="http://schemas.openxmlformats.org/officeDocument/2006/relationships/hyperlink" Target="https://www.pccomponentes.com/iggual-wmk-dark-kit-teclado-y-raton-inalambricos-negros" TargetMode="External"/><Relationship Id="rId19" Type="http://schemas.openxmlformats.org/officeDocument/2006/relationships/hyperlink" Target="https://www.pccomponentes.com/enermax-cyberbron-ecb500awt-500w-80-plus-bronze" TargetMode="External"/><Relationship Id="rId4" Type="http://schemas.openxmlformats.org/officeDocument/2006/relationships/hyperlink" Target="https://www.pccomponentes.com/intel-pentium-gold-g7400-37-ghz" TargetMode="External"/><Relationship Id="rId9" Type="http://schemas.openxmlformats.org/officeDocument/2006/relationships/hyperlink" Target="https://www.pccomponentes.com/tacens-alu-iii-usb-30-negro?offer=cfc72f53-fef6-434a-99e2-4b665c27648b" TargetMode="External"/><Relationship Id="rId14" Type="http://schemas.openxmlformats.org/officeDocument/2006/relationships/hyperlink" Target="https://www.pccomponentes.com/crucial-so-dimm-dd4-2666mhz-pc4-21300-4gb-cl19" TargetMode="External"/><Relationship Id="rId22" Type="http://schemas.openxmlformats.org/officeDocument/2006/relationships/hyperlink" Target="https://www.amazon.es/Ccylez-Pantalla-1920x1080P-Compatible-Completo/dp/B08KGMP8TJ/ref=sr_1_7?__mk_es_ES=&#197;M&#197;&#381;&#213;&#209;&amp;crid=EI2R11E6X6YF&amp;keywords=monitor+60hz&amp;qid=1668512592&amp;qu=eyJxc2MiOiI1LjA4IiwicXNhIjoiNC41NyIsInFzcCI6IjEuOTIifQ%3D%3D&amp;sprefix=monitor+60hz%2Caps%2C93&amp;sr=8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5" workbookViewId="0">
      <selection activeCell="B34" sqref="B34"/>
    </sheetView>
  </sheetViews>
  <sheetFormatPr defaultRowHeight="15"/>
  <cols>
    <col min="1" max="1" width="23.42578125" customWidth="1"/>
    <col min="3" max="3" width="10.85546875" customWidth="1"/>
    <col min="4" max="4" width="18.5703125" customWidth="1"/>
    <col min="5" max="5" width="6.5703125" customWidth="1"/>
    <col min="6" max="6" width="7.5703125" customWidth="1"/>
    <col min="7" max="7" width="16.42578125" customWidth="1"/>
    <col min="8" max="8" width="22.85546875" customWidth="1"/>
    <col min="9" max="9" width="22.42578125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</row>
    <row r="3" spans="1:9">
      <c r="A3" s="6" t="s">
        <v>10</v>
      </c>
      <c r="B3" s="7">
        <v>19.11</v>
      </c>
      <c r="C3" s="8">
        <v>0</v>
      </c>
      <c r="D3" s="7">
        <f t="shared" ref="D3:D6" si="0">(B3-B3*C3)</f>
        <v>19.11</v>
      </c>
      <c r="E3" s="7">
        <f>(21%)</f>
        <v>0.21</v>
      </c>
      <c r="F3" s="7">
        <f>(B3-(B3*E3))</f>
        <v>15.0969</v>
      </c>
      <c r="G3" s="9">
        <f>SUM(F3:F14)</f>
        <v>442.06820000000005</v>
      </c>
      <c r="H3" s="3">
        <f>SUM(D3,D4,D6:D14)</f>
        <v>464.81700000000001</v>
      </c>
      <c r="I3" s="3">
        <f>SUM(D3,D5:D14)</f>
        <v>459.13699999999994</v>
      </c>
    </row>
    <row r="4" spans="1:9">
      <c r="A4" s="6" t="s">
        <v>11</v>
      </c>
      <c r="B4" s="7">
        <v>39.99</v>
      </c>
      <c r="C4" s="8">
        <v>0</v>
      </c>
      <c r="D4" s="7">
        <f t="shared" si="0"/>
        <v>39.99</v>
      </c>
      <c r="E4" s="7">
        <f t="shared" ref="E4:E14" si="1">(21%)</f>
        <v>0.21</v>
      </c>
      <c r="F4" s="7">
        <f>(B4-(B4*E4))</f>
        <v>31.592100000000002</v>
      </c>
    </row>
    <row r="5" spans="1:9">
      <c r="A5" s="6" t="s">
        <v>12</v>
      </c>
      <c r="B5" s="7">
        <v>34.31</v>
      </c>
      <c r="C5" s="8">
        <v>0</v>
      </c>
      <c r="D5" s="7">
        <f t="shared" si="0"/>
        <v>34.31</v>
      </c>
      <c r="E5" s="7">
        <f t="shared" si="1"/>
        <v>0.21</v>
      </c>
      <c r="F5" s="7">
        <f>(B5-(B5*E5))</f>
        <v>27.104900000000001</v>
      </c>
    </row>
    <row r="6" spans="1:9">
      <c r="A6" s="6" t="s">
        <v>13</v>
      </c>
      <c r="B6" s="7">
        <v>104.99</v>
      </c>
      <c r="C6" s="8">
        <v>0</v>
      </c>
      <c r="D6" s="7">
        <f t="shared" si="0"/>
        <v>104.99</v>
      </c>
      <c r="E6" s="7">
        <f t="shared" si="1"/>
        <v>0.21</v>
      </c>
      <c r="F6" s="7">
        <f>(B6-(B6*E6))</f>
        <v>82.942099999999996</v>
      </c>
    </row>
    <row r="7" spans="1:9">
      <c r="A7" s="6" t="s">
        <v>14</v>
      </c>
      <c r="B7" s="7">
        <v>100.99</v>
      </c>
      <c r="C7" s="8">
        <v>0.28000000000000003</v>
      </c>
      <c r="D7" s="7">
        <f>(B7-B7*C7)</f>
        <v>72.712799999999987</v>
      </c>
      <c r="E7" s="7">
        <f t="shared" si="1"/>
        <v>0.21</v>
      </c>
      <c r="F7" s="7">
        <f>(B7-(B7*E7))</f>
        <v>79.7821</v>
      </c>
    </row>
    <row r="8" spans="1:9">
      <c r="A8" s="6" t="s">
        <v>15</v>
      </c>
      <c r="B8" s="7">
        <v>73.95</v>
      </c>
      <c r="C8" s="8">
        <v>0.16</v>
      </c>
      <c r="D8" s="7">
        <f>(B8-B8*C8)</f>
        <v>62.118000000000002</v>
      </c>
      <c r="E8" s="7">
        <f t="shared" si="1"/>
        <v>0.21</v>
      </c>
      <c r="F8" s="7">
        <f>(B8-(B8*E8))</f>
        <v>58.420500000000004</v>
      </c>
    </row>
    <row r="9" spans="1:9">
      <c r="A9" s="6" t="s">
        <v>16</v>
      </c>
      <c r="B9" s="7">
        <v>42.5</v>
      </c>
      <c r="C9" s="8">
        <v>0</v>
      </c>
      <c r="D9" s="7">
        <f t="shared" ref="D9:D14" si="2">(B9-B9*C9)</f>
        <v>42.5</v>
      </c>
      <c r="E9" s="7">
        <f t="shared" si="1"/>
        <v>0.21</v>
      </c>
      <c r="F9" s="7">
        <f>(B9-(B9*E9))</f>
        <v>33.575000000000003</v>
      </c>
    </row>
    <row r="10" spans="1:9">
      <c r="A10" s="6" t="s">
        <v>17</v>
      </c>
      <c r="B10" s="7">
        <f>(2*1.59)</f>
        <v>3.18</v>
      </c>
      <c r="C10" s="8">
        <v>0.2</v>
      </c>
      <c r="D10" s="7">
        <f t="shared" si="2"/>
        <v>2.544</v>
      </c>
      <c r="E10" s="7">
        <f t="shared" si="1"/>
        <v>0.21</v>
      </c>
      <c r="F10" s="7">
        <f>(B10-(B10*E10))</f>
        <v>2.5122</v>
      </c>
    </row>
    <row r="11" spans="1:9">
      <c r="A11" s="6" t="s">
        <v>18</v>
      </c>
      <c r="B11" s="7">
        <v>30.32</v>
      </c>
      <c r="C11" s="8">
        <v>0.64</v>
      </c>
      <c r="D11" s="7">
        <f t="shared" si="2"/>
        <v>10.915199999999999</v>
      </c>
      <c r="E11" s="7">
        <f t="shared" si="1"/>
        <v>0.21</v>
      </c>
      <c r="F11" s="7">
        <f>(B11-(B11*E11))</f>
        <v>23.9528</v>
      </c>
    </row>
    <row r="12" spans="1:9">
      <c r="A12" s="6" t="s">
        <v>19</v>
      </c>
      <c r="B12" s="7">
        <v>11.99</v>
      </c>
      <c r="C12" s="8">
        <v>0</v>
      </c>
      <c r="D12" s="7">
        <f t="shared" si="2"/>
        <v>11.99</v>
      </c>
      <c r="E12" s="7">
        <f t="shared" si="1"/>
        <v>0.21</v>
      </c>
      <c r="F12" s="7">
        <f>(B12-(B12*E12))</f>
        <v>9.4721000000000011</v>
      </c>
    </row>
    <row r="13" spans="1:9">
      <c r="A13" s="6" t="s">
        <v>20</v>
      </c>
      <c r="B13" s="7">
        <v>88.15</v>
      </c>
      <c r="C13" s="8">
        <v>0</v>
      </c>
      <c r="D13" s="7">
        <f t="shared" si="2"/>
        <v>88.15</v>
      </c>
      <c r="E13" s="7">
        <f t="shared" si="1"/>
        <v>0.21</v>
      </c>
      <c r="F13" s="7">
        <f>(B13-(B13*E13))</f>
        <v>69.638500000000008</v>
      </c>
    </row>
    <row r="14" spans="1:9">
      <c r="A14" s="6" t="s">
        <v>21</v>
      </c>
      <c r="B14" s="7">
        <v>10.1</v>
      </c>
      <c r="C14" s="8">
        <v>0.03</v>
      </c>
      <c r="D14" s="7">
        <f t="shared" si="2"/>
        <v>9.7969999999999988</v>
      </c>
      <c r="E14" s="7">
        <f t="shared" si="1"/>
        <v>0.21</v>
      </c>
      <c r="F14" s="7">
        <f>(B14-(B14*E14))</f>
        <v>7.9789999999999992</v>
      </c>
    </row>
    <row r="15" spans="1:9">
      <c r="B15" s="1"/>
      <c r="C15" s="1"/>
      <c r="D15" s="1"/>
    </row>
    <row r="16" spans="1:9">
      <c r="A16" s="10" t="s">
        <v>22</v>
      </c>
      <c r="B16" s="11"/>
      <c r="C16" s="11"/>
      <c r="D16" s="11"/>
      <c r="E16" s="11"/>
      <c r="F16" s="11"/>
      <c r="G16" s="13"/>
    </row>
    <row r="17" spans="1:9">
      <c r="A17" s="4" t="s">
        <v>1</v>
      </c>
      <c r="B17" s="17" t="s">
        <v>2</v>
      </c>
      <c r="C17" s="17" t="s">
        <v>3</v>
      </c>
      <c r="D17" s="17" t="s">
        <v>4</v>
      </c>
      <c r="E17" s="4" t="s">
        <v>5</v>
      </c>
      <c r="F17" s="18" t="s">
        <v>6</v>
      </c>
      <c r="G17" s="12"/>
    </row>
    <row r="18" spans="1:9">
      <c r="A18" s="14" t="s">
        <v>23</v>
      </c>
      <c r="B18" s="15">
        <v>398.78</v>
      </c>
      <c r="C18" s="16">
        <v>0</v>
      </c>
      <c r="D18" s="15">
        <f>(B18-B18*C18)</f>
        <v>398.78</v>
      </c>
      <c r="E18" s="16">
        <v>0.21</v>
      </c>
      <c r="F18" s="15">
        <f>(D18-D18*E18)</f>
        <v>315.03620000000001</v>
      </c>
    </row>
    <row r="21" spans="1:9">
      <c r="A21" s="19" t="s">
        <v>24</v>
      </c>
      <c r="B21" s="19"/>
      <c r="C21" s="19"/>
      <c r="D21" s="19"/>
      <c r="E21" s="19"/>
      <c r="F21" s="19"/>
      <c r="G21" s="19"/>
      <c r="H21" s="19"/>
      <c r="I21" s="19"/>
    </row>
    <row r="22" spans="1:9">
      <c r="A22" s="4" t="s">
        <v>1</v>
      </c>
      <c r="B22" s="4" t="s">
        <v>2</v>
      </c>
      <c r="C22" s="4" t="s">
        <v>3</v>
      </c>
      <c r="D22" s="4" t="s">
        <v>4</v>
      </c>
      <c r="E22" s="4" t="s">
        <v>5</v>
      </c>
      <c r="F22" s="4" t="s">
        <v>6</v>
      </c>
      <c r="G22" s="4" t="s">
        <v>7</v>
      </c>
      <c r="H22" s="4" t="s">
        <v>25</v>
      </c>
      <c r="I22" s="5" t="s">
        <v>26</v>
      </c>
    </row>
    <row r="23" spans="1:9">
      <c r="A23" s="6" t="s">
        <v>10</v>
      </c>
      <c r="B23" s="7">
        <v>19.11</v>
      </c>
      <c r="C23" s="8">
        <v>0</v>
      </c>
      <c r="D23" s="7">
        <f t="shared" ref="D23:D26" si="3">(B23-B23*C23)</f>
        <v>19.11</v>
      </c>
      <c r="E23" s="7">
        <f>(21%)</f>
        <v>0.21</v>
      </c>
      <c r="F23" s="7">
        <f>(B23-(B23*E23))</f>
        <v>15.0969</v>
      </c>
      <c r="G23" s="9">
        <f>SUM(F23:F33)</f>
        <v>509.96870000000013</v>
      </c>
      <c r="H23" s="3" t="e">
        <f>SUM(B23,B24,B26,D27,#REF!,D28,D29,D33,B31,B30,B32)</f>
        <v>#REF!</v>
      </c>
      <c r="I23" s="3">
        <f>SUM(B25,B23,B26,D27:D27,D28:D29,D33,B30:B31,B32)</f>
        <v>557.22199999999998</v>
      </c>
    </row>
    <row r="24" spans="1:9">
      <c r="A24" s="6" t="s">
        <v>11</v>
      </c>
      <c r="B24" s="7">
        <v>39.99</v>
      </c>
      <c r="C24" s="8">
        <v>0</v>
      </c>
      <c r="D24" s="7">
        <f t="shared" si="3"/>
        <v>39.99</v>
      </c>
      <c r="E24" s="7">
        <f t="shared" ref="E24:E33" si="4">(21%)</f>
        <v>0.21</v>
      </c>
      <c r="F24" s="7">
        <f t="shared" ref="F24:F33" si="5">(B24-(B24*E24))</f>
        <v>31.592100000000002</v>
      </c>
    </row>
    <row r="25" spans="1:9">
      <c r="A25" s="6" t="s">
        <v>12</v>
      </c>
      <c r="B25" s="7">
        <v>34.31</v>
      </c>
      <c r="C25" s="8">
        <v>0</v>
      </c>
      <c r="D25" s="7">
        <f t="shared" si="3"/>
        <v>34.31</v>
      </c>
      <c r="E25" s="7">
        <f t="shared" si="4"/>
        <v>0.21</v>
      </c>
      <c r="F25" s="7">
        <f t="shared" si="5"/>
        <v>27.104900000000001</v>
      </c>
    </row>
    <row r="26" spans="1:9">
      <c r="A26" s="6" t="s">
        <v>13</v>
      </c>
      <c r="B26" s="7">
        <v>240</v>
      </c>
      <c r="C26" s="8">
        <v>0</v>
      </c>
      <c r="D26" s="7">
        <f t="shared" si="3"/>
        <v>240</v>
      </c>
      <c r="E26" s="7">
        <f t="shared" si="4"/>
        <v>0.21</v>
      </c>
      <c r="F26" s="7">
        <f t="shared" si="5"/>
        <v>189.6</v>
      </c>
    </row>
    <row r="27" spans="1:9">
      <c r="A27" s="6" t="s">
        <v>14</v>
      </c>
      <c r="B27" s="7">
        <v>100.99</v>
      </c>
      <c r="C27" s="8">
        <v>0.28000000000000003</v>
      </c>
      <c r="D27" s="7">
        <f>(B27-B27*C27)</f>
        <v>72.712799999999987</v>
      </c>
      <c r="E27" s="7">
        <f t="shared" si="4"/>
        <v>0.21</v>
      </c>
      <c r="F27" s="7">
        <f t="shared" si="5"/>
        <v>79.7821</v>
      </c>
    </row>
    <row r="28" spans="1:9">
      <c r="A28" s="6" t="s">
        <v>17</v>
      </c>
      <c r="B28" s="7">
        <f>(2*1.59)</f>
        <v>3.18</v>
      </c>
      <c r="C28" s="8">
        <v>0.2</v>
      </c>
      <c r="D28" s="7">
        <f>(B28-B28*C28)</f>
        <v>2.544</v>
      </c>
      <c r="E28" s="7">
        <f t="shared" si="4"/>
        <v>0.21</v>
      </c>
      <c r="F28" s="7">
        <f t="shared" si="5"/>
        <v>2.5122</v>
      </c>
    </row>
    <row r="29" spans="1:9">
      <c r="A29" s="6" t="s">
        <v>18</v>
      </c>
      <c r="B29" s="7">
        <v>30.32</v>
      </c>
      <c r="C29" s="8">
        <v>0.64</v>
      </c>
      <c r="D29" s="7">
        <f>(B29-B29*C29)</f>
        <v>10.915199999999999</v>
      </c>
      <c r="E29" s="7">
        <f t="shared" si="4"/>
        <v>0.21</v>
      </c>
      <c r="F29" s="7">
        <f t="shared" si="5"/>
        <v>23.9528</v>
      </c>
    </row>
    <row r="30" spans="1:9">
      <c r="A30" s="6" t="s">
        <v>19</v>
      </c>
      <c r="B30" s="7">
        <v>11.99</v>
      </c>
      <c r="C30" s="8">
        <v>0</v>
      </c>
      <c r="D30" s="7">
        <f t="shared" ref="D30:D33" si="6">(B30-B30*C30)</f>
        <v>11.99</v>
      </c>
      <c r="E30" s="7">
        <f t="shared" si="4"/>
        <v>0.21</v>
      </c>
      <c r="F30" s="7">
        <f t="shared" si="5"/>
        <v>9.4721000000000011</v>
      </c>
    </row>
    <row r="31" spans="1:9">
      <c r="A31" s="6" t="s">
        <v>20</v>
      </c>
      <c r="B31" s="7">
        <v>88.15</v>
      </c>
      <c r="C31" s="8">
        <v>0</v>
      </c>
      <c r="D31" s="7">
        <f t="shared" si="6"/>
        <v>88.15</v>
      </c>
      <c r="E31" s="7">
        <f t="shared" si="4"/>
        <v>0.21</v>
      </c>
      <c r="F31" s="7">
        <f t="shared" si="5"/>
        <v>69.638500000000008</v>
      </c>
    </row>
    <row r="32" spans="1:9">
      <c r="A32" s="6" t="s">
        <v>27</v>
      </c>
      <c r="B32" s="7">
        <v>42.5</v>
      </c>
      <c r="C32" s="8">
        <v>0</v>
      </c>
      <c r="D32" s="7">
        <f t="shared" si="6"/>
        <v>42.5</v>
      </c>
      <c r="E32" s="7">
        <f t="shared" si="4"/>
        <v>0.21</v>
      </c>
      <c r="F32" s="7">
        <f t="shared" si="5"/>
        <v>33.575000000000003</v>
      </c>
    </row>
    <row r="33" spans="1:6">
      <c r="A33" s="20" t="s">
        <v>28</v>
      </c>
      <c r="B33" s="7">
        <v>34.99</v>
      </c>
      <c r="C33" s="8">
        <v>0</v>
      </c>
      <c r="D33" s="7">
        <f t="shared" si="6"/>
        <v>34.99</v>
      </c>
      <c r="E33" s="7">
        <f t="shared" si="4"/>
        <v>0.21</v>
      </c>
      <c r="F33" s="7">
        <f t="shared" si="5"/>
        <v>27.642100000000003</v>
      </c>
    </row>
  </sheetData>
  <mergeCells count="3">
    <mergeCell ref="A21:I21"/>
    <mergeCell ref="A1:I1"/>
    <mergeCell ref="A16:F16"/>
  </mergeCells>
  <hyperlinks>
    <hyperlink ref="A3" r:id="rId1" xr:uid="{EABE674C-630D-47FA-A926-44E9089C58B1}"/>
    <hyperlink ref="A4" r:id="rId2" xr:uid="{8A4FAA31-84E4-4F8E-B5B3-EA18AAA030B8}"/>
    <hyperlink ref="A5" r:id="rId3" xr:uid="{70569B67-B0B1-473B-8846-4DC579D1E7FD}"/>
    <hyperlink ref="A6" r:id="rId4" xr:uid="{A1D37CC5-B8BC-4444-A869-568255A9DFF0}"/>
    <hyperlink ref="A7" r:id="rId5" xr:uid="{EE4A69E3-F29B-481E-87A8-346054A8D5EA}"/>
    <hyperlink ref="A8" r:id="rId6" xr:uid="{80B612E7-92FF-481F-9899-3D2CD0F40ED1}"/>
    <hyperlink ref="A9" r:id="rId7" xr:uid="{90410AA4-17D9-4926-8071-B181FAB2F847}"/>
    <hyperlink ref="A10" r:id="rId8" xr:uid="{0B4CF874-4454-4F6C-B0B9-D57BB079877F}"/>
    <hyperlink ref="A11" r:id="rId9" xr:uid="{15B98135-D4C2-4EB3-8EE3-67C0FF105C96}"/>
    <hyperlink ref="A12" r:id="rId10" xr:uid="{593DDB72-0309-4C5F-A22A-9B9D56AA96CA}"/>
    <hyperlink ref="A13" r:id="rId11" xr:uid="{71ADA8A2-1BA6-4821-9BB7-E70A8D8DAF3D}"/>
    <hyperlink ref="A14" r:id="rId12" xr:uid="{9F30EDF0-EB89-4B4D-ACCC-C15DE0061ABB}"/>
    <hyperlink ref="A18" r:id="rId13" xr:uid="{20F6D724-EE36-4B25-8263-43A1D0044D82}"/>
    <hyperlink ref="A23" r:id="rId14" xr:uid="{C976E784-C29F-4A96-AF78-CDD3C00AC602}"/>
    <hyperlink ref="A24" r:id="rId15" xr:uid="{EDE77767-6571-497E-9ED8-7870BDC513CD}"/>
    <hyperlink ref="A25" r:id="rId16" xr:uid="{EF7921E2-04E9-4A07-99DD-E4E3AA2B5567}"/>
    <hyperlink ref="A27" r:id="rId17" xr:uid="{D239A216-2A23-4930-91D0-C1660DAAA7E6}"/>
    <hyperlink ref="A32" r:id="rId18" xr:uid="{AD114F64-BD3C-46BE-9743-F813284207D9}"/>
    <hyperlink ref="A28" r:id="rId19" xr:uid="{F36BC753-DCB5-4636-9FE7-E98159ABE551}"/>
    <hyperlink ref="A29" r:id="rId20" xr:uid="{436A5FFA-E992-4B37-AFB4-3F77101352D2}"/>
    <hyperlink ref="A30" r:id="rId21" xr:uid="{AF9D0705-D1ED-426B-A2F8-924AD552F5CF}"/>
    <hyperlink ref="A31" r:id="rId22" xr:uid="{EB854B5F-7326-4118-84D3-21D56A747C2F}"/>
    <hyperlink ref="A26" r:id="rId23" xr:uid="{CB3CC014-1657-4F39-8858-50ED9DF95CA7}"/>
    <hyperlink ref="A33" r:id="rId24" xr:uid="{54495B87-7347-4FD4-A2BF-FB5415AAC2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2022-11-15T12:32:25Z</dcterms:created>
  <dcterms:modified xsi:type="dcterms:W3CDTF">2022-11-15T13:44:51Z</dcterms:modified>
  <cp:category/>
  <cp:contentStatus/>
</cp:coreProperties>
</file>