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E0F24595-FD75-46BC-83BA-6F485808C3B8}" xr6:coauthVersionLast="47" xr6:coauthVersionMax="47" xr10:uidLastSave="{00000000-0000-0000-0000-000000000000}"/>
  <bookViews>
    <workbookView xWindow="-120" yWindow="-120" windowWidth="29040" windowHeight="15840" tabRatio="685" xr2:uid="{00000000-000D-0000-FFFF-FFFF00000000}"/>
  </bookViews>
  <sheets>
    <sheet name="System_inf" sheetId="1" r:id="rId1"/>
    <sheet name="PPC_Signals" sheetId="3" r:id="rId2"/>
    <sheet name="V_droop" sheetId="20" r:id="rId3"/>
    <sheet name="Checklist" sheetId="2" r:id="rId4"/>
    <sheet name="Flat Run" sheetId="4" r:id="rId5"/>
    <sheet name="Snapshot" sheetId="19" r:id="rId6"/>
    <sheet name="Unbalance Fault" sheetId="6" r:id="rId7"/>
    <sheet name="MFRT" sheetId="7" r:id="rId8"/>
    <sheet name="Temporary Over voltage" sheetId="8" r:id="rId9"/>
    <sheet name="Voltage reference step" sheetId="9" r:id="rId10"/>
    <sheet name="Active Power reference" sheetId="10" r:id="rId11"/>
    <sheet name="Grid Frequency" sheetId="11" r:id="rId12"/>
    <sheet name="Grid voltage phase angle change" sheetId="14" r:id="rId13"/>
    <sheet name="Grid Oscillation rejection test" sheetId="13" r:id="rId14"/>
    <sheet name="Grid voltage change – response" sheetId="12" r:id="rId15"/>
    <sheet name="SCR1 active power test" sheetId="15" r:id="rId16"/>
    <sheet name="Site specific FRT" sheetId="16" r:id="rId17"/>
    <sheet name="SCR1 FRT" sheetId="18" r:id="rId18"/>
    <sheet name="Sheet1" sheetId="2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N2" i="20"/>
  <c r="E26" i="11"/>
  <c r="E27" i="11"/>
  <c r="L25" i="11"/>
  <c r="M25" i="11"/>
  <c r="M24" i="11"/>
  <c r="L24" i="11"/>
  <c r="E2" i="20" l="1"/>
  <c r="C2" i="20"/>
  <c r="R2" i="13"/>
  <c r="D2" i="20" l="1"/>
  <c r="E25" i="11"/>
  <c r="E23" i="11"/>
  <c r="E21" i="11"/>
  <c r="E19" i="11"/>
  <c r="E17" i="11"/>
  <c r="E13" i="11"/>
  <c r="E9" i="11"/>
  <c r="E5" i="11"/>
</calcChain>
</file>

<file path=xl/sharedStrings.xml><?xml version="1.0" encoding="utf-8"?>
<sst xmlns="http://schemas.openxmlformats.org/spreadsheetml/2006/main" count="879" uniqueCount="221">
  <si>
    <t>Var name</t>
  </si>
  <si>
    <t>Var Val</t>
  </si>
  <si>
    <t>CaseName</t>
  </si>
  <si>
    <t>POC Bus Name</t>
  </si>
  <si>
    <t>POC SCR</t>
  </si>
  <si>
    <t>Fault level</t>
  </si>
  <si>
    <t>Plant Capacity</t>
  </si>
  <si>
    <t>Terminal Bus Name</t>
  </si>
  <si>
    <t>Workspacename</t>
  </si>
  <si>
    <t>Yes</t>
  </si>
  <si>
    <t>No</t>
  </si>
  <si>
    <t>POC XR ratio</t>
  </si>
  <si>
    <t>Checklist</t>
  </si>
  <si>
    <t>Flat Run</t>
  </si>
  <si>
    <t>Action</t>
  </si>
  <si>
    <t>Snapshot</t>
  </si>
  <si>
    <t>Signals</t>
  </si>
  <si>
    <t>Variable</t>
  </si>
  <si>
    <t>Pref</t>
  </si>
  <si>
    <t>Qref</t>
  </si>
  <si>
    <t>Vref</t>
  </si>
  <si>
    <t>Unbalance Fault</t>
  </si>
  <si>
    <t>MFRT</t>
  </si>
  <si>
    <t>Temporary Over voltage</t>
  </si>
  <si>
    <t>Active Power reference</t>
  </si>
  <si>
    <t>Grid Frequency</t>
  </si>
  <si>
    <t>Grid Oscillation rejection test</t>
  </si>
  <si>
    <t>Grid voltage phase angle change</t>
  </si>
  <si>
    <t>SCR1 active power test</t>
  </si>
  <si>
    <t>Site specific FRT</t>
  </si>
  <si>
    <t>Time step</t>
  </si>
  <si>
    <t>unit</t>
  </si>
  <si>
    <t>Channel plot</t>
  </si>
  <si>
    <t>SCR</t>
  </si>
  <si>
    <t>MVA</t>
  </si>
  <si>
    <t>kV</t>
  </si>
  <si>
    <t>Nominal Frequency</t>
  </si>
  <si>
    <t>Hz</t>
  </si>
  <si>
    <t>id</t>
  </si>
  <si>
    <t>iq</t>
  </si>
  <si>
    <t>Balance Fault</t>
  </si>
  <si>
    <t>Fault Impedance</t>
  </si>
  <si>
    <t>Store feed forward signals</t>
  </si>
  <si>
    <t>Active Power (pu)</t>
  </si>
  <si>
    <t>enabled</t>
  </si>
  <si>
    <t>disabled</t>
  </si>
  <si>
    <t>X/R</t>
  </si>
  <si>
    <t>Test</t>
  </si>
  <si>
    <t>out,csv</t>
  </si>
  <si>
    <t>Save Format</t>
  </si>
  <si>
    <t>csv</t>
  </si>
  <si>
    <t>PPC name</t>
  </si>
  <si>
    <t>Nominal Power</t>
  </si>
  <si>
    <t>MW</t>
  </si>
  <si>
    <t>Reactive Power</t>
  </si>
  <si>
    <t>End Run(s)</t>
  </si>
  <si>
    <t>Fault duration(s)</t>
  </si>
  <si>
    <t>Zf=0</t>
  </si>
  <si>
    <t>Zf=Zs</t>
  </si>
  <si>
    <t>Apply Fault(s)</t>
  </si>
  <si>
    <t xml:space="preserve">us </t>
  </si>
  <si>
    <t>Fault type</t>
  </si>
  <si>
    <t>2PHG</t>
  </si>
  <si>
    <t>L-L</t>
  </si>
  <si>
    <t>1PHG</t>
  </si>
  <si>
    <t xml:space="preserve">Yf = jXc (U_Ov = 1.15pu) </t>
  </si>
  <si>
    <t xml:space="preserve">Yf = jXc (U_Ov = 1.2pu) </t>
  </si>
  <si>
    <t>POC</t>
  </si>
  <si>
    <t>S1</t>
  </si>
  <si>
    <t>S2</t>
  </si>
  <si>
    <t>Event</t>
  </si>
  <si>
    <t>Apply step (s)</t>
  </si>
  <si>
    <t>Vgrid_step</t>
  </si>
  <si>
    <t>PFref</t>
  </si>
  <si>
    <t>165-1</t>
  </si>
  <si>
    <t>165-2</t>
  </si>
  <si>
    <t>Voltage reference step change</t>
  </si>
  <si>
    <t>170-1</t>
  </si>
  <si>
    <t>170-2</t>
  </si>
  <si>
    <t>170-3</t>
  </si>
  <si>
    <t>171-1</t>
  </si>
  <si>
    <t>171-2</t>
  </si>
  <si>
    <t>171-3</t>
  </si>
  <si>
    <t>172-1</t>
  </si>
  <si>
    <t>172-2</t>
  </si>
  <si>
    <t>172-3</t>
  </si>
  <si>
    <t>173-1</t>
  </si>
  <si>
    <t>173-2</t>
  </si>
  <si>
    <t>173-3</t>
  </si>
  <si>
    <t>174-1</t>
  </si>
  <si>
    <t>174-2</t>
  </si>
  <si>
    <t>175-1</t>
  </si>
  <si>
    <t>175-2</t>
  </si>
  <si>
    <t>176-1</t>
  </si>
  <si>
    <t>176-2</t>
  </si>
  <si>
    <t>177-1</t>
  </si>
  <si>
    <t>177-2</t>
  </si>
  <si>
    <t>Freq target</t>
  </si>
  <si>
    <t>170-4</t>
  </si>
  <si>
    <t>171-4</t>
  </si>
  <si>
    <t>172-4</t>
  </si>
  <si>
    <t>173-4</t>
  </si>
  <si>
    <t>188-1</t>
  </si>
  <si>
    <t>188-2</t>
  </si>
  <si>
    <t>188-3</t>
  </si>
  <si>
    <t>189-1</t>
  </si>
  <si>
    <t>189-2</t>
  </si>
  <si>
    <t>189-3</t>
  </si>
  <si>
    <t>voltage ramp</t>
  </si>
  <si>
    <t>Extended dip voltage=0.8</t>
  </si>
  <si>
    <t>Extended dip voltage=0.5</t>
  </si>
  <si>
    <t>Extended dip voltage=0.1</t>
  </si>
  <si>
    <t>Apply event (s)</t>
  </si>
  <si>
    <t>Step (Hz)</t>
  </si>
  <si>
    <t>Optional</t>
  </si>
  <si>
    <t xml:space="preserve">In addition to amplitude modulation, at least 2 degree phase oscillation </t>
  </si>
  <si>
    <t xml:space="preserve">Angle step ±40° and ±60° </t>
  </si>
  <si>
    <t>199-1</t>
  </si>
  <si>
    <t>199-2</t>
  </si>
  <si>
    <t>Pref Step</t>
  </si>
  <si>
    <t xml:space="preserve">Zf=0 </t>
  </si>
  <si>
    <t xml:space="preserve">Zf=0.11 x Zs </t>
  </si>
  <si>
    <t xml:space="preserve">Zf=0.25 x Zs </t>
  </si>
  <si>
    <t xml:space="preserve">Zf=0.42 x Zs </t>
  </si>
  <si>
    <t xml:space="preserve">Zf=0.66 x Zs </t>
  </si>
  <si>
    <t xml:space="preserve">Zf=1.5 x Zs </t>
  </si>
  <si>
    <t xml:space="preserve">Zf=2.3 x Zs </t>
  </si>
  <si>
    <t xml:space="preserve">Zf=4 x Zs </t>
  </si>
  <si>
    <t xml:space="preserve">Zf=9 x Zs </t>
  </si>
  <si>
    <t>Applied Fault Voltage (pu)</t>
  </si>
  <si>
    <t xml:space="preserve">~0.1 </t>
  </si>
  <si>
    <t xml:space="preserve">~0.2 </t>
  </si>
  <si>
    <t xml:space="preserve">~0.3 </t>
  </si>
  <si>
    <t xml:space="preserve">~0.4 </t>
  </si>
  <si>
    <t xml:space="preserve">~0.5 </t>
  </si>
  <si>
    <t xml:space="preserve">~0.6 </t>
  </si>
  <si>
    <t xml:space="preserve">~0.7 </t>
  </si>
  <si>
    <t xml:space="preserve">~0.8 </t>
  </si>
  <si>
    <t xml:space="preserve">~0.9 </t>
  </si>
  <si>
    <t>Zf=4xZs</t>
  </si>
  <si>
    <t>~ 0.8pu</t>
  </si>
  <si>
    <t>200-1</t>
  </si>
  <si>
    <t>200-2</t>
  </si>
  <si>
    <t>203-1</t>
  </si>
  <si>
    <t>203-2</t>
  </si>
  <si>
    <t>End Run (s)</t>
  </si>
  <si>
    <t>snapshot (s)</t>
  </si>
  <si>
    <t>Q_control_mode</t>
  </si>
  <si>
    <t>Droop</t>
  </si>
  <si>
    <t>V_POC</t>
  </si>
  <si>
    <t>pu</t>
  </si>
  <si>
    <t>Qmax</t>
  </si>
  <si>
    <t>Qmin</t>
  </si>
  <si>
    <t>P-slope</t>
  </si>
  <si>
    <t>N-slope</t>
  </si>
  <si>
    <t>deadband1</t>
  </si>
  <si>
    <t>deadband2</t>
  </si>
  <si>
    <t>Qnom</t>
  </si>
  <si>
    <t>Qlead,Qlag</t>
  </si>
  <si>
    <t>[0.3,-0.3]</t>
  </si>
  <si>
    <t>POC base Voltage</t>
  </si>
  <si>
    <t>Freq ramp Hz/s</t>
  </si>
  <si>
    <t>Available Power [%]</t>
  </si>
  <si>
    <t>10% voltage step</t>
  </si>
  <si>
    <t>modulation frequency of 1Hz to 45Hz</t>
  </si>
  <si>
    <t>modulation frequency of 0.1Hz to 0.9Hz</t>
  </si>
  <si>
    <t>Magnitude</t>
  </si>
  <si>
    <t>Grid voltage change – response</t>
  </si>
  <si>
    <t>SCR1 FRT</t>
  </si>
  <si>
    <t>Zf=1x Zs</t>
  </si>
  <si>
    <t>Is Inside module activated?</t>
  </si>
  <si>
    <t>Module Name</t>
  </si>
  <si>
    <t>deadband</t>
  </si>
  <si>
    <t>Qbase-Vestas(MW)</t>
  </si>
  <si>
    <t>Qoffset</t>
  </si>
  <si>
    <t>Vmax</t>
  </si>
  <si>
    <t>Vgrid</t>
  </si>
  <si>
    <t>~0.6</t>
  </si>
  <si>
    <t>Retain voltage method</t>
  </si>
  <si>
    <t>Imp</t>
  </si>
  <si>
    <t>~0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</si>
  <si>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</si>
  <si>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</si>
  <si>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</si>
  <si>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</si>
  <si>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</si>
  <si>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</si>
  <si>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</si>
  <si>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</si>
  <si>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</si>
  <si>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</si>
  <si>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</si>
  <si>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</si>
  <si>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</si>
  <si>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</si>
  <si>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</si>
  <si>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</si>
  <si>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</si>
  <si>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</si>
  <si>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</si>
  <si>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</si>
  <si>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</si>
  <si>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up tp 25</t>
  </si>
  <si>
    <t>only +-40</t>
  </si>
  <si>
    <t>Xmin</t>
  </si>
  <si>
    <t>Xmax</t>
  </si>
  <si>
    <t>Steps Time</t>
  </si>
  <si>
    <t>[1.05,1.05]</t>
  </si>
  <si>
    <t>5,10</t>
  </si>
  <si>
    <t>[1.0375,1.0375]</t>
  </si>
  <si>
    <t>5,13,18</t>
  </si>
  <si>
    <t>5,10,15,20</t>
  </si>
  <si>
    <t>[1.05,1.0375]</t>
  </si>
  <si>
    <t>5,15,30,40</t>
  </si>
  <si>
    <t>5,15,20,25,35,40</t>
  </si>
  <si>
    <t>Inverter Name</t>
  </si>
  <si>
    <t>Value</t>
  </si>
  <si>
    <t>Vdroop</t>
  </si>
  <si>
    <t>Qcm</t>
  </si>
  <si>
    <t>[1.3, 7]</t>
  </si>
  <si>
    <t>Nominal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</si>
</sst>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/>
      <top style="medium">
        <color rgb="FF82859C"/>
      </top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D9D9D9"/>
      </bottom>
      <diagonal/>
    </border>
    <border>
      <left/>
      <right/>
      <top style="medium">
        <color rgb="FF82859C"/>
      </top>
      <bottom/>
      <diagonal/>
    </border>
    <border>
      <left/>
      <right/>
      <top style="medium">
        <color rgb="FFD9D9D9"/>
      </top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6" fillId="4" borderId="0" xfId="0" applyFont="1" applyFill="1"/>
    <xf numFmtId="0" fontId="0" fillId="0" borderId="0" xfId="0" applyAlignment="1">
      <alignment horizontal="right"/>
    </xf>
    <xf numFmtId="0" fontId="7" fillId="0" borderId="7" xfId="0" applyFont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="130" zoomScaleNormal="130" workbookViewId="0">
      <selection activeCell="C7" sqref="C7"/>
    </sheetView>
  </sheetViews>
  <sheetFormatPr defaultRowHeight="15" x14ac:dyDescent="0.25"/>
  <cols>
    <col min="1" max="1" width="19.140625" customWidth="1"/>
    <col min="2" max="2" width="41.7109375" bestFit="1" customWidth="1"/>
  </cols>
  <sheetData>
    <row r="1" spans="1:3" x14ac:dyDescent="0.25">
      <c r="A1" t="s">
        <v>0</v>
      </c>
      <c r="B1" t="s">
        <v>1</v>
      </c>
      <c r="C1" t="s">
        <v>31</v>
      </c>
    </row>
    <row r="2" spans="1:3" x14ac:dyDescent="0.25">
      <c r="A2" t="s">
        <v>8</v>
      </c>
    </row>
    <row r="3" spans="1:3" x14ac:dyDescent="0.25">
      <c r="A3" t="s">
        <v>2</v>
      </c>
    </row>
    <row r="4" spans="1:3" x14ac:dyDescent="0.25">
      <c r="A4" t="s">
        <v>3</v>
      </c>
      <c r="B4">
        <v>101</v>
      </c>
    </row>
    <row r="5" spans="1:3" x14ac:dyDescent="0.25">
      <c r="A5" t="s">
        <v>7</v>
      </c>
      <c r="B5">
        <v>102</v>
      </c>
    </row>
    <row r="6" spans="1:3" x14ac:dyDescent="0.25">
      <c r="A6" t="s">
        <v>220</v>
      </c>
      <c r="B6">
        <v>220</v>
      </c>
      <c r="C6" t="s">
        <v>35</v>
      </c>
    </row>
    <row r="7" spans="1:3" x14ac:dyDescent="0.25">
      <c r="A7" t="s">
        <v>149</v>
      </c>
      <c r="B7">
        <v>1.034</v>
      </c>
      <c r="C7" t="s">
        <v>150</v>
      </c>
    </row>
    <row r="8" spans="1:3" x14ac:dyDescent="0.25">
      <c r="A8" t="s">
        <v>52</v>
      </c>
      <c r="B8">
        <v>150</v>
      </c>
      <c r="C8" t="s">
        <v>53</v>
      </c>
    </row>
    <row r="9" spans="1:3" x14ac:dyDescent="0.25">
      <c r="A9" t="s">
        <v>6</v>
      </c>
      <c r="B9">
        <f>150*(1.395)</f>
        <v>209.25</v>
      </c>
      <c r="C9" t="s">
        <v>34</v>
      </c>
    </row>
    <row r="10" spans="1:3" x14ac:dyDescent="0.25">
      <c r="A10" t="s">
        <v>5</v>
      </c>
      <c r="B10">
        <v>901.18603517808674</v>
      </c>
      <c r="C10" t="s">
        <v>34</v>
      </c>
    </row>
    <row r="11" spans="1:3" x14ac:dyDescent="0.25">
      <c r="A11" t="s">
        <v>4</v>
      </c>
      <c r="B11" t="s">
        <v>219</v>
      </c>
    </row>
    <row r="12" spans="1:3" x14ac:dyDescent="0.25">
      <c r="A12" t="s">
        <v>11</v>
      </c>
      <c r="B12" s="25">
        <v>2.7743699999999998</v>
      </c>
    </row>
    <row r="13" spans="1:3" x14ac:dyDescent="0.25">
      <c r="A13" t="s">
        <v>160</v>
      </c>
      <c r="B13">
        <v>220</v>
      </c>
      <c r="C13" t="s">
        <v>35</v>
      </c>
    </row>
    <row r="14" spans="1:3" x14ac:dyDescent="0.25">
      <c r="A14" t="s">
        <v>36</v>
      </c>
      <c r="B14">
        <v>50</v>
      </c>
      <c r="C14" t="s">
        <v>37</v>
      </c>
    </row>
    <row r="15" spans="1:3" x14ac:dyDescent="0.25">
      <c r="A15" t="s">
        <v>158</v>
      </c>
      <c r="B15" t="s">
        <v>159</v>
      </c>
    </row>
    <row r="16" spans="1:3" x14ac:dyDescent="0.25">
      <c r="A16" t="s">
        <v>49</v>
      </c>
      <c r="B16" t="s">
        <v>50</v>
      </c>
      <c r="C16" t="s">
        <v>48</v>
      </c>
    </row>
    <row r="17" spans="1:3" x14ac:dyDescent="0.25">
      <c r="A17" s="2" t="s">
        <v>30</v>
      </c>
      <c r="B17">
        <v>16.6666667</v>
      </c>
      <c r="C17" t="s">
        <v>60</v>
      </c>
    </row>
    <row r="18" spans="1:3" x14ac:dyDescent="0.25">
      <c r="A18" s="2" t="s">
        <v>32</v>
      </c>
      <c r="B18">
        <v>200.0000004</v>
      </c>
      <c r="C18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N5"/>
  <sheetViews>
    <sheetView topLeftCell="X1" workbookViewId="0">
      <selection activeCell="N2" sqref="N2"/>
    </sheetView>
  </sheetViews>
  <sheetFormatPr defaultRowHeight="15" x14ac:dyDescent="0.25"/>
  <cols>
    <col min="1" max="1" width="8.7109375" style="1"/>
    <col min="2" max="2" width="9.85546875" bestFit="1" customWidth="1"/>
    <col min="3" max="3" width="12.140625" bestFit="1" customWidth="1"/>
    <col min="4" max="4" width="14.7109375" bestFit="1" customWidth="1"/>
    <col min="5" max="5" width="10.85546875" customWidth="1"/>
    <col min="7" max="7" width="15.5703125" style="1" bestFit="1" customWidth="1"/>
    <col min="8" max="8" width="13.5703125" bestFit="1" customWidth="1"/>
    <col min="11" max="11" width="14.140625" customWidth="1"/>
    <col min="14" max="14" width="18.28515625" customWidth="1"/>
  </cols>
  <sheetData>
    <row r="1" spans="1:14" ht="15.75" thickBot="1" x14ac:dyDescent="0.3">
      <c r="A1" s="7" t="s">
        <v>47</v>
      </c>
      <c r="B1" s="7" t="s">
        <v>55</v>
      </c>
      <c r="C1" s="7" t="s">
        <v>71</v>
      </c>
      <c r="D1" s="7" t="s">
        <v>70</v>
      </c>
      <c r="E1" s="2" t="s">
        <v>33</v>
      </c>
      <c r="F1" s="2" t="s">
        <v>46</v>
      </c>
      <c r="G1" s="7" t="s">
        <v>43</v>
      </c>
      <c r="H1" s="2" t="s">
        <v>54</v>
      </c>
      <c r="I1" s="2" t="s">
        <v>14</v>
      </c>
      <c r="J1" s="2" t="s">
        <v>176</v>
      </c>
      <c r="K1" s="7" t="s">
        <v>181</v>
      </c>
      <c r="L1" s="2" t="s">
        <v>204</v>
      </c>
      <c r="M1" s="2" t="s">
        <v>205</v>
      </c>
      <c r="N1" s="2" t="s">
        <v>206</v>
      </c>
    </row>
    <row r="2" spans="1:14" ht="15.75" thickBot="1" x14ac:dyDescent="0.3">
      <c r="A2" s="10">
        <v>153</v>
      </c>
      <c r="B2" s="8">
        <v>25</v>
      </c>
      <c r="C2" s="10">
        <v>5</v>
      </c>
      <c r="D2" s="8" t="s">
        <v>20</v>
      </c>
      <c r="E2" s="10" t="s">
        <v>67</v>
      </c>
      <c r="F2" s="10" t="s">
        <v>67</v>
      </c>
      <c r="G2" s="10">
        <v>1</v>
      </c>
      <c r="H2" s="11">
        <v>0</v>
      </c>
      <c r="I2" s="1" t="s">
        <v>9</v>
      </c>
      <c r="J2" s="26">
        <v>0.99829999999999997</v>
      </c>
      <c r="K2" t="s">
        <v>207</v>
      </c>
      <c r="L2">
        <v>4</v>
      </c>
      <c r="M2">
        <v>25</v>
      </c>
      <c r="N2" t="s">
        <v>211</v>
      </c>
    </row>
    <row r="3" spans="1:14" ht="15.75" thickBot="1" x14ac:dyDescent="0.3">
      <c r="A3" s="10">
        <v>159</v>
      </c>
      <c r="B3" s="8">
        <v>25</v>
      </c>
      <c r="C3" s="10">
        <v>5</v>
      </c>
      <c r="D3" s="15" t="s">
        <v>72</v>
      </c>
      <c r="E3" s="10" t="s">
        <v>67</v>
      </c>
      <c r="F3" s="10" t="s">
        <v>67</v>
      </c>
      <c r="G3" s="10">
        <v>1</v>
      </c>
      <c r="H3" s="11">
        <v>0</v>
      </c>
      <c r="I3" s="1" t="s">
        <v>9</v>
      </c>
      <c r="J3" s="26">
        <v>0.99829999999999997</v>
      </c>
      <c r="K3" t="s">
        <v>207</v>
      </c>
      <c r="L3">
        <v>4</v>
      </c>
      <c r="M3">
        <v>25</v>
      </c>
      <c r="N3" t="s">
        <v>211</v>
      </c>
    </row>
    <row r="4" spans="1:14" ht="15.75" thickBot="1" x14ac:dyDescent="0.3">
      <c r="A4" s="10" t="s">
        <v>74</v>
      </c>
      <c r="B4" s="8">
        <v>25</v>
      </c>
      <c r="C4" s="10">
        <v>5</v>
      </c>
      <c r="D4" s="15" t="s">
        <v>19</v>
      </c>
      <c r="E4" s="10" t="s">
        <v>67</v>
      </c>
      <c r="F4" s="10" t="s">
        <v>67</v>
      </c>
      <c r="G4" s="10">
        <v>1</v>
      </c>
      <c r="H4" s="11">
        <v>0</v>
      </c>
      <c r="I4" s="1" t="s">
        <v>10</v>
      </c>
      <c r="J4" s="26">
        <v>0.99829999999999997</v>
      </c>
      <c r="K4" t="s">
        <v>207</v>
      </c>
      <c r="L4">
        <v>4</v>
      </c>
      <c r="M4">
        <v>25</v>
      </c>
      <c r="N4" t="s">
        <v>211</v>
      </c>
    </row>
    <row r="5" spans="1:14" ht="15.75" thickBot="1" x14ac:dyDescent="0.3">
      <c r="A5" s="10" t="s">
        <v>75</v>
      </c>
      <c r="B5" s="8">
        <v>25</v>
      </c>
      <c r="C5" s="10">
        <v>5</v>
      </c>
      <c r="D5" s="15" t="s">
        <v>73</v>
      </c>
      <c r="E5" s="10" t="s">
        <v>67</v>
      </c>
      <c r="F5" s="10" t="s">
        <v>67</v>
      </c>
      <c r="G5" s="10">
        <v>1</v>
      </c>
      <c r="H5" s="11">
        <v>0</v>
      </c>
      <c r="I5" s="1" t="s">
        <v>9</v>
      </c>
      <c r="J5" s="26">
        <v>0.99829999999999997</v>
      </c>
      <c r="K5" t="s">
        <v>207</v>
      </c>
      <c r="L5">
        <v>4</v>
      </c>
      <c r="M5">
        <v>25</v>
      </c>
      <c r="N5" t="s">
        <v>211</v>
      </c>
    </row>
  </sheetData>
  <dataValidations count="1">
    <dataValidation type="list" allowBlank="1" showInputMessage="1" showErrorMessage="1" sqref="I2:I5" xr:uid="{F8D70D14-B03D-4C43-942E-89165FB20718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M3"/>
  <sheetViews>
    <sheetView workbookViewId="0">
      <selection activeCell="B2" sqref="B2"/>
    </sheetView>
  </sheetViews>
  <sheetFormatPr defaultRowHeight="15" x14ac:dyDescent="0.25"/>
  <cols>
    <col min="2" max="2" width="9.85546875" bestFit="1" customWidth="1"/>
    <col min="3" max="3" width="12.140625" bestFit="1" customWidth="1"/>
    <col min="6" max="6" width="15.5703125" bestFit="1" customWidth="1"/>
    <col min="7" max="7" width="13.5703125" bestFit="1" customWidth="1"/>
  </cols>
  <sheetData>
    <row r="1" spans="1:13" x14ac:dyDescent="0.25">
      <c r="A1" s="7" t="s">
        <v>47</v>
      </c>
      <c r="B1" s="7" t="s">
        <v>145</v>
      </c>
      <c r="C1" s="7" t="s">
        <v>71</v>
      </c>
      <c r="D1" s="2" t="s">
        <v>33</v>
      </c>
      <c r="E1" s="2" t="s">
        <v>46</v>
      </c>
      <c r="F1" s="7" t="s">
        <v>43</v>
      </c>
      <c r="G1" s="2" t="s">
        <v>54</v>
      </c>
      <c r="H1" s="2" t="s">
        <v>14</v>
      </c>
      <c r="I1" s="2" t="s">
        <v>176</v>
      </c>
      <c r="J1" s="7" t="s">
        <v>181</v>
      </c>
      <c r="K1" s="2" t="s">
        <v>204</v>
      </c>
      <c r="L1" s="2" t="s">
        <v>205</v>
      </c>
      <c r="M1" s="2" t="s">
        <v>206</v>
      </c>
    </row>
    <row r="2" spans="1:13" ht="15.75" thickBot="1" x14ac:dyDescent="0.3">
      <c r="A2" s="16">
        <v>169</v>
      </c>
      <c r="B2" s="11">
        <v>28</v>
      </c>
      <c r="C2" s="11">
        <v>5</v>
      </c>
      <c r="D2" s="10" t="s">
        <v>67</v>
      </c>
      <c r="E2" s="11" t="s">
        <v>67</v>
      </c>
      <c r="F2" s="10">
        <v>1</v>
      </c>
      <c r="G2" s="11">
        <v>0</v>
      </c>
      <c r="H2" s="1" t="s">
        <v>9</v>
      </c>
      <c r="I2" s="26">
        <v>0.99829999999999997</v>
      </c>
      <c r="J2" t="s">
        <v>207</v>
      </c>
      <c r="K2">
        <v>4</v>
      </c>
      <c r="L2">
        <v>28</v>
      </c>
      <c r="M2" t="s">
        <v>210</v>
      </c>
    </row>
    <row r="3" spans="1:13" ht="15.75" thickBot="1" x14ac:dyDescent="0.3">
      <c r="C3" s="11"/>
    </row>
  </sheetData>
  <dataValidations count="1">
    <dataValidation type="list" allowBlank="1" showInputMessage="1" showErrorMessage="1" sqref="H2" xr:uid="{DAD225D0-DCF6-4363-A506-F196555BD417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A43B-1D20-4DBF-83CC-A39B53E8BD5E}">
  <dimension ref="A1:P27"/>
  <sheetViews>
    <sheetView workbookViewId="0">
      <selection activeCell="L1" sqref="L1:L27"/>
    </sheetView>
  </sheetViews>
  <sheetFormatPr defaultRowHeight="15" x14ac:dyDescent="0.25"/>
  <cols>
    <col min="2" max="2" width="9.85546875" bestFit="1" customWidth="1"/>
    <col min="3" max="3" width="12.140625" bestFit="1" customWidth="1"/>
    <col min="4" max="4" width="12.7109375" customWidth="1"/>
    <col min="5" max="5" width="14.5703125" customWidth="1"/>
    <col min="8" max="8" width="17.85546875" bestFit="1" customWidth="1"/>
    <col min="9" max="9" width="15.5703125" bestFit="1" customWidth="1"/>
    <col min="10" max="10" width="13.5703125" bestFit="1" customWidth="1"/>
    <col min="13" max="13" width="14" bestFit="1" customWidth="1"/>
  </cols>
  <sheetData>
    <row r="1" spans="1:16" x14ac:dyDescent="0.25">
      <c r="A1" s="7" t="s">
        <v>47</v>
      </c>
      <c r="B1" s="7" t="s">
        <v>145</v>
      </c>
      <c r="C1" s="7" t="s">
        <v>71</v>
      </c>
      <c r="D1" s="7" t="s">
        <v>97</v>
      </c>
      <c r="E1" s="7" t="s">
        <v>161</v>
      </c>
      <c r="F1" s="7" t="s">
        <v>33</v>
      </c>
      <c r="G1" s="7" t="s">
        <v>46</v>
      </c>
      <c r="H1" s="7" t="s">
        <v>162</v>
      </c>
      <c r="I1" s="7" t="s">
        <v>43</v>
      </c>
      <c r="J1" s="7" t="s">
        <v>54</v>
      </c>
      <c r="K1" s="7" t="s">
        <v>14</v>
      </c>
      <c r="L1" s="7" t="s">
        <v>176</v>
      </c>
      <c r="M1" s="7" t="s">
        <v>181</v>
      </c>
      <c r="N1" s="2" t="s">
        <v>204</v>
      </c>
      <c r="O1" s="2" t="s">
        <v>205</v>
      </c>
      <c r="P1" s="2" t="s">
        <v>206</v>
      </c>
    </row>
    <row r="2" spans="1:16" ht="15.75" thickBot="1" x14ac:dyDescent="0.3">
      <c r="A2" s="10" t="s">
        <v>77</v>
      </c>
      <c r="B2" s="11">
        <v>16</v>
      </c>
      <c r="C2" s="10">
        <v>5</v>
      </c>
      <c r="D2" s="11">
        <v>52</v>
      </c>
      <c r="E2" s="10">
        <v>4</v>
      </c>
      <c r="F2" s="11" t="s">
        <v>67</v>
      </c>
      <c r="G2" s="10" t="s">
        <v>67</v>
      </c>
      <c r="H2" s="11">
        <v>1</v>
      </c>
      <c r="I2" s="10">
        <v>1</v>
      </c>
      <c r="J2" s="11">
        <v>0</v>
      </c>
      <c r="K2" s="27" t="s">
        <v>9</v>
      </c>
      <c r="L2" s="26">
        <v>0.99829999999999997</v>
      </c>
      <c r="M2" t="s">
        <v>207</v>
      </c>
      <c r="N2">
        <v>4</v>
      </c>
      <c r="O2">
        <v>16</v>
      </c>
      <c r="P2" t="s">
        <v>208</v>
      </c>
    </row>
    <row r="3" spans="1:16" ht="15.75" thickBot="1" x14ac:dyDescent="0.3">
      <c r="A3" s="10" t="s">
        <v>78</v>
      </c>
      <c r="B3" s="11">
        <v>16</v>
      </c>
      <c r="C3" s="10">
        <v>5</v>
      </c>
      <c r="D3" s="11">
        <v>51.75</v>
      </c>
      <c r="E3" s="10">
        <v>4</v>
      </c>
      <c r="F3" s="11" t="s">
        <v>67</v>
      </c>
      <c r="G3" s="10" t="s">
        <v>67</v>
      </c>
      <c r="H3" s="11">
        <v>1</v>
      </c>
      <c r="I3" s="10">
        <v>1</v>
      </c>
      <c r="J3" s="11">
        <v>0</v>
      </c>
      <c r="K3" s="27" t="s">
        <v>10</v>
      </c>
      <c r="L3" s="26">
        <v>0.99829999999999997</v>
      </c>
      <c r="M3" t="s">
        <v>207</v>
      </c>
      <c r="N3">
        <v>4</v>
      </c>
      <c r="O3">
        <v>16</v>
      </c>
      <c r="P3" t="s">
        <v>208</v>
      </c>
    </row>
    <row r="4" spans="1:16" ht="15.75" thickBot="1" x14ac:dyDescent="0.3">
      <c r="A4" s="10" t="s">
        <v>79</v>
      </c>
      <c r="B4" s="11">
        <v>16</v>
      </c>
      <c r="C4" s="10">
        <v>5</v>
      </c>
      <c r="D4" s="11">
        <v>51.5</v>
      </c>
      <c r="E4" s="10">
        <v>4</v>
      </c>
      <c r="F4" s="11" t="s">
        <v>67</v>
      </c>
      <c r="G4" s="10" t="s">
        <v>67</v>
      </c>
      <c r="H4" s="11">
        <v>1</v>
      </c>
      <c r="I4" s="10">
        <v>1</v>
      </c>
      <c r="J4" s="11">
        <v>0</v>
      </c>
      <c r="K4" s="27" t="s">
        <v>10</v>
      </c>
      <c r="L4" s="26">
        <v>0.99829999999999997</v>
      </c>
      <c r="M4" t="s">
        <v>207</v>
      </c>
      <c r="N4">
        <v>4</v>
      </c>
      <c r="O4">
        <v>16</v>
      </c>
      <c r="P4" t="s">
        <v>208</v>
      </c>
    </row>
    <row r="5" spans="1:16" ht="15.75" thickBot="1" x14ac:dyDescent="0.3">
      <c r="A5" s="10" t="s">
        <v>98</v>
      </c>
      <c r="B5" s="11">
        <v>16</v>
      </c>
      <c r="C5" s="10">
        <v>5</v>
      </c>
      <c r="D5" s="11">
        <v>52</v>
      </c>
      <c r="E5" s="10">
        <f>2/3</f>
        <v>0.66666666666666663</v>
      </c>
      <c r="F5" s="11" t="s">
        <v>67</v>
      </c>
      <c r="G5" s="10" t="s">
        <v>67</v>
      </c>
      <c r="H5" s="11">
        <v>1</v>
      </c>
      <c r="I5" s="10">
        <v>1</v>
      </c>
      <c r="J5" s="11">
        <v>0</v>
      </c>
      <c r="K5" s="27" t="s">
        <v>10</v>
      </c>
      <c r="L5" s="26">
        <v>0.99829999999999997</v>
      </c>
      <c r="M5" t="s">
        <v>207</v>
      </c>
      <c r="N5">
        <v>4</v>
      </c>
      <c r="O5">
        <v>16</v>
      </c>
      <c r="P5" t="s">
        <v>208</v>
      </c>
    </row>
    <row r="6" spans="1:16" ht="15.75" thickBot="1" x14ac:dyDescent="0.3">
      <c r="A6" s="10" t="s">
        <v>80</v>
      </c>
      <c r="B6" s="11">
        <v>16</v>
      </c>
      <c r="C6" s="10">
        <v>5</v>
      </c>
      <c r="D6" s="11">
        <v>52</v>
      </c>
      <c r="E6" s="10">
        <v>4</v>
      </c>
      <c r="F6" s="11" t="s">
        <v>67</v>
      </c>
      <c r="G6" s="10" t="s">
        <v>67</v>
      </c>
      <c r="H6" s="11">
        <v>1</v>
      </c>
      <c r="I6" s="10">
        <v>0.5</v>
      </c>
      <c r="J6" s="11">
        <v>0</v>
      </c>
      <c r="K6" s="27" t="s">
        <v>10</v>
      </c>
      <c r="L6" s="26">
        <v>1.0174000000000001</v>
      </c>
      <c r="M6" t="s">
        <v>207</v>
      </c>
      <c r="N6">
        <v>4</v>
      </c>
      <c r="O6">
        <v>16</v>
      </c>
      <c r="P6" t="s">
        <v>208</v>
      </c>
    </row>
    <row r="7" spans="1:16" ht="15.75" thickBot="1" x14ac:dyDescent="0.3">
      <c r="A7" s="10" t="s">
        <v>81</v>
      </c>
      <c r="B7" s="11">
        <v>16</v>
      </c>
      <c r="C7" s="10">
        <v>5</v>
      </c>
      <c r="D7" s="11">
        <v>51.75</v>
      </c>
      <c r="E7" s="10">
        <v>4</v>
      </c>
      <c r="F7" s="11" t="s">
        <v>67</v>
      </c>
      <c r="G7" s="10" t="s">
        <v>67</v>
      </c>
      <c r="H7" s="11">
        <v>1</v>
      </c>
      <c r="I7" s="10">
        <v>0.5</v>
      </c>
      <c r="J7" s="11">
        <v>0</v>
      </c>
      <c r="K7" s="27" t="s">
        <v>10</v>
      </c>
      <c r="L7" s="26">
        <v>1.0174000000000001</v>
      </c>
      <c r="M7" t="s">
        <v>207</v>
      </c>
      <c r="N7">
        <v>4</v>
      </c>
      <c r="O7">
        <v>16</v>
      </c>
      <c r="P7" t="s">
        <v>208</v>
      </c>
    </row>
    <row r="8" spans="1:16" ht="15.75" thickBot="1" x14ac:dyDescent="0.3">
      <c r="A8" s="10" t="s">
        <v>82</v>
      </c>
      <c r="B8" s="11">
        <v>16</v>
      </c>
      <c r="C8" s="10">
        <v>5</v>
      </c>
      <c r="D8" s="11">
        <v>51.5</v>
      </c>
      <c r="E8" s="10">
        <v>4</v>
      </c>
      <c r="F8" s="11" t="s">
        <v>67</v>
      </c>
      <c r="G8" s="10" t="s">
        <v>67</v>
      </c>
      <c r="H8" s="11">
        <v>1</v>
      </c>
      <c r="I8" s="10">
        <v>0.5</v>
      </c>
      <c r="J8" s="11">
        <v>0</v>
      </c>
      <c r="K8" s="27" t="s">
        <v>10</v>
      </c>
      <c r="L8" s="26">
        <v>1.0174000000000001</v>
      </c>
      <c r="M8" t="s">
        <v>207</v>
      </c>
      <c r="N8">
        <v>4</v>
      </c>
      <c r="O8">
        <v>16</v>
      </c>
      <c r="P8" t="s">
        <v>208</v>
      </c>
    </row>
    <row r="9" spans="1:16" ht="15.75" thickBot="1" x14ac:dyDescent="0.3">
      <c r="A9" s="10" t="s">
        <v>99</v>
      </c>
      <c r="B9" s="11">
        <v>16</v>
      </c>
      <c r="C9" s="10">
        <v>5</v>
      </c>
      <c r="D9" s="11">
        <v>52</v>
      </c>
      <c r="E9" s="10">
        <f>2/3</f>
        <v>0.66666666666666663</v>
      </c>
      <c r="F9" s="11" t="s">
        <v>67</v>
      </c>
      <c r="G9" s="10" t="s">
        <v>67</v>
      </c>
      <c r="H9" s="11">
        <v>1</v>
      </c>
      <c r="I9" s="10">
        <v>0.5</v>
      </c>
      <c r="J9" s="11">
        <v>0</v>
      </c>
      <c r="K9" s="27" t="s">
        <v>10</v>
      </c>
      <c r="L9" s="26">
        <v>1.0174000000000001</v>
      </c>
      <c r="M9" t="s">
        <v>207</v>
      </c>
      <c r="N9">
        <v>4</v>
      </c>
      <c r="O9">
        <v>16</v>
      </c>
      <c r="P9" t="s">
        <v>208</v>
      </c>
    </row>
    <row r="10" spans="1:16" ht="15.75" thickBot="1" x14ac:dyDescent="0.3">
      <c r="A10" s="10" t="s">
        <v>83</v>
      </c>
      <c r="B10" s="11">
        <v>18</v>
      </c>
      <c r="C10" s="10">
        <v>5</v>
      </c>
      <c r="D10" s="11">
        <v>52</v>
      </c>
      <c r="E10" s="10">
        <v>4</v>
      </c>
      <c r="F10" s="11" t="s">
        <v>67</v>
      </c>
      <c r="G10" s="10" t="s">
        <v>67</v>
      </c>
      <c r="H10" s="11">
        <v>0.5</v>
      </c>
      <c r="I10" s="14">
        <v>0.5</v>
      </c>
      <c r="J10" s="11">
        <v>0</v>
      </c>
      <c r="K10" s="28" t="s">
        <v>10</v>
      </c>
      <c r="L10" s="26">
        <v>1.0174000000000001</v>
      </c>
      <c r="M10" t="s">
        <v>207</v>
      </c>
      <c r="N10">
        <v>4</v>
      </c>
      <c r="O10">
        <v>18</v>
      </c>
      <c r="P10" t="s">
        <v>208</v>
      </c>
    </row>
    <row r="11" spans="1:16" ht="15.75" thickBot="1" x14ac:dyDescent="0.3">
      <c r="A11" s="10" t="s">
        <v>84</v>
      </c>
      <c r="B11" s="11">
        <v>18</v>
      </c>
      <c r="C11" s="10">
        <v>5</v>
      </c>
      <c r="D11" s="11">
        <v>51.75</v>
      </c>
      <c r="E11" s="10">
        <v>4</v>
      </c>
      <c r="F11" s="11" t="s">
        <v>67</v>
      </c>
      <c r="G11" s="10" t="s">
        <v>67</v>
      </c>
      <c r="H11" s="11">
        <v>0.5</v>
      </c>
      <c r="I11" s="14">
        <v>0.5</v>
      </c>
      <c r="J11" s="11">
        <v>0</v>
      </c>
      <c r="K11" s="28" t="s">
        <v>10</v>
      </c>
      <c r="L11" s="26">
        <v>1.0174000000000001</v>
      </c>
      <c r="M11" t="s">
        <v>207</v>
      </c>
      <c r="N11">
        <v>4</v>
      </c>
      <c r="O11">
        <v>18</v>
      </c>
      <c r="P11" t="s">
        <v>208</v>
      </c>
    </row>
    <row r="12" spans="1:16" ht="15.75" thickBot="1" x14ac:dyDescent="0.3">
      <c r="A12" s="10" t="s">
        <v>85</v>
      </c>
      <c r="B12" s="11">
        <v>18</v>
      </c>
      <c r="C12" s="10">
        <v>5</v>
      </c>
      <c r="D12" s="11">
        <v>51.5</v>
      </c>
      <c r="E12" s="10">
        <v>4</v>
      </c>
      <c r="F12" s="11" t="s">
        <v>67</v>
      </c>
      <c r="G12" s="10" t="s">
        <v>67</v>
      </c>
      <c r="H12" s="11">
        <v>0.5</v>
      </c>
      <c r="I12" s="14">
        <v>0.5</v>
      </c>
      <c r="J12" s="11">
        <v>0</v>
      </c>
      <c r="K12" s="28" t="s">
        <v>10</v>
      </c>
      <c r="L12" s="26">
        <v>1.0174000000000001</v>
      </c>
      <c r="M12" t="s">
        <v>207</v>
      </c>
      <c r="N12">
        <v>4</v>
      </c>
      <c r="O12">
        <v>18</v>
      </c>
      <c r="P12" t="s">
        <v>208</v>
      </c>
    </row>
    <row r="13" spans="1:16" ht="15.75" thickBot="1" x14ac:dyDescent="0.3">
      <c r="A13" s="10" t="s">
        <v>100</v>
      </c>
      <c r="B13" s="11">
        <v>18</v>
      </c>
      <c r="C13" s="10">
        <v>5</v>
      </c>
      <c r="D13" s="11">
        <v>52</v>
      </c>
      <c r="E13" s="10">
        <f>2/3</f>
        <v>0.66666666666666663</v>
      </c>
      <c r="F13" s="11" t="s">
        <v>67</v>
      </c>
      <c r="G13" s="10" t="s">
        <v>67</v>
      </c>
      <c r="H13" s="11">
        <v>0.5</v>
      </c>
      <c r="I13" s="14">
        <v>0.5</v>
      </c>
      <c r="J13" s="11">
        <v>0</v>
      </c>
      <c r="K13" s="28" t="s">
        <v>10</v>
      </c>
      <c r="L13" s="26">
        <v>1.0174000000000001</v>
      </c>
      <c r="M13" t="s">
        <v>207</v>
      </c>
      <c r="N13">
        <v>4</v>
      </c>
      <c r="O13">
        <v>18</v>
      </c>
      <c r="P13" t="s">
        <v>208</v>
      </c>
    </row>
    <row r="14" spans="1:16" ht="15.75" thickBot="1" x14ac:dyDescent="0.3">
      <c r="A14" s="10" t="s">
        <v>86</v>
      </c>
      <c r="B14" s="11">
        <v>18</v>
      </c>
      <c r="C14" s="10">
        <v>5</v>
      </c>
      <c r="D14" s="11">
        <v>52</v>
      </c>
      <c r="E14" s="10">
        <v>4</v>
      </c>
      <c r="F14" s="11" t="s">
        <v>67</v>
      </c>
      <c r="G14" s="10" t="s">
        <v>67</v>
      </c>
      <c r="H14" s="10">
        <v>0.05</v>
      </c>
      <c r="I14" s="10">
        <v>0.05</v>
      </c>
      <c r="J14" s="11">
        <v>0</v>
      </c>
      <c r="K14" s="1" t="s">
        <v>10</v>
      </c>
      <c r="L14" s="26">
        <v>1.0546</v>
      </c>
      <c r="M14" t="s">
        <v>209</v>
      </c>
      <c r="N14">
        <v>4</v>
      </c>
      <c r="O14">
        <v>18</v>
      </c>
      <c r="P14" t="s">
        <v>208</v>
      </c>
    </row>
    <row r="15" spans="1:16" ht="15.75" thickBot="1" x14ac:dyDescent="0.3">
      <c r="A15" s="10" t="s">
        <v>87</v>
      </c>
      <c r="B15" s="11">
        <v>18</v>
      </c>
      <c r="C15" s="10">
        <v>5</v>
      </c>
      <c r="D15" s="11">
        <v>51.75</v>
      </c>
      <c r="E15" s="10">
        <v>4</v>
      </c>
      <c r="F15" s="11" t="s">
        <v>67</v>
      </c>
      <c r="G15" s="10" t="s">
        <v>67</v>
      </c>
      <c r="H15" s="10">
        <v>0.05</v>
      </c>
      <c r="I15" s="10">
        <v>0.05</v>
      </c>
      <c r="J15" s="11">
        <v>0</v>
      </c>
      <c r="K15" s="1" t="s">
        <v>10</v>
      </c>
      <c r="L15" s="26">
        <v>1.0546</v>
      </c>
      <c r="M15" t="s">
        <v>209</v>
      </c>
      <c r="N15">
        <v>4</v>
      </c>
      <c r="O15">
        <v>18</v>
      </c>
      <c r="P15" t="s">
        <v>208</v>
      </c>
    </row>
    <row r="16" spans="1:16" ht="15.75" thickBot="1" x14ac:dyDescent="0.3">
      <c r="A16" s="10" t="s">
        <v>88</v>
      </c>
      <c r="B16" s="11">
        <v>18</v>
      </c>
      <c r="C16" s="10">
        <v>5</v>
      </c>
      <c r="D16" s="11">
        <v>51.5</v>
      </c>
      <c r="E16" s="10">
        <v>4</v>
      </c>
      <c r="F16" s="11" t="s">
        <v>67</v>
      </c>
      <c r="G16" s="10" t="s">
        <v>67</v>
      </c>
      <c r="H16" s="10">
        <v>0.05</v>
      </c>
      <c r="I16" s="10">
        <v>0.05</v>
      </c>
      <c r="J16" s="11">
        <v>0</v>
      </c>
      <c r="K16" s="1" t="s">
        <v>10</v>
      </c>
      <c r="L16" s="26">
        <v>1.0546</v>
      </c>
      <c r="M16" t="s">
        <v>209</v>
      </c>
      <c r="N16">
        <v>4</v>
      </c>
      <c r="O16">
        <v>18</v>
      </c>
      <c r="P16" t="s">
        <v>208</v>
      </c>
    </row>
    <row r="17" spans="1:16" ht="15.75" thickBot="1" x14ac:dyDescent="0.3">
      <c r="A17" s="10" t="s">
        <v>101</v>
      </c>
      <c r="B17" s="11">
        <v>18</v>
      </c>
      <c r="C17" s="10">
        <v>5</v>
      </c>
      <c r="D17" s="11">
        <v>52</v>
      </c>
      <c r="E17" s="10">
        <f>2/3</f>
        <v>0.66666666666666663</v>
      </c>
      <c r="F17" s="11" t="s">
        <v>67</v>
      </c>
      <c r="G17" s="10" t="s">
        <v>67</v>
      </c>
      <c r="H17" s="10">
        <v>0.05</v>
      </c>
      <c r="I17" s="10">
        <v>0.05</v>
      </c>
      <c r="J17" s="11">
        <v>0</v>
      </c>
      <c r="K17" s="1" t="s">
        <v>10</v>
      </c>
      <c r="L17" s="26">
        <v>1.0546</v>
      </c>
      <c r="M17" t="s">
        <v>209</v>
      </c>
      <c r="N17">
        <v>4</v>
      </c>
      <c r="O17">
        <v>18</v>
      </c>
      <c r="P17" t="s">
        <v>208</v>
      </c>
    </row>
    <row r="18" spans="1:16" ht="15.75" thickBot="1" x14ac:dyDescent="0.3">
      <c r="A18" s="10" t="s">
        <v>89</v>
      </c>
      <c r="B18" s="11">
        <v>18</v>
      </c>
      <c r="C18" s="10">
        <v>5</v>
      </c>
      <c r="D18" s="11">
        <v>47.000999999999998</v>
      </c>
      <c r="E18" s="10">
        <v>4</v>
      </c>
      <c r="F18" s="11" t="s">
        <v>67</v>
      </c>
      <c r="G18" s="10" t="s">
        <v>67</v>
      </c>
      <c r="H18" s="11">
        <v>1</v>
      </c>
      <c r="I18" s="10">
        <v>1</v>
      </c>
      <c r="J18" s="11">
        <v>0</v>
      </c>
      <c r="K18" s="27" t="s">
        <v>9</v>
      </c>
      <c r="L18" s="26">
        <v>0.99829999999999997</v>
      </c>
      <c r="M18" t="s">
        <v>207</v>
      </c>
      <c r="N18">
        <v>4</v>
      </c>
      <c r="O18">
        <v>18</v>
      </c>
      <c r="P18" t="s">
        <v>208</v>
      </c>
    </row>
    <row r="19" spans="1:16" ht="15.75" thickBot="1" x14ac:dyDescent="0.3">
      <c r="A19" s="10" t="s">
        <v>90</v>
      </c>
      <c r="B19" s="11">
        <v>18</v>
      </c>
      <c r="C19" s="10">
        <v>5</v>
      </c>
      <c r="D19" s="11">
        <v>47</v>
      </c>
      <c r="E19" s="10">
        <f>2/3</f>
        <v>0.66666666666666663</v>
      </c>
      <c r="F19" s="11" t="s">
        <v>67</v>
      </c>
      <c r="G19" s="10" t="s">
        <v>67</v>
      </c>
      <c r="H19" s="11">
        <v>1</v>
      </c>
      <c r="I19" s="10">
        <v>1</v>
      </c>
      <c r="J19" s="11">
        <v>0</v>
      </c>
      <c r="K19" s="27" t="s">
        <v>10</v>
      </c>
      <c r="L19" s="26">
        <v>0.99829999999999997</v>
      </c>
      <c r="M19" t="s">
        <v>207</v>
      </c>
      <c r="N19">
        <v>4</v>
      </c>
      <c r="O19">
        <v>18</v>
      </c>
      <c r="P19" t="s">
        <v>208</v>
      </c>
    </row>
    <row r="20" spans="1:16" ht="15.75" thickBot="1" x14ac:dyDescent="0.3">
      <c r="A20" s="10" t="s">
        <v>91</v>
      </c>
      <c r="B20" s="11">
        <v>18</v>
      </c>
      <c r="C20" s="10">
        <v>5</v>
      </c>
      <c r="D20" s="11">
        <v>47</v>
      </c>
      <c r="E20" s="10">
        <v>4</v>
      </c>
      <c r="F20" s="11" t="s">
        <v>67</v>
      </c>
      <c r="G20" s="10" t="s">
        <v>67</v>
      </c>
      <c r="H20" s="11">
        <v>1</v>
      </c>
      <c r="I20" s="10">
        <v>0.5</v>
      </c>
      <c r="J20" s="11">
        <v>0</v>
      </c>
      <c r="K20" s="27" t="s">
        <v>10</v>
      </c>
      <c r="L20" s="26">
        <v>1.0174000000000001</v>
      </c>
      <c r="M20" t="s">
        <v>207</v>
      </c>
      <c r="N20">
        <v>4</v>
      </c>
      <c r="O20">
        <v>18</v>
      </c>
      <c r="P20" t="s">
        <v>208</v>
      </c>
    </row>
    <row r="21" spans="1:16" ht="15.75" thickBot="1" x14ac:dyDescent="0.3">
      <c r="A21" s="10" t="s">
        <v>92</v>
      </c>
      <c r="B21" s="11">
        <v>18</v>
      </c>
      <c r="C21" s="10">
        <v>5</v>
      </c>
      <c r="D21" s="11">
        <v>47</v>
      </c>
      <c r="E21" s="10">
        <f>2/3</f>
        <v>0.66666666666666663</v>
      </c>
      <c r="F21" s="11" t="s">
        <v>67</v>
      </c>
      <c r="G21" s="10" t="s">
        <v>67</v>
      </c>
      <c r="H21" s="11">
        <v>1</v>
      </c>
      <c r="I21" s="10">
        <v>0.5</v>
      </c>
      <c r="J21" s="11">
        <v>0</v>
      </c>
      <c r="K21" s="27" t="s">
        <v>10</v>
      </c>
      <c r="L21" s="26">
        <v>1.0174000000000001</v>
      </c>
      <c r="M21" t="s">
        <v>207</v>
      </c>
      <c r="N21">
        <v>4</v>
      </c>
      <c r="O21">
        <v>18</v>
      </c>
      <c r="P21" t="s">
        <v>208</v>
      </c>
    </row>
    <row r="22" spans="1:16" ht="15.75" thickBot="1" x14ac:dyDescent="0.3">
      <c r="A22" s="10" t="s">
        <v>93</v>
      </c>
      <c r="B22" s="11">
        <v>18</v>
      </c>
      <c r="C22" s="10">
        <v>5</v>
      </c>
      <c r="D22" s="11">
        <v>47</v>
      </c>
      <c r="E22" s="10">
        <v>4</v>
      </c>
      <c r="F22" s="11" t="s">
        <v>67</v>
      </c>
      <c r="G22" s="10" t="s">
        <v>67</v>
      </c>
      <c r="H22" s="11">
        <v>0.5</v>
      </c>
      <c r="I22" s="10">
        <v>0.5</v>
      </c>
      <c r="J22" s="11">
        <v>0</v>
      </c>
      <c r="K22" s="28" t="s">
        <v>10</v>
      </c>
      <c r="L22" s="26">
        <v>1.0174000000000001</v>
      </c>
      <c r="M22" t="s">
        <v>207</v>
      </c>
      <c r="N22">
        <v>4</v>
      </c>
      <c r="O22">
        <v>18</v>
      </c>
      <c r="P22" t="s">
        <v>208</v>
      </c>
    </row>
    <row r="23" spans="1:16" ht="15.75" thickBot="1" x14ac:dyDescent="0.3">
      <c r="A23" s="10" t="s">
        <v>94</v>
      </c>
      <c r="B23" s="11">
        <v>18</v>
      </c>
      <c r="C23" s="10">
        <v>5</v>
      </c>
      <c r="D23" s="11">
        <v>47</v>
      </c>
      <c r="E23" s="10">
        <f>2/3</f>
        <v>0.66666666666666663</v>
      </c>
      <c r="F23" s="11" t="s">
        <v>67</v>
      </c>
      <c r="G23" s="10" t="s">
        <v>67</v>
      </c>
      <c r="H23" s="11">
        <v>0.5</v>
      </c>
      <c r="I23" s="10">
        <v>0.5</v>
      </c>
      <c r="J23" s="11">
        <v>0</v>
      </c>
      <c r="K23" s="28" t="s">
        <v>10</v>
      </c>
      <c r="L23" s="26">
        <v>1.0174000000000001</v>
      </c>
      <c r="M23" t="s">
        <v>207</v>
      </c>
      <c r="N23">
        <v>4</v>
      </c>
      <c r="O23">
        <v>18</v>
      </c>
      <c r="P23" t="s">
        <v>208</v>
      </c>
    </row>
    <row r="24" spans="1:16" ht="15.75" thickBot="1" x14ac:dyDescent="0.3">
      <c r="A24" s="10" t="s">
        <v>95</v>
      </c>
      <c r="B24" s="11">
        <v>18</v>
      </c>
      <c r="C24" s="10">
        <v>5</v>
      </c>
      <c r="D24" s="11">
        <v>47</v>
      </c>
      <c r="E24" s="10">
        <v>4</v>
      </c>
      <c r="F24" s="11" t="s">
        <v>67</v>
      </c>
      <c r="G24" s="10" t="s">
        <v>67</v>
      </c>
      <c r="H24" s="10">
        <v>0.05</v>
      </c>
      <c r="I24" s="10">
        <v>0.05</v>
      </c>
      <c r="J24" s="11">
        <v>0</v>
      </c>
      <c r="K24" s="1" t="s">
        <v>10</v>
      </c>
      <c r="L24" s="26">
        <f>L14</f>
        <v>1.0546</v>
      </c>
      <c r="M24" t="str">
        <f>M14</f>
        <v>[1.0375,1.0375]</v>
      </c>
      <c r="N24">
        <v>4</v>
      </c>
      <c r="O24">
        <v>18</v>
      </c>
      <c r="P24" t="s">
        <v>208</v>
      </c>
    </row>
    <row r="25" spans="1:16" ht="15.75" thickBot="1" x14ac:dyDescent="0.3">
      <c r="A25" s="10" t="s">
        <v>96</v>
      </c>
      <c r="B25" s="11">
        <v>18</v>
      </c>
      <c r="C25" s="10">
        <v>5</v>
      </c>
      <c r="D25" s="11">
        <v>47</v>
      </c>
      <c r="E25" s="10">
        <f>2/3</f>
        <v>0.66666666666666663</v>
      </c>
      <c r="F25" s="11" t="s">
        <v>67</v>
      </c>
      <c r="G25" s="10" t="s">
        <v>67</v>
      </c>
      <c r="H25" s="10">
        <v>0.05</v>
      </c>
      <c r="I25" s="10">
        <v>0.05</v>
      </c>
      <c r="J25" s="11">
        <v>0</v>
      </c>
      <c r="K25" s="1" t="s">
        <v>10</v>
      </c>
      <c r="L25" s="26">
        <f>L15</f>
        <v>1.0546</v>
      </c>
      <c r="M25" t="str">
        <f>M15</f>
        <v>[1.0375,1.0375]</v>
      </c>
      <c r="N25">
        <v>4</v>
      </c>
      <c r="O25">
        <v>18</v>
      </c>
      <c r="P25" t="s">
        <v>208</v>
      </c>
    </row>
    <row r="26" spans="1:16" ht="15.75" thickBot="1" x14ac:dyDescent="0.3">
      <c r="A26">
        <v>226</v>
      </c>
      <c r="B26" s="11">
        <v>18</v>
      </c>
      <c r="C26" s="10">
        <v>5</v>
      </c>
      <c r="D26" s="11">
        <v>47</v>
      </c>
      <c r="E26" s="10">
        <f t="shared" ref="E26:E27" si="0">2/3</f>
        <v>0.66666666666666663</v>
      </c>
      <c r="F26" s="11" t="s">
        <v>67</v>
      </c>
      <c r="G26" s="10" t="s">
        <v>67</v>
      </c>
      <c r="H26" s="11">
        <v>1</v>
      </c>
      <c r="I26" s="10">
        <v>1</v>
      </c>
      <c r="J26" s="11">
        <v>0</v>
      </c>
      <c r="K26" s="27" t="s">
        <v>10</v>
      </c>
      <c r="L26" s="26">
        <v>0.99829999999999997</v>
      </c>
      <c r="M26" t="s">
        <v>207</v>
      </c>
      <c r="N26">
        <v>4</v>
      </c>
      <c r="O26">
        <v>6</v>
      </c>
      <c r="P26" t="s">
        <v>208</v>
      </c>
    </row>
    <row r="27" spans="1:16" ht="15.75" thickBot="1" x14ac:dyDescent="0.3">
      <c r="A27">
        <v>228</v>
      </c>
      <c r="B27" s="11">
        <v>18</v>
      </c>
      <c r="C27" s="10">
        <v>5</v>
      </c>
      <c r="D27" s="11">
        <v>47</v>
      </c>
      <c r="E27" s="10">
        <f t="shared" si="0"/>
        <v>0.66666666666666663</v>
      </c>
      <c r="F27" s="11" t="s">
        <v>67</v>
      </c>
      <c r="G27" s="10" t="s">
        <v>67</v>
      </c>
      <c r="H27" s="11">
        <v>1</v>
      </c>
      <c r="I27" s="10">
        <v>0.5</v>
      </c>
      <c r="J27" s="11">
        <v>0</v>
      </c>
      <c r="K27" s="27" t="s">
        <v>10</v>
      </c>
      <c r="L27" s="26">
        <v>1.0174000000000001</v>
      </c>
      <c r="M27" t="s">
        <v>207</v>
      </c>
      <c r="N27">
        <v>4</v>
      </c>
      <c r="O27">
        <v>6</v>
      </c>
      <c r="P27" t="s">
        <v>208</v>
      </c>
    </row>
  </sheetData>
  <phoneticPr fontId="5" type="noConversion"/>
  <dataValidations count="1">
    <dataValidation type="list" allowBlank="1" showInputMessage="1" showErrorMessage="1" sqref="K2:K27" xr:uid="{60393FF6-AED1-488C-99C2-B3D159BF5D1D}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N2"/>
  <sheetViews>
    <sheetView workbookViewId="0">
      <selection activeCell="B2" sqref="B2"/>
    </sheetView>
  </sheetViews>
  <sheetFormatPr defaultRowHeight="15" x14ac:dyDescent="0.25"/>
  <cols>
    <col min="2" max="2" width="9.85546875" bestFit="1" customWidth="1"/>
    <col min="3" max="3" width="13.28515625" bestFit="1" customWidth="1"/>
    <col min="4" max="4" width="13.140625" customWidth="1"/>
    <col min="7" max="7" width="15.5703125" bestFit="1" customWidth="1"/>
    <col min="8" max="8" width="13.5703125" bestFit="1" customWidth="1"/>
    <col min="11" max="11" width="9.85546875" bestFit="1" customWidth="1"/>
  </cols>
  <sheetData>
    <row r="1" spans="1:14" x14ac:dyDescent="0.25">
      <c r="A1" s="7" t="s">
        <v>47</v>
      </c>
      <c r="B1" s="7" t="s">
        <v>145</v>
      </c>
      <c r="C1" s="7" t="s">
        <v>112</v>
      </c>
      <c r="D1" s="7" t="s">
        <v>70</v>
      </c>
      <c r="E1" s="7" t="s">
        <v>33</v>
      </c>
      <c r="F1" s="7" t="s">
        <v>46</v>
      </c>
      <c r="G1" s="7" t="s">
        <v>43</v>
      </c>
      <c r="H1" s="7" t="s">
        <v>54</v>
      </c>
      <c r="I1" s="7" t="s">
        <v>14</v>
      </c>
      <c r="J1" s="7" t="s">
        <v>176</v>
      </c>
      <c r="K1" s="7" t="s">
        <v>181</v>
      </c>
      <c r="L1" s="7" t="s">
        <v>204</v>
      </c>
      <c r="M1" s="7" t="s">
        <v>205</v>
      </c>
    </row>
    <row r="2" spans="1:14" ht="21.75" thickBot="1" x14ac:dyDescent="0.3">
      <c r="A2" s="16">
        <v>197</v>
      </c>
      <c r="B2" s="11">
        <v>8</v>
      </c>
      <c r="C2" s="10">
        <v>5</v>
      </c>
      <c r="D2" s="11" t="s">
        <v>116</v>
      </c>
      <c r="E2" s="10" t="s">
        <v>67</v>
      </c>
      <c r="F2" s="10" t="s">
        <v>67</v>
      </c>
      <c r="G2" s="10">
        <v>1</v>
      </c>
      <c r="H2" s="11">
        <v>0</v>
      </c>
      <c r="I2" s="1" t="s">
        <v>9</v>
      </c>
      <c r="J2" s="26">
        <v>0.99829999999999997</v>
      </c>
      <c r="K2" t="s">
        <v>207</v>
      </c>
      <c r="L2">
        <v>4.9000000000000004</v>
      </c>
      <c r="M2">
        <v>7</v>
      </c>
      <c r="N2" t="s">
        <v>203</v>
      </c>
    </row>
  </sheetData>
  <dataValidations disablePrompts="1" count="1">
    <dataValidation type="list" allowBlank="1" showInputMessage="1" showErrorMessage="1" sqref="I2" xr:uid="{0619E439-B0C1-4DF7-B068-5454CAE428A1}">
      <formula1>"Yes,No"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R4"/>
  <sheetViews>
    <sheetView zoomScale="160" zoomScaleNormal="160" workbookViewId="0">
      <selection activeCell="B2" sqref="B2"/>
    </sheetView>
  </sheetViews>
  <sheetFormatPr defaultRowHeight="15" x14ac:dyDescent="0.25"/>
  <cols>
    <col min="2" max="2" width="9.85546875" bestFit="1" customWidth="1"/>
    <col min="3" max="3" width="13.28515625" bestFit="1" customWidth="1"/>
    <col min="4" max="5" width="13.28515625" customWidth="1"/>
    <col min="9" max="9" width="15.5703125" bestFit="1" customWidth="1"/>
    <col min="10" max="10" width="13.5703125" bestFit="1" customWidth="1"/>
    <col min="13" max="13" width="18.140625" customWidth="1"/>
  </cols>
  <sheetData>
    <row r="1" spans="1:18" ht="15.75" thickBot="1" x14ac:dyDescent="0.3">
      <c r="A1" s="7" t="s">
        <v>47</v>
      </c>
      <c r="B1" s="7" t="s">
        <v>145</v>
      </c>
      <c r="C1" s="7" t="s">
        <v>112</v>
      </c>
      <c r="D1" s="7" t="s">
        <v>70</v>
      </c>
      <c r="E1" s="7" t="s">
        <v>166</v>
      </c>
      <c r="F1" s="7" t="s">
        <v>113</v>
      </c>
      <c r="G1" s="7" t="s">
        <v>33</v>
      </c>
      <c r="H1" s="7" t="s">
        <v>46</v>
      </c>
      <c r="I1" s="7" t="s">
        <v>43</v>
      </c>
      <c r="J1" s="7" t="s">
        <v>54</v>
      </c>
      <c r="K1" s="7" t="s">
        <v>14</v>
      </c>
      <c r="L1" s="7" t="s">
        <v>176</v>
      </c>
      <c r="M1" s="7" t="s">
        <v>181</v>
      </c>
      <c r="N1" s="2" t="s">
        <v>204</v>
      </c>
      <c r="O1" s="2" t="s">
        <v>205</v>
      </c>
    </row>
    <row r="2" spans="1:18" ht="34.5" thickBot="1" x14ac:dyDescent="0.3">
      <c r="A2" s="19">
        <v>190</v>
      </c>
      <c r="B2" s="21">
        <v>20</v>
      </c>
      <c r="C2" s="20">
        <v>5</v>
      </c>
      <c r="D2" s="21" t="s">
        <v>165</v>
      </c>
      <c r="E2" s="21">
        <v>5.0000000000000001E-3</v>
      </c>
      <c r="F2" s="21">
        <v>0.1</v>
      </c>
      <c r="G2" s="19" t="s">
        <v>67</v>
      </c>
      <c r="H2" s="21" t="s">
        <v>67</v>
      </c>
      <c r="I2" s="11">
        <v>1</v>
      </c>
      <c r="J2" s="10">
        <v>0</v>
      </c>
      <c r="K2" s="1" t="s">
        <v>9</v>
      </c>
      <c r="L2">
        <v>0.99829999999999997</v>
      </c>
      <c r="M2" t="s">
        <v>207</v>
      </c>
      <c r="N2">
        <v>4</v>
      </c>
      <c r="O2">
        <v>20</v>
      </c>
      <c r="R2">
        <f>28+25+9</f>
        <v>62</v>
      </c>
    </row>
    <row r="3" spans="1:18" ht="34.5" thickBot="1" x14ac:dyDescent="0.3">
      <c r="A3" s="20">
        <v>191</v>
      </c>
      <c r="B3" s="21">
        <v>20</v>
      </c>
      <c r="C3" s="20">
        <v>5</v>
      </c>
      <c r="D3" s="21" t="s">
        <v>164</v>
      </c>
      <c r="E3" s="21">
        <v>5.0000000000000001E-3</v>
      </c>
      <c r="F3" s="21">
        <v>1</v>
      </c>
      <c r="G3" s="19" t="s">
        <v>67</v>
      </c>
      <c r="H3" s="21" t="s">
        <v>67</v>
      </c>
      <c r="I3" s="11">
        <v>1</v>
      </c>
      <c r="J3" s="10">
        <v>0</v>
      </c>
      <c r="K3" s="1" t="s">
        <v>9</v>
      </c>
      <c r="L3">
        <v>0.99829999999999997</v>
      </c>
      <c r="M3" t="s">
        <v>207</v>
      </c>
      <c r="N3">
        <v>4</v>
      </c>
      <c r="O3">
        <v>20</v>
      </c>
      <c r="R3" t="s">
        <v>202</v>
      </c>
    </row>
    <row r="4" spans="1:18" ht="57" thickBot="1" x14ac:dyDescent="0.3">
      <c r="A4" s="19">
        <v>192</v>
      </c>
      <c r="B4" s="21">
        <v>20</v>
      </c>
      <c r="C4" s="20">
        <v>5</v>
      </c>
      <c r="D4" s="21" t="s">
        <v>115</v>
      </c>
      <c r="E4" s="21">
        <v>5.0000000000000001E-3</v>
      </c>
      <c r="F4" s="21"/>
      <c r="G4" s="19" t="s">
        <v>67</v>
      </c>
      <c r="H4" s="21" t="s">
        <v>67</v>
      </c>
      <c r="I4" s="11">
        <v>1</v>
      </c>
      <c r="J4" s="10">
        <v>0</v>
      </c>
      <c r="K4" s="22" t="s">
        <v>10</v>
      </c>
      <c r="L4">
        <v>0.99829999999999997</v>
      </c>
      <c r="M4" t="s">
        <v>207</v>
      </c>
      <c r="R4" s="22" t="s">
        <v>114</v>
      </c>
    </row>
  </sheetData>
  <dataValidations count="1">
    <dataValidation type="list" allowBlank="1" showInputMessage="1" showErrorMessage="1" sqref="K2:K4" xr:uid="{6E4A2F0F-2E1A-429D-B712-1670F91679ED}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N12"/>
  <sheetViews>
    <sheetView workbookViewId="0">
      <selection activeCell="B2" sqref="B2"/>
    </sheetView>
  </sheetViews>
  <sheetFormatPr defaultRowHeight="15" x14ac:dyDescent="0.25"/>
  <cols>
    <col min="2" max="2" width="9.85546875" bestFit="1" customWidth="1"/>
    <col min="3" max="4" width="12.140625" bestFit="1" customWidth="1"/>
    <col min="5" max="5" width="9.5703125" customWidth="1"/>
    <col min="7" max="7" width="15.5703125" bestFit="1" customWidth="1"/>
    <col min="8" max="8" width="13.5703125" bestFit="1" customWidth="1"/>
  </cols>
  <sheetData>
    <row r="1" spans="1:14" ht="15.75" thickBot="1" x14ac:dyDescent="0.3">
      <c r="A1" s="7" t="s">
        <v>47</v>
      </c>
      <c r="B1" s="7" t="s">
        <v>145</v>
      </c>
      <c r="C1" s="7" t="s">
        <v>71</v>
      </c>
      <c r="D1" s="7" t="s">
        <v>70</v>
      </c>
      <c r="E1" s="7" t="s">
        <v>33</v>
      </c>
      <c r="F1" s="7" t="s">
        <v>46</v>
      </c>
      <c r="G1" s="7" t="s">
        <v>43</v>
      </c>
      <c r="H1" s="7" t="s">
        <v>54</v>
      </c>
      <c r="I1" s="7" t="s">
        <v>14</v>
      </c>
      <c r="J1" s="7" t="s">
        <v>176</v>
      </c>
      <c r="K1" s="7" t="s">
        <v>181</v>
      </c>
      <c r="L1" s="2" t="s">
        <v>204</v>
      </c>
      <c r="M1" s="2" t="s">
        <v>205</v>
      </c>
      <c r="N1" s="2" t="s">
        <v>206</v>
      </c>
    </row>
    <row r="2" spans="1:14" ht="30.6" customHeight="1" thickBot="1" x14ac:dyDescent="0.3">
      <c r="A2" s="18">
        <v>180</v>
      </c>
      <c r="B2" s="11">
        <v>50</v>
      </c>
      <c r="C2" s="10">
        <v>5</v>
      </c>
      <c r="D2" s="10" t="s">
        <v>108</v>
      </c>
      <c r="E2" s="11" t="s">
        <v>67</v>
      </c>
      <c r="F2" s="11" t="s">
        <v>67</v>
      </c>
      <c r="G2" s="11">
        <v>1</v>
      </c>
      <c r="H2" s="10">
        <v>0</v>
      </c>
      <c r="I2" s="1" t="s">
        <v>9</v>
      </c>
      <c r="J2" s="26">
        <v>0.99829999999999997</v>
      </c>
      <c r="K2" t="s">
        <v>207</v>
      </c>
      <c r="L2">
        <v>4</v>
      </c>
      <c r="M2">
        <v>50</v>
      </c>
      <c r="N2" t="s">
        <v>213</v>
      </c>
    </row>
    <row r="3" spans="1:14" ht="38.450000000000003" customHeight="1" thickBot="1" x14ac:dyDescent="0.3">
      <c r="A3" s="17">
        <v>181</v>
      </c>
      <c r="B3" s="11">
        <v>50</v>
      </c>
      <c r="C3" s="10">
        <v>5</v>
      </c>
      <c r="D3" s="10" t="s">
        <v>108</v>
      </c>
      <c r="E3" s="11" t="s">
        <v>67</v>
      </c>
      <c r="F3" s="11" t="s">
        <v>67</v>
      </c>
      <c r="G3" s="11">
        <v>0.5</v>
      </c>
      <c r="H3" s="10">
        <v>0</v>
      </c>
      <c r="I3" s="1" t="s">
        <v>9</v>
      </c>
      <c r="J3" s="26">
        <v>1.0174000000000001</v>
      </c>
      <c r="K3" t="s">
        <v>207</v>
      </c>
      <c r="L3">
        <v>4</v>
      </c>
      <c r="M3">
        <v>50</v>
      </c>
      <c r="N3" t="s">
        <v>213</v>
      </c>
    </row>
    <row r="4" spans="1:14" ht="44.45" customHeight="1" thickBot="1" x14ac:dyDescent="0.3">
      <c r="A4" s="18">
        <v>184</v>
      </c>
      <c r="B4" s="11">
        <v>50</v>
      </c>
      <c r="C4" s="10">
        <v>5</v>
      </c>
      <c r="D4" s="10" t="s">
        <v>163</v>
      </c>
      <c r="E4" s="11" t="s">
        <v>67</v>
      </c>
      <c r="F4" s="11" t="s">
        <v>67</v>
      </c>
      <c r="G4" s="11">
        <v>1</v>
      </c>
      <c r="H4" s="10">
        <v>0</v>
      </c>
      <c r="I4" s="1" t="s">
        <v>9</v>
      </c>
      <c r="J4" s="26">
        <v>0.99829999999999997</v>
      </c>
      <c r="K4" t="s">
        <v>207</v>
      </c>
      <c r="L4">
        <v>4</v>
      </c>
      <c r="M4">
        <v>50</v>
      </c>
      <c r="N4" t="s">
        <v>213</v>
      </c>
    </row>
    <row r="5" spans="1:14" ht="36" customHeight="1" thickBot="1" x14ac:dyDescent="0.3">
      <c r="A5" s="17">
        <v>185</v>
      </c>
      <c r="B5" s="11">
        <v>50</v>
      </c>
      <c r="C5" s="10">
        <v>5</v>
      </c>
      <c r="D5" s="10" t="s">
        <v>163</v>
      </c>
      <c r="E5" s="11" t="s">
        <v>67</v>
      </c>
      <c r="F5" s="11" t="s">
        <v>67</v>
      </c>
      <c r="G5" s="11">
        <v>0.5</v>
      </c>
      <c r="H5" s="10">
        <v>0</v>
      </c>
      <c r="I5" s="1" t="s">
        <v>9</v>
      </c>
      <c r="J5" s="26">
        <v>1.0174000000000001</v>
      </c>
      <c r="K5" t="s">
        <v>207</v>
      </c>
      <c r="L5">
        <v>4</v>
      </c>
      <c r="M5">
        <v>50</v>
      </c>
      <c r="N5" t="s">
        <v>213</v>
      </c>
    </row>
    <row r="6" spans="1:14" ht="21.75" thickBot="1" x14ac:dyDescent="0.3">
      <c r="A6" s="18" t="s">
        <v>102</v>
      </c>
      <c r="B6" s="11">
        <v>25</v>
      </c>
      <c r="C6" s="10">
        <v>5</v>
      </c>
      <c r="D6" s="10" t="s">
        <v>109</v>
      </c>
      <c r="E6" s="11" t="s">
        <v>67</v>
      </c>
      <c r="F6" s="11" t="s">
        <v>67</v>
      </c>
      <c r="G6" s="11">
        <v>1</v>
      </c>
      <c r="H6" s="10">
        <v>0</v>
      </c>
      <c r="I6" s="1" t="s">
        <v>9</v>
      </c>
      <c r="J6" s="26">
        <v>0.99829999999999997</v>
      </c>
      <c r="K6" t="s">
        <v>207</v>
      </c>
      <c r="L6">
        <v>4</v>
      </c>
      <c r="M6">
        <v>25</v>
      </c>
      <c r="N6">
        <v>5</v>
      </c>
    </row>
    <row r="7" spans="1:14" ht="21.75" thickBot="1" x14ac:dyDescent="0.3">
      <c r="A7" s="18" t="s">
        <v>103</v>
      </c>
      <c r="B7" s="11">
        <v>25</v>
      </c>
      <c r="C7" s="10">
        <v>5</v>
      </c>
      <c r="D7" s="10" t="s">
        <v>110</v>
      </c>
      <c r="E7" s="11" t="s">
        <v>67</v>
      </c>
      <c r="F7" s="11" t="s">
        <v>67</v>
      </c>
      <c r="G7" s="11">
        <v>1</v>
      </c>
      <c r="H7" s="10">
        <v>0</v>
      </c>
      <c r="I7" s="1" t="s">
        <v>9</v>
      </c>
      <c r="J7" s="26">
        <v>0.99829999999999997</v>
      </c>
      <c r="K7" t="s">
        <v>207</v>
      </c>
      <c r="L7">
        <v>4</v>
      </c>
      <c r="M7">
        <v>25</v>
      </c>
      <c r="N7">
        <v>5</v>
      </c>
    </row>
    <row r="8" spans="1:14" ht="21.75" thickBot="1" x14ac:dyDescent="0.3">
      <c r="A8" s="18" t="s">
        <v>104</v>
      </c>
      <c r="B8" s="11">
        <v>25</v>
      </c>
      <c r="C8" s="10">
        <v>5</v>
      </c>
      <c r="D8" s="10" t="s">
        <v>111</v>
      </c>
      <c r="E8" s="11" t="s">
        <v>67</v>
      </c>
      <c r="F8" s="11" t="s">
        <v>67</v>
      </c>
      <c r="G8" s="11">
        <v>1</v>
      </c>
      <c r="H8" s="10">
        <v>0</v>
      </c>
      <c r="I8" s="1" t="s">
        <v>9</v>
      </c>
      <c r="J8" s="26">
        <v>0.99829999999999997</v>
      </c>
      <c r="K8" t="s">
        <v>207</v>
      </c>
      <c r="L8">
        <v>4</v>
      </c>
      <c r="M8">
        <v>25</v>
      </c>
      <c r="N8">
        <v>5</v>
      </c>
    </row>
    <row r="9" spans="1:14" ht="21.75" thickBot="1" x14ac:dyDescent="0.3">
      <c r="A9" s="17" t="s">
        <v>105</v>
      </c>
      <c r="B9" s="11">
        <v>25</v>
      </c>
      <c r="C9" s="10">
        <v>5</v>
      </c>
      <c r="D9" s="10" t="s">
        <v>109</v>
      </c>
      <c r="E9" s="11" t="s">
        <v>67</v>
      </c>
      <c r="F9" s="11" t="s">
        <v>67</v>
      </c>
      <c r="G9" s="11">
        <v>0.5</v>
      </c>
      <c r="H9" s="10">
        <v>0</v>
      </c>
      <c r="I9" s="1" t="s">
        <v>9</v>
      </c>
      <c r="J9" s="26">
        <v>1.0174000000000001</v>
      </c>
      <c r="K9" t="s">
        <v>207</v>
      </c>
      <c r="L9">
        <v>4</v>
      </c>
      <c r="M9">
        <v>25</v>
      </c>
      <c r="N9">
        <v>5</v>
      </c>
    </row>
    <row r="10" spans="1:14" ht="21.75" thickBot="1" x14ac:dyDescent="0.3">
      <c r="A10" s="17" t="s">
        <v>106</v>
      </c>
      <c r="B10" s="11">
        <v>25</v>
      </c>
      <c r="C10" s="10">
        <v>5</v>
      </c>
      <c r="D10" s="10" t="s">
        <v>110</v>
      </c>
      <c r="E10" s="11" t="s">
        <v>67</v>
      </c>
      <c r="F10" s="11" t="s">
        <v>67</v>
      </c>
      <c r="G10" s="11">
        <v>0.5</v>
      </c>
      <c r="H10" s="10">
        <v>0</v>
      </c>
      <c r="I10" s="1" t="s">
        <v>9</v>
      </c>
      <c r="J10" s="26">
        <v>1.0174000000000001</v>
      </c>
      <c r="K10" t="s">
        <v>207</v>
      </c>
      <c r="L10">
        <v>4</v>
      </c>
      <c r="M10">
        <v>25</v>
      </c>
      <c r="N10">
        <v>5</v>
      </c>
    </row>
    <row r="11" spans="1:14" ht="21.75" thickBot="1" x14ac:dyDescent="0.3">
      <c r="A11" s="17" t="s">
        <v>107</v>
      </c>
      <c r="B11" s="11">
        <v>25</v>
      </c>
      <c r="C11" s="10">
        <v>5</v>
      </c>
      <c r="D11" s="10" t="s">
        <v>111</v>
      </c>
      <c r="E11" s="11" t="s">
        <v>67</v>
      </c>
      <c r="F11" s="11" t="s">
        <v>67</v>
      </c>
      <c r="G11" s="11">
        <v>0.5</v>
      </c>
      <c r="H11" s="10">
        <v>0</v>
      </c>
      <c r="I11" s="1" t="s">
        <v>9</v>
      </c>
      <c r="J11" s="26">
        <v>1.0174000000000001</v>
      </c>
      <c r="K11" t="s">
        <v>207</v>
      </c>
      <c r="L11">
        <v>4</v>
      </c>
      <c r="M11">
        <v>25</v>
      </c>
      <c r="N11">
        <v>5</v>
      </c>
    </row>
    <row r="12" spans="1:14" ht="15.75" thickBot="1" x14ac:dyDescent="0.3">
      <c r="B12" s="11"/>
    </row>
  </sheetData>
  <dataValidations count="1">
    <dataValidation type="list" allowBlank="1" showInputMessage="1" showErrorMessage="1" sqref="I2:I11" xr:uid="{FD58C5B0-E4AC-449B-9DBB-9D6A74B87B94}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N4"/>
  <sheetViews>
    <sheetView workbookViewId="0">
      <selection activeCell="B2" sqref="B2"/>
    </sheetView>
  </sheetViews>
  <sheetFormatPr defaultRowHeight="15" x14ac:dyDescent="0.25"/>
  <cols>
    <col min="2" max="2" width="9.85546875" bestFit="1" customWidth="1"/>
    <col min="3" max="3" width="13.28515625" bestFit="1" customWidth="1"/>
    <col min="7" max="7" width="15.5703125" bestFit="1" customWidth="1"/>
    <col min="8" max="8" width="13.5703125" bestFit="1" customWidth="1"/>
    <col min="11" max="11" width="23.42578125" customWidth="1"/>
  </cols>
  <sheetData>
    <row r="1" spans="1:14" x14ac:dyDescent="0.25">
      <c r="A1" s="7" t="s">
        <v>47</v>
      </c>
      <c r="B1" s="7" t="s">
        <v>145</v>
      </c>
      <c r="C1" s="7" t="s">
        <v>112</v>
      </c>
      <c r="D1" s="7" t="s">
        <v>70</v>
      </c>
      <c r="E1" s="7" t="s">
        <v>33</v>
      </c>
      <c r="F1" s="7" t="s">
        <v>46</v>
      </c>
      <c r="G1" s="7" t="s">
        <v>43</v>
      </c>
      <c r="H1" s="7" t="s">
        <v>54</v>
      </c>
      <c r="I1" s="7" t="s">
        <v>14</v>
      </c>
      <c r="J1" s="7" t="s">
        <v>176</v>
      </c>
      <c r="K1" s="7" t="s">
        <v>181</v>
      </c>
      <c r="L1" s="7" t="s">
        <v>204</v>
      </c>
      <c r="M1" s="7" t="s">
        <v>205</v>
      </c>
      <c r="N1" s="2" t="s">
        <v>206</v>
      </c>
    </row>
    <row r="2" spans="1:14" ht="15.75" thickBot="1" x14ac:dyDescent="0.3">
      <c r="A2" s="10" t="s">
        <v>117</v>
      </c>
      <c r="B2" s="11">
        <v>40</v>
      </c>
      <c r="C2" s="10">
        <v>5</v>
      </c>
      <c r="D2" s="11" t="s">
        <v>119</v>
      </c>
      <c r="E2" s="10">
        <v>1</v>
      </c>
      <c r="F2" s="11">
        <v>14</v>
      </c>
      <c r="G2" s="23">
        <v>0.05</v>
      </c>
      <c r="H2" s="11">
        <v>0</v>
      </c>
      <c r="I2" s="1" t="s">
        <v>9</v>
      </c>
      <c r="J2">
        <v>1.0575000000000001</v>
      </c>
      <c r="K2" t="s">
        <v>209</v>
      </c>
      <c r="L2">
        <v>4</v>
      </c>
      <c r="M2">
        <v>40</v>
      </c>
      <c r="N2" t="s">
        <v>214</v>
      </c>
    </row>
    <row r="3" spans="1:14" ht="15.75" thickBot="1" x14ac:dyDescent="0.3">
      <c r="A3" s="10" t="s">
        <v>118</v>
      </c>
      <c r="B3" s="11">
        <v>40</v>
      </c>
      <c r="C3" s="10">
        <v>5</v>
      </c>
      <c r="D3" s="11" t="s">
        <v>119</v>
      </c>
      <c r="E3" s="10">
        <v>1</v>
      </c>
      <c r="F3" s="11">
        <v>3</v>
      </c>
      <c r="G3" s="23">
        <v>0.05</v>
      </c>
      <c r="H3" s="11">
        <v>0</v>
      </c>
      <c r="I3" s="1" t="s">
        <v>9</v>
      </c>
      <c r="J3">
        <v>1.0575000000000001</v>
      </c>
      <c r="K3" t="s">
        <v>209</v>
      </c>
      <c r="L3">
        <v>4</v>
      </c>
      <c r="M3">
        <v>40</v>
      </c>
      <c r="N3" t="s">
        <v>214</v>
      </c>
    </row>
    <row r="4" spans="1:14" ht="15.75" thickBot="1" x14ac:dyDescent="0.3">
      <c r="D4" s="11"/>
    </row>
  </sheetData>
  <phoneticPr fontId="5" type="noConversion"/>
  <dataValidations count="1">
    <dataValidation type="list" allowBlank="1" showInputMessage="1" showErrorMessage="1" sqref="I2:I3" xr:uid="{355761A0-A685-411B-B274-018E70EB7AEF}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P21"/>
  <sheetViews>
    <sheetView workbookViewId="0">
      <selection activeCell="B2" sqref="B2"/>
    </sheetView>
  </sheetViews>
  <sheetFormatPr defaultRowHeight="15" x14ac:dyDescent="0.25"/>
  <cols>
    <col min="2" max="2" width="9.85546875" bestFit="1" customWidth="1"/>
    <col min="3" max="3" width="12.140625" bestFit="1" customWidth="1"/>
    <col min="4" max="5" width="14.7109375" bestFit="1" customWidth="1"/>
    <col min="6" max="6" width="22.5703125" bestFit="1" customWidth="1"/>
    <col min="9" max="9" width="15.5703125" bestFit="1" customWidth="1"/>
    <col min="10" max="10" width="13.5703125" bestFit="1" customWidth="1"/>
    <col min="13" max="13" width="21" bestFit="1" customWidth="1"/>
    <col min="14" max="14" width="9.85546875" bestFit="1" customWidth="1"/>
  </cols>
  <sheetData>
    <row r="1" spans="1:16" ht="15.75" thickBot="1" x14ac:dyDescent="0.3">
      <c r="A1" s="2" t="s">
        <v>47</v>
      </c>
      <c r="B1" s="2" t="s">
        <v>145</v>
      </c>
      <c r="C1" s="2" t="s">
        <v>59</v>
      </c>
      <c r="D1" s="2" t="s">
        <v>56</v>
      </c>
      <c r="E1" s="2" t="s">
        <v>41</v>
      </c>
      <c r="F1" s="2" t="s">
        <v>129</v>
      </c>
      <c r="G1" s="2" t="s">
        <v>33</v>
      </c>
      <c r="H1" s="2" t="s">
        <v>46</v>
      </c>
      <c r="I1" s="2" t="s">
        <v>43</v>
      </c>
      <c r="J1" s="2" t="s">
        <v>54</v>
      </c>
      <c r="K1" s="2" t="s">
        <v>14</v>
      </c>
      <c r="L1" s="2" t="s">
        <v>176</v>
      </c>
      <c r="M1" s="2" t="s">
        <v>178</v>
      </c>
      <c r="N1" s="7" t="s">
        <v>181</v>
      </c>
      <c r="O1" s="2" t="s">
        <v>204</v>
      </c>
      <c r="P1" s="2" t="s">
        <v>205</v>
      </c>
    </row>
    <row r="2" spans="1:16" ht="15.75" thickBot="1" x14ac:dyDescent="0.3">
      <c r="A2" s="10">
        <v>206</v>
      </c>
      <c r="B2" s="8">
        <v>8</v>
      </c>
      <c r="C2" s="10">
        <v>5</v>
      </c>
      <c r="D2" s="11">
        <v>0.43</v>
      </c>
      <c r="E2" s="10" t="s">
        <v>120</v>
      </c>
      <c r="F2" s="11" t="s">
        <v>180</v>
      </c>
      <c r="G2" s="19" t="s">
        <v>67</v>
      </c>
      <c r="H2" s="11" t="s">
        <v>67</v>
      </c>
      <c r="I2" s="19">
        <v>1</v>
      </c>
      <c r="J2" s="11">
        <v>0</v>
      </c>
      <c r="K2" s="1" t="s">
        <v>10</v>
      </c>
      <c r="L2" s="26">
        <v>0.99829999999999997</v>
      </c>
      <c r="M2" t="s">
        <v>179</v>
      </c>
      <c r="N2" t="s">
        <v>207</v>
      </c>
      <c r="O2">
        <v>4</v>
      </c>
      <c r="P2">
        <v>8</v>
      </c>
    </row>
    <row r="3" spans="1:16" ht="15.75" thickBot="1" x14ac:dyDescent="0.3">
      <c r="A3" s="10">
        <v>207</v>
      </c>
      <c r="B3" s="8">
        <v>8</v>
      </c>
      <c r="C3" s="10">
        <v>5</v>
      </c>
      <c r="D3" s="11">
        <v>0.43</v>
      </c>
      <c r="E3" s="10" t="s">
        <v>121</v>
      </c>
      <c r="F3" s="11" t="s">
        <v>130</v>
      </c>
      <c r="G3" s="19" t="s">
        <v>67</v>
      </c>
      <c r="H3" s="11" t="s">
        <v>67</v>
      </c>
      <c r="I3" s="19">
        <v>1</v>
      </c>
      <c r="J3" s="11">
        <v>0</v>
      </c>
      <c r="K3" s="1" t="s">
        <v>10</v>
      </c>
      <c r="L3" s="26">
        <v>0.99829999999999997</v>
      </c>
      <c r="M3" t="s">
        <v>179</v>
      </c>
      <c r="N3" t="s">
        <v>207</v>
      </c>
      <c r="O3">
        <v>4</v>
      </c>
      <c r="P3">
        <v>8</v>
      </c>
    </row>
    <row r="4" spans="1:16" ht="15.75" thickBot="1" x14ac:dyDescent="0.3">
      <c r="A4" s="10">
        <v>208</v>
      </c>
      <c r="B4" s="8">
        <v>8</v>
      </c>
      <c r="C4" s="10">
        <v>5</v>
      </c>
      <c r="D4" s="11">
        <v>0.43</v>
      </c>
      <c r="E4" s="10" t="s">
        <v>122</v>
      </c>
      <c r="F4" s="11" t="s">
        <v>131</v>
      </c>
      <c r="G4" s="19" t="s">
        <v>67</v>
      </c>
      <c r="H4" s="11" t="s">
        <v>67</v>
      </c>
      <c r="I4" s="19">
        <v>1</v>
      </c>
      <c r="J4" s="11">
        <v>0</v>
      </c>
      <c r="K4" s="1" t="s">
        <v>10</v>
      </c>
      <c r="L4" s="26">
        <v>0.99829999999999997</v>
      </c>
      <c r="M4" t="s">
        <v>179</v>
      </c>
      <c r="N4" t="s">
        <v>207</v>
      </c>
      <c r="O4">
        <v>4</v>
      </c>
      <c r="P4">
        <v>8</v>
      </c>
    </row>
    <row r="5" spans="1:16" ht="15.75" thickBot="1" x14ac:dyDescent="0.3">
      <c r="A5" s="10">
        <v>209</v>
      </c>
      <c r="B5" s="8">
        <v>8</v>
      </c>
      <c r="C5" s="10">
        <v>5</v>
      </c>
      <c r="D5" s="11">
        <v>0.43</v>
      </c>
      <c r="E5" s="10" t="s">
        <v>123</v>
      </c>
      <c r="F5" s="11" t="s">
        <v>132</v>
      </c>
      <c r="G5" s="19" t="s">
        <v>67</v>
      </c>
      <c r="H5" s="11" t="s">
        <v>67</v>
      </c>
      <c r="I5" s="19">
        <v>1</v>
      </c>
      <c r="J5" s="11">
        <v>0</v>
      </c>
      <c r="K5" s="1" t="s">
        <v>10</v>
      </c>
      <c r="L5" s="26">
        <v>0.99829999999999997</v>
      </c>
      <c r="M5" t="s">
        <v>179</v>
      </c>
      <c r="N5" t="s">
        <v>207</v>
      </c>
      <c r="O5">
        <v>4</v>
      </c>
      <c r="P5">
        <v>8</v>
      </c>
    </row>
    <row r="6" spans="1:16" ht="15.75" thickBot="1" x14ac:dyDescent="0.3">
      <c r="A6" s="10">
        <v>210</v>
      </c>
      <c r="B6" s="8">
        <v>8</v>
      </c>
      <c r="C6" s="10">
        <v>5</v>
      </c>
      <c r="D6" s="11">
        <v>0.43</v>
      </c>
      <c r="E6" s="10" t="s">
        <v>124</v>
      </c>
      <c r="F6" s="11" t="s">
        <v>133</v>
      </c>
      <c r="G6" s="19" t="s">
        <v>67</v>
      </c>
      <c r="H6" s="11" t="s">
        <v>67</v>
      </c>
      <c r="I6" s="19">
        <v>1</v>
      </c>
      <c r="J6" s="11">
        <v>0</v>
      </c>
      <c r="K6" s="1" t="s">
        <v>10</v>
      </c>
      <c r="L6" s="26">
        <v>0.99829999999999997</v>
      </c>
      <c r="M6" t="s">
        <v>179</v>
      </c>
      <c r="N6" t="s">
        <v>207</v>
      </c>
      <c r="O6">
        <v>4</v>
      </c>
      <c r="P6">
        <v>8</v>
      </c>
    </row>
    <row r="7" spans="1:16" ht="15.75" thickBot="1" x14ac:dyDescent="0.3">
      <c r="A7" s="10">
        <v>211</v>
      </c>
      <c r="B7" s="8">
        <v>8</v>
      </c>
      <c r="C7" s="10">
        <v>5</v>
      </c>
      <c r="D7" s="11">
        <v>0.43</v>
      </c>
      <c r="E7" s="10" t="s">
        <v>169</v>
      </c>
      <c r="F7" s="11" t="s">
        <v>134</v>
      </c>
      <c r="G7" s="19" t="s">
        <v>67</v>
      </c>
      <c r="H7" s="11" t="s">
        <v>67</v>
      </c>
      <c r="I7" s="19">
        <v>1</v>
      </c>
      <c r="J7" s="11">
        <v>0</v>
      </c>
      <c r="K7" s="1" t="s">
        <v>10</v>
      </c>
      <c r="L7" s="26">
        <v>0.99829999999999997</v>
      </c>
      <c r="M7" t="s">
        <v>179</v>
      </c>
      <c r="N7" t="s">
        <v>207</v>
      </c>
      <c r="O7">
        <v>4</v>
      </c>
      <c r="P7">
        <v>8</v>
      </c>
    </row>
    <row r="8" spans="1:16" ht="15.75" thickBot="1" x14ac:dyDescent="0.3">
      <c r="A8" s="10">
        <v>212</v>
      </c>
      <c r="B8" s="8">
        <v>8</v>
      </c>
      <c r="C8" s="10">
        <v>5</v>
      </c>
      <c r="D8" s="11">
        <v>0.43</v>
      </c>
      <c r="E8" s="10" t="s">
        <v>125</v>
      </c>
      <c r="F8" s="11" t="s">
        <v>177</v>
      </c>
      <c r="G8" s="19" t="s">
        <v>67</v>
      </c>
      <c r="H8" s="11" t="s">
        <v>67</v>
      </c>
      <c r="I8" s="19">
        <v>1</v>
      </c>
      <c r="J8" s="11">
        <v>0</v>
      </c>
      <c r="K8" s="1" t="s">
        <v>10</v>
      </c>
      <c r="L8" s="26">
        <v>0.99829999999999997</v>
      </c>
      <c r="M8" t="s">
        <v>179</v>
      </c>
      <c r="N8" t="s">
        <v>207</v>
      </c>
      <c r="O8">
        <v>4</v>
      </c>
      <c r="P8">
        <v>8</v>
      </c>
    </row>
    <row r="9" spans="1:16" ht="15.75" thickBot="1" x14ac:dyDescent="0.3">
      <c r="A9" s="10">
        <v>213</v>
      </c>
      <c r="B9" s="8">
        <v>8</v>
      </c>
      <c r="C9" s="10">
        <v>5</v>
      </c>
      <c r="D9" s="11">
        <v>0.43</v>
      </c>
      <c r="E9" s="10" t="s">
        <v>126</v>
      </c>
      <c r="F9" s="11" t="s">
        <v>136</v>
      </c>
      <c r="G9" s="19" t="s">
        <v>67</v>
      </c>
      <c r="H9" s="11" t="s">
        <v>67</v>
      </c>
      <c r="I9" s="19">
        <v>1</v>
      </c>
      <c r="J9" s="11">
        <v>0</v>
      </c>
      <c r="K9" s="1" t="s">
        <v>10</v>
      </c>
      <c r="L9" s="26">
        <v>0.99829999999999997</v>
      </c>
      <c r="M9" t="s">
        <v>179</v>
      </c>
      <c r="N9" t="s">
        <v>207</v>
      </c>
      <c r="O9">
        <v>4</v>
      </c>
      <c r="P9">
        <v>8</v>
      </c>
    </row>
    <row r="10" spans="1:16" ht="15.75" thickBot="1" x14ac:dyDescent="0.3">
      <c r="A10" s="10">
        <v>214</v>
      </c>
      <c r="B10" s="8">
        <v>8</v>
      </c>
      <c r="C10" s="10">
        <v>5</v>
      </c>
      <c r="D10" s="11">
        <v>0.43</v>
      </c>
      <c r="E10" s="10" t="s">
        <v>127</v>
      </c>
      <c r="F10" s="11" t="s">
        <v>137</v>
      </c>
      <c r="G10" s="19" t="s">
        <v>67</v>
      </c>
      <c r="H10" s="11" t="s">
        <v>67</v>
      </c>
      <c r="I10" s="19">
        <v>1</v>
      </c>
      <c r="J10" s="11">
        <v>0</v>
      </c>
      <c r="K10" s="1" t="s">
        <v>10</v>
      </c>
      <c r="L10" s="26">
        <v>0.99829999999999997</v>
      </c>
      <c r="M10" t="s">
        <v>179</v>
      </c>
      <c r="N10" t="s">
        <v>207</v>
      </c>
      <c r="O10">
        <v>4</v>
      </c>
      <c r="P10">
        <v>8</v>
      </c>
    </row>
    <row r="11" spans="1:16" ht="15.75" thickBot="1" x14ac:dyDescent="0.3">
      <c r="A11" s="10">
        <v>215</v>
      </c>
      <c r="B11" s="8">
        <v>8</v>
      </c>
      <c r="C11" s="10">
        <v>5</v>
      </c>
      <c r="D11" s="11">
        <v>0.43</v>
      </c>
      <c r="E11" s="10" t="s">
        <v>128</v>
      </c>
      <c r="F11" s="11" t="s">
        <v>138</v>
      </c>
      <c r="G11" s="19" t="s">
        <v>67</v>
      </c>
      <c r="H11" s="11" t="s">
        <v>67</v>
      </c>
      <c r="I11" s="19">
        <v>1</v>
      </c>
      <c r="J11" s="11">
        <v>0</v>
      </c>
      <c r="K11" s="1" t="s">
        <v>9</v>
      </c>
      <c r="L11" s="26">
        <v>0.99829999999999997</v>
      </c>
      <c r="M11" t="s">
        <v>179</v>
      </c>
      <c r="N11" t="s">
        <v>207</v>
      </c>
      <c r="O11">
        <v>4</v>
      </c>
      <c r="P11">
        <v>8</v>
      </c>
    </row>
    <row r="12" spans="1:16" ht="15.75" thickBot="1" x14ac:dyDescent="0.3">
      <c r="A12" s="10">
        <v>216</v>
      </c>
      <c r="B12" s="8">
        <v>8</v>
      </c>
      <c r="C12" s="10">
        <v>5</v>
      </c>
      <c r="D12" s="11">
        <v>0.43</v>
      </c>
      <c r="E12" s="10" t="s">
        <v>120</v>
      </c>
      <c r="F12" s="11">
        <v>0</v>
      </c>
      <c r="G12" s="19" t="s">
        <v>67</v>
      </c>
      <c r="H12" s="11" t="s">
        <v>67</v>
      </c>
      <c r="I12" s="19">
        <v>0.5</v>
      </c>
      <c r="J12" s="11">
        <v>0</v>
      </c>
      <c r="K12" s="1" t="s">
        <v>10</v>
      </c>
      <c r="L12" s="26">
        <v>1.0174000000000001</v>
      </c>
      <c r="M12" t="s">
        <v>179</v>
      </c>
      <c r="N12" t="s">
        <v>207</v>
      </c>
      <c r="O12">
        <v>4</v>
      </c>
      <c r="P12">
        <v>8</v>
      </c>
    </row>
    <row r="13" spans="1:16" ht="15.75" thickBot="1" x14ac:dyDescent="0.3">
      <c r="A13" s="10">
        <v>217</v>
      </c>
      <c r="B13" s="8">
        <v>8</v>
      </c>
      <c r="C13" s="10">
        <v>5</v>
      </c>
      <c r="D13" s="11">
        <v>0.43</v>
      </c>
      <c r="E13" s="10" t="s">
        <v>121</v>
      </c>
      <c r="F13" s="11" t="s">
        <v>130</v>
      </c>
      <c r="G13" s="19" t="s">
        <v>67</v>
      </c>
      <c r="H13" s="11" t="s">
        <v>67</v>
      </c>
      <c r="I13" s="19">
        <v>0.5</v>
      </c>
      <c r="J13" s="11">
        <v>0</v>
      </c>
      <c r="K13" s="1" t="s">
        <v>10</v>
      </c>
      <c r="L13" s="26">
        <v>1.0174000000000001</v>
      </c>
      <c r="M13" t="s">
        <v>179</v>
      </c>
      <c r="N13" t="s">
        <v>207</v>
      </c>
      <c r="O13">
        <v>4</v>
      </c>
      <c r="P13">
        <v>8</v>
      </c>
    </row>
    <row r="14" spans="1:16" ht="15.75" thickBot="1" x14ac:dyDescent="0.3">
      <c r="A14" s="10">
        <v>218</v>
      </c>
      <c r="B14" s="8">
        <v>8</v>
      </c>
      <c r="C14" s="10">
        <v>5</v>
      </c>
      <c r="D14" s="11">
        <v>0.43</v>
      </c>
      <c r="E14" s="10" t="s">
        <v>122</v>
      </c>
      <c r="F14" s="11" t="s">
        <v>131</v>
      </c>
      <c r="G14" s="19" t="s">
        <v>67</v>
      </c>
      <c r="H14" s="11" t="s">
        <v>67</v>
      </c>
      <c r="I14" s="19">
        <v>0.5</v>
      </c>
      <c r="J14" s="11">
        <v>0</v>
      </c>
      <c r="K14" s="1" t="s">
        <v>10</v>
      </c>
      <c r="L14" s="26">
        <v>1.0174000000000001</v>
      </c>
      <c r="M14" t="s">
        <v>179</v>
      </c>
      <c r="N14" t="s">
        <v>207</v>
      </c>
      <c r="O14">
        <v>4</v>
      </c>
      <c r="P14">
        <v>8</v>
      </c>
    </row>
    <row r="15" spans="1:16" ht="15.75" thickBot="1" x14ac:dyDescent="0.3">
      <c r="A15" s="10">
        <v>219</v>
      </c>
      <c r="B15" s="8">
        <v>8</v>
      </c>
      <c r="C15" s="10">
        <v>5</v>
      </c>
      <c r="D15" s="11">
        <v>0.43</v>
      </c>
      <c r="E15" s="10" t="s">
        <v>123</v>
      </c>
      <c r="F15" s="11" t="s">
        <v>132</v>
      </c>
      <c r="G15" s="19" t="s">
        <v>67</v>
      </c>
      <c r="H15" s="11" t="s">
        <v>67</v>
      </c>
      <c r="I15" s="19">
        <v>0.5</v>
      </c>
      <c r="J15" s="11">
        <v>0</v>
      </c>
      <c r="K15" s="1" t="s">
        <v>10</v>
      </c>
      <c r="L15" s="26">
        <v>1.0174000000000001</v>
      </c>
      <c r="M15" t="s">
        <v>179</v>
      </c>
      <c r="N15" t="s">
        <v>207</v>
      </c>
      <c r="O15">
        <v>4</v>
      </c>
      <c r="P15">
        <v>8</v>
      </c>
    </row>
    <row r="16" spans="1:16" ht="15.75" thickBot="1" x14ac:dyDescent="0.3">
      <c r="A16" s="10">
        <v>220</v>
      </c>
      <c r="B16" s="8">
        <v>8</v>
      </c>
      <c r="C16" s="10">
        <v>5</v>
      </c>
      <c r="D16" s="11">
        <v>0.43</v>
      </c>
      <c r="E16" s="10" t="s">
        <v>124</v>
      </c>
      <c r="F16" s="11" t="s">
        <v>133</v>
      </c>
      <c r="G16" s="19" t="s">
        <v>67</v>
      </c>
      <c r="H16" s="11" t="s">
        <v>67</v>
      </c>
      <c r="I16" s="19">
        <v>0.5</v>
      </c>
      <c r="J16" s="11">
        <v>0</v>
      </c>
      <c r="K16" s="1" t="s">
        <v>10</v>
      </c>
      <c r="L16" s="26">
        <v>1.0174000000000001</v>
      </c>
      <c r="M16" t="s">
        <v>179</v>
      </c>
      <c r="N16" t="s">
        <v>207</v>
      </c>
      <c r="O16">
        <v>4</v>
      </c>
      <c r="P16">
        <v>8</v>
      </c>
    </row>
    <row r="17" spans="1:16" ht="15.75" thickBot="1" x14ac:dyDescent="0.3">
      <c r="A17" s="10">
        <v>221</v>
      </c>
      <c r="B17" s="8">
        <v>8</v>
      </c>
      <c r="C17" s="10">
        <v>5</v>
      </c>
      <c r="D17" s="11">
        <v>0.43</v>
      </c>
      <c r="E17" s="10" t="s">
        <v>169</v>
      </c>
      <c r="F17" s="11" t="s">
        <v>134</v>
      </c>
      <c r="G17" s="19" t="s">
        <v>67</v>
      </c>
      <c r="H17" s="11" t="s">
        <v>67</v>
      </c>
      <c r="I17" s="19">
        <v>0.5</v>
      </c>
      <c r="J17" s="11">
        <v>0</v>
      </c>
      <c r="K17" s="1" t="s">
        <v>10</v>
      </c>
      <c r="L17" s="26">
        <v>1.0174000000000001</v>
      </c>
      <c r="M17" t="s">
        <v>179</v>
      </c>
      <c r="N17" t="s">
        <v>207</v>
      </c>
      <c r="O17">
        <v>4</v>
      </c>
      <c r="P17">
        <v>8</v>
      </c>
    </row>
    <row r="18" spans="1:16" ht="15.75" thickBot="1" x14ac:dyDescent="0.3">
      <c r="A18" s="10">
        <v>222</v>
      </c>
      <c r="B18" s="8">
        <v>8</v>
      </c>
      <c r="C18" s="10">
        <v>5</v>
      </c>
      <c r="D18" s="11">
        <v>0.43</v>
      </c>
      <c r="E18" s="10" t="s">
        <v>125</v>
      </c>
      <c r="F18" s="11" t="s">
        <v>135</v>
      </c>
      <c r="G18" s="19" t="s">
        <v>67</v>
      </c>
      <c r="H18" s="11" t="s">
        <v>67</v>
      </c>
      <c r="I18" s="19">
        <v>0.5</v>
      </c>
      <c r="J18" s="11">
        <v>0</v>
      </c>
      <c r="K18" s="1" t="s">
        <v>10</v>
      </c>
      <c r="L18" s="26">
        <v>1.0174000000000001</v>
      </c>
      <c r="M18" t="s">
        <v>179</v>
      </c>
      <c r="N18" t="s">
        <v>207</v>
      </c>
      <c r="O18">
        <v>4</v>
      </c>
      <c r="P18">
        <v>8</v>
      </c>
    </row>
    <row r="19" spans="1:16" ht="15.75" thickBot="1" x14ac:dyDescent="0.3">
      <c r="A19" s="10">
        <v>223</v>
      </c>
      <c r="B19" s="8">
        <v>8</v>
      </c>
      <c r="C19" s="10">
        <v>5</v>
      </c>
      <c r="D19" s="11">
        <v>0.43</v>
      </c>
      <c r="E19" s="10" t="s">
        <v>126</v>
      </c>
      <c r="F19" s="11" t="s">
        <v>136</v>
      </c>
      <c r="G19" s="19" t="s">
        <v>67</v>
      </c>
      <c r="H19" s="11" t="s">
        <v>67</v>
      </c>
      <c r="I19" s="19">
        <v>0.5</v>
      </c>
      <c r="J19" s="11">
        <v>0</v>
      </c>
      <c r="K19" s="1" t="s">
        <v>10</v>
      </c>
      <c r="L19" s="26">
        <v>1.0174000000000001</v>
      </c>
      <c r="M19" t="s">
        <v>179</v>
      </c>
      <c r="N19" t="s">
        <v>207</v>
      </c>
      <c r="O19">
        <v>4</v>
      </c>
      <c r="P19">
        <v>8</v>
      </c>
    </row>
    <row r="20" spans="1:16" ht="15.75" thickBot="1" x14ac:dyDescent="0.3">
      <c r="A20" s="10">
        <v>224</v>
      </c>
      <c r="B20" s="8">
        <v>8</v>
      </c>
      <c r="C20" s="10">
        <v>5</v>
      </c>
      <c r="D20" s="11">
        <v>0.43</v>
      </c>
      <c r="E20" s="10" t="s">
        <v>127</v>
      </c>
      <c r="F20" s="11" t="s">
        <v>137</v>
      </c>
      <c r="G20" s="19" t="s">
        <v>67</v>
      </c>
      <c r="H20" s="11" t="s">
        <v>67</v>
      </c>
      <c r="I20" s="19">
        <v>0.5</v>
      </c>
      <c r="J20" s="11">
        <v>0</v>
      </c>
      <c r="K20" s="1" t="s">
        <v>10</v>
      </c>
      <c r="L20" s="26">
        <v>1.0174000000000001</v>
      </c>
      <c r="M20" t="s">
        <v>179</v>
      </c>
      <c r="N20" t="s">
        <v>207</v>
      </c>
      <c r="O20">
        <v>4</v>
      </c>
      <c r="P20">
        <v>8</v>
      </c>
    </row>
    <row r="21" spans="1:16" ht="15.75" thickBot="1" x14ac:dyDescent="0.3">
      <c r="A21" s="10">
        <v>225</v>
      </c>
      <c r="B21" s="8">
        <v>8</v>
      </c>
      <c r="C21" s="10">
        <v>5</v>
      </c>
      <c r="D21" s="11">
        <v>0.43</v>
      </c>
      <c r="E21" s="10" t="s">
        <v>128</v>
      </c>
      <c r="F21" s="11" t="s">
        <v>138</v>
      </c>
      <c r="G21" s="19" t="s">
        <v>67</v>
      </c>
      <c r="H21" s="11" t="s">
        <v>67</v>
      </c>
      <c r="I21" s="19">
        <v>0.5</v>
      </c>
      <c r="J21" s="11">
        <v>0</v>
      </c>
      <c r="K21" s="1" t="s">
        <v>9</v>
      </c>
      <c r="L21" s="26">
        <v>1.0174000000000001</v>
      </c>
      <c r="M21" t="s">
        <v>179</v>
      </c>
      <c r="N21" t="s">
        <v>207</v>
      </c>
      <c r="O21">
        <v>4</v>
      </c>
      <c r="P21">
        <v>8</v>
      </c>
    </row>
  </sheetData>
  <dataValidations count="2">
    <dataValidation type="list" allowBlank="1" showInputMessage="1" showErrorMessage="1" sqref="K2:K21" xr:uid="{E8182C19-9FA4-4DE8-8513-6A43F895B88F}">
      <formula1>"Yes,No"</formula1>
    </dataValidation>
    <dataValidation type="list" allowBlank="1" showInputMessage="1" showErrorMessage="1" sqref="M2:M21" xr:uid="{EA05B228-D191-473E-9A21-63CA33E3A2BC}">
      <formula1>"Imp,fault volt"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O5"/>
  <sheetViews>
    <sheetView workbookViewId="0">
      <selection activeCell="B2" sqref="B2"/>
    </sheetView>
  </sheetViews>
  <sheetFormatPr defaultRowHeight="15" x14ac:dyDescent="0.25"/>
  <cols>
    <col min="1" max="1" width="10.42578125" bestFit="1" customWidth="1"/>
    <col min="2" max="2" width="9.85546875" bestFit="1" customWidth="1"/>
    <col min="3" max="3" width="12.140625" bestFit="1" customWidth="1"/>
    <col min="4" max="5" width="14.7109375" bestFit="1" customWidth="1"/>
    <col min="6" max="6" width="22.5703125" bestFit="1" customWidth="1"/>
    <col min="9" max="9" width="15.5703125" bestFit="1" customWidth="1"/>
    <col min="10" max="10" width="13.5703125" bestFit="1" customWidth="1"/>
  </cols>
  <sheetData>
    <row r="1" spans="1:15" ht="15.75" thickBot="1" x14ac:dyDescent="0.3">
      <c r="A1" s="2" t="s">
        <v>47</v>
      </c>
      <c r="B1" s="2" t="s">
        <v>145</v>
      </c>
      <c r="C1" s="2" t="s">
        <v>59</v>
      </c>
      <c r="D1" s="2" t="s">
        <v>56</v>
      </c>
      <c r="E1" s="2" t="s">
        <v>41</v>
      </c>
      <c r="F1" s="2" t="s">
        <v>129</v>
      </c>
      <c r="G1" s="2" t="s">
        <v>33</v>
      </c>
      <c r="H1" s="2" t="s">
        <v>46</v>
      </c>
      <c r="I1" s="2" t="s">
        <v>43</v>
      </c>
      <c r="J1" s="2" t="s">
        <v>54</v>
      </c>
      <c r="K1" s="2" t="s">
        <v>14</v>
      </c>
      <c r="L1" s="2" t="s">
        <v>176</v>
      </c>
      <c r="M1" s="7" t="s">
        <v>181</v>
      </c>
      <c r="N1" s="7" t="s">
        <v>204</v>
      </c>
      <c r="O1" s="7" t="s">
        <v>205</v>
      </c>
    </row>
    <row r="2" spans="1:15" ht="15.75" thickBot="1" x14ac:dyDescent="0.3">
      <c r="A2" s="3" t="s">
        <v>141</v>
      </c>
      <c r="B2" s="8">
        <v>8</v>
      </c>
      <c r="C2" s="10">
        <v>5</v>
      </c>
      <c r="D2" s="11">
        <v>0.43</v>
      </c>
      <c r="E2" s="10" t="s">
        <v>139</v>
      </c>
      <c r="F2" s="11" t="s">
        <v>140</v>
      </c>
      <c r="G2" s="10">
        <v>3</v>
      </c>
      <c r="H2" s="11">
        <v>14</v>
      </c>
      <c r="I2" s="10">
        <v>1</v>
      </c>
      <c r="J2" s="11">
        <v>0</v>
      </c>
      <c r="K2" s="1" t="s">
        <v>9</v>
      </c>
      <c r="L2">
        <v>1.0839000000000001</v>
      </c>
      <c r="M2" t="s">
        <v>207</v>
      </c>
      <c r="N2">
        <v>4</v>
      </c>
      <c r="O2">
        <v>6</v>
      </c>
    </row>
    <row r="3" spans="1:15" ht="15.75" thickBot="1" x14ac:dyDescent="0.3">
      <c r="A3" s="3" t="s">
        <v>142</v>
      </c>
      <c r="B3" s="8">
        <v>8</v>
      </c>
      <c r="C3" s="10">
        <v>5</v>
      </c>
      <c r="D3" s="11">
        <v>0.43</v>
      </c>
      <c r="E3" s="10" t="s">
        <v>139</v>
      </c>
      <c r="F3" s="11" t="s">
        <v>140</v>
      </c>
      <c r="G3" s="10">
        <v>3</v>
      </c>
      <c r="H3" s="11">
        <v>3</v>
      </c>
      <c r="I3" s="10">
        <v>1</v>
      </c>
      <c r="J3" s="11">
        <v>0</v>
      </c>
      <c r="K3" s="1" t="s">
        <v>9</v>
      </c>
      <c r="L3">
        <v>1.0058</v>
      </c>
      <c r="M3" t="s">
        <v>207</v>
      </c>
      <c r="N3">
        <v>4</v>
      </c>
      <c r="O3">
        <v>6</v>
      </c>
    </row>
    <row r="4" spans="1:15" ht="15.75" thickBot="1" x14ac:dyDescent="0.3">
      <c r="A4" s="3" t="s">
        <v>143</v>
      </c>
      <c r="B4" s="8">
        <v>8</v>
      </c>
      <c r="C4" s="10">
        <v>5</v>
      </c>
      <c r="D4" s="11">
        <v>0.43</v>
      </c>
      <c r="E4" s="10" t="s">
        <v>120</v>
      </c>
      <c r="F4" s="11">
        <v>0</v>
      </c>
      <c r="G4" s="10">
        <v>3</v>
      </c>
      <c r="H4" s="11">
        <v>14</v>
      </c>
      <c r="I4" s="10">
        <v>1</v>
      </c>
      <c r="J4" s="11">
        <v>0</v>
      </c>
      <c r="K4" s="1" t="s">
        <v>9</v>
      </c>
      <c r="L4">
        <v>1.0839000000000001</v>
      </c>
      <c r="M4" t="s">
        <v>207</v>
      </c>
      <c r="N4">
        <v>4</v>
      </c>
      <c r="O4">
        <v>6</v>
      </c>
    </row>
    <row r="5" spans="1:15" ht="15.75" thickBot="1" x14ac:dyDescent="0.3">
      <c r="A5" s="3" t="s">
        <v>144</v>
      </c>
      <c r="B5" s="8">
        <v>8</v>
      </c>
      <c r="C5" s="10">
        <v>5</v>
      </c>
      <c r="D5" s="11">
        <v>0.43</v>
      </c>
      <c r="E5" s="10" t="s">
        <v>120</v>
      </c>
      <c r="F5" s="11">
        <v>0</v>
      </c>
      <c r="G5" s="10">
        <v>3</v>
      </c>
      <c r="H5" s="11">
        <v>3</v>
      </c>
      <c r="I5" s="10">
        <v>1</v>
      </c>
      <c r="J5" s="11">
        <v>0</v>
      </c>
      <c r="K5" s="1" t="s">
        <v>9</v>
      </c>
      <c r="L5">
        <v>1.0058</v>
      </c>
      <c r="M5" t="s">
        <v>207</v>
      </c>
      <c r="N5">
        <v>4</v>
      </c>
      <c r="O5">
        <v>6</v>
      </c>
    </row>
  </sheetData>
  <dataValidations count="1">
    <dataValidation type="list" allowBlank="1" showInputMessage="1" showErrorMessage="1" sqref="K2:K5" xr:uid="{8149B255-0CCC-4B9C-A308-B6751E0F588B}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D1194-C873-4B76-9DE9-940B029389A7}">
  <dimension ref="A1"/>
  <sheetViews>
    <sheetView workbookViewId="0">
      <selection activeCell="V28" sqref="V2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AA36-B54C-4E3F-B188-93B1425350D8}">
  <dimension ref="A1:C12"/>
  <sheetViews>
    <sheetView workbookViewId="0">
      <selection activeCell="B23" sqref="B23"/>
    </sheetView>
  </sheetViews>
  <sheetFormatPr defaultRowHeight="15" x14ac:dyDescent="0.25"/>
  <cols>
    <col min="1" max="1" width="38.28515625" customWidth="1"/>
    <col min="2" max="2" width="43.28515625" customWidth="1"/>
  </cols>
  <sheetData>
    <row r="1" spans="1:3" x14ac:dyDescent="0.25">
      <c r="A1" t="s">
        <v>16</v>
      </c>
      <c r="B1" t="s">
        <v>17</v>
      </c>
      <c r="C1" t="s">
        <v>216</v>
      </c>
    </row>
    <row r="2" spans="1:3" x14ac:dyDescent="0.25">
      <c r="A2" t="s">
        <v>51</v>
      </c>
    </row>
    <row r="3" spans="1:3" x14ac:dyDescent="0.25">
      <c r="A3" t="s">
        <v>18</v>
      </c>
    </row>
    <row r="4" spans="1:3" x14ac:dyDescent="0.25">
      <c r="A4" t="s">
        <v>19</v>
      </c>
      <c r="B4" t="s">
        <v>218</v>
      </c>
    </row>
    <row r="5" spans="1:3" x14ac:dyDescent="0.25">
      <c r="A5" t="s">
        <v>73</v>
      </c>
      <c r="B5" t="s">
        <v>73</v>
      </c>
    </row>
    <row r="6" spans="1:3" x14ac:dyDescent="0.25">
      <c r="A6" t="s">
        <v>217</v>
      </c>
      <c r="B6" t="s">
        <v>20</v>
      </c>
    </row>
    <row r="7" spans="1:3" x14ac:dyDescent="0.25">
      <c r="A7" t="s">
        <v>38</v>
      </c>
    </row>
    <row r="8" spans="1:3" x14ac:dyDescent="0.25">
      <c r="A8" t="s">
        <v>39</v>
      </c>
    </row>
    <row r="9" spans="1:3" x14ac:dyDescent="0.25">
      <c r="A9" t="s">
        <v>215</v>
      </c>
    </row>
    <row r="10" spans="1:3" x14ac:dyDescent="0.25">
      <c r="A10" t="s">
        <v>147</v>
      </c>
      <c r="B10" t="s">
        <v>148</v>
      </c>
    </row>
    <row r="11" spans="1:3" x14ac:dyDescent="0.25">
      <c r="A11" t="s">
        <v>170</v>
      </c>
      <c r="B11" t="s">
        <v>10</v>
      </c>
    </row>
    <row r="12" spans="1:3" x14ac:dyDescent="0.25">
      <c r="A12" t="s">
        <v>171</v>
      </c>
    </row>
  </sheetData>
  <dataValidations count="2">
    <dataValidation type="list" allowBlank="1" showInputMessage="1" showErrorMessage="1" sqref="H10 B10" xr:uid="{398D558C-F50B-4BD1-B55E-2EF81C777514}">
      <formula1>"Droop,Q,PF"</formula1>
    </dataValidation>
    <dataValidation type="list" allowBlank="1" showInputMessage="1" showErrorMessage="1" sqref="H11 B11" xr:uid="{7D6C0BBD-2307-43D7-A19A-0555A7828E91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AE05-621F-428D-AAB7-DB5B0C652E30}">
  <dimension ref="A1:Q2"/>
  <sheetViews>
    <sheetView workbookViewId="0">
      <selection activeCell="G13" sqref="G13"/>
    </sheetView>
  </sheetViews>
  <sheetFormatPr defaultRowHeight="15" x14ac:dyDescent="0.25"/>
  <cols>
    <col min="6" max="7" width="10.85546875" bestFit="1" customWidth="1"/>
    <col min="11" max="11" width="14.42578125" bestFit="1" customWidth="1"/>
    <col min="12" max="12" width="12.28515625" customWidth="1"/>
    <col min="13" max="13" width="12.140625" bestFit="1" customWidth="1"/>
    <col min="14" max="14" width="18.42578125" bestFit="1" customWidth="1"/>
  </cols>
  <sheetData>
    <row r="1" spans="1:17" x14ac:dyDescent="0.25">
      <c r="A1" t="s">
        <v>151</v>
      </c>
      <c r="B1" t="s">
        <v>152</v>
      </c>
      <c r="C1" t="s">
        <v>157</v>
      </c>
      <c r="D1" t="s">
        <v>153</v>
      </c>
      <c r="E1" t="s">
        <v>154</v>
      </c>
      <c r="F1" t="s">
        <v>155</v>
      </c>
      <c r="G1" t="s">
        <v>156</v>
      </c>
      <c r="L1" t="s">
        <v>172</v>
      </c>
      <c r="N1" t="s">
        <v>173</v>
      </c>
      <c r="O1" t="s">
        <v>20</v>
      </c>
      <c r="P1" t="s">
        <v>174</v>
      </c>
      <c r="Q1" t="s">
        <v>175</v>
      </c>
    </row>
    <row r="2" spans="1:17" x14ac:dyDescent="0.25">
      <c r="A2">
        <v>118.5</v>
      </c>
      <c r="B2">
        <v>-118.5</v>
      </c>
      <c r="C2">
        <f>P2</f>
        <v>0</v>
      </c>
      <c r="D2">
        <f>(N2-P2)/(Q2-O2)</f>
        <v>39.499999999999964</v>
      </c>
      <c r="E2">
        <f>(N2-P2)/(Q2-O2)</f>
        <v>39.499999999999964</v>
      </c>
      <c r="F2">
        <v>1</v>
      </c>
      <c r="G2">
        <v>1</v>
      </c>
      <c r="L2">
        <v>0</v>
      </c>
      <c r="M2">
        <v>0.04</v>
      </c>
      <c r="N2">
        <f>0.395*5</f>
        <v>1.9750000000000001</v>
      </c>
      <c r="O2">
        <v>1</v>
      </c>
      <c r="P2">
        <v>0</v>
      </c>
      <c r="Q2">
        <v>1.05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dimension ref="A1:B16"/>
  <sheetViews>
    <sheetView zoomScale="145" zoomScaleNormal="145" workbookViewId="0">
      <selection activeCell="C18" sqref="C18"/>
    </sheetView>
  </sheetViews>
  <sheetFormatPr defaultRowHeight="15" x14ac:dyDescent="0.25"/>
  <cols>
    <col min="1" max="1" width="28.140625" customWidth="1"/>
  </cols>
  <sheetData>
    <row r="1" spans="1:2" x14ac:dyDescent="0.25">
      <c r="A1" t="s">
        <v>12</v>
      </c>
      <c r="B1" t="s">
        <v>14</v>
      </c>
    </row>
    <row r="2" spans="1:2" x14ac:dyDescent="0.25">
      <c r="A2" t="s">
        <v>13</v>
      </c>
      <c r="B2" t="s">
        <v>10</v>
      </c>
    </row>
    <row r="3" spans="1:2" x14ac:dyDescent="0.25">
      <c r="A3" t="s">
        <v>15</v>
      </c>
      <c r="B3" t="s">
        <v>10</v>
      </c>
    </row>
    <row r="4" spans="1:2" x14ac:dyDescent="0.25">
      <c r="A4" t="s">
        <v>40</v>
      </c>
      <c r="B4" t="s">
        <v>10</v>
      </c>
    </row>
    <row r="5" spans="1:2" x14ac:dyDescent="0.25">
      <c r="A5" t="s">
        <v>21</v>
      </c>
      <c r="B5" t="s">
        <v>10</v>
      </c>
    </row>
    <row r="6" spans="1:2" x14ac:dyDescent="0.25">
      <c r="A6" t="s">
        <v>22</v>
      </c>
      <c r="B6" t="s">
        <v>10</v>
      </c>
    </row>
    <row r="7" spans="1:2" x14ac:dyDescent="0.25">
      <c r="A7" t="s">
        <v>23</v>
      </c>
      <c r="B7" t="s">
        <v>10</v>
      </c>
    </row>
    <row r="8" spans="1:2" x14ac:dyDescent="0.25">
      <c r="A8" t="s">
        <v>76</v>
      </c>
      <c r="B8" t="s">
        <v>10</v>
      </c>
    </row>
    <row r="9" spans="1:2" x14ac:dyDescent="0.25">
      <c r="A9" t="s">
        <v>24</v>
      </c>
      <c r="B9" t="s">
        <v>10</v>
      </c>
    </row>
    <row r="10" spans="1:2" x14ac:dyDescent="0.25">
      <c r="A10" t="s">
        <v>25</v>
      </c>
      <c r="B10" t="s">
        <v>9</v>
      </c>
    </row>
    <row r="11" spans="1:2" x14ac:dyDescent="0.25">
      <c r="A11" t="s">
        <v>167</v>
      </c>
      <c r="B11" t="s">
        <v>10</v>
      </c>
    </row>
    <row r="12" spans="1:2" x14ac:dyDescent="0.25">
      <c r="A12" t="s">
        <v>26</v>
      </c>
      <c r="B12" t="s">
        <v>10</v>
      </c>
    </row>
    <row r="13" spans="1:2" x14ac:dyDescent="0.25">
      <c r="A13" t="s">
        <v>27</v>
      </c>
      <c r="B13" t="s">
        <v>10</v>
      </c>
    </row>
    <row r="14" spans="1:2" x14ac:dyDescent="0.25">
      <c r="A14" t="s">
        <v>28</v>
      </c>
      <c r="B14" t="s">
        <v>10</v>
      </c>
    </row>
    <row r="15" spans="1:2" x14ac:dyDescent="0.25">
      <c r="A15" t="s">
        <v>168</v>
      </c>
      <c r="B15" t="s">
        <v>10</v>
      </c>
    </row>
    <row r="16" spans="1:2" x14ac:dyDescent="0.25">
      <c r="A16" t="s">
        <v>29</v>
      </c>
      <c r="B16" t="s">
        <v>10</v>
      </c>
    </row>
  </sheetData>
  <dataValidations count="1">
    <dataValidation type="list" allowBlank="1" showInputMessage="1" showErrorMessage="1" sqref="B2:B23" xr:uid="{51CD081D-0D36-4C6A-B76C-A06FFE05A9A4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K6"/>
  <sheetViews>
    <sheetView zoomScale="130" zoomScaleNormal="130" workbookViewId="0">
      <selection activeCell="B2" sqref="B2"/>
    </sheetView>
  </sheetViews>
  <sheetFormatPr defaultRowHeight="15" x14ac:dyDescent="0.25"/>
  <cols>
    <col min="2" max="2" width="23" customWidth="1"/>
    <col min="3" max="3" width="26.5703125" customWidth="1"/>
    <col min="4" max="4" width="13.85546875" customWidth="1"/>
    <col min="6" max="6" width="20.85546875" customWidth="1"/>
    <col min="9" max="9" width="18.140625" customWidth="1"/>
  </cols>
  <sheetData>
    <row r="1" spans="1:11" ht="15.75" thickBot="1" x14ac:dyDescent="0.3">
      <c r="A1" s="2" t="s">
        <v>47</v>
      </c>
      <c r="B1" s="2" t="s">
        <v>145</v>
      </c>
      <c r="C1" s="2" t="s">
        <v>42</v>
      </c>
      <c r="D1" s="2" t="s">
        <v>33</v>
      </c>
      <c r="E1" s="2" t="s">
        <v>46</v>
      </c>
      <c r="F1" s="2" t="s">
        <v>43</v>
      </c>
      <c r="G1" s="2" t="s">
        <v>14</v>
      </c>
      <c r="H1" s="2" t="s">
        <v>176</v>
      </c>
      <c r="I1" s="7" t="s">
        <v>181</v>
      </c>
      <c r="J1" s="24" t="s">
        <v>204</v>
      </c>
      <c r="K1" s="24" t="s">
        <v>205</v>
      </c>
    </row>
    <row r="2" spans="1:11" ht="15" customHeight="1" thickBot="1" x14ac:dyDescent="0.3">
      <c r="A2" s="9">
        <v>1</v>
      </c>
      <c r="B2">
        <v>301</v>
      </c>
      <c r="C2" t="s">
        <v>44</v>
      </c>
      <c r="D2">
        <v>5</v>
      </c>
      <c r="E2">
        <v>6</v>
      </c>
      <c r="F2">
        <v>1</v>
      </c>
      <c r="G2" t="s">
        <v>9</v>
      </c>
      <c r="H2">
        <v>1.0456000000000001</v>
      </c>
      <c r="I2" t="s">
        <v>207</v>
      </c>
      <c r="J2">
        <v>1</v>
      </c>
      <c r="K2">
        <v>301</v>
      </c>
    </row>
    <row r="3" spans="1:11" ht="15.75" thickBot="1" x14ac:dyDescent="0.3">
      <c r="A3" s="9">
        <v>2</v>
      </c>
      <c r="B3">
        <v>301</v>
      </c>
      <c r="C3" t="s">
        <v>45</v>
      </c>
      <c r="D3">
        <v>5</v>
      </c>
      <c r="E3">
        <v>6</v>
      </c>
      <c r="F3">
        <v>1</v>
      </c>
      <c r="G3" t="s">
        <v>10</v>
      </c>
      <c r="H3">
        <v>1.0456000000000001</v>
      </c>
      <c r="I3" t="s">
        <v>207</v>
      </c>
      <c r="J3">
        <v>1</v>
      </c>
      <c r="K3">
        <v>301</v>
      </c>
    </row>
    <row r="4" spans="1:11" ht="15.75" thickBot="1" x14ac:dyDescent="0.3">
      <c r="A4" s="9">
        <v>3</v>
      </c>
      <c r="B4">
        <v>301</v>
      </c>
      <c r="C4" t="s">
        <v>44</v>
      </c>
      <c r="D4">
        <v>5</v>
      </c>
      <c r="E4">
        <v>6</v>
      </c>
      <c r="F4">
        <v>0.05</v>
      </c>
      <c r="G4" t="s">
        <v>9</v>
      </c>
      <c r="H4">
        <v>1.0569</v>
      </c>
      <c r="I4" t="s">
        <v>212</v>
      </c>
      <c r="J4">
        <v>1</v>
      </c>
      <c r="K4">
        <v>301</v>
      </c>
    </row>
    <row r="5" spans="1:11" ht="15.75" thickBot="1" x14ac:dyDescent="0.3">
      <c r="A5" s="9">
        <v>4</v>
      </c>
      <c r="B5">
        <v>5</v>
      </c>
      <c r="C5" t="s">
        <v>44</v>
      </c>
      <c r="D5">
        <v>5</v>
      </c>
      <c r="E5">
        <v>6</v>
      </c>
      <c r="F5">
        <v>1</v>
      </c>
      <c r="G5" t="s">
        <v>10</v>
      </c>
      <c r="H5">
        <v>1.0456000000000001</v>
      </c>
      <c r="I5" t="s">
        <v>207</v>
      </c>
      <c r="J5">
        <v>3</v>
      </c>
      <c r="K5">
        <v>5</v>
      </c>
    </row>
    <row r="6" spans="1:11" ht="15.75" thickBot="1" x14ac:dyDescent="0.3">
      <c r="A6" s="9">
        <v>5</v>
      </c>
      <c r="B6">
        <v>5</v>
      </c>
      <c r="C6" t="s">
        <v>44</v>
      </c>
      <c r="D6">
        <v>3</v>
      </c>
      <c r="E6">
        <v>2.7</v>
      </c>
      <c r="F6">
        <v>2</v>
      </c>
      <c r="G6" t="s">
        <v>10</v>
      </c>
      <c r="H6">
        <v>0.99829999999999997</v>
      </c>
      <c r="I6" t="s">
        <v>207</v>
      </c>
      <c r="J6">
        <v>3</v>
      </c>
      <c r="K6">
        <v>5</v>
      </c>
    </row>
  </sheetData>
  <dataValidations count="1">
    <dataValidation type="list" allowBlank="1" showInputMessage="1" showErrorMessage="1" sqref="G2:G6" xr:uid="{7539FFDC-203B-4B61-9700-2ECCB4957856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G3"/>
  <sheetViews>
    <sheetView workbookViewId="0">
      <selection activeCell="C38" sqref="C38"/>
    </sheetView>
  </sheetViews>
  <sheetFormatPr defaultRowHeight="15" x14ac:dyDescent="0.25"/>
  <cols>
    <col min="2" max="2" width="10.28515625" bestFit="1" customWidth="1"/>
    <col min="3" max="3" width="22.85546875" bestFit="1" customWidth="1"/>
    <col min="6" max="6" width="15.5703125" bestFit="1" customWidth="1"/>
  </cols>
  <sheetData>
    <row r="1" spans="1:7" ht="15.75" thickBot="1" x14ac:dyDescent="0.3">
      <c r="A1" s="2" t="s">
        <v>47</v>
      </c>
      <c r="B1" s="2" t="s">
        <v>145</v>
      </c>
      <c r="C1" s="2" t="s">
        <v>146</v>
      </c>
      <c r="D1" s="2" t="s">
        <v>33</v>
      </c>
      <c r="E1" s="2" t="s">
        <v>46</v>
      </c>
      <c r="F1" s="2" t="s">
        <v>43</v>
      </c>
      <c r="G1" s="2" t="s">
        <v>14</v>
      </c>
    </row>
    <row r="2" spans="1:7" ht="15.75" thickBot="1" x14ac:dyDescent="0.3">
      <c r="A2" s="9">
        <v>4</v>
      </c>
      <c r="B2" s="8">
        <v>5</v>
      </c>
      <c r="C2" s="9">
        <v>3</v>
      </c>
      <c r="D2" s="8">
        <v>10</v>
      </c>
      <c r="E2" s="9">
        <v>6</v>
      </c>
      <c r="F2" s="8">
        <v>1</v>
      </c>
      <c r="G2" t="s">
        <v>9</v>
      </c>
    </row>
    <row r="3" spans="1:7" ht="15.75" thickBot="1" x14ac:dyDescent="0.3">
      <c r="A3" s="9">
        <v>5</v>
      </c>
      <c r="B3" s="8">
        <v>5</v>
      </c>
      <c r="C3" s="9">
        <v>3</v>
      </c>
      <c r="D3" s="8">
        <v>3</v>
      </c>
      <c r="E3" s="9">
        <v>6</v>
      </c>
      <c r="F3" s="8">
        <v>1</v>
      </c>
      <c r="G3" t="s">
        <v>9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7E36-46B4-4CD5-9780-D2B85B44D3EF}">
  <dimension ref="A1:O21"/>
  <sheetViews>
    <sheetView topLeftCell="B1" zoomScale="115" zoomScaleNormal="115" workbookViewId="0">
      <selection activeCell="B2" sqref="B2"/>
    </sheetView>
  </sheetViews>
  <sheetFormatPr defaultRowHeight="15" x14ac:dyDescent="0.25"/>
  <cols>
    <col min="1" max="1" width="8.7109375" style="1"/>
    <col min="2" max="2" width="9.85546875" style="1" bestFit="1" customWidth="1"/>
    <col min="3" max="3" width="12.140625" style="1" bestFit="1" customWidth="1"/>
    <col min="4" max="4" width="14.7109375" style="1" bestFit="1" customWidth="1"/>
    <col min="5" max="5" width="14.7109375" style="1" customWidth="1"/>
    <col min="6" max="6" width="14.7109375" style="1" bestFit="1" customWidth="1"/>
    <col min="7" max="8" width="8.7109375" style="1"/>
    <col min="9" max="9" width="15.5703125" style="1" bestFit="1" customWidth="1"/>
    <col min="10" max="10" width="15.5703125" style="1" customWidth="1"/>
    <col min="11" max="11" width="8.7109375" style="1"/>
    <col min="12" max="12" width="12" bestFit="1" customWidth="1"/>
    <col min="13" max="13" width="77" bestFit="1" customWidth="1"/>
  </cols>
  <sheetData>
    <row r="1" spans="1:15" ht="15.75" thickBot="1" x14ac:dyDescent="0.3">
      <c r="A1" s="7" t="s">
        <v>47</v>
      </c>
      <c r="B1" s="7" t="s">
        <v>145</v>
      </c>
      <c r="C1" s="7" t="s">
        <v>59</v>
      </c>
      <c r="D1" s="7" t="s">
        <v>56</v>
      </c>
      <c r="E1" s="7" t="s">
        <v>61</v>
      </c>
      <c r="F1" s="7" t="s">
        <v>41</v>
      </c>
      <c r="G1" s="7" t="s">
        <v>33</v>
      </c>
      <c r="H1" s="7" t="s">
        <v>46</v>
      </c>
      <c r="I1" s="7" t="s">
        <v>43</v>
      </c>
      <c r="J1" s="7" t="s">
        <v>54</v>
      </c>
      <c r="K1" s="7" t="s">
        <v>14</v>
      </c>
      <c r="L1" s="7" t="s">
        <v>176</v>
      </c>
      <c r="M1" s="7" t="s">
        <v>181</v>
      </c>
      <c r="N1" s="24" t="s">
        <v>204</v>
      </c>
      <c r="O1" s="24" t="s">
        <v>205</v>
      </c>
    </row>
    <row r="2" spans="1:15" ht="15.75" thickBot="1" x14ac:dyDescent="0.3">
      <c r="A2" s="12" t="s">
        <v>183</v>
      </c>
      <c r="B2" s="8">
        <v>9</v>
      </c>
      <c r="C2" s="8">
        <v>5</v>
      </c>
      <c r="D2" s="11">
        <v>0.43</v>
      </c>
      <c r="E2" s="10" t="s">
        <v>62</v>
      </c>
      <c r="F2" s="11" t="s">
        <v>57</v>
      </c>
      <c r="G2" s="10">
        <v>10</v>
      </c>
      <c r="H2" s="11">
        <v>14</v>
      </c>
      <c r="I2" s="10">
        <v>1</v>
      </c>
      <c r="J2" s="9">
        <v>0</v>
      </c>
      <c r="K2" s="1" t="s">
        <v>9</v>
      </c>
      <c r="L2">
        <v>1.0572999999999999</v>
      </c>
      <c r="M2" t="s">
        <v>207</v>
      </c>
      <c r="N2">
        <v>4</v>
      </c>
      <c r="O2">
        <v>9</v>
      </c>
    </row>
    <row r="3" spans="1:15" ht="15.75" thickBot="1" x14ac:dyDescent="0.3">
      <c r="A3" s="12" t="s">
        <v>182</v>
      </c>
      <c r="B3" s="8">
        <v>9</v>
      </c>
      <c r="C3" s="8">
        <v>5</v>
      </c>
      <c r="D3" s="11">
        <v>0.43</v>
      </c>
      <c r="E3" s="10" t="s">
        <v>62</v>
      </c>
      <c r="F3" s="11" t="s">
        <v>57</v>
      </c>
      <c r="G3" s="10" t="s">
        <v>67</v>
      </c>
      <c r="H3" s="11" t="s">
        <v>67</v>
      </c>
      <c r="I3" s="10">
        <v>1</v>
      </c>
      <c r="J3" s="9">
        <v>0</v>
      </c>
      <c r="K3" s="1" t="s">
        <v>9</v>
      </c>
      <c r="L3">
        <v>0.99829999999999997</v>
      </c>
      <c r="M3" t="s">
        <v>207</v>
      </c>
      <c r="N3">
        <v>4</v>
      </c>
      <c r="O3">
        <v>9</v>
      </c>
    </row>
    <row r="4" spans="1:15" ht="15.75" thickBot="1" x14ac:dyDescent="0.3">
      <c r="A4" s="12" t="s">
        <v>185</v>
      </c>
      <c r="B4" s="8">
        <v>9</v>
      </c>
      <c r="C4" s="8">
        <v>5</v>
      </c>
      <c r="D4" s="11">
        <v>0.43</v>
      </c>
      <c r="E4" s="10" t="s">
        <v>62</v>
      </c>
      <c r="F4" s="11" t="s">
        <v>57</v>
      </c>
      <c r="G4" s="10">
        <v>10</v>
      </c>
      <c r="H4" s="11">
        <v>14</v>
      </c>
      <c r="I4" s="10">
        <v>0.05</v>
      </c>
      <c r="J4" s="9">
        <v>0</v>
      </c>
      <c r="K4" s="1" t="s">
        <v>9</v>
      </c>
      <c r="L4">
        <v>1.0595000000000001</v>
      </c>
      <c r="M4" t="s">
        <v>209</v>
      </c>
      <c r="N4">
        <v>4</v>
      </c>
      <c r="O4">
        <v>9</v>
      </c>
    </row>
    <row r="5" spans="1:15" ht="15.75" thickBot="1" x14ac:dyDescent="0.3">
      <c r="A5" s="12" t="s">
        <v>184</v>
      </c>
      <c r="B5" s="8">
        <v>9</v>
      </c>
      <c r="C5" s="8">
        <v>5</v>
      </c>
      <c r="D5" s="11">
        <v>0.43</v>
      </c>
      <c r="E5" s="10" t="s">
        <v>62</v>
      </c>
      <c r="F5" s="11" t="s">
        <v>57</v>
      </c>
      <c r="G5" s="10" t="s">
        <v>67</v>
      </c>
      <c r="H5" s="11" t="s">
        <v>67</v>
      </c>
      <c r="I5" s="10">
        <v>0.05</v>
      </c>
      <c r="J5" s="9">
        <v>0</v>
      </c>
      <c r="K5" s="1" t="s">
        <v>9</v>
      </c>
      <c r="L5">
        <v>1.0546</v>
      </c>
      <c r="M5" t="s">
        <v>209</v>
      </c>
      <c r="N5">
        <v>4</v>
      </c>
      <c r="O5">
        <v>9</v>
      </c>
    </row>
    <row r="6" spans="1:15" ht="15.75" thickBot="1" x14ac:dyDescent="0.3">
      <c r="A6" s="12" t="s">
        <v>186</v>
      </c>
      <c r="B6" s="8">
        <v>9</v>
      </c>
      <c r="C6" s="8">
        <v>5</v>
      </c>
      <c r="D6" s="11">
        <v>0.43</v>
      </c>
      <c r="E6" s="10" t="s">
        <v>62</v>
      </c>
      <c r="F6" s="11" t="s">
        <v>58</v>
      </c>
      <c r="G6" s="10">
        <v>10</v>
      </c>
      <c r="H6" s="11">
        <v>14</v>
      </c>
      <c r="I6" s="10">
        <v>1</v>
      </c>
      <c r="J6" s="9">
        <v>0</v>
      </c>
      <c r="K6" s="1" t="s">
        <v>9</v>
      </c>
      <c r="L6">
        <v>1.0572999999999999</v>
      </c>
      <c r="M6" t="s">
        <v>207</v>
      </c>
      <c r="N6">
        <v>4</v>
      </c>
      <c r="O6">
        <v>9</v>
      </c>
    </row>
    <row r="7" spans="1:15" ht="15.75" thickBot="1" x14ac:dyDescent="0.3">
      <c r="A7" s="12" t="s">
        <v>187</v>
      </c>
      <c r="B7" s="8">
        <v>9</v>
      </c>
      <c r="C7" s="8">
        <v>5</v>
      </c>
      <c r="D7" s="11">
        <v>0.43</v>
      </c>
      <c r="E7" s="10" t="s">
        <v>62</v>
      </c>
      <c r="F7" s="11" t="s">
        <v>58</v>
      </c>
      <c r="G7" s="10" t="s">
        <v>67</v>
      </c>
      <c r="H7" s="11" t="s">
        <v>67</v>
      </c>
      <c r="I7" s="10">
        <v>1</v>
      </c>
      <c r="J7" s="9">
        <v>0</v>
      </c>
      <c r="K7" s="1" t="s">
        <v>9</v>
      </c>
      <c r="L7">
        <v>0.99829999999999997</v>
      </c>
      <c r="M7" t="s">
        <v>207</v>
      </c>
      <c r="N7">
        <v>4</v>
      </c>
      <c r="O7">
        <v>9</v>
      </c>
    </row>
    <row r="8" spans="1:15" ht="15.75" thickBot="1" x14ac:dyDescent="0.3">
      <c r="A8" s="12" t="s">
        <v>188</v>
      </c>
      <c r="B8" s="8">
        <v>9</v>
      </c>
      <c r="C8" s="8">
        <v>5</v>
      </c>
      <c r="D8" s="11">
        <v>0.43</v>
      </c>
      <c r="E8" s="10" t="s">
        <v>62</v>
      </c>
      <c r="F8" s="11" t="s">
        <v>58</v>
      </c>
      <c r="G8" s="10">
        <v>10</v>
      </c>
      <c r="H8" s="11">
        <v>14</v>
      </c>
      <c r="I8" s="10">
        <v>0.05</v>
      </c>
      <c r="J8" s="9">
        <v>0</v>
      </c>
      <c r="K8" s="1" t="s">
        <v>9</v>
      </c>
      <c r="L8">
        <v>1.0595000000000001</v>
      </c>
      <c r="M8" t="s">
        <v>209</v>
      </c>
      <c r="N8">
        <v>4</v>
      </c>
      <c r="O8">
        <v>9</v>
      </c>
    </row>
    <row r="9" spans="1:15" ht="15.75" thickBot="1" x14ac:dyDescent="0.3">
      <c r="A9" s="12" t="s">
        <v>189</v>
      </c>
      <c r="B9" s="8">
        <v>9</v>
      </c>
      <c r="C9" s="8">
        <v>5</v>
      </c>
      <c r="D9" s="11">
        <v>0.43</v>
      </c>
      <c r="E9" s="10" t="s">
        <v>62</v>
      </c>
      <c r="F9" s="11" t="s">
        <v>58</v>
      </c>
      <c r="G9" s="10" t="s">
        <v>67</v>
      </c>
      <c r="H9" s="11" t="s">
        <v>67</v>
      </c>
      <c r="I9" s="10">
        <v>0.05</v>
      </c>
      <c r="J9" s="9">
        <v>0</v>
      </c>
      <c r="K9" s="1" t="s">
        <v>9</v>
      </c>
      <c r="L9">
        <v>1.0546</v>
      </c>
      <c r="M9" t="s">
        <v>209</v>
      </c>
      <c r="N9">
        <v>4</v>
      </c>
      <c r="O9">
        <v>9</v>
      </c>
    </row>
    <row r="10" spans="1:15" ht="15.75" thickBot="1" x14ac:dyDescent="0.3">
      <c r="A10" s="12" t="s">
        <v>190</v>
      </c>
      <c r="B10" s="8">
        <v>9</v>
      </c>
      <c r="C10" s="8">
        <v>5</v>
      </c>
      <c r="D10" s="11">
        <v>0.43</v>
      </c>
      <c r="E10" s="10" t="s">
        <v>64</v>
      </c>
      <c r="F10" s="11" t="s">
        <v>57</v>
      </c>
      <c r="G10" s="10">
        <v>10</v>
      </c>
      <c r="H10" s="11">
        <v>14</v>
      </c>
      <c r="I10" s="10">
        <v>1</v>
      </c>
      <c r="J10" s="9">
        <v>0</v>
      </c>
      <c r="K10" s="1" t="s">
        <v>9</v>
      </c>
      <c r="L10">
        <v>1.0572999999999999</v>
      </c>
      <c r="M10" t="s">
        <v>207</v>
      </c>
      <c r="N10">
        <v>4</v>
      </c>
      <c r="O10">
        <v>9</v>
      </c>
    </row>
    <row r="11" spans="1:15" ht="15.75" thickBot="1" x14ac:dyDescent="0.3">
      <c r="A11" s="12" t="s">
        <v>191</v>
      </c>
      <c r="B11" s="8">
        <v>9</v>
      </c>
      <c r="C11" s="8">
        <v>5</v>
      </c>
      <c r="D11" s="11">
        <v>0.43</v>
      </c>
      <c r="E11" s="10" t="s">
        <v>64</v>
      </c>
      <c r="F11" s="11" t="s">
        <v>57</v>
      </c>
      <c r="G11" s="10" t="s">
        <v>67</v>
      </c>
      <c r="H11" s="11" t="s">
        <v>67</v>
      </c>
      <c r="I11" s="10">
        <v>1</v>
      </c>
      <c r="J11" s="9">
        <v>0</v>
      </c>
      <c r="K11" s="1" t="s">
        <v>9</v>
      </c>
      <c r="L11">
        <v>0.99829999999999997</v>
      </c>
      <c r="M11" t="s">
        <v>207</v>
      </c>
      <c r="N11">
        <v>4</v>
      </c>
      <c r="O11">
        <v>9</v>
      </c>
    </row>
    <row r="12" spans="1:15" ht="15.75" thickBot="1" x14ac:dyDescent="0.3">
      <c r="A12" s="12" t="s">
        <v>192</v>
      </c>
      <c r="B12" s="8">
        <v>9</v>
      </c>
      <c r="C12" s="8">
        <v>5</v>
      </c>
      <c r="D12" s="11">
        <v>0.43</v>
      </c>
      <c r="E12" s="10" t="s">
        <v>64</v>
      </c>
      <c r="F12" s="11" t="s">
        <v>57</v>
      </c>
      <c r="G12" s="10">
        <v>10</v>
      </c>
      <c r="H12" s="11">
        <v>14</v>
      </c>
      <c r="I12" s="10">
        <v>0.05</v>
      </c>
      <c r="J12" s="9">
        <v>0</v>
      </c>
      <c r="K12" s="1" t="s">
        <v>9</v>
      </c>
      <c r="L12">
        <v>1.0595000000000001</v>
      </c>
      <c r="M12" t="s">
        <v>209</v>
      </c>
      <c r="N12">
        <v>4</v>
      </c>
      <c r="O12">
        <v>9</v>
      </c>
    </row>
    <row r="13" spans="1:15" ht="15.75" thickBot="1" x14ac:dyDescent="0.3">
      <c r="A13" s="12" t="s">
        <v>193</v>
      </c>
      <c r="B13" s="8">
        <v>9</v>
      </c>
      <c r="C13" s="8">
        <v>5</v>
      </c>
      <c r="D13" s="11">
        <v>0.43</v>
      </c>
      <c r="E13" s="10" t="s">
        <v>64</v>
      </c>
      <c r="F13" s="11" t="s">
        <v>57</v>
      </c>
      <c r="G13" s="10" t="s">
        <v>67</v>
      </c>
      <c r="H13" s="11" t="s">
        <v>67</v>
      </c>
      <c r="I13" s="10">
        <v>0.05</v>
      </c>
      <c r="J13" s="9">
        <v>0</v>
      </c>
      <c r="K13" s="1" t="s">
        <v>9</v>
      </c>
      <c r="L13">
        <v>1.0546</v>
      </c>
      <c r="M13" t="s">
        <v>209</v>
      </c>
      <c r="N13">
        <v>4</v>
      </c>
      <c r="O13">
        <v>9</v>
      </c>
    </row>
    <row r="14" spans="1:15" ht="15.75" thickBot="1" x14ac:dyDescent="0.3">
      <c r="A14" s="12" t="s">
        <v>194</v>
      </c>
      <c r="B14" s="8">
        <v>9</v>
      </c>
      <c r="C14" s="8">
        <v>5</v>
      </c>
      <c r="D14" s="11">
        <v>0.43</v>
      </c>
      <c r="E14" s="10" t="s">
        <v>64</v>
      </c>
      <c r="F14" s="11" t="s">
        <v>58</v>
      </c>
      <c r="G14" s="10">
        <v>10</v>
      </c>
      <c r="H14" s="11">
        <v>14</v>
      </c>
      <c r="I14" s="10">
        <v>1</v>
      </c>
      <c r="J14" s="9">
        <v>0</v>
      </c>
      <c r="K14" s="1" t="s">
        <v>9</v>
      </c>
      <c r="L14">
        <v>1.0572999999999999</v>
      </c>
      <c r="M14" t="s">
        <v>207</v>
      </c>
      <c r="N14">
        <v>4</v>
      </c>
      <c r="O14">
        <v>9</v>
      </c>
    </row>
    <row r="15" spans="1:15" ht="15.75" thickBot="1" x14ac:dyDescent="0.3">
      <c r="A15" s="12" t="s">
        <v>195</v>
      </c>
      <c r="B15" s="8">
        <v>9</v>
      </c>
      <c r="C15" s="8">
        <v>5</v>
      </c>
      <c r="D15" s="11">
        <v>0.43</v>
      </c>
      <c r="E15" s="10" t="s">
        <v>64</v>
      </c>
      <c r="F15" s="11" t="s">
        <v>58</v>
      </c>
      <c r="G15" s="10" t="s">
        <v>67</v>
      </c>
      <c r="H15" s="11" t="s">
        <v>67</v>
      </c>
      <c r="I15" s="10">
        <v>1</v>
      </c>
      <c r="J15" s="9">
        <v>0</v>
      </c>
      <c r="K15" s="1" t="s">
        <v>9</v>
      </c>
      <c r="L15">
        <v>0.99829999999999997</v>
      </c>
      <c r="M15" t="s">
        <v>207</v>
      </c>
      <c r="N15">
        <v>4</v>
      </c>
      <c r="O15">
        <v>9</v>
      </c>
    </row>
    <row r="16" spans="1:15" ht="15.75" thickBot="1" x14ac:dyDescent="0.3">
      <c r="A16" s="12" t="s">
        <v>196</v>
      </c>
      <c r="B16" s="8">
        <v>9</v>
      </c>
      <c r="C16" s="8">
        <v>5</v>
      </c>
      <c r="D16" s="11">
        <v>0.43</v>
      </c>
      <c r="E16" s="10" t="s">
        <v>64</v>
      </c>
      <c r="F16" s="11" t="s">
        <v>58</v>
      </c>
      <c r="G16" s="10">
        <v>10</v>
      </c>
      <c r="H16" s="11">
        <v>14</v>
      </c>
      <c r="I16" s="10">
        <v>0.05</v>
      </c>
      <c r="J16" s="9">
        <v>0</v>
      </c>
      <c r="K16" s="1" t="s">
        <v>9</v>
      </c>
      <c r="L16">
        <v>1.0595000000000001</v>
      </c>
      <c r="M16" t="s">
        <v>209</v>
      </c>
      <c r="N16">
        <v>4</v>
      </c>
      <c r="O16">
        <v>9</v>
      </c>
    </row>
    <row r="17" spans="1:15" ht="15.75" thickBot="1" x14ac:dyDescent="0.3">
      <c r="A17" s="12" t="s">
        <v>197</v>
      </c>
      <c r="B17" s="8">
        <v>9</v>
      </c>
      <c r="C17" s="8">
        <v>5</v>
      </c>
      <c r="D17" s="11">
        <v>0.43</v>
      </c>
      <c r="E17" s="10" t="s">
        <v>64</v>
      </c>
      <c r="F17" s="11" t="s">
        <v>58</v>
      </c>
      <c r="G17" s="10" t="s">
        <v>67</v>
      </c>
      <c r="H17" s="11" t="s">
        <v>67</v>
      </c>
      <c r="I17" s="10">
        <v>0.05</v>
      </c>
      <c r="J17" s="9">
        <v>0</v>
      </c>
      <c r="K17" s="1" t="s">
        <v>9</v>
      </c>
      <c r="L17">
        <v>1.0546</v>
      </c>
      <c r="M17" t="s">
        <v>209</v>
      </c>
      <c r="N17">
        <v>4</v>
      </c>
      <c r="O17">
        <v>9</v>
      </c>
    </row>
    <row r="18" spans="1:15" ht="15.75" thickBot="1" x14ac:dyDescent="0.3">
      <c r="A18" s="12" t="s">
        <v>198</v>
      </c>
      <c r="B18" s="8">
        <v>12</v>
      </c>
      <c r="C18" s="8">
        <v>5</v>
      </c>
      <c r="D18" s="11">
        <v>2</v>
      </c>
      <c r="E18" s="10" t="s">
        <v>63</v>
      </c>
      <c r="F18" s="11" t="s">
        <v>57</v>
      </c>
      <c r="G18" s="10">
        <v>10</v>
      </c>
      <c r="H18" s="11">
        <v>14</v>
      </c>
      <c r="I18" s="10">
        <v>1</v>
      </c>
      <c r="J18" s="9">
        <v>0</v>
      </c>
      <c r="K18" s="1" t="s">
        <v>9</v>
      </c>
      <c r="L18">
        <v>1.0572999999999999</v>
      </c>
      <c r="M18" t="s">
        <v>207</v>
      </c>
      <c r="N18">
        <v>4</v>
      </c>
      <c r="O18">
        <v>12</v>
      </c>
    </row>
    <row r="19" spans="1:15" ht="15.75" thickBot="1" x14ac:dyDescent="0.3">
      <c r="A19" s="12" t="s">
        <v>199</v>
      </c>
      <c r="B19" s="8">
        <v>12</v>
      </c>
      <c r="C19" s="8">
        <v>5</v>
      </c>
      <c r="D19" s="11">
        <v>2</v>
      </c>
      <c r="E19" s="10" t="s">
        <v>63</v>
      </c>
      <c r="F19" s="11" t="s">
        <v>57</v>
      </c>
      <c r="G19" s="10" t="s">
        <v>67</v>
      </c>
      <c r="H19" s="11" t="s">
        <v>67</v>
      </c>
      <c r="I19" s="10">
        <v>1</v>
      </c>
      <c r="J19" s="9">
        <v>0</v>
      </c>
      <c r="K19" s="1" t="s">
        <v>9</v>
      </c>
      <c r="L19">
        <v>0.99829999999999997</v>
      </c>
      <c r="M19" t="s">
        <v>207</v>
      </c>
      <c r="N19">
        <v>4</v>
      </c>
      <c r="O19">
        <v>12</v>
      </c>
    </row>
    <row r="20" spans="1:15" ht="15.75" thickBot="1" x14ac:dyDescent="0.3">
      <c r="A20" s="12" t="s">
        <v>200</v>
      </c>
      <c r="B20" s="8">
        <v>12</v>
      </c>
      <c r="C20" s="8">
        <v>5</v>
      </c>
      <c r="D20" s="11">
        <v>2</v>
      </c>
      <c r="E20" s="10" t="s">
        <v>63</v>
      </c>
      <c r="F20" s="11" t="s">
        <v>57</v>
      </c>
      <c r="G20" s="10">
        <v>10</v>
      </c>
      <c r="H20" s="11">
        <v>14</v>
      </c>
      <c r="I20" s="10">
        <v>0.05</v>
      </c>
      <c r="J20" s="9">
        <v>0</v>
      </c>
      <c r="K20" s="1" t="s">
        <v>9</v>
      </c>
      <c r="L20">
        <v>1.0595000000000001</v>
      </c>
      <c r="M20" t="s">
        <v>209</v>
      </c>
      <c r="N20">
        <v>4</v>
      </c>
      <c r="O20">
        <v>12</v>
      </c>
    </row>
    <row r="21" spans="1:15" ht="15.75" thickBot="1" x14ac:dyDescent="0.3">
      <c r="A21" s="12" t="s">
        <v>201</v>
      </c>
      <c r="B21" s="8">
        <v>12</v>
      </c>
      <c r="C21" s="8">
        <v>5</v>
      </c>
      <c r="D21" s="11">
        <v>2</v>
      </c>
      <c r="E21" s="10" t="s">
        <v>63</v>
      </c>
      <c r="F21" s="11" t="s">
        <v>57</v>
      </c>
      <c r="G21" s="10" t="s">
        <v>67</v>
      </c>
      <c r="H21" s="11" t="s">
        <v>67</v>
      </c>
      <c r="I21" s="10">
        <v>0.05</v>
      </c>
      <c r="J21" s="9">
        <v>0</v>
      </c>
      <c r="K21" s="1" t="s">
        <v>9</v>
      </c>
      <c r="L21">
        <v>1.0546</v>
      </c>
      <c r="M21" t="s">
        <v>209</v>
      </c>
      <c r="N21">
        <v>4</v>
      </c>
      <c r="O21">
        <v>12</v>
      </c>
    </row>
  </sheetData>
  <phoneticPr fontId="5" type="noConversion"/>
  <dataValidations count="1">
    <dataValidation type="list" allowBlank="1" showInputMessage="1" showErrorMessage="1" sqref="L2 K6:L6 K18:L18 K14:L14 K2:K5 K10:L10 K7:K9 K11:K13 K15:K17 K19:K21" xr:uid="{F93C1891-8355-4603-88A3-C79790FED5B2}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N3"/>
  <sheetViews>
    <sheetView zoomScaleNormal="100" workbookViewId="0">
      <selection activeCell="B2" sqref="B2"/>
    </sheetView>
  </sheetViews>
  <sheetFormatPr defaultRowHeight="15" x14ac:dyDescent="0.25"/>
  <cols>
    <col min="1" max="1" width="12.140625" customWidth="1"/>
    <col min="2" max="2" width="11" customWidth="1"/>
    <col min="3" max="3" width="12.140625" bestFit="1" customWidth="1"/>
    <col min="4" max="5" width="14.7109375" bestFit="1" customWidth="1"/>
    <col min="6" max="6" width="10.85546875" customWidth="1"/>
    <col min="8" max="8" width="15.5703125" bestFit="1" customWidth="1"/>
    <col min="9" max="9" width="13.5703125" bestFit="1" customWidth="1"/>
    <col min="11" max="11" width="10.85546875" customWidth="1"/>
    <col min="12" max="12" width="12" customWidth="1"/>
  </cols>
  <sheetData>
    <row r="1" spans="1:14" x14ac:dyDescent="0.25">
      <c r="A1" s="7" t="s">
        <v>47</v>
      </c>
      <c r="B1" s="7" t="s">
        <v>145</v>
      </c>
      <c r="C1" s="7" t="s">
        <v>59</v>
      </c>
      <c r="D1" s="7" t="s">
        <v>56</v>
      </c>
      <c r="E1" s="7" t="s">
        <v>41</v>
      </c>
      <c r="F1" s="7" t="s">
        <v>33</v>
      </c>
      <c r="G1" s="7" t="s">
        <v>46</v>
      </c>
      <c r="H1" s="7" t="s">
        <v>43</v>
      </c>
      <c r="I1" s="7" t="s">
        <v>54</v>
      </c>
      <c r="J1" s="7" t="s">
        <v>14</v>
      </c>
      <c r="K1" s="7" t="s">
        <v>176</v>
      </c>
      <c r="L1" s="7" t="s">
        <v>181</v>
      </c>
      <c r="M1" s="24" t="s">
        <v>204</v>
      </c>
      <c r="N1" s="24" t="s">
        <v>205</v>
      </c>
    </row>
    <row r="2" spans="1:14" ht="15.75" thickBot="1" x14ac:dyDescent="0.3">
      <c r="A2" s="10">
        <v>121</v>
      </c>
      <c r="B2" s="13">
        <v>60</v>
      </c>
      <c r="C2" s="14">
        <v>5</v>
      </c>
      <c r="D2" s="11" t="s">
        <v>68</v>
      </c>
      <c r="E2" s="14" t="s">
        <v>68</v>
      </c>
      <c r="F2" s="10" t="s">
        <v>67</v>
      </c>
      <c r="G2" s="10" t="s">
        <v>67</v>
      </c>
      <c r="H2" s="11">
        <v>1</v>
      </c>
      <c r="I2" s="11">
        <v>0</v>
      </c>
      <c r="J2" t="s">
        <v>10</v>
      </c>
      <c r="K2" s="26">
        <v>0.99829999999999997</v>
      </c>
      <c r="L2" t="s">
        <v>207</v>
      </c>
      <c r="M2">
        <v>4.8</v>
      </c>
      <c r="N2">
        <v>26</v>
      </c>
    </row>
    <row r="3" spans="1:14" ht="15.75" thickBot="1" x14ac:dyDescent="0.3">
      <c r="A3" s="10">
        <v>122</v>
      </c>
      <c r="B3" s="13">
        <v>60</v>
      </c>
      <c r="C3" s="14">
        <v>5</v>
      </c>
      <c r="D3" s="11" t="s">
        <v>69</v>
      </c>
      <c r="E3" s="10" t="s">
        <v>69</v>
      </c>
      <c r="F3" s="10" t="s">
        <v>67</v>
      </c>
      <c r="G3" s="10" t="s">
        <v>67</v>
      </c>
      <c r="H3" s="11">
        <v>1</v>
      </c>
      <c r="I3" s="11">
        <v>0</v>
      </c>
      <c r="J3" t="s">
        <v>9</v>
      </c>
      <c r="K3" s="26">
        <v>0.99829999999999997</v>
      </c>
      <c r="L3" t="s">
        <v>207</v>
      </c>
      <c r="M3">
        <v>4.8</v>
      </c>
      <c r="N3">
        <v>47</v>
      </c>
    </row>
  </sheetData>
  <dataValidations count="1">
    <dataValidation type="list" allowBlank="1" showInputMessage="1" showErrorMessage="1" sqref="J2:J3" xr:uid="{B3E11717-19A5-4572-B4E0-4FA722AF4F35}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N3"/>
  <sheetViews>
    <sheetView workbookViewId="0">
      <selection activeCell="B2" sqref="B2"/>
    </sheetView>
  </sheetViews>
  <sheetFormatPr defaultRowHeight="15" x14ac:dyDescent="0.25"/>
  <cols>
    <col min="1" max="1" width="8.5703125" customWidth="1"/>
    <col min="2" max="2" width="9.85546875" bestFit="1" customWidth="1"/>
    <col min="3" max="3" width="12.140625" bestFit="1" customWidth="1"/>
    <col min="4" max="4" width="14.7109375" style="1" bestFit="1" customWidth="1"/>
    <col min="5" max="5" width="14.7109375" bestFit="1" customWidth="1"/>
    <col min="6" max="6" width="8.42578125" customWidth="1"/>
    <col min="8" max="8" width="15.5703125" bestFit="1" customWidth="1"/>
    <col min="9" max="9" width="13.5703125" bestFit="1" customWidth="1"/>
    <col min="12" max="12" width="9.85546875" bestFit="1" customWidth="1"/>
  </cols>
  <sheetData>
    <row r="1" spans="1:14" ht="15.75" thickBot="1" x14ac:dyDescent="0.3">
      <c r="A1" s="7" t="s">
        <v>47</v>
      </c>
      <c r="B1" s="7" t="s">
        <v>145</v>
      </c>
      <c r="C1" s="7" t="s">
        <v>59</v>
      </c>
      <c r="D1" s="7" t="s">
        <v>56</v>
      </c>
      <c r="E1" s="7" t="s">
        <v>41</v>
      </c>
      <c r="F1" s="7" t="s">
        <v>33</v>
      </c>
      <c r="G1" s="7" t="s">
        <v>46</v>
      </c>
      <c r="H1" s="7" t="s">
        <v>43</v>
      </c>
      <c r="I1" s="7" t="s">
        <v>54</v>
      </c>
      <c r="J1" s="7" t="s">
        <v>14</v>
      </c>
      <c r="K1" s="7" t="s">
        <v>176</v>
      </c>
      <c r="L1" s="7" t="s">
        <v>181</v>
      </c>
      <c r="M1" s="2" t="s">
        <v>204</v>
      </c>
      <c r="N1" s="2" t="s">
        <v>205</v>
      </c>
    </row>
    <row r="2" spans="1:14" ht="21.75" thickBot="1" x14ac:dyDescent="0.3">
      <c r="A2" s="3">
        <v>137</v>
      </c>
      <c r="B2" s="4">
        <v>8</v>
      </c>
      <c r="C2" s="4">
        <v>5</v>
      </c>
      <c r="D2" s="11">
        <v>0.9</v>
      </c>
      <c r="E2" s="4" t="s">
        <v>65</v>
      </c>
      <c r="F2" s="10" t="s">
        <v>67</v>
      </c>
      <c r="G2" s="10" t="s">
        <v>67</v>
      </c>
      <c r="H2" s="10">
        <v>1</v>
      </c>
      <c r="I2" s="9">
        <v>0</v>
      </c>
      <c r="J2" s="1" t="s">
        <v>9</v>
      </c>
      <c r="K2" s="26">
        <v>0.99829999999999997</v>
      </c>
      <c r="L2" t="s">
        <v>207</v>
      </c>
      <c r="M2">
        <v>4.9000000000000004</v>
      </c>
      <c r="N2">
        <v>8</v>
      </c>
    </row>
    <row r="3" spans="1:14" ht="21.75" thickBot="1" x14ac:dyDescent="0.3">
      <c r="A3" s="5">
        <v>146</v>
      </c>
      <c r="B3" s="4">
        <v>8</v>
      </c>
      <c r="C3" s="4">
        <v>5</v>
      </c>
      <c r="D3" s="8">
        <v>0.1</v>
      </c>
      <c r="E3" s="6" t="s">
        <v>66</v>
      </c>
      <c r="F3" s="10" t="s">
        <v>67</v>
      </c>
      <c r="G3" s="10" t="s">
        <v>67</v>
      </c>
      <c r="H3" s="9">
        <v>1</v>
      </c>
      <c r="I3" s="9">
        <v>0</v>
      </c>
      <c r="J3" s="1" t="s">
        <v>9</v>
      </c>
      <c r="K3" s="26">
        <v>0.99829999999999997</v>
      </c>
      <c r="L3" t="s">
        <v>207</v>
      </c>
      <c r="M3">
        <v>4.9000000000000004</v>
      </c>
      <c r="N3">
        <v>8</v>
      </c>
    </row>
  </sheetData>
  <dataValidations count="1">
    <dataValidation type="list" allowBlank="1" showInputMessage="1" showErrorMessage="1" sqref="J2:J3" xr:uid="{AC9CD56D-8D77-4ADD-AE8B-854BAC695E4C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System_inf</vt:lpstr>
      <vt:lpstr>PPC_Signals</vt:lpstr>
      <vt:lpstr>V_droop</vt:lpstr>
      <vt:lpstr>Checklist</vt:lpstr>
      <vt:lpstr>Flat Run</vt:lpstr>
      <vt:lpstr>Snapshot</vt:lpstr>
      <vt:lpstr>Unbalance Fault</vt:lpstr>
      <vt:lpstr>MFRT</vt:lpstr>
      <vt:lpstr>Temporary Over voltage</vt:lpstr>
      <vt:lpstr>Voltage reference step</vt:lpstr>
      <vt:lpstr>Active Power reference</vt:lpstr>
      <vt:lpstr>Grid Frequency</vt:lpstr>
      <vt:lpstr>Grid voltage phase angle change</vt:lpstr>
      <vt:lpstr>Grid Oscillation rejection test</vt:lpstr>
      <vt:lpstr>Grid voltage change – response</vt:lpstr>
      <vt:lpstr>SCR1 active power test</vt:lpstr>
      <vt:lpstr>Site specific FRT</vt:lpstr>
      <vt:lpstr>SCR1 FRT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2024-06-24T03:30:16Z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