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BF65A9B-BBAD-40B2-B4BF-E99E5006C467}" xr6:coauthVersionLast="47" xr6:coauthVersionMax="47" xr10:uidLastSave="{00000000-0000-0000-0000-000000000000}"/>
  <bookViews>
    <workbookView xWindow="-120" yWindow="-120" windowWidth="29040" windowHeight="15840" tabRatio="853" firstSheet="1" activeTab="1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38" l="1"/>
  <c r="K68" i="38"/>
  <c r="K69" i="38"/>
  <c r="K70" i="38"/>
  <c r="K71" i="38"/>
  <c r="K72" i="38"/>
  <c r="K73" i="38"/>
  <c r="K74" i="38"/>
  <c r="K75" i="38"/>
  <c r="K66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<sst xmlns="http://schemas.openxmlformats.org/spreadsheetml/2006/main" count="6044" uniqueCount="829">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</sst>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8" fillId="2" borderId="6" xfId="0" applyFont="1" applyFill="1" applyBorder="1"/>
    <xf numFmtId="0" fontId="0" fillId="0" borderId="0" xfId="0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2" borderId="6" xfId="0" applyFont="1" applyFill="1" applyBorder="1" applyAlignment="1">
      <alignment horizontal="center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 applyAlignment="1">
      <alignment horizontal="righ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7" borderId="2" xfId="0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5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ReadMe!$I$66:$I$75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ReadMe!$K$66:$K$75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56305</xdr:colOff>
      <xdr:row>64</xdr:row>
      <xdr:rowOff>27841</xdr:rowOff>
    </xdr:from>
    <xdr:to>
      <xdr:col>3</xdr:col>
      <xdr:colOff>1162707</xdr:colOff>
      <xdr:row>82</xdr:row>
      <xdr:rowOff>113397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4</xdr:col>
      <xdr:colOff>101877</xdr:colOff>
      <xdr:row>74</xdr:row>
      <xdr:rowOff>26919</xdr:rowOff>
    </xdr:from>
    <xdr:to>
      <xdr:col>6</xdr:col>
      <xdr:colOff>1605171</xdr:colOff>
      <xdr:row>86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328">
  <autoFilter ref="A1:C15" xr:uid="{86376263-7304-40FC-BFBA-F3E70F020C1D}"/>
  <tableColumns count="3">
    <tableColumn id="1" xr3:uid="{77F8D890-C795-4833-A732-13EED7F79659}" name="Var name" dataDxfId="327"/>
    <tableColumn id="2" xr3:uid="{37DFDBE8-7047-4B14-BAEA-DB8795AD7193}" name="Var Val" dataDxfId="326"/>
    <tableColumn id="3" xr3:uid="{8D936790-9A98-4FB6-BA69-93C281280020}" name="unit" dataDxfId="32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24" dataDxfId="322" headerRowBorderDxfId="323" tableBorderDxfId="321">
  <autoFilter ref="A17:S25" xr:uid="{57AD7719-16C9-4076-B10C-8DEABD3712D3}"/>
  <tableColumns count="19">
    <tableColumn id="1" xr3:uid="{7DAA0384-C589-4745-BF9D-0767CC384BC0}" name="Apply Fault (s)" dataDxfId="320"/>
    <tableColumn id="10" xr3:uid="{16C7F1BE-EF90-40A3-B211-E19945AE3B29}" name="Fault Duration (s)" dataDxfId="319"/>
    <tableColumn id="16" xr3:uid="{DD877E2B-9DBD-4FAC-B61E-AF0BB26A7CDA}" name="Fault Type" dataDxfId="318"/>
    <tableColumn id="9" xr3:uid="{FD703D19-91E1-4314-82E2-53BC71068E6E}" name="Fault Impedance (pu)" dataDxfId="317"/>
    <tableColumn id="2" xr3:uid="{3AD95973-8121-4404-A040-3920F8225F72}" name="Fault X/R" dataDxfId="316"/>
    <tableColumn id="4" xr3:uid="{791FA887-C212-4DAB-BE1E-E4626971AF71}" name="Event" dataDxfId="315"/>
    <tableColumn id="5" xr3:uid="{4A35F154-F67C-4565-8825-CE04BB7247C8}" name="Delta (pu)" dataDxfId="314"/>
    <tableColumn id="41" xr3:uid="{0BC4DB64-2AC6-4E6C-B7D7-C771F7D93D46}" name="Freq Deltas (Hz)" dataDxfId="313"/>
    <tableColumn id="6" xr3:uid="{5AC5C8F5-8351-4E98-B3BB-A1DD86843AA3}" name="Freq Ramp (Hz/s)" dataDxfId="312"/>
    <tableColumn id="35" xr3:uid="{9721DF9D-34D1-4CBB-89C3-7177FED98D11}" name="Osc Freqs (Hz)" dataDxfId="311"/>
    <tableColumn id="36" xr3:uid="{B5079320-D684-4D22-92DC-8FE28211056B}" name="Osc Magnitude (pu)" dataDxfId="310"/>
    <tableColumn id="42" xr3:uid="{FCC595AC-B84F-47EB-AFC5-D83DF11537D2}" name="Step (Hz)" dataDxfId="309"/>
    <tableColumn id="7" xr3:uid="{D6E4BDCE-48FC-470D-80CE-F522820082E4}" name="Osc Phase (deg)" dataDxfId="308"/>
    <tableColumn id="30" xr3:uid="{766B28C7-CE39-4898-9257-659BF9F49ECE}" name="Angle Change" dataDxfId="307"/>
    <tableColumn id="8" xr3:uid="{8E12A0C4-3B8A-4F3F-860B-759E8AC1EE36}" name="Column2" dataDxfId="306"/>
    <tableColumn id="37" xr3:uid="{4E7DB160-B3EE-4530-AA0D-605D9D548C85}" name="Column24" dataDxfId="305"/>
    <tableColumn id="38" xr3:uid="{C6F80515-197B-4B74-97BC-F8125691AFC1}" name="Column25" dataDxfId="304"/>
    <tableColumn id="39" xr3:uid="{07EB0B2D-0753-499E-B237-07B0F5E8B888}" name="Column26" dataDxfId="303"/>
    <tableColumn id="40" xr3:uid="{5E9A3076-B8B0-4701-BC13-2EA96A089D0B}" name="Column27" dataDxfId="30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W13" totalsRowShown="0" headerRowDxfId="301" dataDxfId="299" headerRowBorderDxfId="300" tableBorderDxfId="298">
  <autoFilter ref="A5:W13" xr:uid="{528694AA-B089-413B-95B9-2FDC9029F274}"/>
  <tableColumns count="23">
    <tableColumn id="1" xr3:uid="{192B6ECA-657A-43CE-B839-CDFF4DAF1C1D}" name="Test" dataDxfId="297"/>
    <tableColumn id="10" xr3:uid="{E1F8F3FD-4D67-43FF-B48F-FF31FD06DF1C}" name="Action" dataDxfId="296"/>
    <tableColumn id="16" xr3:uid="{4DE37FD7-7294-401D-8564-FFC44CE42D43}" name="Software" dataDxfId="295"/>
    <tableColumn id="9" xr3:uid="{CFA4986E-0D5F-417A-8784-6EE1CD45A8AE}" name="Suite" dataDxfId="294"/>
    <tableColumn id="2" xr3:uid="{DD86E469-AC8D-4FE6-B114-C110613AA438}" name="End Run (s)" dataDxfId="293"/>
    <tableColumn id="4" xr3:uid="{128F1A79-6E64-4908-99B3-9A0525F1A711}" name="SCR" dataDxfId="292"/>
    <tableColumn id="5" xr3:uid="{CFD35265-1583-45F2-A415-146BDABBE172}" name="X/R" dataDxfId="291"/>
    <tableColumn id="41" xr3:uid="{BFB6B325-165B-4207-B983-5160B8D458D7}" name="Time Steps (s)" dataDxfId="290"/>
    <tableColumn id="6" xr3:uid="{8F9DB1BC-19AB-45FF-B893-51A34AEF8403}" name="Active Power (pu)" dataDxfId="289"/>
    <tableColumn id="35" xr3:uid="{EDD97831-0CDA-432E-BB72-1FA08772EA0B}" name="WTG Pref (pu)" dataDxfId="288"/>
    <tableColumn id="36" xr3:uid="{782EF926-ACED-4AA1-A534-C282350B5F1B}" name="BESS Pref (pu)" dataDxfId="287"/>
    <tableColumn id="42" xr3:uid="{BDF64676-8665-42CB-975A-B4D6FD59911E}" name="Pref Deltas (pu)" dataDxfId="286"/>
    <tableColumn id="7" xr3:uid="{BDA0E6A7-00BA-4E1F-AF5E-F2D9B48E6D82}" name="Pref Ramp (pu/s)" dataDxfId="285"/>
    <tableColumn id="30" xr3:uid="{36ABB317-9136-4858-AD05-E332EB3FACAB}" name="Reactive Power (pu)" dataDxfId="284"/>
    <tableColumn id="8" xr3:uid="{459190F9-F863-48E3-85BE-FBFC16E35E9D}" name="Slack Voltage (pu)" dataDxfId="283"/>
    <tableColumn id="37" xr3:uid="{25131737-6BCC-428E-A96B-630088AA58E7}" name="Voltage POC (pu)" dataDxfId="282"/>
    <tableColumn id="3" xr3:uid="{0C26143B-B69D-4A55-B886-8B9FB595E851}" name="Voltage POC Deltas (pu)" dataDxfId="281"/>
    <tableColumn id="11" xr3:uid="{DBEFAC3D-DB57-4B2E-AAF0-D9FCFBC6E180}" name="Voltage POC Ramp (pu/s)" dataDxfId="280"/>
    <tableColumn id="38" xr3:uid="{876945CF-40A2-45FB-9362-8648FDDF71B5}" name="Vgrid Deltas (pu)" dataDxfId="279"/>
    <tableColumn id="39" xr3:uid="{5F7721DF-79BA-4628-B44C-E7C20F46DF2B}" name="Vgrid Ramp (Hz/s)" dataDxfId="278"/>
    <tableColumn id="40" xr3:uid="{4CB769B3-29BD-48A5-A70E-C34386E480EE}" name="Voltage Step (pu)" dataDxfId="277"/>
    <tableColumn id="43" xr3:uid="{6CAD6395-14D0-4A2F-AE66-54FE4D6242AA}" name="Vref (pu)" dataDxfId="276"/>
    <tableColumn id="44" xr3:uid="{7C601A4B-6FC0-48CA-B90D-1773A8D9C04B}" name="Vref Delta (pu)" dataDxfId="2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P61" totalsRowShown="0" dataDxfId="274">
  <autoFilter ref="A53:P61" xr:uid="{2A7CABD0-CC14-47C8-808E-BF741C0E684A}"/>
  <tableColumns count="16">
    <tableColumn id="1" xr3:uid="{A282EAD0-D09B-4A68-8A21-2AA7671EC655}" name="V_POC" dataDxfId="273"/>
    <tableColumn id="2" xr3:uid="{0F5C69D6-5D9F-4C91-9853-9F698A2BDF84}" name="Nominal Power" dataDxfId="272"/>
    <tableColumn id="3" xr3:uid="{19CB7C48-58FD-4D6D-A76D-682F3783CCEC}" name="Plant Capacity" dataDxfId="271"/>
    <tableColumn id="4" xr3:uid="{D6D6B177-FE41-4F8F-87C3-FB3D253E819A}" name="Fault level" dataDxfId="270"/>
    <tableColumn id="5" xr3:uid="{96294648-5BCE-4E90-9A7E-0999839244B9}" name="POC SCR" dataDxfId="269"/>
    <tableColumn id="6" xr3:uid="{6768282E-29E6-4CEA-AEDD-B981DD5F4CC4}" name="POC XR ratio" dataDxfId="268"/>
    <tableColumn id="7" xr3:uid="{58F1FC6C-89AA-4D94-ADC3-79F40DADB540}" name="POC base Voltage" dataDxfId="267"/>
    <tableColumn id="8" xr3:uid="{FB8599CF-93C8-43B0-88BA-2DD4335C8B29}" name="Nominal Frequency" dataDxfId="266"/>
    <tableColumn id="9" xr3:uid="{50D291B9-5069-461A-8022-2E68A3128EC1}" name="Qlead,Qlag" dataDxfId="265"/>
    <tableColumn id="10" xr3:uid="{9D1E41E3-9BB1-4EF2-9851-1DBF223D1842}" name="Save Format" dataDxfId="264"/>
    <tableColumn id="13" xr3:uid="{EB6BFC07-B193-429F-A400-B6E9D3F3CFE7}" name="Q-V Droop" dataDxfId="263"/>
    <tableColumn id="14" xr3:uid="{087C71F9-1FC7-458C-8D6C-774C551B8938}" name="Suite" dataDxfId="262"/>
    <tableColumn id="15" xr3:uid="{AEC91AC2-162B-4184-8459-E5B004F4B017}" name="Software" dataDxfId="261"/>
    <tableColumn id="16" xr3:uid="{5485894E-7DBB-45CE-B611-9429E2C59EBD}" name="WF States" dataDxfId="260"/>
    <tableColumn id="11" xr3:uid="{95D249BA-F0E0-4E77-B5D7-BAD736F81657}" name="Vgrid" dataDxfId="259"/>
    <tableColumn id="12" xr3:uid="{9E9851FA-1069-4A6F-A1A1-BE2215438AEF}" name="Column1" dataDxfId="25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7" dataDxfId="256">
  <autoFilter ref="B1:F17" xr:uid="{824D7FFE-78D7-4706-9FB9-3F7661C6AD8B}"/>
  <tableColumns count="5">
    <tableColumn id="5" xr3:uid="{E8B717E7-F3F1-49A2-B557-F2FBB3186CA0}" name="Type" dataDxfId="255"/>
    <tableColumn id="1" xr3:uid="{82985159-23B5-4594-B419-B139BEF9313F}" name="Figure" dataDxfId="254"/>
    <tableColumn id="2" xr3:uid="{AB722E36-85A8-4E1F-91C8-C684B78F622A}" name="Time Steps" dataDxfId="253"/>
    <tableColumn id="3" xr3:uid="{EFFBDDE4-DC5F-41B9-9E6E-D3FC6CEB02F5}" name="Deltas" dataDxfId="252"/>
    <tableColumn id="4" xr3:uid="{EA8C49D8-4A1B-462B-B364-5C8F50C44CFA}" name="Ramp" dataDxfId="2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0" dataDxfId="249">
  <autoFilter ref="A1:I3" xr:uid="{6058AD7D-0266-47E1-988B-04E89ACE43D3}"/>
  <tableColumns count="9">
    <tableColumn id="1" xr3:uid="{68711BD0-CB2C-4BEC-B9E9-3F30823CC1BB}" name="Test" dataDxfId="248"/>
    <tableColumn id="2" xr3:uid="{8303C112-FE30-411D-B7BE-F9B246846014}" name="End Run (s)" dataDxfId="247"/>
    <tableColumn id="3" xr3:uid="{E45F3538-EA20-4E78-BAEF-AF2944E53DB5}" name="Snapshot (s)" dataDxfId="246"/>
    <tableColumn id="4" xr3:uid="{ABCBA8A3-9BDC-4E8F-9222-33F8A8C43B54}" name="SCR" dataDxfId="245"/>
    <tableColumn id="5" xr3:uid="{1DAD25BF-367C-442A-A25E-687C6A39319D}" name="X/R" dataDxfId="244"/>
    <tableColumn id="6" xr3:uid="{9FC54EE0-6BDB-4F12-948C-50C8A8FB7B83}" name="Active Power (pu)" dataDxfId="243"/>
    <tableColumn id="7" xr3:uid="{DFE68EDB-9DD1-4D7D-AB8A-128DEB375B0C}" name="Action" dataDxfId="242"/>
    <tableColumn id="8" xr3:uid="{ABCC09F7-BA28-4C55-B6C2-9C4CD276920B}" name="Suite" dataDxfId="241"/>
    <tableColumn id="9" xr3:uid="{93A842C6-9E50-4551-AD05-B52354DD8030}" name="Software" dataDxfId="2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39">
  <autoFilter ref="A1:J6" xr:uid="{DB360BF2-E20F-413D-818A-A85F8C65A637}"/>
  <tableColumns count="10">
    <tableColumn id="1" xr3:uid="{4F22E3D0-A54F-468B-91AC-0EEE3044885A}" name="Test" dataDxfId="238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5"/>
  <sheetViews>
    <sheetView zoomScale="115" zoomScaleNormal="115" workbookViewId="0">
      <selection activeCell="C23" sqref="C23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47" t="s">
        <v>0</v>
      </c>
      <c r="B1" s="52" t="s">
        <v>1</v>
      </c>
      <c r="C1" s="47" t="s">
        <v>16</v>
      </c>
    </row>
    <row r="2" spans="1:3" x14ac:dyDescent="0.25">
      <c r="A2" s="24" t="s">
        <v>782</v>
      </c>
      <c r="B2" s="51">
        <v>1.034</v>
      </c>
      <c r="C2" s="24" t="s">
        <v>48</v>
      </c>
    </row>
    <row r="3" spans="1:3" x14ac:dyDescent="0.25">
      <c r="A3" s="24" t="s">
        <v>781</v>
      </c>
      <c r="B3" s="51">
        <v>150</v>
      </c>
      <c r="C3" s="24" t="s">
        <v>31</v>
      </c>
    </row>
    <row r="4" spans="1:3" x14ac:dyDescent="0.25">
      <c r="A4" s="24" t="s">
        <v>784</v>
      </c>
      <c r="B4" s="51">
        <f>B3*0.395</f>
        <v>59.25</v>
      </c>
      <c r="C4" s="24" t="s">
        <v>785</v>
      </c>
    </row>
    <row r="5" spans="1:3" x14ac:dyDescent="0.25">
      <c r="A5" s="24" t="s">
        <v>20</v>
      </c>
      <c r="B5" s="51">
        <v>50</v>
      </c>
      <c r="C5" s="24" t="s">
        <v>21</v>
      </c>
    </row>
    <row r="6" spans="1:3" x14ac:dyDescent="0.25">
      <c r="A6" s="24" t="s">
        <v>4</v>
      </c>
      <c r="B6" s="51">
        <v>150</v>
      </c>
      <c r="C6" s="24" t="s">
        <v>18</v>
      </c>
    </row>
    <row r="7" spans="1:3" x14ac:dyDescent="0.25">
      <c r="A7" s="24" t="s">
        <v>786</v>
      </c>
      <c r="B7" s="51">
        <v>70</v>
      </c>
      <c r="C7" s="24" t="s">
        <v>31</v>
      </c>
    </row>
    <row r="8" spans="1:3" x14ac:dyDescent="0.25">
      <c r="A8" s="24" t="s">
        <v>2</v>
      </c>
      <c r="B8" s="51" t="s">
        <v>98</v>
      </c>
      <c r="C8" s="24"/>
    </row>
    <row r="9" spans="1:3" x14ac:dyDescent="0.25">
      <c r="A9" s="24" t="s">
        <v>7</v>
      </c>
      <c r="B9" s="51" t="s">
        <v>99</v>
      </c>
      <c r="C9" s="24"/>
    </row>
    <row r="10" spans="1:3" x14ac:dyDescent="0.25">
      <c r="A10" s="24" t="s">
        <v>783</v>
      </c>
      <c r="B10" s="51">
        <v>220</v>
      </c>
      <c r="C10" s="24" t="s">
        <v>19</v>
      </c>
    </row>
    <row r="11" spans="1:3" x14ac:dyDescent="0.25">
      <c r="A11" s="24" t="s">
        <v>395</v>
      </c>
      <c r="B11" s="51">
        <v>0.05</v>
      </c>
      <c r="C11" s="24"/>
    </row>
    <row r="12" spans="1:3" x14ac:dyDescent="0.25">
      <c r="A12" s="24" t="s">
        <v>180</v>
      </c>
      <c r="B12" s="51" t="s">
        <v>765</v>
      </c>
      <c r="C12" s="24"/>
    </row>
    <row r="13" spans="1:3" x14ac:dyDescent="0.25">
      <c r="A13" s="24" t="s">
        <v>90</v>
      </c>
      <c r="B13" s="51" t="s">
        <v>91</v>
      </c>
      <c r="C13" s="24"/>
    </row>
    <row r="14" spans="1:3" x14ac:dyDescent="0.25">
      <c r="A14" s="24" t="s">
        <v>766</v>
      </c>
      <c r="B14" s="51" t="s">
        <v>767</v>
      </c>
      <c r="C14" s="24"/>
    </row>
    <row r="15" spans="1:3" x14ac:dyDescent="0.25">
      <c r="A15" s="24" t="s">
        <v>53</v>
      </c>
      <c r="B15" s="51" t="s">
        <v>801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AFA8FC-34CC-420E-BB5B-141C67C3260B}">
          <x14:formula1>
            <xm:f>ReadMe!$C$7:$C$9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B12</xm:sqref>
        </x14:dataValidation>
        <x14:dataValidation type="list" allowBlank="1" showInputMessage="1" showErrorMessage="1" xr:uid="{8A472582-F153-4D30-849D-49975DADD395}">
          <x14:formula1>
            <xm:f>ReadMe!$O$55:$O$56</xm:f>
          </x14:formula1>
          <xm:sqref>B15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O26" sqref="O26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731</v>
      </c>
      <c r="D1" s="1" t="s">
        <v>732</v>
      </c>
      <c r="E1" s="1" t="s">
        <v>734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M26" sqref="M26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6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6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6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6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6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6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6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6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6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6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6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I17" sqref="I17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729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6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6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J6" sqref="J6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735</v>
      </c>
      <c r="E1" t="s">
        <v>736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6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I25" sqref="I25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809</v>
      </c>
      <c r="E1" s="1" t="s">
        <v>810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6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6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6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6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6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6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6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6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6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6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6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L3" sqref="L3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738</v>
      </c>
      <c r="E1" s="1" t="s">
        <v>739</v>
      </c>
      <c r="F1" s="1" t="s">
        <v>43</v>
      </c>
      <c r="G1" s="1" t="s">
        <v>17</v>
      </c>
      <c r="H1" s="1" t="s">
        <v>26</v>
      </c>
      <c r="I1" s="1" t="s">
        <v>737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64" t="s">
        <v>828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6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6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P30" sqref="P30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762</v>
      </c>
      <c r="D1" s="1" t="s">
        <v>740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6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6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6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6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6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729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I20" sqref="I20:I21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731</v>
      </c>
      <c r="D1" t="s">
        <v>732</v>
      </c>
      <c r="E1" t="s">
        <v>734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719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719</v>
      </c>
      <c r="G3" s="6" t="s">
        <v>351</v>
      </c>
      <c r="H3" s="6">
        <v>0.5</v>
      </c>
      <c r="I3" s="6">
        <v>0</v>
      </c>
      <c r="J3" s="1" t="s">
        <v>6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719</v>
      </c>
      <c r="G4" s="6" t="s">
        <v>351</v>
      </c>
      <c r="H4" s="6">
        <v>0.05</v>
      </c>
      <c r="I4" s="6">
        <v>0</v>
      </c>
      <c r="J4" s="1" t="s">
        <v>6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719</v>
      </c>
      <c r="G5" s="6" t="s">
        <v>351</v>
      </c>
      <c r="H5" s="6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719</v>
      </c>
      <c r="G6" s="6" t="s">
        <v>351</v>
      </c>
      <c r="H6" s="6">
        <v>0.5</v>
      </c>
      <c r="I6" s="6">
        <v>0</v>
      </c>
      <c r="J6" s="1" t="s">
        <v>6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719</v>
      </c>
      <c r="G7" s="6" t="s">
        <v>351</v>
      </c>
      <c r="H7" s="6">
        <v>0.05</v>
      </c>
      <c r="I7" s="6">
        <v>0</v>
      </c>
      <c r="J7" s="1" t="s">
        <v>6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I31" sqref="I31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731</v>
      </c>
      <c r="D1" t="s">
        <v>732</v>
      </c>
      <c r="E1" t="s">
        <v>734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744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745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746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747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748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749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750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751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744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745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746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747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748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749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750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751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C25"/>
  <sheetViews>
    <sheetView tabSelected="1" workbookViewId="0">
      <selection activeCell="G21" sqref="G21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800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6</v>
      </c>
    </row>
    <row r="5" spans="1:3" x14ac:dyDescent="0.25">
      <c r="A5" t="s">
        <v>111</v>
      </c>
      <c r="B5" t="s">
        <v>6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5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827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P9" sqref="P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730</v>
      </c>
      <c r="H1" t="s">
        <v>83</v>
      </c>
      <c r="I1" t="s">
        <v>102</v>
      </c>
      <c r="J1" t="s">
        <v>809</v>
      </c>
      <c r="K1" t="s">
        <v>810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6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6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6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6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6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6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6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6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topLeftCell="A7" workbookViewId="0">
      <selection activeCell="Q16" sqref="Q16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730</v>
      </c>
      <c r="H1" t="s">
        <v>83</v>
      </c>
      <c r="I1" t="s">
        <v>102</v>
      </c>
      <c r="J1" t="s">
        <v>735</v>
      </c>
      <c r="K1" t="s">
        <v>736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6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6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topLeftCell="A55" zoomScaleNormal="100" workbookViewId="0">
      <selection activeCell="P13" sqref="P13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730</v>
      </c>
      <c r="H1" s="14" t="s">
        <v>83</v>
      </c>
      <c r="I1" s="1" t="s">
        <v>102</v>
      </c>
      <c r="J1" s="1" t="s">
        <v>809</v>
      </c>
      <c r="K1" s="1" t="s">
        <v>810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6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6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6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6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6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6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6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6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G28" workbookViewId="0">
      <selection activeCell="O17" sqref="O1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731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732</v>
      </c>
      <c r="K1" t="s">
        <v>733</v>
      </c>
      <c r="L1" t="s">
        <v>44</v>
      </c>
      <c r="M1" t="s">
        <v>753</v>
      </c>
      <c r="N1" s="1" t="s">
        <v>758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6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6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6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6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6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R12" sqref="R1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735</v>
      </c>
      <c r="K1" t="s">
        <v>736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819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819</v>
      </c>
      <c r="K3" t="s">
        <v>565</v>
      </c>
      <c r="L3" t="s">
        <v>6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819</v>
      </c>
      <c r="K4" t="s">
        <v>565</v>
      </c>
      <c r="L4" t="s">
        <v>6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819</v>
      </c>
      <c r="K5" t="s">
        <v>565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819</v>
      </c>
      <c r="K6" t="s">
        <v>565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819</v>
      </c>
      <c r="K7" t="s">
        <v>565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820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820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820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820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820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820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821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821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821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821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821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821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822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822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822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822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822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822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823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823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823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823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823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823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824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824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824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824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824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824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825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825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825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825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825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825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826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826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826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826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826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826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topLeftCell="A97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809</v>
      </c>
      <c r="K1" s="1" t="s">
        <v>760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6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6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6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813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813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813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813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813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813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814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814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814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814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814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814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813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813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813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813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813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813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813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813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813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813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813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813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R8" sqref="R8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815</v>
      </c>
      <c r="K1" t="s">
        <v>817</v>
      </c>
      <c r="L1" t="s">
        <v>818</v>
      </c>
      <c r="M1" t="s">
        <v>816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6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6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Q10" sqref="Q10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762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740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6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6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6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6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6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6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6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6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P94"/>
  <sheetViews>
    <sheetView topLeftCell="A61" zoomScale="85" zoomScaleNormal="85" workbookViewId="0">
      <selection activeCell="F90" sqref="F90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2" ht="32.1" customHeight="1" x14ac:dyDescent="0.25">
      <c r="A2" s="78" t="s">
        <v>680</v>
      </c>
      <c r="B2" s="78"/>
      <c r="C2" s="78"/>
      <c r="D2" s="78"/>
      <c r="E2" s="78"/>
      <c r="F2" s="78"/>
      <c r="G2" s="78"/>
    </row>
    <row r="3" spans="1:42" x14ac:dyDescent="0.25">
      <c r="A3" s="79" t="s">
        <v>681</v>
      </c>
      <c r="B3" s="79"/>
      <c r="C3" s="79"/>
      <c r="D3" s="79"/>
      <c r="E3" s="79"/>
      <c r="F3" s="79"/>
      <c r="G3" s="79"/>
    </row>
    <row r="4" spans="1:42" x14ac:dyDescent="0.25">
      <c r="A4" s="81" t="s">
        <v>679</v>
      </c>
      <c r="B4" s="82"/>
      <c r="C4" s="82"/>
      <c r="D4" s="82"/>
      <c r="E4" s="82"/>
      <c r="F4" s="82"/>
      <c r="G4" s="82"/>
      <c r="H4" s="66" t="s">
        <v>712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47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</row>
    <row r="5" spans="1:42" x14ac:dyDescent="0.25">
      <c r="A5" s="37" t="s">
        <v>27</v>
      </c>
      <c r="B5" s="38" t="s">
        <v>10</v>
      </c>
      <c r="C5" s="38" t="s">
        <v>90</v>
      </c>
      <c r="D5" s="39" t="s">
        <v>180</v>
      </c>
      <c r="E5" s="38" t="s">
        <v>46</v>
      </c>
      <c r="F5" s="38" t="s">
        <v>17</v>
      </c>
      <c r="G5" s="38" t="s">
        <v>26</v>
      </c>
      <c r="H5" s="40" t="s">
        <v>102</v>
      </c>
      <c r="I5" s="35" t="s">
        <v>23</v>
      </c>
      <c r="J5" s="35" t="s">
        <v>148</v>
      </c>
      <c r="K5" s="35" t="s">
        <v>393</v>
      </c>
      <c r="L5" s="35" t="s">
        <v>729</v>
      </c>
      <c r="M5" s="35" t="s">
        <v>761</v>
      </c>
      <c r="N5" s="35" t="s">
        <v>83</v>
      </c>
      <c r="O5" s="35" t="s">
        <v>741</v>
      </c>
      <c r="P5" s="35" t="s">
        <v>730</v>
      </c>
      <c r="Q5" s="35" t="s">
        <v>811</v>
      </c>
      <c r="R5" s="35" t="s">
        <v>812</v>
      </c>
      <c r="S5" s="40" t="s">
        <v>809</v>
      </c>
      <c r="T5" s="40" t="s">
        <v>810</v>
      </c>
      <c r="U5" s="35" t="s">
        <v>753</v>
      </c>
      <c r="V5" s="35" t="s">
        <v>333</v>
      </c>
      <c r="W5" s="35" t="s">
        <v>759</v>
      </c>
      <c r="Y5" s="48"/>
      <c r="Z5" s="49"/>
      <c r="AA5" s="49"/>
      <c r="AB5" s="48"/>
      <c r="AC5" s="48"/>
      <c r="AD5" s="48"/>
      <c r="AE5" s="48"/>
      <c r="AF5" s="49"/>
      <c r="AG5" s="49"/>
      <c r="AH5" s="49"/>
      <c r="AI5" s="49"/>
      <c r="AJ5" s="49"/>
      <c r="AK5" s="48"/>
      <c r="AL5" s="48"/>
      <c r="AM5" s="48"/>
      <c r="AN5" s="48"/>
      <c r="AO5" s="48"/>
      <c r="AP5" s="48"/>
    </row>
    <row r="6" spans="1:42" ht="75" x14ac:dyDescent="0.25">
      <c r="A6" s="36" t="s">
        <v>713</v>
      </c>
      <c r="B6" s="36" t="s">
        <v>660</v>
      </c>
      <c r="C6" s="36" t="s">
        <v>668</v>
      </c>
      <c r="D6" s="36" t="s">
        <v>661</v>
      </c>
      <c r="E6" s="36" t="s">
        <v>654</v>
      </c>
      <c r="F6" s="36" t="s">
        <v>655</v>
      </c>
      <c r="G6" s="36" t="s">
        <v>656</v>
      </c>
      <c r="H6" s="36" t="s">
        <v>669</v>
      </c>
      <c r="I6" s="36" t="s">
        <v>658</v>
      </c>
      <c r="J6" s="36"/>
      <c r="K6" s="36"/>
      <c r="L6" s="36" t="s">
        <v>675</v>
      </c>
      <c r="M6" s="36"/>
      <c r="N6" s="36" t="s">
        <v>662</v>
      </c>
      <c r="O6" s="36" t="s">
        <v>742</v>
      </c>
      <c r="P6" s="36" t="s">
        <v>743</v>
      </c>
      <c r="Q6" s="36"/>
      <c r="R6" s="36"/>
      <c r="S6" s="36" t="s">
        <v>720</v>
      </c>
      <c r="T6" s="36" t="s">
        <v>722</v>
      </c>
      <c r="U6" s="36"/>
      <c r="V6" s="36" t="s">
        <v>752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ht="30" x14ac:dyDescent="0.25">
      <c r="A7" s="36"/>
      <c r="B7" s="36" t="s">
        <v>5</v>
      </c>
      <c r="C7" s="36" t="s">
        <v>92</v>
      </c>
      <c r="D7" s="36" t="s">
        <v>182</v>
      </c>
      <c r="E7" s="36">
        <v>45</v>
      </c>
      <c r="F7" s="36">
        <v>12</v>
      </c>
      <c r="G7" s="36">
        <v>6</v>
      </c>
      <c r="H7" s="36" t="s">
        <v>671</v>
      </c>
      <c r="I7" s="36">
        <v>0.6</v>
      </c>
      <c r="J7" s="36"/>
      <c r="K7" s="36"/>
      <c r="L7" s="36" t="s">
        <v>673</v>
      </c>
      <c r="M7" s="36"/>
      <c r="N7" s="36">
        <v>0.3</v>
      </c>
      <c r="O7" s="36">
        <v>1.1200000000000001</v>
      </c>
      <c r="P7" s="36">
        <v>1.034</v>
      </c>
      <c r="Q7" s="36"/>
      <c r="R7" s="36"/>
      <c r="S7" s="36" t="s">
        <v>721</v>
      </c>
      <c r="T7" s="36" t="s">
        <v>723</v>
      </c>
      <c r="U7" s="36"/>
      <c r="V7" s="36"/>
      <c r="W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6"/>
      <c r="B8" s="36" t="s">
        <v>6</v>
      </c>
      <c r="C8" s="36" t="s">
        <v>91</v>
      </c>
      <c r="D8" s="36" t="s">
        <v>181</v>
      </c>
      <c r="E8" s="36"/>
      <c r="F8" s="36" t="s">
        <v>319</v>
      </c>
      <c r="G8" s="36" t="s">
        <v>319</v>
      </c>
      <c r="H8" s="36" t="s">
        <v>672</v>
      </c>
      <c r="I8" s="36" t="s">
        <v>659</v>
      </c>
      <c r="J8" s="36"/>
      <c r="K8" s="36"/>
      <c r="L8" s="36" t="s">
        <v>672</v>
      </c>
      <c r="M8" s="36"/>
      <c r="N8" s="36"/>
      <c r="O8" s="36"/>
      <c r="P8" s="36"/>
      <c r="Q8" s="36"/>
      <c r="R8" s="36"/>
      <c r="S8" s="36" t="s">
        <v>672</v>
      </c>
      <c r="T8" s="36" t="s">
        <v>672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6"/>
      <c r="B9" s="36"/>
      <c r="C9" s="36" t="s">
        <v>179</v>
      </c>
      <c r="D9" s="36" t="s">
        <v>150</v>
      </c>
      <c r="E9" s="36"/>
      <c r="F9" s="36" t="s">
        <v>657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6"/>
      <c r="B10" s="36"/>
      <c r="C10" s="36"/>
      <c r="D10" s="36" t="s">
        <v>765</v>
      </c>
      <c r="E10" s="36"/>
      <c r="F10" s="36" t="s">
        <v>188</v>
      </c>
      <c r="G10" s="36" t="s">
        <v>188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21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6" spans="1:42" x14ac:dyDescent="0.25">
      <c r="A16" s="66" t="s">
        <v>712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47"/>
      <c r="U16" s="47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</row>
    <row r="17" spans="1:40" x14ac:dyDescent="0.25">
      <c r="A17" t="s">
        <v>731</v>
      </c>
      <c r="B17" t="s">
        <v>732</v>
      </c>
      <c r="C17" t="s">
        <v>733</v>
      </c>
      <c r="D17" s="35" t="s">
        <v>734</v>
      </c>
      <c r="E17" s="35" t="s">
        <v>758</v>
      </c>
      <c r="F17" s="40" t="s">
        <v>42</v>
      </c>
      <c r="G17" s="40" t="s">
        <v>104</v>
      </c>
      <c r="H17" s="35" t="s">
        <v>735</v>
      </c>
      <c r="I17" s="35" t="s">
        <v>736</v>
      </c>
      <c r="J17" s="40" t="s">
        <v>738</v>
      </c>
      <c r="K17" s="40" t="s">
        <v>739</v>
      </c>
      <c r="L17" s="40" t="s">
        <v>43</v>
      </c>
      <c r="M17" s="40" t="s">
        <v>737</v>
      </c>
      <c r="N17" s="40" t="s">
        <v>100</v>
      </c>
      <c r="O17" s="35" t="s">
        <v>653</v>
      </c>
      <c r="P17" s="40" t="s">
        <v>754</v>
      </c>
      <c r="Q17" s="40" t="s">
        <v>755</v>
      </c>
      <c r="R17" s="35" t="s">
        <v>756</v>
      </c>
      <c r="S17" s="35" t="s">
        <v>757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76.5" customHeight="1" x14ac:dyDescent="0.25">
      <c r="A18" s="36" t="s">
        <v>663</v>
      </c>
      <c r="B18" s="36" t="s">
        <v>664</v>
      </c>
      <c r="C18" s="36" t="s">
        <v>35</v>
      </c>
      <c r="D18" s="36" t="s">
        <v>667</v>
      </c>
      <c r="E18" s="36"/>
      <c r="F18" s="36" t="s">
        <v>670</v>
      </c>
      <c r="G18" s="36" t="s">
        <v>674</v>
      </c>
      <c r="H18" s="36" t="s">
        <v>676</v>
      </c>
      <c r="I18" s="36" t="s">
        <v>677</v>
      </c>
      <c r="J18" s="36" t="s">
        <v>715</v>
      </c>
      <c r="K18" s="36" t="s">
        <v>716</v>
      </c>
      <c r="L18" s="36" t="s">
        <v>714</v>
      </c>
      <c r="M18" s="36" t="s">
        <v>717</v>
      </c>
      <c r="N18" s="36" t="s">
        <v>718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ht="23.1" customHeight="1" x14ac:dyDescent="0.25">
      <c r="A19" s="36">
        <v>5</v>
      </c>
      <c r="B19" s="36">
        <v>0.25</v>
      </c>
      <c r="C19" s="36" t="s">
        <v>75</v>
      </c>
      <c r="D19" s="36" t="s">
        <v>33</v>
      </c>
      <c r="E19" s="36"/>
      <c r="F19" s="36" t="s">
        <v>13</v>
      </c>
      <c r="G19" s="36" t="s">
        <v>673</v>
      </c>
      <c r="H19" s="36" t="s">
        <v>673</v>
      </c>
      <c r="I19" s="36" t="s">
        <v>678</v>
      </c>
      <c r="J19" s="36">
        <v>0.1</v>
      </c>
      <c r="K19" s="36">
        <v>0.2</v>
      </c>
      <c r="L19" s="36">
        <v>0.1</v>
      </c>
      <c r="M19" s="36">
        <v>45</v>
      </c>
      <c r="N19" s="36">
        <v>40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x14ac:dyDescent="0.25">
      <c r="A20" s="36" t="s">
        <v>665</v>
      </c>
      <c r="B20" s="36" t="s">
        <v>666</v>
      </c>
      <c r="C20" s="36" t="s">
        <v>36</v>
      </c>
      <c r="D20" s="36" t="s">
        <v>34</v>
      </c>
      <c r="E20" s="36"/>
      <c r="F20" s="36" t="s">
        <v>53</v>
      </c>
      <c r="G20" s="36" t="s">
        <v>672</v>
      </c>
      <c r="H20" s="36" t="s">
        <v>672</v>
      </c>
      <c r="I20" s="36" t="s">
        <v>672</v>
      </c>
      <c r="J20" s="36" t="s">
        <v>320</v>
      </c>
      <c r="K20" s="36"/>
      <c r="L20" s="36"/>
      <c r="M20" s="36"/>
      <c r="N20" s="36" t="s">
        <v>356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ht="20.100000000000001" customHeight="1" x14ac:dyDescent="0.25">
      <c r="A21" s="36"/>
      <c r="B21" s="36" t="s">
        <v>40</v>
      </c>
      <c r="C21" s="36" t="s">
        <v>38</v>
      </c>
      <c r="D21" s="36" t="s">
        <v>101</v>
      </c>
      <c r="E21" s="36"/>
      <c r="F21" s="36" t="s">
        <v>12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x14ac:dyDescent="0.25">
      <c r="A22" s="36"/>
      <c r="B22" s="36"/>
      <c r="C22" s="36" t="s">
        <v>37</v>
      </c>
      <c r="D22" s="36" t="s">
        <v>39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x14ac:dyDescent="0.25">
      <c r="A23" s="36"/>
      <c r="B23" s="36"/>
      <c r="C23" s="36"/>
      <c r="D23" s="36" t="s">
        <v>145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x14ac:dyDescent="0.25">
      <c r="A24" s="36"/>
      <c r="B24" s="36"/>
      <c r="C24" s="36"/>
      <c r="D24" s="6" t="s">
        <v>40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7" spans="1:40" x14ac:dyDescent="0.25">
      <c r="A27" s="9" t="s">
        <v>689</v>
      </c>
    </row>
    <row r="28" spans="1:40" x14ac:dyDescent="0.25">
      <c r="A28" t="s">
        <v>692</v>
      </c>
      <c r="B28" s="9"/>
      <c r="C28" s="9"/>
      <c r="D28" s="9"/>
      <c r="E28" s="9"/>
      <c r="F28" s="9"/>
      <c r="G28" s="9"/>
    </row>
    <row r="29" spans="1:40" x14ac:dyDescent="0.25">
      <c r="A29" s="73"/>
      <c r="B29" s="80" t="s">
        <v>683</v>
      </c>
      <c r="C29" s="80"/>
      <c r="D29" s="80"/>
      <c r="E29" s="80" t="s">
        <v>687</v>
      </c>
      <c r="F29" s="80"/>
      <c r="G29" s="80"/>
      <c r="H29" s="80" t="s">
        <v>688</v>
      </c>
      <c r="I29" s="80"/>
      <c r="J29" s="80"/>
      <c r="K29" s="67" t="s">
        <v>698</v>
      </c>
      <c r="L29" s="45"/>
      <c r="M29" s="45"/>
    </row>
    <row r="30" spans="1:40" x14ac:dyDescent="0.25">
      <c r="A30" s="74"/>
      <c r="B30" s="43" t="s">
        <v>684</v>
      </c>
      <c r="C30" s="43" t="s">
        <v>685</v>
      </c>
      <c r="D30" s="43" t="s">
        <v>686</v>
      </c>
      <c r="E30" s="43" t="s">
        <v>684</v>
      </c>
      <c r="F30" s="43" t="s">
        <v>685</v>
      </c>
      <c r="G30" s="43" t="s">
        <v>686</v>
      </c>
      <c r="H30" s="43" t="s">
        <v>684</v>
      </c>
      <c r="I30" s="43" t="s">
        <v>685</v>
      </c>
      <c r="J30" s="43" t="s">
        <v>686</v>
      </c>
      <c r="K30" s="68"/>
    </row>
    <row r="31" spans="1:40" x14ac:dyDescent="0.25">
      <c r="A31" s="42" t="s">
        <v>682</v>
      </c>
      <c r="B31" s="44">
        <v>100</v>
      </c>
      <c r="C31" s="44">
        <v>200</v>
      </c>
      <c r="D31" s="44">
        <v>300</v>
      </c>
      <c r="E31" s="75"/>
      <c r="F31" s="76"/>
      <c r="G31" s="76"/>
      <c r="H31" s="76"/>
      <c r="I31" s="76"/>
      <c r="J31" s="77"/>
      <c r="K31" s="41" t="s">
        <v>700</v>
      </c>
    </row>
    <row r="32" spans="1:40" x14ac:dyDescent="0.25">
      <c r="A32" s="42" t="s">
        <v>690</v>
      </c>
      <c r="B32" s="72">
        <v>100</v>
      </c>
      <c r="C32" s="72"/>
      <c r="D32" s="72"/>
      <c r="E32" s="72">
        <v>200</v>
      </c>
      <c r="F32" s="72"/>
      <c r="G32" s="72"/>
      <c r="H32" s="72">
        <v>300</v>
      </c>
      <c r="I32" s="72"/>
      <c r="J32" s="72"/>
      <c r="K32" s="41" t="s">
        <v>699</v>
      </c>
    </row>
    <row r="33" spans="1:11" x14ac:dyDescent="0.25">
      <c r="A33" s="42" t="s">
        <v>691</v>
      </c>
      <c r="B33" s="72">
        <v>100</v>
      </c>
      <c r="C33" s="72"/>
      <c r="D33" s="72"/>
      <c r="E33" s="72">
        <v>200</v>
      </c>
      <c r="F33" s="72"/>
      <c r="G33" s="72"/>
      <c r="H33" s="72">
        <v>300</v>
      </c>
      <c r="I33" s="72"/>
      <c r="J33" s="72"/>
      <c r="K33" s="41" t="s">
        <v>701</v>
      </c>
    </row>
    <row r="34" spans="1:11" x14ac:dyDescent="0.25">
      <c r="C34" t="s">
        <v>694</v>
      </c>
      <c r="D34" t="s">
        <v>695</v>
      </c>
    </row>
    <row r="35" spans="1:11" x14ac:dyDescent="0.25">
      <c r="A35" s="70" t="s">
        <v>693</v>
      </c>
      <c r="B35" s="70"/>
      <c r="C35" t="s">
        <v>697</v>
      </c>
      <c r="D35" t="s">
        <v>696</v>
      </c>
    </row>
    <row r="36" spans="1:11" ht="29.1" customHeight="1" x14ac:dyDescent="0.25">
      <c r="A36" s="69" t="s">
        <v>702</v>
      </c>
      <c r="B36" s="70"/>
      <c r="C36" t="s">
        <v>694</v>
      </c>
      <c r="D36" t="s">
        <v>695</v>
      </c>
    </row>
    <row r="37" spans="1:11" x14ac:dyDescent="0.25">
      <c r="B37" t="s">
        <v>703</v>
      </c>
      <c r="C37">
        <v>23</v>
      </c>
      <c r="D37">
        <v>122</v>
      </c>
    </row>
    <row r="38" spans="1:11" x14ac:dyDescent="0.25">
      <c r="B38" t="s">
        <v>704</v>
      </c>
      <c r="C38">
        <v>23</v>
      </c>
      <c r="D38">
        <v>215</v>
      </c>
    </row>
    <row r="39" spans="1:11" x14ac:dyDescent="0.25">
      <c r="B39" t="s">
        <v>705</v>
      </c>
      <c r="C39">
        <v>67</v>
      </c>
      <c r="D39">
        <v>122</v>
      </c>
    </row>
    <row r="40" spans="1:11" x14ac:dyDescent="0.25">
      <c r="B40" t="s">
        <v>706</v>
      </c>
      <c r="C40">
        <v>67</v>
      </c>
      <c r="D40">
        <v>215</v>
      </c>
    </row>
    <row r="41" spans="1:11" ht="32.450000000000003" customHeight="1" x14ac:dyDescent="0.25">
      <c r="A41" s="71" t="s">
        <v>707</v>
      </c>
      <c r="B41" s="71"/>
      <c r="C41" t="s">
        <v>17</v>
      </c>
      <c r="D41" t="s">
        <v>26</v>
      </c>
    </row>
    <row r="42" spans="1:11" x14ac:dyDescent="0.25">
      <c r="B42" t="s">
        <v>703</v>
      </c>
      <c r="C42" s="36" t="s">
        <v>708</v>
      </c>
      <c r="D42" s="36" t="s">
        <v>709</v>
      </c>
    </row>
    <row r="43" spans="1:11" x14ac:dyDescent="0.25">
      <c r="B43" t="s">
        <v>704</v>
      </c>
      <c r="C43" s="36" t="s">
        <v>710</v>
      </c>
      <c r="D43" s="36" t="s">
        <v>711</v>
      </c>
    </row>
    <row r="45" spans="1:11" x14ac:dyDescent="0.25">
      <c r="A45" s="46" t="s">
        <v>724</v>
      </c>
    </row>
    <row r="46" spans="1:11" x14ac:dyDescent="0.25">
      <c r="A46" t="s">
        <v>725</v>
      </c>
    </row>
    <row r="47" spans="1:11" x14ac:dyDescent="0.25">
      <c r="A47" t="s">
        <v>726</v>
      </c>
    </row>
    <row r="48" spans="1:11" x14ac:dyDescent="0.25">
      <c r="A48" t="s">
        <v>727</v>
      </c>
    </row>
    <row r="49" spans="1:16" x14ac:dyDescent="0.25">
      <c r="A49" t="s">
        <v>728</v>
      </c>
    </row>
    <row r="51" spans="1:16" x14ac:dyDescent="0.25">
      <c r="A51" s="46" t="s">
        <v>768</v>
      </c>
    </row>
    <row r="52" spans="1:16" x14ac:dyDescent="0.25">
      <c r="A52" t="s">
        <v>769</v>
      </c>
    </row>
    <row r="53" spans="1:16" x14ac:dyDescent="0.25">
      <c r="A53" t="s">
        <v>47</v>
      </c>
      <c r="B53" t="s">
        <v>30</v>
      </c>
      <c r="C53" t="s">
        <v>4</v>
      </c>
      <c r="D53" t="s">
        <v>3</v>
      </c>
      <c r="E53" t="s">
        <v>2</v>
      </c>
      <c r="F53" t="s">
        <v>7</v>
      </c>
      <c r="G53" t="s">
        <v>51</v>
      </c>
      <c r="H53" t="s">
        <v>20</v>
      </c>
      <c r="I53" t="s">
        <v>49</v>
      </c>
      <c r="J53" t="s">
        <v>28</v>
      </c>
      <c r="K53" t="s">
        <v>395</v>
      </c>
      <c r="L53" t="s">
        <v>180</v>
      </c>
      <c r="M53" t="s">
        <v>90</v>
      </c>
      <c r="N53" t="s">
        <v>766</v>
      </c>
      <c r="O53" t="s">
        <v>53</v>
      </c>
      <c r="P53" t="s">
        <v>800</v>
      </c>
    </row>
    <row r="54" spans="1:16" ht="45" x14ac:dyDescent="0.25">
      <c r="A54" s="4">
        <v>1.034</v>
      </c>
      <c r="B54" s="4">
        <v>150</v>
      </c>
      <c r="C54" s="4">
        <v>150</v>
      </c>
      <c r="D54" s="4">
        <v>901.18603517808674</v>
      </c>
      <c r="E54" s="4" t="s">
        <v>98</v>
      </c>
      <c r="F54" s="4" t="s">
        <v>99</v>
      </c>
      <c r="G54" s="4">
        <v>220</v>
      </c>
      <c r="H54" s="4">
        <v>50</v>
      </c>
      <c r="I54" s="4" t="s">
        <v>50</v>
      </c>
      <c r="J54" s="4" t="s">
        <v>29</v>
      </c>
      <c r="K54" s="4">
        <v>0.05</v>
      </c>
      <c r="L54" s="50" t="s">
        <v>776</v>
      </c>
      <c r="M54" s="50" t="s">
        <v>775</v>
      </c>
      <c r="N54" s="50" t="s">
        <v>770</v>
      </c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182</v>
      </c>
      <c r="M55" s="4" t="s">
        <v>91</v>
      </c>
      <c r="N55" s="50" t="s">
        <v>767</v>
      </c>
      <c r="O55" s="4" t="s">
        <v>801</v>
      </c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74</v>
      </c>
      <c r="M56" s="4" t="s">
        <v>92</v>
      </c>
      <c r="N56" s="50" t="s">
        <v>771</v>
      </c>
      <c r="O56" s="4" t="s">
        <v>802</v>
      </c>
      <c r="P56" s="4" t="s">
        <v>807</v>
      </c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150</v>
      </c>
      <c r="M57" s="4" t="s">
        <v>179</v>
      </c>
      <c r="N57" s="50" t="s">
        <v>772</v>
      </c>
      <c r="O57" s="4"/>
      <c r="P57" s="4" t="s">
        <v>804</v>
      </c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765</v>
      </c>
      <c r="M58" s="4"/>
      <c r="N58" s="50" t="s">
        <v>774</v>
      </c>
      <c r="O58" s="4"/>
      <c r="P58" s="4" t="s">
        <v>805</v>
      </c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0" t="s">
        <v>773</v>
      </c>
      <c r="O59" s="4"/>
      <c r="P59" s="4" t="s">
        <v>806</v>
      </c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62" t="s">
        <v>803</v>
      </c>
      <c r="O60" s="4"/>
      <c r="P60" s="4" t="s">
        <v>808</v>
      </c>
    </row>
    <row r="61" spans="1:16" ht="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0" t="s">
        <v>788</v>
      </c>
      <c r="O61" s="4"/>
      <c r="P61" s="4"/>
    </row>
    <row r="62" spans="1:16" x14ac:dyDescent="0.25">
      <c r="A62" s="46" t="s">
        <v>792</v>
      </c>
    </row>
    <row r="63" spans="1:16" x14ac:dyDescent="0.25">
      <c r="A63" t="s">
        <v>793</v>
      </c>
    </row>
    <row r="64" spans="1:16" x14ac:dyDescent="0.25">
      <c r="A64" t="s">
        <v>795</v>
      </c>
    </row>
    <row r="65" spans="5:11" ht="15.75" thickBot="1" x14ac:dyDescent="0.3">
      <c r="E65" s="53" t="s">
        <v>138</v>
      </c>
      <c r="F65" s="54" t="s">
        <v>344</v>
      </c>
      <c r="G65" s="55" t="s">
        <v>139</v>
      </c>
      <c r="I65" t="s">
        <v>796</v>
      </c>
      <c r="J65" t="s">
        <v>794</v>
      </c>
      <c r="K65" t="s">
        <v>797</v>
      </c>
    </row>
    <row r="66" spans="5:11" x14ac:dyDescent="0.25">
      <c r="E66" t="s">
        <v>796</v>
      </c>
      <c r="F66" t="s">
        <v>794</v>
      </c>
      <c r="G66" t="s">
        <v>122</v>
      </c>
      <c r="I66" s="57">
        <v>0</v>
      </c>
      <c r="J66" s="57">
        <v>0</v>
      </c>
      <c r="K66" s="57">
        <f>J66+1</f>
        <v>1</v>
      </c>
    </row>
    <row r="67" spans="5:11" x14ac:dyDescent="0.25">
      <c r="E67" s="57">
        <v>0</v>
      </c>
      <c r="F67" s="57">
        <v>0</v>
      </c>
      <c r="G67" s="57" t="b">
        <v>0</v>
      </c>
      <c r="I67" s="58">
        <v>5</v>
      </c>
      <c r="J67" s="57">
        <v>0</v>
      </c>
      <c r="K67" s="57">
        <f t="shared" ref="K67:K75" si="0">J67+1</f>
        <v>1</v>
      </c>
    </row>
    <row r="68" spans="5:11" ht="15.75" x14ac:dyDescent="0.25">
      <c r="E68" s="58">
        <v>5</v>
      </c>
      <c r="F68" s="58">
        <v>-0.9</v>
      </c>
      <c r="G68" s="58" t="b">
        <v>0</v>
      </c>
      <c r="H68" s="56" t="s">
        <v>799</v>
      </c>
      <c r="I68" s="58">
        <v>5</v>
      </c>
      <c r="J68" s="58">
        <v>-0.9</v>
      </c>
      <c r="K68" s="58">
        <f t="shared" si="0"/>
        <v>9.9999999999999978E-2</v>
      </c>
    </row>
    <row r="69" spans="5:11" x14ac:dyDescent="0.25">
      <c r="E69" s="59">
        <v>5.5</v>
      </c>
      <c r="F69" s="59">
        <v>-0.2</v>
      </c>
      <c r="G69" s="59" t="b">
        <v>0</v>
      </c>
      <c r="I69" s="59">
        <v>5.5</v>
      </c>
      <c r="J69" s="58">
        <v>-0.9</v>
      </c>
      <c r="K69" s="58">
        <f t="shared" si="0"/>
        <v>9.9999999999999978E-2</v>
      </c>
    </row>
    <row r="70" spans="5:11" x14ac:dyDescent="0.25">
      <c r="E70" s="60">
        <v>5.5</v>
      </c>
      <c r="F70" s="60">
        <v>-0.2</v>
      </c>
      <c r="G70" s="60" t="b">
        <v>1</v>
      </c>
      <c r="I70" s="59">
        <v>5.5</v>
      </c>
      <c r="J70" s="59">
        <v>-0.2</v>
      </c>
      <c r="K70" s="59">
        <f t="shared" si="0"/>
        <v>0.8</v>
      </c>
    </row>
    <row r="71" spans="5:11" x14ac:dyDescent="0.25">
      <c r="E71" s="61">
        <v>6.5</v>
      </c>
      <c r="F71" s="61">
        <v>0</v>
      </c>
      <c r="G71" s="61" t="b">
        <v>0</v>
      </c>
      <c r="I71" s="60">
        <v>5.5</v>
      </c>
      <c r="J71" s="59">
        <v>-0.2</v>
      </c>
      <c r="K71" s="59">
        <f t="shared" si="0"/>
        <v>0.8</v>
      </c>
    </row>
    <row r="72" spans="5:11" x14ac:dyDescent="0.25">
      <c r="E72" s="57">
        <v>12</v>
      </c>
      <c r="F72" s="57">
        <v>0</v>
      </c>
      <c r="G72" s="57" t="b">
        <v>0</v>
      </c>
      <c r="I72" s="60">
        <v>5.5</v>
      </c>
      <c r="J72" s="60">
        <v>-0.2</v>
      </c>
      <c r="K72" s="60">
        <f t="shared" si="0"/>
        <v>0.8</v>
      </c>
    </row>
    <row r="73" spans="5:11" x14ac:dyDescent="0.25">
      <c r="I73" s="61">
        <v>6.5</v>
      </c>
      <c r="J73" s="61">
        <v>0</v>
      </c>
      <c r="K73" s="61">
        <f t="shared" si="0"/>
        <v>1</v>
      </c>
    </row>
    <row r="74" spans="5:11" x14ac:dyDescent="0.25">
      <c r="I74" s="61">
        <v>6.5</v>
      </c>
      <c r="J74" s="61">
        <v>0</v>
      </c>
      <c r="K74" s="61">
        <f t="shared" si="0"/>
        <v>1</v>
      </c>
    </row>
    <row r="75" spans="5:11" x14ac:dyDescent="0.25">
      <c r="I75" s="57">
        <v>12</v>
      </c>
      <c r="J75" s="61">
        <v>0</v>
      </c>
      <c r="K75" s="61">
        <f t="shared" si="0"/>
        <v>1</v>
      </c>
    </row>
    <row r="89" spans="5:10" x14ac:dyDescent="0.25">
      <c r="E89" s="12">
        <v>0</v>
      </c>
      <c r="F89" s="13">
        <v>0</v>
      </c>
      <c r="G89" s="13" t="b">
        <v>0</v>
      </c>
      <c r="I89">
        <v>0</v>
      </c>
      <c r="J89">
        <v>0</v>
      </c>
    </row>
    <row r="90" spans="5:10" x14ac:dyDescent="0.25">
      <c r="E90">
        <v>3</v>
      </c>
      <c r="F90">
        <v>0</v>
      </c>
      <c r="G90" t="b">
        <v>1</v>
      </c>
      <c r="I90">
        <v>3</v>
      </c>
      <c r="J90">
        <v>0</v>
      </c>
    </row>
    <row r="91" spans="5:10" x14ac:dyDescent="0.25">
      <c r="E91">
        <v>3.5</v>
      </c>
      <c r="F91">
        <v>-2</v>
      </c>
      <c r="G91" t="b">
        <v>0</v>
      </c>
      <c r="I91">
        <v>3</v>
      </c>
      <c r="J91">
        <v>0</v>
      </c>
    </row>
    <row r="92" spans="5:10" x14ac:dyDescent="0.25">
      <c r="E92">
        <v>15</v>
      </c>
      <c r="F92">
        <v>-2</v>
      </c>
      <c r="G92" t="b">
        <v>0</v>
      </c>
      <c r="I92">
        <v>3.5</v>
      </c>
      <c r="J92">
        <v>-2</v>
      </c>
    </row>
    <row r="93" spans="5:10" x14ac:dyDescent="0.25">
      <c r="I93">
        <v>3.5</v>
      </c>
      <c r="J93">
        <v>-2</v>
      </c>
    </row>
    <row r="94" spans="5:10" x14ac:dyDescent="0.25">
      <c r="I94">
        <v>15</v>
      </c>
      <c r="J94">
        <v>-2</v>
      </c>
    </row>
  </sheetData>
  <mergeCells count="22">
    <mergeCell ref="A2:G2"/>
    <mergeCell ref="A3:G3"/>
    <mergeCell ref="B29:D29"/>
    <mergeCell ref="E29:G29"/>
    <mergeCell ref="H29:J29"/>
    <mergeCell ref="A4:G4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V4:AH4"/>
    <mergeCell ref="A16:S16"/>
    <mergeCell ref="H4:T4"/>
    <mergeCell ref="K29:K30"/>
    <mergeCell ref="A36:B36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F22" sqref="F22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763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778</v>
      </c>
      <c r="F9" s="7" t="s">
        <v>779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777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780</v>
      </c>
      <c r="F11" s="7" t="s">
        <v>779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787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798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798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764</v>
      </c>
      <c r="D16" s="12" t="s">
        <v>789</v>
      </c>
      <c r="E16" s="13" t="s">
        <v>790</v>
      </c>
      <c r="F16" s="7" t="s">
        <v>791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9" sqref="F9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H17" sqref="H17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730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6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P29" sqref="P29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731</v>
      </c>
      <c r="D1" t="s">
        <v>732</v>
      </c>
      <c r="E1" t="s">
        <v>733</v>
      </c>
      <c r="F1" t="s">
        <v>734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6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6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7" workbookViewId="0">
      <selection activeCell="K17" sqref="K17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732</v>
      </c>
      <c r="C1" s="1" t="s">
        <v>46</v>
      </c>
      <c r="D1" s="1" t="s">
        <v>731</v>
      </c>
      <c r="E1" s="1" t="s">
        <v>733</v>
      </c>
      <c r="F1" s="26" t="s">
        <v>734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O23" sqref="O23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731</v>
      </c>
      <c r="D1" s="1" t="s">
        <v>732</v>
      </c>
      <c r="E1" s="1" t="s">
        <v>734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6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6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6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6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6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6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6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6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6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6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6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6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6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6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6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6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2024-07-11T21:33:07Z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