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Ex6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Ex7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Ex8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carb\OneDrive\Desktop\R Projects\MA678\Glycocalyx\"/>
    </mc:Choice>
  </mc:AlternateContent>
  <xr:revisionPtr revIDLastSave="0" documentId="8_{3CB5153F-047D-4BB9-B788-0C5DD1FAAEB9}" xr6:coauthVersionLast="47" xr6:coauthVersionMax="47" xr10:uidLastSave="{00000000-0000-0000-0000-000000000000}"/>
  <bookViews>
    <workbookView xWindow="4020" yWindow="1680" windowWidth="17280" windowHeight="8964" firstSheet="2" activeTab="7" xr2:uid="{CE80697F-43D1-2348-B293-199ECAEA6606}"/>
  </bookViews>
  <sheets>
    <sheet name="All heights by image" sheetId="1" r:id="rId1"/>
    <sheet name="Beam (H)" sheetId="2" r:id="rId2"/>
    <sheet name="TM (H)" sheetId="3" r:id="rId3"/>
    <sheet name="SC (H)" sheetId="4" r:id="rId4"/>
    <sheet name="CC (H)" sheetId="5" r:id="rId5"/>
    <sheet name="ISV (H)" sheetId="6" r:id="rId6"/>
    <sheet name="ESV (H)" sheetId="7" r:id="rId7"/>
    <sheet name="All coverages by image" sheetId="8" r:id="rId8"/>
    <sheet name="Beam (C)" sheetId="9" r:id="rId9"/>
    <sheet name="TM (C)" sheetId="10" r:id="rId10"/>
    <sheet name="SC (C)" sheetId="11" r:id="rId11"/>
    <sheet name="CC (C)" sheetId="12" r:id="rId12"/>
    <sheet name="ISV (C)" sheetId="13" r:id="rId13"/>
    <sheet name="ESV (C)" sheetId="14" r:id="rId14"/>
    <sheet name="Control (H)" sheetId="15" r:id="rId15"/>
    <sheet name="Control (C)" sheetId="16" r:id="rId16"/>
    <sheet name="High Flow (H)" sheetId="17" r:id="rId17"/>
    <sheet name="High Flow (C)" sheetId="18" r:id="rId18"/>
    <sheet name="Low Flow (H)" sheetId="19" r:id="rId19"/>
    <sheet name="Low Flow (C)" sheetId="20" r:id="rId20"/>
    <sheet name="Nonlasered (H)" sheetId="21" r:id="rId21"/>
    <sheet name="Nonlasered (C)" sheetId="22" r:id="rId22"/>
  </sheets>
  <externalReferences>
    <externalReference r:id="rId23"/>
  </externalReferences>
  <definedNames>
    <definedName name="_xlchart.v1.0" hidden="1">'[1]Control (H)'!$B$1</definedName>
    <definedName name="_xlchart.v1.1" hidden="1">'[1]Control (H)'!$B$2:$B$31</definedName>
    <definedName name="_xlchart.v1.10" hidden="1">'[1]Control (H)'!$G$1</definedName>
    <definedName name="_xlchart.v1.100" hidden="1">'[1]Nonlasered (C)'!$E$1</definedName>
    <definedName name="_xlchart.v1.101" hidden="1">'[1]Nonlasered (C)'!$E$2:$E$34</definedName>
    <definedName name="_xlchart.v1.102" hidden="1">'[1]Nonlasered (C)'!$F$1</definedName>
    <definedName name="_xlchart.v1.103" hidden="1">'[1]Nonlasered (C)'!$F$2:$F$34</definedName>
    <definedName name="_xlchart.v1.11" hidden="1">'[1]Control (H)'!$G$2:$G$31</definedName>
    <definedName name="_xlchart.v1.12" hidden="1">'[1]Control (H)'!$H$1</definedName>
    <definedName name="_xlchart.v1.13" hidden="1">'[1]Control (H)'!$H$2:$H$31</definedName>
    <definedName name="_xlchart.v1.14" hidden="1">'[1]Control (C)'!$B$1</definedName>
    <definedName name="_xlchart.v1.15" hidden="1">'[1]Control (C)'!$B$2:$B$31</definedName>
    <definedName name="_xlchart.v1.16" hidden="1">'[1]Control (C)'!$C$1</definedName>
    <definedName name="_xlchart.v1.17" hidden="1">'[1]Control (C)'!$C$2:$C$31</definedName>
    <definedName name="_xlchart.v1.18" hidden="1">'[1]Control (C)'!$D$1</definedName>
    <definedName name="_xlchart.v1.19" hidden="1">'[1]Control (C)'!$D$2:$D$31</definedName>
    <definedName name="_xlchart.v1.2" hidden="1">'[1]Control (H)'!$C$1</definedName>
    <definedName name="_xlchart.v1.20" hidden="1">'[1]Control (C)'!$E$1</definedName>
    <definedName name="_xlchart.v1.21" hidden="1">'[1]Control (C)'!$E$2:$E$31</definedName>
    <definedName name="_xlchart.v1.22" hidden="1">'[1]Control (C)'!$F$1</definedName>
    <definedName name="_xlchart.v1.23" hidden="1">'[1]Control (C)'!$F$2:$F$31</definedName>
    <definedName name="_xlchart.v1.24" hidden="1">'[1]Control (C)'!$G$1</definedName>
    <definedName name="_xlchart.v1.25" hidden="1">'[1]Control (C)'!$G$2:$G$31</definedName>
    <definedName name="_xlchart.v1.26" hidden="1">'[1]Control (C)'!$H$1</definedName>
    <definedName name="_xlchart.v1.27" hidden="1">'[1]Control (C)'!$H$2:$H$31</definedName>
    <definedName name="_xlchart.v1.28" hidden="1">'[1]High Flow (H)'!$B$1</definedName>
    <definedName name="_xlchart.v1.29" hidden="1">'[1]High Flow (H)'!$B$2:$B$31</definedName>
    <definedName name="_xlchart.v1.3" hidden="1">'[1]Control (H)'!$C$2:$C$31</definedName>
    <definedName name="_xlchart.v1.30" hidden="1">'[1]High Flow (H)'!$C$1</definedName>
    <definedName name="_xlchart.v1.31" hidden="1">'[1]High Flow (H)'!$C$2:$C$31</definedName>
    <definedName name="_xlchart.v1.32" hidden="1">'[1]High Flow (H)'!$D$1</definedName>
    <definedName name="_xlchart.v1.33" hidden="1">'[1]High Flow (H)'!$D$2:$D$31</definedName>
    <definedName name="_xlchart.v1.34" hidden="1">'[1]High Flow (H)'!$E$1</definedName>
    <definedName name="_xlchart.v1.35" hidden="1">'[1]High Flow (H)'!$E$2:$E$31</definedName>
    <definedName name="_xlchart.v1.36" hidden="1">'[1]High Flow (H)'!$F$1</definedName>
    <definedName name="_xlchart.v1.37" hidden="1">'[1]High Flow (H)'!$F$2:$F$31</definedName>
    <definedName name="_xlchart.v1.38" hidden="1">'[1]High Flow (H)'!$G$1</definedName>
    <definedName name="_xlchart.v1.39" hidden="1">'[1]High Flow (H)'!$G$2:$G$31</definedName>
    <definedName name="_xlchart.v1.4" hidden="1">'[1]Control (H)'!$D$1</definedName>
    <definedName name="_xlchart.v1.40" hidden="1">'[1]High Flow (H)'!$H$1</definedName>
    <definedName name="_xlchart.v1.41" hidden="1">'[1]High Flow (H)'!$H$2:$H$31</definedName>
    <definedName name="_xlchart.v1.42" hidden="1">'[1]High Flow (C)'!$B$1</definedName>
    <definedName name="_xlchart.v1.43" hidden="1">'[1]High Flow (C)'!$B$2:$B$31</definedName>
    <definedName name="_xlchart.v1.44" hidden="1">'[1]High Flow (C)'!$C$1</definedName>
    <definedName name="_xlchart.v1.45" hidden="1">'[1]High Flow (C)'!$C$2:$C$31</definedName>
    <definedName name="_xlchart.v1.46" hidden="1">'[1]High Flow (C)'!$D$1</definedName>
    <definedName name="_xlchart.v1.47" hidden="1">'[1]High Flow (C)'!$D$2:$D$31</definedName>
    <definedName name="_xlchart.v1.48" hidden="1">'[1]High Flow (C)'!$E$1</definedName>
    <definedName name="_xlchart.v1.49" hidden="1">'[1]High Flow (C)'!$E$2:$E$31</definedName>
    <definedName name="_xlchart.v1.5" hidden="1">'[1]Control (H)'!$D$2:$D$31</definedName>
    <definedName name="_xlchart.v1.50" hidden="1">'[1]High Flow (C)'!$F$1</definedName>
    <definedName name="_xlchart.v1.51" hidden="1">'[1]High Flow (C)'!$F$2:$F$31</definedName>
    <definedName name="_xlchart.v1.52" hidden="1">'[1]High Flow (C)'!$G$1</definedName>
    <definedName name="_xlchart.v1.53" hidden="1">'[1]High Flow (C)'!$G$2:$G$31</definedName>
    <definedName name="_xlchart.v1.54" hidden="1">'[1]High Flow (C)'!$H$1</definedName>
    <definedName name="_xlchart.v1.55" hidden="1">'[1]High Flow (C)'!$H$2:$H$31</definedName>
    <definedName name="_xlchart.v1.56" hidden="1">'[1]Low Flow (H)'!$B$1</definedName>
    <definedName name="_xlchart.v1.57" hidden="1">'[1]Low Flow (H)'!$B$2:$B$31</definedName>
    <definedName name="_xlchart.v1.58" hidden="1">'[1]Low Flow (H)'!$C$1</definedName>
    <definedName name="_xlchart.v1.59" hidden="1">'[1]Low Flow (H)'!$C$2:$C$31</definedName>
    <definedName name="_xlchart.v1.6" hidden="1">'[1]Control (H)'!$E$1</definedName>
    <definedName name="_xlchart.v1.60" hidden="1">'[1]Low Flow (H)'!$D$1</definedName>
    <definedName name="_xlchart.v1.61" hidden="1">'[1]Low Flow (H)'!$D$2:$D$31</definedName>
    <definedName name="_xlchart.v1.62" hidden="1">'[1]Low Flow (H)'!$E$1</definedName>
    <definedName name="_xlchart.v1.63" hidden="1">'[1]Low Flow (H)'!$E$2:$E$31</definedName>
    <definedName name="_xlchart.v1.64" hidden="1">'[1]Low Flow (H)'!$F$1</definedName>
    <definedName name="_xlchart.v1.65" hidden="1">'[1]Low Flow (H)'!$F$2:$F$31</definedName>
    <definedName name="_xlchart.v1.66" hidden="1">'[1]Low Flow (H)'!$G$1</definedName>
    <definedName name="_xlchart.v1.67" hidden="1">'[1]Low Flow (H)'!$G$2:$G$31</definedName>
    <definedName name="_xlchart.v1.68" hidden="1">'[1]Low Flow (H)'!$H$1</definedName>
    <definedName name="_xlchart.v1.69" hidden="1">'[1]Low Flow (H)'!$H$2:$H$31</definedName>
    <definedName name="_xlchart.v1.7" hidden="1">'[1]Control (H)'!$E$2:$E$31</definedName>
    <definedName name="_xlchart.v1.70" hidden="1">'[1]Low Flow (C)'!$B$1</definedName>
    <definedName name="_xlchart.v1.71" hidden="1">'[1]Low Flow (C)'!$B$2:$B$31</definedName>
    <definedName name="_xlchart.v1.72" hidden="1">'[1]Low Flow (C)'!$C$1</definedName>
    <definedName name="_xlchart.v1.73" hidden="1">'[1]Low Flow (C)'!$C$2:$C$31</definedName>
    <definedName name="_xlchart.v1.74" hidden="1">'[1]Low Flow (C)'!$D$1</definedName>
    <definedName name="_xlchart.v1.75" hidden="1">'[1]Low Flow (C)'!$D$2:$D$31</definedName>
    <definedName name="_xlchart.v1.76" hidden="1">'[1]Low Flow (C)'!$E$1</definedName>
    <definedName name="_xlchart.v1.77" hidden="1">'[1]Low Flow (C)'!$E$2:$E$31</definedName>
    <definedName name="_xlchart.v1.78" hidden="1">'[1]Low Flow (C)'!$F$1</definedName>
    <definedName name="_xlchart.v1.79" hidden="1">'[1]Low Flow (C)'!$F$2:$F$31</definedName>
    <definedName name="_xlchart.v1.8" hidden="1">'[1]Control (H)'!$F$1</definedName>
    <definedName name="_xlchart.v1.80" hidden="1">'[1]Low Flow (C)'!$G$1</definedName>
    <definedName name="_xlchart.v1.81" hidden="1">'[1]Low Flow (C)'!$G$2:$G$31</definedName>
    <definedName name="_xlchart.v1.82" hidden="1">'[1]Low Flow (C)'!$H$1</definedName>
    <definedName name="_xlchart.v1.83" hidden="1">'[1]Low Flow (C)'!$H$2:$H$31</definedName>
    <definedName name="_xlchart.v1.84" hidden="1">'[1]Nonlasered (H)'!$B$1</definedName>
    <definedName name="_xlchart.v1.85" hidden="1">'[1]Nonlasered (H)'!$B$2:$B$35</definedName>
    <definedName name="_xlchart.v1.86" hidden="1">'[1]Nonlasered (H)'!$C$1</definedName>
    <definedName name="_xlchart.v1.87" hidden="1">'[1]Nonlasered (H)'!$C$2:$C$35</definedName>
    <definedName name="_xlchart.v1.88" hidden="1">'[1]Nonlasered (H)'!$D$1</definedName>
    <definedName name="_xlchart.v1.89" hidden="1">'[1]Nonlasered (H)'!$D$2:$D$35</definedName>
    <definedName name="_xlchart.v1.9" hidden="1">'[1]Control (H)'!$F$2:$F$31</definedName>
    <definedName name="_xlchart.v1.90" hidden="1">'[1]Nonlasered (H)'!$E$1</definedName>
    <definedName name="_xlchart.v1.91" hidden="1">'[1]Nonlasered (H)'!$E$2:$E$35</definedName>
    <definedName name="_xlchart.v1.92" hidden="1">'[1]Nonlasered (H)'!$F$1</definedName>
    <definedName name="_xlchart.v1.93" hidden="1">'[1]Nonlasered (H)'!$F$2:$F$35</definedName>
    <definedName name="_xlchart.v1.94" hidden="1">'[1]Nonlasered (C)'!$B$1</definedName>
    <definedName name="_xlchart.v1.95" hidden="1">'[1]Nonlasered (C)'!$B$2:$B$34</definedName>
    <definedName name="_xlchart.v1.96" hidden="1">'[1]Nonlasered (C)'!$C$1</definedName>
    <definedName name="_xlchart.v1.97" hidden="1">'[1]Nonlasered (C)'!$C$2:$C$34</definedName>
    <definedName name="_xlchart.v1.98" hidden="1">'[1]Nonlasered (C)'!$D$1</definedName>
    <definedName name="_xlchart.v1.99" hidden="1">'[1]Nonlasered (C)'!$D$2:$D$34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7" i="22" l="1"/>
  <c r="E47" i="22"/>
  <c r="D47" i="22"/>
  <c r="C47" i="22"/>
  <c r="B47" i="22"/>
  <c r="F45" i="22"/>
  <c r="E45" i="22"/>
  <c r="D45" i="22"/>
  <c r="C45" i="22"/>
  <c r="B45" i="22"/>
  <c r="F44" i="22"/>
  <c r="E44" i="22"/>
  <c r="D44" i="22"/>
  <c r="C44" i="22"/>
  <c r="B44" i="22"/>
  <c r="F43" i="22"/>
  <c r="E43" i="22"/>
  <c r="D43" i="22"/>
  <c r="C43" i="22"/>
  <c r="B43" i="22"/>
  <c r="F41" i="22"/>
  <c r="E41" i="22"/>
  <c r="D41" i="22"/>
  <c r="C41" i="22"/>
  <c r="B41" i="22"/>
  <c r="F40" i="22"/>
  <c r="E40" i="22"/>
  <c r="D40" i="22"/>
  <c r="C40" i="22"/>
  <c r="B40" i="22"/>
  <c r="F39" i="22"/>
  <c r="E39" i="22"/>
  <c r="D39" i="22"/>
  <c r="C39" i="22"/>
  <c r="B39" i="22"/>
  <c r="F38" i="22"/>
  <c r="E38" i="22"/>
  <c r="D38" i="22"/>
  <c r="C38" i="22"/>
  <c r="B38" i="22"/>
  <c r="F37" i="22"/>
  <c r="E37" i="22"/>
  <c r="D37" i="22"/>
  <c r="C37" i="22"/>
  <c r="B37" i="22"/>
  <c r="F48" i="21"/>
  <c r="E48" i="21"/>
  <c r="D48" i="21"/>
  <c r="C48" i="21"/>
  <c r="B48" i="21"/>
  <c r="F46" i="21"/>
  <c r="E46" i="21"/>
  <c r="D46" i="21"/>
  <c r="C46" i="21"/>
  <c r="B46" i="21"/>
  <c r="F45" i="21"/>
  <c r="E45" i="21"/>
  <c r="D45" i="21"/>
  <c r="C45" i="21"/>
  <c r="B45" i="21"/>
  <c r="F44" i="21"/>
  <c r="E44" i="21"/>
  <c r="D44" i="21"/>
  <c r="C44" i="21"/>
  <c r="B44" i="21"/>
  <c r="F42" i="21"/>
  <c r="E42" i="21"/>
  <c r="D42" i="21"/>
  <c r="C42" i="21"/>
  <c r="B42" i="21"/>
  <c r="F41" i="21"/>
  <c r="E41" i="21"/>
  <c r="D41" i="21"/>
  <c r="C41" i="21"/>
  <c r="B41" i="21"/>
  <c r="F40" i="21"/>
  <c r="E40" i="21"/>
  <c r="D40" i="21"/>
  <c r="C40" i="21"/>
  <c r="B40" i="21"/>
  <c r="F39" i="21"/>
  <c r="E39" i="21"/>
  <c r="D39" i="21"/>
  <c r="C39" i="21"/>
  <c r="B39" i="21"/>
  <c r="F38" i="21"/>
  <c r="E38" i="21"/>
  <c r="D38" i="21"/>
  <c r="C38" i="21"/>
  <c r="B38" i="21"/>
  <c r="H44" i="20"/>
  <c r="G44" i="20"/>
  <c r="F44" i="20"/>
  <c r="E44" i="20"/>
  <c r="D44" i="20"/>
  <c r="C44" i="20"/>
  <c r="B44" i="20"/>
  <c r="H42" i="20"/>
  <c r="G42" i="20"/>
  <c r="F42" i="20"/>
  <c r="E42" i="20"/>
  <c r="D42" i="20"/>
  <c r="C42" i="20"/>
  <c r="B42" i="20"/>
  <c r="H41" i="20"/>
  <c r="G41" i="20"/>
  <c r="F41" i="20"/>
  <c r="E41" i="20"/>
  <c r="D41" i="20"/>
  <c r="C41" i="20"/>
  <c r="B41" i="20"/>
  <c r="H40" i="20"/>
  <c r="G40" i="20"/>
  <c r="F40" i="20"/>
  <c r="E40" i="20"/>
  <c r="D40" i="20"/>
  <c r="C40" i="20"/>
  <c r="B40" i="20"/>
  <c r="H38" i="20"/>
  <c r="G38" i="20"/>
  <c r="F38" i="20"/>
  <c r="E38" i="20"/>
  <c r="D38" i="20"/>
  <c r="C38" i="20"/>
  <c r="B38" i="20"/>
  <c r="H37" i="20"/>
  <c r="G37" i="20"/>
  <c r="F37" i="20"/>
  <c r="E37" i="20"/>
  <c r="D37" i="20"/>
  <c r="C37" i="20"/>
  <c r="B37" i="20"/>
  <c r="H36" i="20"/>
  <c r="G36" i="20"/>
  <c r="F36" i="20"/>
  <c r="E36" i="20"/>
  <c r="D36" i="20"/>
  <c r="C36" i="20"/>
  <c r="B36" i="20"/>
  <c r="H35" i="20"/>
  <c r="G35" i="20"/>
  <c r="F35" i="20"/>
  <c r="E35" i="20"/>
  <c r="D35" i="20"/>
  <c r="C35" i="20"/>
  <c r="B35" i="20"/>
  <c r="H34" i="20"/>
  <c r="G34" i="20"/>
  <c r="F34" i="20"/>
  <c r="E34" i="20"/>
  <c r="D34" i="20"/>
  <c r="C34" i="20"/>
  <c r="B34" i="20"/>
  <c r="H44" i="19"/>
  <c r="G44" i="19"/>
  <c r="F44" i="19"/>
  <c r="E44" i="19"/>
  <c r="D44" i="19"/>
  <c r="C44" i="19"/>
  <c r="B44" i="19"/>
  <c r="H42" i="19"/>
  <c r="G42" i="19"/>
  <c r="F42" i="19"/>
  <c r="E42" i="19"/>
  <c r="D42" i="19"/>
  <c r="C42" i="19"/>
  <c r="B42" i="19"/>
  <c r="H41" i="19"/>
  <c r="G41" i="19"/>
  <c r="F41" i="19"/>
  <c r="E41" i="19"/>
  <c r="D41" i="19"/>
  <c r="C41" i="19"/>
  <c r="B41" i="19"/>
  <c r="H40" i="19"/>
  <c r="G40" i="19"/>
  <c r="F40" i="19"/>
  <c r="E40" i="19"/>
  <c r="D40" i="19"/>
  <c r="C40" i="19"/>
  <c r="B40" i="19"/>
  <c r="H38" i="19"/>
  <c r="G38" i="19"/>
  <c r="F38" i="19"/>
  <c r="E38" i="19"/>
  <c r="D38" i="19"/>
  <c r="C38" i="19"/>
  <c r="B38" i="19"/>
  <c r="H37" i="19"/>
  <c r="G37" i="19"/>
  <c r="F37" i="19"/>
  <c r="E37" i="19"/>
  <c r="D37" i="19"/>
  <c r="C37" i="19"/>
  <c r="B37" i="19"/>
  <c r="H36" i="19"/>
  <c r="G36" i="19"/>
  <c r="F36" i="19"/>
  <c r="E36" i="19"/>
  <c r="D36" i="19"/>
  <c r="C36" i="19"/>
  <c r="B36" i="19"/>
  <c r="H35" i="19"/>
  <c r="G35" i="19"/>
  <c r="F35" i="19"/>
  <c r="E35" i="19"/>
  <c r="D35" i="19"/>
  <c r="C35" i="19"/>
  <c r="B35" i="19"/>
  <c r="H34" i="19"/>
  <c r="G34" i="19"/>
  <c r="F34" i="19"/>
  <c r="E34" i="19"/>
  <c r="D34" i="19"/>
  <c r="C34" i="19"/>
  <c r="B34" i="19"/>
  <c r="H44" i="18"/>
  <c r="G44" i="18"/>
  <c r="F44" i="18"/>
  <c r="E44" i="18"/>
  <c r="D44" i="18"/>
  <c r="C44" i="18"/>
  <c r="B44" i="18"/>
  <c r="H42" i="18"/>
  <c r="G42" i="18"/>
  <c r="F42" i="18"/>
  <c r="E42" i="18"/>
  <c r="D42" i="18"/>
  <c r="C42" i="18"/>
  <c r="B42" i="18"/>
  <c r="H41" i="18"/>
  <c r="G41" i="18"/>
  <c r="F41" i="18"/>
  <c r="E41" i="18"/>
  <c r="D41" i="18"/>
  <c r="C41" i="18"/>
  <c r="B41" i="18"/>
  <c r="H40" i="18"/>
  <c r="G40" i="18"/>
  <c r="F40" i="18"/>
  <c r="E40" i="18"/>
  <c r="D40" i="18"/>
  <c r="C40" i="18"/>
  <c r="B40" i="18"/>
  <c r="H38" i="18"/>
  <c r="G38" i="18"/>
  <c r="F38" i="18"/>
  <c r="E38" i="18"/>
  <c r="D38" i="18"/>
  <c r="C38" i="18"/>
  <c r="B38" i="18"/>
  <c r="H37" i="18"/>
  <c r="G37" i="18"/>
  <c r="F37" i="18"/>
  <c r="E37" i="18"/>
  <c r="D37" i="18"/>
  <c r="C37" i="18"/>
  <c r="B37" i="18"/>
  <c r="H36" i="18"/>
  <c r="G36" i="18"/>
  <c r="F36" i="18"/>
  <c r="E36" i="18"/>
  <c r="D36" i="18"/>
  <c r="C36" i="18"/>
  <c r="B36" i="18"/>
  <c r="H35" i="18"/>
  <c r="G35" i="18"/>
  <c r="F35" i="18"/>
  <c r="E35" i="18"/>
  <c r="D35" i="18"/>
  <c r="C35" i="18"/>
  <c r="B35" i="18"/>
  <c r="H34" i="18"/>
  <c r="G34" i="18"/>
  <c r="F34" i="18"/>
  <c r="E34" i="18"/>
  <c r="D34" i="18"/>
  <c r="C34" i="18"/>
  <c r="B34" i="18"/>
  <c r="H44" i="17"/>
  <c r="G44" i="17"/>
  <c r="F44" i="17"/>
  <c r="E44" i="17"/>
  <c r="D44" i="17"/>
  <c r="C44" i="17"/>
  <c r="B44" i="17"/>
  <c r="H42" i="17"/>
  <c r="G42" i="17"/>
  <c r="F42" i="17"/>
  <c r="E42" i="17"/>
  <c r="D42" i="17"/>
  <c r="C42" i="17"/>
  <c r="B42" i="17"/>
  <c r="H41" i="17"/>
  <c r="G41" i="17"/>
  <c r="F41" i="17"/>
  <c r="E41" i="17"/>
  <c r="D41" i="17"/>
  <c r="C41" i="17"/>
  <c r="B41" i="17"/>
  <c r="H40" i="17"/>
  <c r="G40" i="17"/>
  <c r="F40" i="17"/>
  <c r="E40" i="17"/>
  <c r="D40" i="17"/>
  <c r="C40" i="17"/>
  <c r="B40" i="17"/>
  <c r="H38" i="17"/>
  <c r="G38" i="17"/>
  <c r="F38" i="17"/>
  <c r="E38" i="17"/>
  <c r="D38" i="17"/>
  <c r="C38" i="17"/>
  <c r="B38" i="17"/>
  <c r="H37" i="17"/>
  <c r="G37" i="17"/>
  <c r="F37" i="17"/>
  <c r="E37" i="17"/>
  <c r="D37" i="17"/>
  <c r="C37" i="17"/>
  <c r="B37" i="17"/>
  <c r="H36" i="17"/>
  <c r="G36" i="17"/>
  <c r="F36" i="17"/>
  <c r="E36" i="17"/>
  <c r="D36" i="17"/>
  <c r="C36" i="17"/>
  <c r="B36" i="17"/>
  <c r="H35" i="17"/>
  <c r="G35" i="17"/>
  <c r="F35" i="17"/>
  <c r="E35" i="17"/>
  <c r="D35" i="17"/>
  <c r="C35" i="17"/>
  <c r="B35" i="17"/>
  <c r="H34" i="17"/>
  <c r="G34" i="17"/>
  <c r="F34" i="17"/>
  <c r="E34" i="17"/>
  <c r="D34" i="17"/>
  <c r="C34" i="17"/>
  <c r="B34" i="17"/>
  <c r="H44" i="16"/>
  <c r="G44" i="16"/>
  <c r="D44" i="16"/>
  <c r="C44" i="16"/>
  <c r="B44" i="16"/>
  <c r="H42" i="16"/>
  <c r="G42" i="16"/>
  <c r="F42" i="16"/>
  <c r="E42" i="16"/>
  <c r="D42" i="16"/>
  <c r="C42" i="16"/>
  <c r="B42" i="16"/>
  <c r="H41" i="16"/>
  <c r="G41" i="16"/>
  <c r="F41" i="16"/>
  <c r="E41" i="16"/>
  <c r="D41" i="16"/>
  <c r="C41" i="16"/>
  <c r="B41" i="16"/>
  <c r="H40" i="16"/>
  <c r="G40" i="16"/>
  <c r="F40" i="16"/>
  <c r="E40" i="16"/>
  <c r="D40" i="16"/>
  <c r="C40" i="16"/>
  <c r="B40" i="16"/>
  <c r="H38" i="16"/>
  <c r="G38" i="16"/>
  <c r="F38" i="16"/>
  <c r="E38" i="16"/>
  <c r="D38" i="16"/>
  <c r="C38" i="16"/>
  <c r="B38" i="16"/>
  <c r="H37" i="16"/>
  <c r="G37" i="16"/>
  <c r="F37" i="16"/>
  <c r="E37" i="16"/>
  <c r="D37" i="16"/>
  <c r="C37" i="16"/>
  <c r="B37" i="16"/>
  <c r="H36" i="16"/>
  <c r="G36" i="16"/>
  <c r="F36" i="16"/>
  <c r="E36" i="16"/>
  <c r="D36" i="16"/>
  <c r="C36" i="16"/>
  <c r="B36" i="16"/>
  <c r="H35" i="16"/>
  <c r="G35" i="16"/>
  <c r="F35" i="16"/>
  <c r="E35" i="16"/>
  <c r="D35" i="16"/>
  <c r="C35" i="16"/>
  <c r="B35" i="16"/>
  <c r="H34" i="16"/>
  <c r="G34" i="16"/>
  <c r="F34" i="16"/>
  <c r="E34" i="16"/>
  <c r="D34" i="16"/>
  <c r="C34" i="16"/>
  <c r="B34" i="16"/>
  <c r="H44" i="15"/>
  <c r="G44" i="15"/>
  <c r="F44" i="15"/>
  <c r="E44" i="15"/>
  <c r="D44" i="15"/>
  <c r="C44" i="15"/>
  <c r="B44" i="15"/>
  <c r="H42" i="15"/>
  <c r="G42" i="15"/>
  <c r="F42" i="15"/>
  <c r="E42" i="15"/>
  <c r="D42" i="15"/>
  <c r="C42" i="15"/>
  <c r="B42" i="15"/>
  <c r="H41" i="15"/>
  <c r="G41" i="15"/>
  <c r="F41" i="15"/>
  <c r="E41" i="15"/>
  <c r="D41" i="15"/>
  <c r="C41" i="15"/>
  <c r="B41" i="15"/>
  <c r="H40" i="15"/>
  <c r="G40" i="15"/>
  <c r="F40" i="15"/>
  <c r="E40" i="15"/>
  <c r="D40" i="15"/>
  <c r="C40" i="15"/>
  <c r="B40" i="15"/>
  <c r="H38" i="15"/>
  <c r="G38" i="15"/>
  <c r="F38" i="15"/>
  <c r="E38" i="15"/>
  <c r="D38" i="15"/>
  <c r="C38" i="15"/>
  <c r="B38" i="15"/>
  <c r="H37" i="15"/>
  <c r="G37" i="15"/>
  <c r="F37" i="15"/>
  <c r="E37" i="15"/>
  <c r="D37" i="15"/>
  <c r="C37" i="15"/>
  <c r="B37" i="15"/>
  <c r="H36" i="15"/>
  <c r="G36" i="15"/>
  <c r="F36" i="15"/>
  <c r="E36" i="15"/>
  <c r="D36" i="15"/>
  <c r="C36" i="15"/>
  <c r="B36" i="15"/>
  <c r="H35" i="15"/>
  <c r="G35" i="15"/>
  <c r="F35" i="15"/>
  <c r="E35" i="15"/>
  <c r="D35" i="15"/>
  <c r="C35" i="15"/>
  <c r="B35" i="15"/>
  <c r="H34" i="15"/>
  <c r="G34" i="15"/>
  <c r="F34" i="15"/>
  <c r="E34" i="15"/>
  <c r="D34" i="15"/>
  <c r="C34" i="15"/>
  <c r="B34" i="15"/>
  <c r="E38" i="14"/>
  <c r="D38" i="14"/>
  <c r="C38" i="14"/>
  <c r="B38" i="14"/>
  <c r="E37" i="14"/>
  <c r="D37" i="14"/>
  <c r="C37" i="14"/>
  <c r="B37" i="14"/>
  <c r="E36" i="14"/>
  <c r="D36" i="14"/>
  <c r="C36" i="14"/>
  <c r="B36" i="14"/>
  <c r="E34" i="14"/>
  <c r="D34" i="14"/>
  <c r="C34" i="14"/>
  <c r="B34" i="14"/>
  <c r="E33" i="14"/>
  <c r="D33" i="14"/>
  <c r="C33" i="14"/>
  <c r="B33" i="14"/>
  <c r="E32" i="14"/>
  <c r="D32" i="14"/>
  <c r="C32" i="14"/>
  <c r="B32" i="14"/>
  <c r="E31" i="14"/>
  <c r="D31" i="14"/>
  <c r="C31" i="14"/>
  <c r="B31" i="14"/>
  <c r="E30" i="14"/>
  <c r="D30" i="14"/>
  <c r="C30" i="14"/>
  <c r="B30" i="14"/>
  <c r="E35" i="13"/>
  <c r="D35" i="13"/>
  <c r="C35" i="13"/>
  <c r="B35" i="13"/>
  <c r="E34" i="13"/>
  <c r="D34" i="13"/>
  <c r="C34" i="13"/>
  <c r="B34" i="13"/>
  <c r="E33" i="13"/>
  <c r="D33" i="13"/>
  <c r="C33" i="13"/>
  <c r="B33" i="13"/>
  <c r="E31" i="13"/>
  <c r="D31" i="13"/>
  <c r="C31" i="13"/>
  <c r="B31" i="13"/>
  <c r="E30" i="13"/>
  <c r="D30" i="13"/>
  <c r="C30" i="13"/>
  <c r="B30" i="13"/>
  <c r="E29" i="13"/>
  <c r="D29" i="13"/>
  <c r="C29" i="13"/>
  <c r="B29" i="13"/>
  <c r="E28" i="13"/>
  <c r="D28" i="13"/>
  <c r="C28" i="13"/>
  <c r="B28" i="13"/>
  <c r="E27" i="13"/>
  <c r="D27" i="13"/>
  <c r="C27" i="13"/>
  <c r="B27" i="13"/>
  <c r="E42" i="12"/>
  <c r="D42" i="12"/>
  <c r="C42" i="12"/>
  <c r="B42" i="12"/>
  <c r="E41" i="12"/>
  <c r="D41" i="12"/>
  <c r="C41" i="12"/>
  <c r="B41" i="12"/>
  <c r="E40" i="12"/>
  <c r="D40" i="12"/>
  <c r="C40" i="12"/>
  <c r="B40" i="12"/>
  <c r="E38" i="12"/>
  <c r="D38" i="12"/>
  <c r="C38" i="12"/>
  <c r="B38" i="12"/>
  <c r="E37" i="12"/>
  <c r="D37" i="12"/>
  <c r="C37" i="12"/>
  <c r="B37" i="12"/>
  <c r="E36" i="12"/>
  <c r="D36" i="12"/>
  <c r="C36" i="12"/>
  <c r="B36" i="12"/>
  <c r="E35" i="12"/>
  <c r="D35" i="12"/>
  <c r="C35" i="12"/>
  <c r="B35" i="12"/>
  <c r="E34" i="12"/>
  <c r="D34" i="12"/>
  <c r="C34" i="12"/>
  <c r="B34" i="12"/>
  <c r="E45" i="11"/>
  <c r="D45" i="11"/>
  <c r="C45" i="11"/>
  <c r="B45" i="11"/>
  <c r="E44" i="11"/>
  <c r="D44" i="11"/>
  <c r="C44" i="11"/>
  <c r="B44" i="11"/>
  <c r="E43" i="11"/>
  <c r="D43" i="11"/>
  <c r="C43" i="11"/>
  <c r="B43" i="11"/>
  <c r="E41" i="11"/>
  <c r="D41" i="11"/>
  <c r="C41" i="11"/>
  <c r="B41" i="11"/>
  <c r="E40" i="11"/>
  <c r="D40" i="11"/>
  <c r="C40" i="11"/>
  <c r="B40" i="11"/>
  <c r="E39" i="11"/>
  <c r="D39" i="11"/>
  <c r="C39" i="11"/>
  <c r="B39" i="11"/>
  <c r="E38" i="11"/>
  <c r="D38" i="11"/>
  <c r="C38" i="11"/>
  <c r="B38" i="11"/>
  <c r="E37" i="11"/>
  <c r="D37" i="11"/>
  <c r="C37" i="11"/>
  <c r="B37" i="11"/>
  <c r="E37" i="10"/>
  <c r="D37" i="10"/>
  <c r="C37" i="10"/>
  <c r="B37" i="10"/>
  <c r="E36" i="10"/>
  <c r="D36" i="10"/>
  <c r="C36" i="10"/>
  <c r="B36" i="10"/>
  <c r="E35" i="10"/>
  <c r="D35" i="10"/>
  <c r="C35" i="10"/>
  <c r="B35" i="10"/>
  <c r="E33" i="10"/>
  <c r="D33" i="10"/>
  <c r="C33" i="10"/>
  <c r="B33" i="10"/>
  <c r="E32" i="10"/>
  <c r="D32" i="10"/>
  <c r="C32" i="10"/>
  <c r="B32" i="10"/>
  <c r="E31" i="10"/>
  <c r="D31" i="10"/>
  <c r="C31" i="10"/>
  <c r="B31" i="10"/>
  <c r="E30" i="10"/>
  <c r="D30" i="10"/>
  <c r="C30" i="10"/>
  <c r="B30" i="10"/>
  <c r="E29" i="10"/>
  <c r="D29" i="10"/>
  <c r="C29" i="10"/>
  <c r="B29" i="10"/>
  <c r="G37" i="9"/>
  <c r="F37" i="9"/>
  <c r="E37" i="9"/>
  <c r="D37" i="9"/>
  <c r="C37" i="9"/>
  <c r="B37" i="9"/>
  <c r="G36" i="9"/>
  <c r="F36" i="9"/>
  <c r="E36" i="9"/>
  <c r="D36" i="9"/>
  <c r="C36" i="9"/>
  <c r="B36" i="9"/>
  <c r="G35" i="9"/>
  <c r="F35" i="9"/>
  <c r="E35" i="9"/>
  <c r="D35" i="9"/>
  <c r="C35" i="9"/>
  <c r="B35" i="9"/>
  <c r="G33" i="9"/>
  <c r="F33" i="9"/>
  <c r="E33" i="9"/>
  <c r="D33" i="9"/>
  <c r="C33" i="9"/>
  <c r="B33" i="9"/>
  <c r="G32" i="9"/>
  <c r="F32" i="9"/>
  <c r="E32" i="9"/>
  <c r="D32" i="9"/>
  <c r="C32" i="9"/>
  <c r="B32" i="9"/>
  <c r="G31" i="9"/>
  <c r="F31" i="9"/>
  <c r="E31" i="9"/>
  <c r="D31" i="9"/>
  <c r="C31" i="9"/>
  <c r="B31" i="9"/>
  <c r="G30" i="9"/>
  <c r="F30" i="9"/>
  <c r="E30" i="9"/>
  <c r="D30" i="9"/>
  <c r="C30" i="9"/>
  <c r="B30" i="9"/>
  <c r="G29" i="9"/>
  <c r="F29" i="9"/>
  <c r="E29" i="9"/>
  <c r="D29" i="9"/>
  <c r="C29" i="9"/>
  <c r="B29" i="9"/>
  <c r="E37" i="7"/>
  <c r="D37" i="7"/>
  <c r="C37" i="7"/>
  <c r="B37" i="7"/>
  <c r="E36" i="7"/>
  <c r="D36" i="7"/>
  <c r="C36" i="7"/>
  <c r="B36" i="7"/>
  <c r="E35" i="7"/>
  <c r="D35" i="7"/>
  <c r="C35" i="7"/>
  <c r="B35" i="7"/>
  <c r="E33" i="7"/>
  <c r="D33" i="7"/>
  <c r="C33" i="7"/>
  <c r="B33" i="7"/>
  <c r="E32" i="7"/>
  <c r="D32" i="7"/>
  <c r="C32" i="7"/>
  <c r="B32" i="7"/>
  <c r="E31" i="7"/>
  <c r="D31" i="7"/>
  <c r="C31" i="7"/>
  <c r="B31" i="7"/>
  <c r="E30" i="7"/>
  <c r="D30" i="7"/>
  <c r="C30" i="7"/>
  <c r="B30" i="7"/>
  <c r="E29" i="7"/>
  <c r="D29" i="7"/>
  <c r="C29" i="7"/>
  <c r="B29" i="7"/>
  <c r="E37" i="6"/>
  <c r="D37" i="6"/>
  <c r="C37" i="6"/>
  <c r="B37" i="6"/>
  <c r="E36" i="6"/>
  <c r="D36" i="6"/>
  <c r="C36" i="6"/>
  <c r="B36" i="6"/>
  <c r="E35" i="6"/>
  <c r="D35" i="6"/>
  <c r="C35" i="6"/>
  <c r="B35" i="6"/>
  <c r="E33" i="6"/>
  <c r="D33" i="6"/>
  <c r="C33" i="6"/>
  <c r="B33" i="6"/>
  <c r="E32" i="6"/>
  <c r="D32" i="6"/>
  <c r="C32" i="6"/>
  <c r="B32" i="6"/>
  <c r="E31" i="6"/>
  <c r="D31" i="6"/>
  <c r="C31" i="6"/>
  <c r="B31" i="6"/>
  <c r="E30" i="6"/>
  <c r="D30" i="6"/>
  <c r="C30" i="6"/>
  <c r="B30" i="6"/>
  <c r="E29" i="6"/>
  <c r="D29" i="6"/>
  <c r="C29" i="6"/>
  <c r="B29" i="6"/>
  <c r="E42" i="5"/>
  <c r="D42" i="5"/>
  <c r="C42" i="5"/>
  <c r="B42" i="5"/>
  <c r="E41" i="5"/>
  <c r="D41" i="5"/>
  <c r="C41" i="5"/>
  <c r="B41" i="5"/>
  <c r="E40" i="5"/>
  <c r="D40" i="5"/>
  <c r="C40" i="5"/>
  <c r="B40" i="5"/>
  <c r="E38" i="5"/>
  <c r="D38" i="5"/>
  <c r="C38" i="5"/>
  <c r="B38" i="5"/>
  <c r="E37" i="5"/>
  <c r="D37" i="5"/>
  <c r="C37" i="5"/>
  <c r="B37" i="5"/>
  <c r="E36" i="5"/>
  <c r="D36" i="5"/>
  <c r="C36" i="5"/>
  <c r="B36" i="5"/>
  <c r="E35" i="5"/>
  <c r="D35" i="5"/>
  <c r="C35" i="5"/>
  <c r="B35" i="5"/>
  <c r="E34" i="5"/>
  <c r="D34" i="5"/>
  <c r="C34" i="5"/>
  <c r="B34" i="5"/>
  <c r="E45" i="4"/>
  <c r="D45" i="4"/>
  <c r="C45" i="4"/>
  <c r="B45" i="4"/>
  <c r="E44" i="4"/>
  <c r="D44" i="4"/>
  <c r="C44" i="4"/>
  <c r="B44" i="4"/>
  <c r="E43" i="4"/>
  <c r="D43" i="4"/>
  <c r="C43" i="4"/>
  <c r="B43" i="4"/>
  <c r="E41" i="4"/>
  <c r="D41" i="4"/>
  <c r="C41" i="4"/>
  <c r="B41" i="4"/>
  <c r="E40" i="4"/>
  <c r="D40" i="4"/>
  <c r="C40" i="4"/>
  <c r="B40" i="4"/>
  <c r="E39" i="4"/>
  <c r="D39" i="4"/>
  <c r="C39" i="4"/>
  <c r="B39" i="4"/>
  <c r="E38" i="4"/>
  <c r="D38" i="4"/>
  <c r="C38" i="4"/>
  <c r="B38" i="4"/>
  <c r="E37" i="4"/>
  <c r="D37" i="4"/>
  <c r="C37" i="4"/>
  <c r="B37" i="4"/>
  <c r="E46" i="3"/>
  <c r="D46" i="3"/>
  <c r="C46" i="3"/>
  <c r="B46" i="3"/>
  <c r="E45" i="3"/>
  <c r="D45" i="3"/>
  <c r="C45" i="3"/>
  <c r="B45" i="3"/>
  <c r="E44" i="3"/>
  <c r="D44" i="3"/>
  <c r="C44" i="3"/>
  <c r="B44" i="3"/>
  <c r="E42" i="3"/>
  <c r="D42" i="3"/>
  <c r="C42" i="3"/>
  <c r="B42" i="3"/>
  <c r="E41" i="3"/>
  <c r="D41" i="3"/>
  <c r="C41" i="3"/>
  <c r="B41" i="3"/>
  <c r="E40" i="3"/>
  <c r="D40" i="3"/>
  <c r="C40" i="3"/>
  <c r="B40" i="3"/>
  <c r="E39" i="3"/>
  <c r="D39" i="3"/>
  <c r="C39" i="3"/>
  <c r="B39" i="3"/>
  <c r="E38" i="3"/>
  <c r="D38" i="3"/>
  <c r="C38" i="3"/>
  <c r="B38" i="3"/>
  <c r="B40" i="2"/>
  <c r="G38" i="2"/>
  <c r="F38" i="2"/>
  <c r="E38" i="2"/>
  <c r="D38" i="2"/>
  <c r="C38" i="2"/>
  <c r="B38" i="2"/>
  <c r="G37" i="2"/>
  <c r="F37" i="2"/>
  <c r="E37" i="2"/>
  <c r="D37" i="2"/>
  <c r="C37" i="2"/>
  <c r="B37" i="2"/>
  <c r="G36" i="2"/>
  <c r="F36" i="2"/>
  <c r="E36" i="2"/>
  <c r="D36" i="2"/>
  <c r="C36" i="2"/>
  <c r="B36" i="2"/>
  <c r="G34" i="2"/>
  <c r="F34" i="2"/>
  <c r="E34" i="2"/>
  <c r="D34" i="2"/>
  <c r="C34" i="2"/>
  <c r="B34" i="2"/>
  <c r="G33" i="2"/>
  <c r="F33" i="2"/>
  <c r="E33" i="2"/>
  <c r="D33" i="2"/>
  <c r="C33" i="2"/>
  <c r="B33" i="2"/>
  <c r="G32" i="2"/>
  <c r="F32" i="2"/>
  <c r="E32" i="2"/>
  <c r="D32" i="2"/>
  <c r="C32" i="2"/>
  <c r="B32" i="2"/>
  <c r="G31" i="2"/>
  <c r="F31" i="2"/>
  <c r="E31" i="2"/>
  <c r="D31" i="2"/>
  <c r="C31" i="2"/>
  <c r="B31" i="2"/>
  <c r="G30" i="2"/>
  <c r="F30" i="2"/>
  <c r="E30" i="2"/>
  <c r="D30" i="2"/>
  <c r="C30" i="2"/>
  <c r="B30" i="2"/>
</calcChain>
</file>

<file path=xl/sharedStrings.xml><?xml version="1.0" encoding="utf-8"?>
<sst xmlns="http://schemas.openxmlformats.org/spreadsheetml/2006/main" count="799" uniqueCount="66">
  <si>
    <t>Uveal</t>
  </si>
  <si>
    <t>Corneaoscleral</t>
  </si>
  <si>
    <t>TM</t>
  </si>
  <si>
    <t>SC</t>
  </si>
  <si>
    <t>CC</t>
  </si>
  <si>
    <t>ISV</t>
  </si>
  <si>
    <t>ESV</t>
  </si>
  <si>
    <t>Control</t>
  </si>
  <si>
    <t>High Flow</t>
  </si>
  <si>
    <t>Low Flow</t>
  </si>
  <si>
    <t>Nonlasered</t>
  </si>
  <si>
    <t>Eyes</t>
  </si>
  <si>
    <t>M#1OSSN1.1</t>
  </si>
  <si>
    <t>Sections</t>
  </si>
  <si>
    <t>Issue is, for some regions only have 3 sections with measurements</t>
  </si>
  <si>
    <t>M#1OSIN3.2</t>
  </si>
  <si>
    <t>M#2OD6.1</t>
  </si>
  <si>
    <t>M#2OD8.3</t>
  </si>
  <si>
    <t>M#3OD9.1</t>
  </si>
  <si>
    <t>no good/none</t>
  </si>
  <si>
    <t>M#3OD11.2</t>
  </si>
  <si>
    <t>Control High Flow</t>
  </si>
  <si>
    <t>M#4OD7.1(H)</t>
  </si>
  <si>
    <t>M#4OD8.3(H)</t>
  </si>
  <si>
    <t>M#4OD9.1 (H)</t>
  </si>
  <si>
    <t>M#5OD11.2 (H)</t>
  </si>
  <si>
    <t>M#8OD9.2 (H)</t>
  </si>
  <si>
    <t>M#8OD7.2 (H)</t>
  </si>
  <si>
    <t>Control Low Flow</t>
  </si>
  <si>
    <t>M#4OD4.1 (L)</t>
  </si>
  <si>
    <t>M#4OD10.2(L)</t>
  </si>
  <si>
    <t>M#5OD9.3(L)</t>
  </si>
  <si>
    <t>M#5OD10.1(L)</t>
  </si>
  <si>
    <t>M#8OD4.3 (L)</t>
  </si>
  <si>
    <t>M#8OD5.1 (L)</t>
  </si>
  <si>
    <t>Non-Lasered</t>
  </si>
  <si>
    <t>M#1ODSN2.1</t>
  </si>
  <si>
    <t>M#2OS2.3</t>
  </si>
  <si>
    <t>M#2OS10.3</t>
  </si>
  <si>
    <t>M#5OS9.3</t>
  </si>
  <si>
    <t>M#5OS10.1</t>
  </si>
  <si>
    <t>M#6OS3.3</t>
  </si>
  <si>
    <t>M#6OS10.2</t>
  </si>
  <si>
    <t>Control (U)</t>
  </si>
  <si>
    <t>High-Flow (U)</t>
  </si>
  <si>
    <t>Low-Flow (U)</t>
  </si>
  <si>
    <t>Control (CS)</t>
  </si>
  <si>
    <t>High-Flow (CS)</t>
  </si>
  <si>
    <t>Low-Flow (CS)</t>
  </si>
  <si>
    <t>MIN</t>
  </si>
  <si>
    <t>Q1</t>
  </si>
  <si>
    <t>MED</t>
  </si>
  <si>
    <t>Q3</t>
  </si>
  <si>
    <t>MAX</t>
  </si>
  <si>
    <t>MEAN</t>
  </si>
  <si>
    <t>SD</t>
  </si>
  <si>
    <t>SEM</t>
  </si>
  <si>
    <t>N</t>
  </si>
  <si>
    <t>High-Flow</t>
  </si>
  <si>
    <t>Low-Flow</t>
  </si>
  <si>
    <t>Non-lasered</t>
  </si>
  <si>
    <t xml:space="preserve">1-6 coverage images per section </t>
  </si>
  <si>
    <t xml:space="preserve"> no good/none</t>
  </si>
  <si>
    <t>no good /none</t>
  </si>
  <si>
    <t>Region</t>
  </si>
  <si>
    <t>Eye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</si>
</sst>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70C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vertic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1.xml"/><Relationship Id="rId28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Relationship Id="rId30" Type="http://schemas.openxmlformats.org/officeDocument/2006/relationships/customXml" Target="../customXml/item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  <cx:data id="2">
      <cx:numDim type="val">
        <cx:f>_xlchart.v1.5</cx:f>
      </cx:numDim>
    </cx:data>
    <cx:data id="3">
      <cx:numDim type="val">
        <cx:f>_xlchart.v1.7</cx:f>
      </cx:numDim>
    </cx:data>
    <cx:data id="4">
      <cx:numDim type="val">
        <cx:f>_xlchart.v1.9</cx:f>
      </cx:numDim>
    </cx:data>
    <cx:data id="5">
      <cx:numDim type="val">
        <cx:f>_xlchart.v1.11</cx:f>
      </cx:numDim>
    </cx:data>
    <cx:data id="6">
      <cx:numDim type="val">
        <cx:f>_xlchart.v1.13</cx:f>
      </cx:numDim>
    </cx:data>
  </cx:chartData>
  <cx:chart>
    <cx:title pos="t" align="ctr" overlay="0">
      <cx:tx>
        <cx:txData>
          <cx:v>Glycocalyx Thickness by Region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800">
              <a:solidFill>
                <a:schemeClr val="tx1"/>
              </a:solidFill>
            </a:defRPr>
          </a:pPr>
          <a:r>
            <a:rPr lang="en-US" sz="1800" b="0" i="0" u="none" strike="noStrike" baseline="0">
              <a:solidFill>
                <a:schemeClr val="tx1"/>
              </a:solidFill>
              <a:latin typeface="Calibri" panose="020F0502020204030204"/>
            </a:rPr>
            <a:t>Glycocalyx Thickness by Region</a:t>
          </a:r>
        </a:p>
      </cx:txPr>
    </cx:title>
    <cx:plotArea>
      <cx:plotAreaRegion>
        <cx:series layoutId="boxWhisker" uniqueId="{3E99088B-520C-314B-B1AD-5142418B6387}">
          <cx:tx>
            <cx:txData>
              <cx:f>_xlchart.v1.0</cx:f>
              <cx:v>#REF!</cx:v>
            </cx:txData>
          </cx:tx>
          <cx:spPr>
            <a:ln w="12700">
              <a:solidFill>
                <a:schemeClr val="tx1"/>
              </a:solidFill>
            </a:ln>
          </cx:spPr>
          <cx:dataId val="0"/>
          <cx:layoutPr>
            <cx:visibility nonoutliers="0"/>
            <cx:statistics quartileMethod="inclusive"/>
          </cx:layoutPr>
        </cx:series>
        <cx:series layoutId="boxWhisker" uniqueId="{52FFBFF8-3B39-454B-A075-5B59D72D81B8}">
          <cx:tx>
            <cx:txData>
              <cx:f>_xlchart.v1.2</cx:f>
              <cx:v>#REF!</cx:v>
            </cx:txData>
          </cx:tx>
          <cx:spPr>
            <a:ln w="12700">
              <a:solidFill>
                <a:schemeClr val="tx1"/>
              </a:solidFill>
            </a:ln>
          </cx:spPr>
          <cx:dataId val="1"/>
          <cx:layoutPr>
            <cx:visibility nonoutliers="0"/>
            <cx:statistics quartileMethod="inclusive"/>
          </cx:layoutPr>
        </cx:series>
        <cx:series layoutId="boxWhisker" uniqueId="{0EDC11D9-34E5-4346-B5A2-BC7F67BB514C}">
          <cx:tx>
            <cx:txData>
              <cx:f>_xlchart.v1.4</cx:f>
              <cx:v>#REF!</cx:v>
            </cx:txData>
          </cx:tx>
          <cx:spPr>
            <a:ln w="12700">
              <a:solidFill>
                <a:schemeClr val="tx1"/>
              </a:solidFill>
            </a:ln>
          </cx:spPr>
          <cx:dataId val="2"/>
          <cx:layoutPr>
            <cx:visibility nonoutliers="0"/>
            <cx:statistics quartileMethod="inclusive"/>
          </cx:layoutPr>
        </cx:series>
        <cx:series layoutId="boxWhisker" uniqueId="{A2C9B20F-4BF7-F845-B1D7-2BC88ED988A0}">
          <cx:tx>
            <cx:txData>
              <cx:f>_xlchart.v1.6</cx:f>
              <cx:v>#REF!</cx:v>
            </cx:txData>
          </cx:tx>
          <cx:spPr>
            <a:ln w="12700">
              <a:solidFill>
                <a:schemeClr val="tx1"/>
              </a:solidFill>
            </a:ln>
          </cx:spPr>
          <cx:dataId val="3"/>
          <cx:layoutPr>
            <cx:visibility nonoutliers="0"/>
            <cx:statistics quartileMethod="inclusive"/>
          </cx:layoutPr>
        </cx:series>
        <cx:series layoutId="boxWhisker" uniqueId="{3AEA9F86-0574-AE44-AAC5-8040993C446A}">
          <cx:tx>
            <cx:txData>
              <cx:f>_xlchart.v1.8</cx:f>
              <cx:v>#REF!</cx:v>
            </cx:txData>
          </cx:tx>
          <cx:spPr>
            <a:ln w="12700">
              <a:solidFill>
                <a:schemeClr val="tx1"/>
              </a:solidFill>
            </a:ln>
          </cx:spPr>
          <cx:dataId val="4"/>
          <cx:layoutPr>
            <cx:visibility nonoutliers="0"/>
            <cx:statistics quartileMethod="inclusive"/>
          </cx:layoutPr>
        </cx:series>
        <cx:series layoutId="boxWhisker" uniqueId="{F37E7CE9-2734-1C45-B4B6-78EA231D9BE4}">
          <cx:tx>
            <cx:txData>
              <cx:f>_xlchart.v1.10</cx:f>
              <cx:v>#REF!</cx:v>
            </cx:txData>
          </cx:tx>
          <cx:spPr>
            <a:ln w="12700">
              <a:solidFill>
                <a:schemeClr val="tx1"/>
              </a:solidFill>
            </a:ln>
          </cx:spPr>
          <cx:dataId val="5"/>
          <cx:layoutPr>
            <cx:visibility nonoutliers="0"/>
            <cx:statistics quartileMethod="inclusive"/>
          </cx:layoutPr>
        </cx:series>
        <cx:series layoutId="boxWhisker" uniqueId="{11CC960E-9F00-674E-9CD4-5CA14825EF90}">
          <cx:tx>
            <cx:txData>
              <cx:f>_xlchart.v1.12</cx:f>
              <cx:v>#REF!</cx:v>
            </cx:txData>
          </cx:tx>
          <cx:spPr>
            <a:ln w="12700">
              <a:solidFill>
                <a:schemeClr val="tx1"/>
              </a:solidFill>
            </a:ln>
          </cx:spPr>
          <cx:dataId val="6"/>
          <cx:layoutPr>
            <cx:visibility nonoutliers="0"/>
            <cx:statistics quartileMethod="inclusive"/>
          </cx:layoutPr>
        </cx:series>
      </cx:plotAreaRegion>
      <cx:axis id="0">
        <cx:catScaling gapWidth="1"/>
        <cx:tickLabels/>
        <cx:spPr>
          <a:ln>
            <a:solidFill>
              <a:schemeClr val="tx1"/>
            </a:solidFill>
          </a:ln>
        </cx:spPr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>
                <a:solidFill>
                  <a:schemeClr val="bg1"/>
                </a:solidFill>
              </a:defRPr>
            </a:pPr>
            <a:endParaRPr lang="en-US" sz="900" b="0" i="0" u="none" strike="noStrike" baseline="0">
              <a:solidFill>
                <a:schemeClr val="bg1"/>
              </a:solidFill>
              <a:latin typeface="Calibri" panose="020F0502020204030204"/>
            </a:endParaRPr>
          </a:p>
        </cx:txPr>
      </cx:axis>
      <cx:axis id="1">
        <cx:valScaling max="500"/>
        <cx:title>
          <cx:tx>
            <cx:txData>
              <cx:v>Height (nm)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1400">
                  <a:solidFill>
                    <a:schemeClr val="tx1"/>
                  </a:solidFill>
                </a:defRPr>
              </a:pPr>
              <a:r>
                <a:rPr lang="en-US" sz="1400" b="0" i="0" u="none" strike="noStrike" baseline="0">
                  <a:solidFill>
                    <a:schemeClr val="tx1"/>
                  </a:solidFill>
                  <a:latin typeface="Calibri" panose="020F0502020204030204"/>
                </a:rPr>
                <a:t>Height (nm)</a:t>
              </a:r>
            </a:p>
          </cx:txPr>
        </cx:title>
        <cx:majorTickMarks type="out"/>
        <cx:tickLabels/>
        <cx:spPr>
          <a:ln>
            <a:solidFill>
              <a:schemeClr val="tx1"/>
            </a:solidFill>
          </a:ln>
        </cx:spPr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200">
                <a:solidFill>
                  <a:schemeClr val="tx1"/>
                </a:solidFill>
              </a:defRPr>
            </a:pPr>
            <a:endParaRPr lang="en-US" sz="1200" b="0" i="0" u="none" strike="noStrike" baseline="0">
              <a:solidFill>
                <a:schemeClr val="tx1"/>
              </a:solidFill>
              <a:latin typeface="Calibri" panose="020F0502020204030204"/>
            </a:endParaRPr>
          </a:p>
        </cx:txPr>
      </cx:axis>
    </cx:plotArea>
    <cx:legend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200">
              <a:solidFill>
                <a:schemeClr val="tx1"/>
              </a:solidFill>
            </a:defRPr>
          </a:pPr>
          <a:endParaRPr lang="en-US" sz="1200" b="0" i="0" u="none" strike="noStrike" baseline="0">
            <a:solidFill>
              <a:schemeClr val="tx1"/>
            </a:solidFill>
            <a:latin typeface="Calibri" panose="020F0502020204030204"/>
          </a:endParaRPr>
        </a:p>
      </cx:txPr>
    </cx:legend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_xlchart.v1.15</cx:f>
      </cx:numDim>
    </cx:data>
    <cx:data id="1">
      <cx:numDim type="val">
        <cx:f>_xlchart.v1.17</cx:f>
      </cx:numDim>
    </cx:data>
    <cx:data id="2">
      <cx:numDim type="val">
        <cx:f>_xlchart.v1.19</cx:f>
      </cx:numDim>
    </cx:data>
    <cx:data id="3">
      <cx:numDim type="val">
        <cx:f>_xlchart.v1.21</cx:f>
      </cx:numDim>
    </cx:data>
    <cx:data id="4">
      <cx:numDim type="val">
        <cx:f>_xlchart.v1.23</cx:f>
      </cx:numDim>
    </cx:data>
    <cx:data id="5">
      <cx:numDim type="val">
        <cx:f>_xlchart.v1.25</cx:f>
      </cx:numDim>
    </cx:data>
    <cx:data id="6">
      <cx:numDim type="val">
        <cx:f>_xlchart.v1.27</cx:f>
      </cx:numDim>
    </cx:data>
  </cx:chartData>
  <cx:chart>
    <cx:title pos="t" align="ctr" overlay="0">
      <cx:tx>
        <cx:txData>
          <cx:v>Glycocalyx Coverage by Region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800">
              <a:solidFill>
                <a:schemeClr val="tx1"/>
              </a:solidFill>
            </a:defRPr>
          </a:pPr>
          <a:r>
            <a:rPr lang="en-US" sz="1800" b="0" i="0" u="none" strike="noStrike" baseline="0">
              <a:solidFill>
                <a:schemeClr val="tx1"/>
              </a:solidFill>
              <a:latin typeface="Calibri" panose="020F0502020204030204"/>
            </a:rPr>
            <a:t>Glycocalyx Coverage by Region</a:t>
          </a:r>
        </a:p>
      </cx:txPr>
    </cx:title>
    <cx:plotArea>
      <cx:plotAreaRegion>
        <cx:series layoutId="boxWhisker" uniqueId="{A36EAC9E-4A2B-5247-BE2D-0412CCAAD90F}">
          <cx:tx>
            <cx:txData>
              <cx:f>_xlchart.v1.14</cx:f>
              <cx:v>#REF!</cx:v>
            </cx:txData>
          </cx:tx>
          <cx:spPr>
            <a:ln w="12700">
              <a:solidFill>
                <a:schemeClr val="tx1"/>
              </a:solidFill>
            </a:ln>
          </cx:spPr>
          <cx:dataId val="0"/>
          <cx:layoutPr>
            <cx:visibility nonoutliers="0"/>
            <cx:statistics quartileMethod="inclusive"/>
          </cx:layoutPr>
        </cx:series>
        <cx:series layoutId="boxWhisker" uniqueId="{994E2DBF-DE80-5140-97E7-F05857A0039F}">
          <cx:tx>
            <cx:txData>
              <cx:f>_xlchart.v1.16</cx:f>
              <cx:v>#REF!</cx:v>
            </cx:txData>
          </cx:tx>
          <cx:spPr>
            <a:ln w="12700">
              <a:solidFill>
                <a:schemeClr val="tx1"/>
              </a:solidFill>
            </a:ln>
          </cx:spPr>
          <cx:dataId val="1"/>
          <cx:layoutPr>
            <cx:visibility nonoutliers="0"/>
            <cx:statistics quartileMethod="inclusive"/>
          </cx:layoutPr>
        </cx:series>
        <cx:series layoutId="boxWhisker" uniqueId="{3FB41342-FF37-D047-BD7F-F75E437D8E4D}">
          <cx:tx>
            <cx:txData>
              <cx:f>_xlchart.v1.18</cx:f>
              <cx:v>#REF!</cx:v>
            </cx:txData>
          </cx:tx>
          <cx:spPr>
            <a:ln w="12700">
              <a:solidFill>
                <a:schemeClr val="tx1"/>
              </a:solidFill>
            </a:ln>
          </cx:spPr>
          <cx:dataId val="2"/>
          <cx:layoutPr>
            <cx:visibility nonoutliers="0"/>
            <cx:statistics quartileMethod="inclusive"/>
          </cx:layoutPr>
        </cx:series>
        <cx:series layoutId="boxWhisker" uniqueId="{41F8286F-CF9C-F74F-B69B-947EEF6BA61B}">
          <cx:tx>
            <cx:txData>
              <cx:f>_xlchart.v1.20</cx:f>
              <cx:v>#REF!</cx:v>
            </cx:txData>
          </cx:tx>
          <cx:spPr>
            <a:ln w="12700">
              <a:solidFill>
                <a:schemeClr val="tx1"/>
              </a:solidFill>
            </a:ln>
          </cx:spPr>
          <cx:dataId val="3"/>
          <cx:layoutPr>
            <cx:visibility nonoutliers="0"/>
            <cx:statistics quartileMethod="inclusive"/>
          </cx:layoutPr>
        </cx:series>
        <cx:series layoutId="boxWhisker" uniqueId="{F881DE2B-5011-1244-8D88-E2EFB38C3BED}">
          <cx:tx>
            <cx:txData>
              <cx:f>_xlchart.v1.22</cx:f>
              <cx:v>#REF!</cx:v>
            </cx:txData>
          </cx:tx>
          <cx:spPr>
            <a:ln w="12700">
              <a:solidFill>
                <a:schemeClr val="tx1"/>
              </a:solidFill>
            </a:ln>
          </cx:spPr>
          <cx:dataId val="4"/>
          <cx:layoutPr>
            <cx:visibility nonoutliers="0"/>
            <cx:statistics quartileMethod="inclusive"/>
          </cx:layoutPr>
        </cx:series>
        <cx:series layoutId="boxWhisker" uniqueId="{494B6A9D-3510-AF4A-8EF5-1E88E3737F4B}">
          <cx:tx>
            <cx:txData>
              <cx:f>_xlchart.v1.24</cx:f>
              <cx:v>#REF!</cx:v>
            </cx:txData>
          </cx:tx>
          <cx:spPr>
            <a:ln w="12700">
              <a:solidFill>
                <a:schemeClr val="tx1"/>
              </a:solidFill>
            </a:ln>
          </cx:spPr>
          <cx:dataId val="5"/>
          <cx:layoutPr>
            <cx:visibility nonoutliers="0"/>
            <cx:statistics quartileMethod="inclusive"/>
          </cx:layoutPr>
        </cx:series>
        <cx:series layoutId="boxWhisker" uniqueId="{5CD3C7A4-D163-8042-9960-0E632CEC52F2}">
          <cx:tx>
            <cx:txData>
              <cx:f>_xlchart.v1.26</cx:f>
              <cx:v>#REF!</cx:v>
            </cx:txData>
          </cx:tx>
          <cx:spPr>
            <a:ln w="12700">
              <a:solidFill>
                <a:schemeClr val="tx1"/>
              </a:solidFill>
            </a:ln>
          </cx:spPr>
          <cx:dataId val="6"/>
          <cx:layoutPr>
            <cx:visibility nonoutliers="0"/>
            <cx:statistics quartileMethod="inclusive"/>
          </cx:layoutPr>
        </cx:series>
      </cx:plotAreaRegion>
      <cx:axis id="0">
        <cx:catScaling gapWidth="1"/>
        <cx:tickLabels/>
        <cx:spPr>
          <a:ln>
            <a:solidFill>
              <a:schemeClr val="tx1"/>
            </a:solidFill>
          </a:ln>
        </cx:spPr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>
                <a:solidFill>
                  <a:schemeClr val="bg1"/>
                </a:solidFill>
              </a:defRPr>
            </a:pPr>
            <a:endParaRPr lang="en-US" sz="900" b="0" i="0" u="none" strike="noStrike" baseline="0">
              <a:solidFill>
                <a:schemeClr val="bg1"/>
              </a:solidFill>
              <a:latin typeface="Calibri" panose="020F0502020204030204"/>
            </a:endParaRPr>
          </a:p>
        </cx:txPr>
      </cx:axis>
      <cx:axis id="1">
        <cx:valScaling/>
        <cx:title>
          <cx:tx>
            <cx:txData>
              <cx:v>Coverage (%)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1400">
                  <a:solidFill>
                    <a:schemeClr val="tx1"/>
                  </a:solidFill>
                </a:defRPr>
              </a:pPr>
              <a:r>
                <a:rPr lang="en-US" sz="1400" b="0" i="0" u="none" strike="noStrike" baseline="0">
                  <a:solidFill>
                    <a:schemeClr val="tx1"/>
                  </a:solidFill>
                  <a:latin typeface="Calibri" panose="020F0502020204030204"/>
                </a:rPr>
                <a:t>Coverage (%)</a:t>
              </a:r>
            </a:p>
          </cx:txPr>
        </cx:title>
        <cx:majorTickMarks type="out"/>
        <cx:tickLabels/>
        <cx:spPr>
          <a:ln>
            <a:solidFill>
              <a:schemeClr val="tx1"/>
            </a:solidFill>
          </a:ln>
        </cx:spPr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200">
                <a:solidFill>
                  <a:schemeClr val="tx1"/>
                </a:solidFill>
              </a:defRPr>
            </a:pPr>
            <a:endParaRPr lang="en-US" sz="1200" b="0" i="0" u="none" strike="noStrike" baseline="0">
              <a:solidFill>
                <a:schemeClr val="tx1"/>
              </a:solidFill>
              <a:latin typeface="Calibri" panose="020F0502020204030204"/>
            </a:endParaRPr>
          </a:p>
        </cx:txPr>
      </cx:axis>
    </cx:plotArea>
    <cx:legend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200">
              <a:solidFill>
                <a:schemeClr val="tx1"/>
              </a:solidFill>
            </a:defRPr>
          </a:pPr>
          <a:endParaRPr lang="en-US" sz="1200" b="0" i="0" u="none" strike="noStrike" baseline="0">
            <a:solidFill>
              <a:schemeClr val="tx1"/>
            </a:solidFill>
            <a:latin typeface="Calibri" panose="020F0502020204030204"/>
          </a:endParaRPr>
        </a:p>
      </cx:txPr>
    </cx:legend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_xlchart.v1.29</cx:f>
      </cx:numDim>
    </cx:data>
    <cx:data id="1">
      <cx:numDim type="val">
        <cx:f>_xlchart.v1.31</cx:f>
      </cx:numDim>
    </cx:data>
    <cx:data id="2">
      <cx:numDim type="val">
        <cx:f>_xlchart.v1.33</cx:f>
      </cx:numDim>
    </cx:data>
    <cx:data id="3">
      <cx:numDim type="val">
        <cx:f>_xlchart.v1.35</cx:f>
      </cx:numDim>
    </cx:data>
    <cx:data id="4">
      <cx:numDim type="val">
        <cx:f>_xlchart.v1.37</cx:f>
      </cx:numDim>
    </cx:data>
    <cx:data id="5">
      <cx:numDim type="val">
        <cx:f>_xlchart.v1.39</cx:f>
      </cx:numDim>
    </cx:data>
    <cx:data id="6">
      <cx:numDim type="val">
        <cx:f>_xlchart.v1.41</cx:f>
      </cx:numDim>
    </cx:data>
  </cx:chartData>
  <cx:chart>
    <cx:title pos="t" align="ctr" overlay="0">
      <cx:tx>
        <cx:txData>
          <cx:v>Glycocalyx Thickness by Region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800">
              <a:solidFill>
                <a:schemeClr val="tx1"/>
              </a:solidFill>
            </a:defRPr>
          </a:pPr>
          <a:r>
            <a:rPr lang="en-US" sz="1800" b="0" i="0" u="none" strike="noStrike" baseline="0">
              <a:solidFill>
                <a:schemeClr val="tx1"/>
              </a:solidFill>
              <a:latin typeface="Calibri" panose="020F0502020204030204"/>
            </a:rPr>
            <a:t>Glycocalyx Thickness by Region</a:t>
          </a:r>
        </a:p>
      </cx:txPr>
    </cx:title>
    <cx:plotArea>
      <cx:plotAreaRegion>
        <cx:series layoutId="boxWhisker" uniqueId="{46479AA2-5A1A-5C41-8A56-A3F718051C2E}">
          <cx:tx>
            <cx:txData>
              <cx:f>_xlchart.v1.28</cx:f>
              <cx:v>#REF!</cx:v>
            </cx:txData>
          </cx:tx>
          <cx:spPr>
            <a:ln w="12700">
              <a:solidFill>
                <a:schemeClr val="tx1"/>
              </a:solidFill>
            </a:ln>
          </cx:spPr>
          <cx:dataId val="0"/>
          <cx:layoutPr>
            <cx:visibility nonoutliers="0"/>
            <cx:statistics quartileMethod="inclusive"/>
          </cx:layoutPr>
        </cx:series>
        <cx:series layoutId="boxWhisker" uniqueId="{53C7A19B-9031-CD44-A0E6-AF10B7A42042}">
          <cx:tx>
            <cx:txData>
              <cx:f>_xlchart.v1.30</cx:f>
              <cx:v>#REF!</cx:v>
            </cx:txData>
          </cx:tx>
          <cx:spPr>
            <a:ln w="12700">
              <a:solidFill>
                <a:schemeClr val="tx1"/>
              </a:solidFill>
            </a:ln>
          </cx:spPr>
          <cx:dataId val="1"/>
          <cx:layoutPr>
            <cx:visibility nonoutliers="0"/>
            <cx:statistics quartileMethod="inclusive"/>
          </cx:layoutPr>
        </cx:series>
        <cx:series layoutId="boxWhisker" uniqueId="{F6F88C25-84B9-F746-B79E-0AB452D15E0B}">
          <cx:tx>
            <cx:txData>
              <cx:f>_xlchart.v1.32</cx:f>
              <cx:v>#REF!</cx:v>
            </cx:txData>
          </cx:tx>
          <cx:spPr>
            <a:ln w="12700">
              <a:solidFill>
                <a:schemeClr val="tx1"/>
              </a:solidFill>
            </a:ln>
          </cx:spPr>
          <cx:dataId val="2"/>
          <cx:layoutPr>
            <cx:visibility nonoutliers="0"/>
            <cx:statistics quartileMethod="inclusive"/>
          </cx:layoutPr>
        </cx:series>
        <cx:series layoutId="boxWhisker" uniqueId="{251926AD-6F2D-224D-9E70-9B31A9967CEA}">
          <cx:tx>
            <cx:txData>
              <cx:f>_xlchart.v1.34</cx:f>
              <cx:v>#REF!</cx:v>
            </cx:txData>
          </cx:tx>
          <cx:spPr>
            <a:ln w="12700">
              <a:solidFill>
                <a:schemeClr val="tx1"/>
              </a:solidFill>
            </a:ln>
          </cx:spPr>
          <cx:dataId val="3"/>
          <cx:layoutPr>
            <cx:visibility nonoutliers="0"/>
            <cx:statistics quartileMethod="inclusive"/>
          </cx:layoutPr>
        </cx:series>
        <cx:series layoutId="boxWhisker" uniqueId="{0CB7517E-1027-8540-B88E-7929370B4818}">
          <cx:tx>
            <cx:txData>
              <cx:f>_xlchart.v1.36</cx:f>
              <cx:v>#REF!</cx:v>
            </cx:txData>
          </cx:tx>
          <cx:spPr>
            <a:ln w="12700">
              <a:solidFill>
                <a:schemeClr val="tx1"/>
              </a:solidFill>
            </a:ln>
          </cx:spPr>
          <cx:dataId val="4"/>
          <cx:layoutPr>
            <cx:visibility nonoutliers="0"/>
            <cx:statistics quartileMethod="inclusive"/>
          </cx:layoutPr>
        </cx:series>
        <cx:series layoutId="boxWhisker" uniqueId="{168AACAC-56F6-E340-BF81-0EE65A35028A}">
          <cx:tx>
            <cx:txData>
              <cx:f>_xlchart.v1.38</cx:f>
              <cx:v>#REF!</cx:v>
            </cx:txData>
          </cx:tx>
          <cx:spPr>
            <a:ln w="12700">
              <a:solidFill>
                <a:schemeClr val="tx1"/>
              </a:solidFill>
            </a:ln>
          </cx:spPr>
          <cx:dataId val="5"/>
          <cx:layoutPr>
            <cx:visibility nonoutliers="0"/>
            <cx:statistics quartileMethod="inclusive"/>
          </cx:layoutPr>
        </cx:series>
        <cx:series layoutId="boxWhisker" uniqueId="{04622D05-908F-AD41-8AF2-375DB20CA500}">
          <cx:tx>
            <cx:txData>
              <cx:f>_xlchart.v1.40</cx:f>
              <cx:v>#REF!</cx:v>
            </cx:txData>
          </cx:tx>
          <cx:spPr>
            <a:ln w="12700">
              <a:solidFill>
                <a:schemeClr val="tx1"/>
              </a:solidFill>
            </a:ln>
          </cx:spPr>
          <cx:dataId val="6"/>
          <cx:layoutPr>
            <cx:visibility nonoutliers="0"/>
            <cx:statistics quartileMethod="inclusive"/>
          </cx:layoutPr>
        </cx:series>
      </cx:plotAreaRegion>
      <cx:axis id="0">
        <cx:catScaling gapWidth="1"/>
        <cx:tickLabels/>
        <cx:spPr>
          <a:ln>
            <a:solidFill>
              <a:schemeClr val="tx1"/>
            </a:solidFill>
          </a:ln>
        </cx:spPr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>
                <a:solidFill>
                  <a:schemeClr val="bg1"/>
                </a:solidFill>
              </a:defRPr>
            </a:pPr>
            <a:endParaRPr lang="en-US" sz="900" b="0" i="0" u="none" strike="noStrike" baseline="0">
              <a:solidFill>
                <a:schemeClr val="bg1"/>
              </a:solidFill>
              <a:latin typeface="Calibri" panose="020F0502020204030204"/>
            </a:endParaRPr>
          </a:p>
        </cx:txPr>
      </cx:axis>
      <cx:axis id="1">
        <cx:valScaling/>
        <cx:title>
          <cx:tx>
            <cx:txData>
              <cx:v>Height (nm)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1400">
                  <a:solidFill>
                    <a:schemeClr val="tx1"/>
                  </a:solidFill>
                </a:defRPr>
              </a:pPr>
              <a:r>
                <a:rPr lang="en-US" sz="1400" b="0" i="0" u="none" strike="noStrike" baseline="0">
                  <a:solidFill>
                    <a:schemeClr val="tx1"/>
                  </a:solidFill>
                  <a:latin typeface="Calibri" panose="020F0502020204030204"/>
                </a:rPr>
                <a:t>Height (nm)</a:t>
              </a:r>
            </a:p>
          </cx:txPr>
        </cx:title>
        <cx:majorTickMarks type="out"/>
        <cx:tickLabels/>
        <cx:spPr>
          <a:ln>
            <a:solidFill>
              <a:schemeClr val="tx1"/>
            </a:solidFill>
          </a:ln>
        </cx:spPr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200">
                <a:solidFill>
                  <a:schemeClr val="tx1"/>
                </a:solidFill>
              </a:defRPr>
            </a:pPr>
            <a:endParaRPr lang="en-US" sz="1200" b="0" i="0" u="none" strike="noStrike" baseline="0">
              <a:solidFill>
                <a:schemeClr val="tx1"/>
              </a:solidFill>
              <a:latin typeface="Calibri" panose="020F0502020204030204"/>
            </a:endParaRPr>
          </a:p>
        </cx:txPr>
      </cx:axis>
    </cx:plotArea>
    <cx:legend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200">
              <a:solidFill>
                <a:schemeClr val="tx1"/>
              </a:solidFill>
            </a:defRPr>
          </a:pPr>
          <a:endParaRPr lang="en-US" sz="1200" b="0" i="0" u="none" strike="noStrike" baseline="0">
            <a:solidFill>
              <a:schemeClr val="tx1"/>
            </a:solidFill>
            <a:latin typeface="Calibri" panose="020F0502020204030204"/>
          </a:endParaRPr>
        </a:p>
      </cx:txPr>
    </cx:legend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_xlchart.v1.43</cx:f>
      </cx:numDim>
    </cx:data>
    <cx:data id="1">
      <cx:numDim type="val">
        <cx:f>_xlchart.v1.45</cx:f>
      </cx:numDim>
    </cx:data>
    <cx:data id="2">
      <cx:numDim type="val">
        <cx:f>_xlchart.v1.47</cx:f>
      </cx:numDim>
    </cx:data>
    <cx:data id="3">
      <cx:numDim type="val">
        <cx:f>_xlchart.v1.49</cx:f>
      </cx:numDim>
    </cx:data>
    <cx:data id="4">
      <cx:numDim type="val">
        <cx:f>_xlchart.v1.51</cx:f>
      </cx:numDim>
    </cx:data>
    <cx:data id="5">
      <cx:numDim type="val">
        <cx:f>_xlchart.v1.53</cx:f>
      </cx:numDim>
    </cx:data>
    <cx:data id="6">
      <cx:numDim type="val">
        <cx:f>_xlchart.v1.55</cx:f>
      </cx:numDim>
    </cx:data>
  </cx:chartData>
  <cx:chart>
    <cx:title pos="t" align="ctr" overlay="0">
      <cx:tx>
        <cx:txData>
          <cx:v>Glycocalyx Coverage by Region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800">
              <a:solidFill>
                <a:schemeClr val="tx1"/>
              </a:solidFill>
            </a:defRPr>
          </a:pPr>
          <a:r>
            <a:rPr lang="en-US" sz="1800" b="0" i="0" u="none" strike="noStrike" baseline="0">
              <a:solidFill>
                <a:schemeClr val="tx1"/>
              </a:solidFill>
              <a:latin typeface="Calibri" panose="020F0502020204030204"/>
            </a:rPr>
            <a:t>Glycocalyx Coverage by Region</a:t>
          </a:r>
        </a:p>
      </cx:txPr>
    </cx:title>
    <cx:plotArea>
      <cx:plotAreaRegion>
        <cx:series layoutId="boxWhisker" uniqueId="{D7A3E1CB-A0F5-394A-9EB5-486BEBBF2C41}">
          <cx:tx>
            <cx:txData>
              <cx:f>_xlchart.v1.42</cx:f>
              <cx:v>#REF!</cx:v>
            </cx:txData>
          </cx:tx>
          <cx:spPr>
            <a:ln w="12700">
              <a:solidFill>
                <a:schemeClr val="tx1"/>
              </a:solidFill>
            </a:ln>
          </cx:spPr>
          <cx:dataId val="0"/>
          <cx:layoutPr>
            <cx:visibility nonoutliers="0"/>
            <cx:statistics quartileMethod="inclusive"/>
          </cx:layoutPr>
        </cx:series>
        <cx:series layoutId="boxWhisker" uniqueId="{68BF4DD6-BC6B-D44A-B1DB-8C93E74EFC8C}">
          <cx:tx>
            <cx:txData>
              <cx:f>_xlchart.v1.44</cx:f>
              <cx:v>#REF!</cx:v>
            </cx:txData>
          </cx:tx>
          <cx:spPr>
            <a:ln w="12700">
              <a:solidFill>
                <a:schemeClr val="tx1"/>
              </a:solidFill>
            </a:ln>
          </cx:spPr>
          <cx:dataId val="1"/>
          <cx:layoutPr>
            <cx:visibility nonoutliers="0"/>
            <cx:statistics quartileMethod="inclusive"/>
          </cx:layoutPr>
        </cx:series>
        <cx:series layoutId="boxWhisker" uniqueId="{82828737-23FD-3644-9C2E-EFFAB4C34CD5}">
          <cx:tx>
            <cx:txData>
              <cx:f>_xlchart.v1.46</cx:f>
              <cx:v>#REF!</cx:v>
            </cx:txData>
          </cx:tx>
          <cx:spPr>
            <a:ln w="12700">
              <a:solidFill>
                <a:schemeClr val="tx1"/>
              </a:solidFill>
            </a:ln>
          </cx:spPr>
          <cx:dataId val="2"/>
          <cx:layoutPr>
            <cx:visibility nonoutliers="0"/>
            <cx:statistics quartileMethod="inclusive"/>
          </cx:layoutPr>
        </cx:series>
        <cx:series layoutId="boxWhisker" uniqueId="{10450ECE-8791-FD41-B287-D184B74A38F1}">
          <cx:tx>
            <cx:txData>
              <cx:f>_xlchart.v1.48</cx:f>
              <cx:v>#REF!</cx:v>
            </cx:txData>
          </cx:tx>
          <cx:spPr>
            <a:ln w="12700">
              <a:solidFill>
                <a:schemeClr val="tx1"/>
              </a:solidFill>
            </a:ln>
          </cx:spPr>
          <cx:dataId val="3"/>
          <cx:layoutPr>
            <cx:visibility nonoutliers="0"/>
            <cx:statistics quartileMethod="inclusive"/>
          </cx:layoutPr>
        </cx:series>
        <cx:series layoutId="boxWhisker" uniqueId="{AE58382F-F718-804F-977B-260694A766DA}">
          <cx:tx>
            <cx:txData>
              <cx:f>_xlchart.v1.50</cx:f>
              <cx:v>#REF!</cx:v>
            </cx:txData>
          </cx:tx>
          <cx:spPr>
            <a:ln w="12700">
              <a:solidFill>
                <a:schemeClr val="tx1"/>
              </a:solidFill>
            </a:ln>
          </cx:spPr>
          <cx:dataId val="4"/>
          <cx:layoutPr>
            <cx:visibility nonoutliers="0"/>
            <cx:statistics quartileMethod="inclusive"/>
          </cx:layoutPr>
        </cx:series>
        <cx:series layoutId="boxWhisker" uniqueId="{9179100F-B208-3D46-8B06-3F9AE52609D6}">
          <cx:tx>
            <cx:txData>
              <cx:f>_xlchart.v1.52</cx:f>
              <cx:v>#REF!</cx:v>
            </cx:txData>
          </cx:tx>
          <cx:spPr>
            <a:ln w="12700">
              <a:solidFill>
                <a:schemeClr val="tx1"/>
              </a:solidFill>
            </a:ln>
          </cx:spPr>
          <cx:dataId val="5"/>
          <cx:layoutPr>
            <cx:visibility nonoutliers="0"/>
            <cx:statistics quartileMethod="inclusive"/>
          </cx:layoutPr>
        </cx:series>
        <cx:series layoutId="boxWhisker" uniqueId="{EE982BF1-7C2F-5A43-B5C7-3CC7A454190F}">
          <cx:tx>
            <cx:txData>
              <cx:f>_xlchart.v1.54</cx:f>
              <cx:v>#REF!</cx:v>
            </cx:txData>
          </cx:tx>
          <cx:spPr>
            <a:ln w="12700">
              <a:solidFill>
                <a:schemeClr val="tx1"/>
              </a:solidFill>
            </a:ln>
          </cx:spPr>
          <cx:dataId val="6"/>
          <cx:layoutPr>
            <cx:visibility nonoutliers="0"/>
            <cx:statistics quartileMethod="inclusive"/>
          </cx:layoutPr>
        </cx:series>
      </cx:plotAreaRegion>
      <cx:axis id="0">
        <cx:catScaling gapWidth="1"/>
        <cx:tickLabels/>
        <cx:spPr>
          <a:ln>
            <a:solidFill>
              <a:schemeClr val="tx1"/>
            </a:solidFill>
          </a:ln>
        </cx:spPr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>
                <a:solidFill>
                  <a:schemeClr val="bg1"/>
                </a:solidFill>
              </a:defRPr>
            </a:pPr>
            <a:endParaRPr lang="en-US" sz="900" b="0" i="0" u="none" strike="noStrike" baseline="0">
              <a:solidFill>
                <a:schemeClr val="bg1"/>
              </a:solidFill>
              <a:latin typeface="Calibri" panose="020F0502020204030204"/>
            </a:endParaRPr>
          </a:p>
        </cx:txPr>
      </cx:axis>
      <cx:axis id="1">
        <cx:valScaling/>
        <cx:title>
          <cx:tx>
            <cx:txData>
              <cx:v>Coverage (%)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1400">
                  <a:solidFill>
                    <a:schemeClr val="tx1"/>
                  </a:solidFill>
                </a:defRPr>
              </a:pPr>
              <a:r>
                <a:rPr lang="en-US" sz="1400" b="0" i="0" u="none" strike="noStrike" baseline="0">
                  <a:solidFill>
                    <a:schemeClr val="tx1"/>
                  </a:solidFill>
                  <a:latin typeface="Calibri" panose="020F0502020204030204"/>
                </a:rPr>
                <a:t>Coverage (%)</a:t>
              </a:r>
            </a:p>
          </cx:txPr>
        </cx:title>
        <cx:majorTickMarks type="out"/>
        <cx:tickLabels/>
        <cx:spPr>
          <a:ln>
            <a:solidFill>
              <a:schemeClr val="tx1"/>
            </a:solidFill>
          </a:ln>
        </cx:spPr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200">
                <a:solidFill>
                  <a:schemeClr val="tx1"/>
                </a:solidFill>
              </a:defRPr>
            </a:pPr>
            <a:endParaRPr lang="en-US" sz="1200" b="0" i="0" u="none" strike="noStrike" baseline="0">
              <a:solidFill>
                <a:schemeClr val="tx1"/>
              </a:solidFill>
              <a:latin typeface="Calibri" panose="020F0502020204030204"/>
            </a:endParaRPr>
          </a:p>
        </cx:txPr>
      </cx:axis>
    </cx:plotArea>
    <cx:legend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200">
              <a:solidFill>
                <a:schemeClr val="tx1"/>
              </a:solidFill>
            </a:defRPr>
          </a:pPr>
          <a:endParaRPr lang="en-US" sz="1200" b="0" i="0" u="none" strike="noStrike" baseline="0">
            <a:solidFill>
              <a:schemeClr val="tx1"/>
            </a:solidFill>
            <a:latin typeface="Calibri" panose="020F0502020204030204"/>
          </a:endParaRPr>
        </a:p>
      </cx:txPr>
    </cx:legend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_xlchart.v1.57</cx:f>
      </cx:numDim>
    </cx:data>
    <cx:data id="1">
      <cx:numDim type="val">
        <cx:f>_xlchart.v1.59</cx:f>
      </cx:numDim>
    </cx:data>
    <cx:data id="2">
      <cx:numDim type="val">
        <cx:f>_xlchart.v1.61</cx:f>
      </cx:numDim>
    </cx:data>
    <cx:data id="3">
      <cx:numDim type="val">
        <cx:f>_xlchart.v1.63</cx:f>
      </cx:numDim>
    </cx:data>
    <cx:data id="4">
      <cx:numDim type="val">
        <cx:f>_xlchart.v1.65</cx:f>
      </cx:numDim>
    </cx:data>
    <cx:data id="5">
      <cx:numDim type="val">
        <cx:f>_xlchart.v1.67</cx:f>
      </cx:numDim>
    </cx:data>
    <cx:data id="6">
      <cx:numDim type="val">
        <cx:f>_xlchart.v1.69</cx:f>
      </cx:numDim>
    </cx:data>
  </cx:chartData>
  <cx:chart>
    <cx:title pos="t" align="ctr" overlay="0">
      <cx:tx>
        <cx:txData>
          <cx:v>Glycocalyx Thickness by Region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800">
              <a:solidFill>
                <a:schemeClr val="tx1"/>
              </a:solidFill>
            </a:defRPr>
          </a:pPr>
          <a:r>
            <a:rPr lang="en-US" sz="1800" b="0" i="0" u="none" strike="noStrike" baseline="0">
              <a:solidFill>
                <a:schemeClr val="tx1"/>
              </a:solidFill>
              <a:latin typeface="Calibri" panose="020F0502020204030204"/>
            </a:rPr>
            <a:t>Glycocalyx Thickness by Region</a:t>
          </a:r>
        </a:p>
      </cx:txPr>
    </cx:title>
    <cx:plotArea>
      <cx:plotAreaRegion>
        <cx:series layoutId="boxWhisker" uniqueId="{E396E3AD-03FB-B84B-BC2E-E1B9BB3D8C1A}">
          <cx:tx>
            <cx:txData>
              <cx:f>_xlchart.v1.56</cx:f>
              <cx:v>#REF!</cx:v>
            </cx:txData>
          </cx:tx>
          <cx:spPr>
            <a:ln w="12700">
              <a:solidFill>
                <a:schemeClr val="tx1"/>
              </a:solidFill>
            </a:ln>
          </cx:spPr>
          <cx:dataId val="0"/>
          <cx:layoutPr>
            <cx:visibility nonoutliers="0"/>
            <cx:statistics quartileMethod="inclusive"/>
          </cx:layoutPr>
        </cx:series>
        <cx:series layoutId="boxWhisker" uniqueId="{8D29162C-0AA3-0143-9AF8-F647FA86CCA6}">
          <cx:tx>
            <cx:txData>
              <cx:f>_xlchart.v1.58</cx:f>
              <cx:v>#REF!</cx:v>
            </cx:txData>
          </cx:tx>
          <cx:spPr>
            <a:ln w="12700">
              <a:solidFill>
                <a:schemeClr val="tx1"/>
              </a:solidFill>
            </a:ln>
          </cx:spPr>
          <cx:dataId val="1"/>
          <cx:layoutPr>
            <cx:visibility nonoutliers="0"/>
            <cx:statistics quartileMethod="inclusive"/>
          </cx:layoutPr>
        </cx:series>
        <cx:series layoutId="boxWhisker" uniqueId="{55588247-F5EF-AC4A-BED2-84D68938B78F}">
          <cx:tx>
            <cx:txData>
              <cx:f>_xlchart.v1.60</cx:f>
              <cx:v>#REF!</cx:v>
            </cx:txData>
          </cx:tx>
          <cx:spPr>
            <a:ln w="12700">
              <a:solidFill>
                <a:schemeClr val="tx1"/>
              </a:solidFill>
            </a:ln>
          </cx:spPr>
          <cx:dataId val="2"/>
          <cx:layoutPr>
            <cx:visibility nonoutliers="0"/>
            <cx:statistics quartileMethod="inclusive"/>
          </cx:layoutPr>
        </cx:series>
        <cx:series layoutId="boxWhisker" uniqueId="{F57ABC7E-2F35-A04C-8EDB-75F41F5F7144}">
          <cx:tx>
            <cx:txData>
              <cx:f>_xlchart.v1.62</cx:f>
              <cx:v>#REF!</cx:v>
            </cx:txData>
          </cx:tx>
          <cx:spPr>
            <a:ln w="12700">
              <a:solidFill>
                <a:schemeClr val="tx1"/>
              </a:solidFill>
            </a:ln>
          </cx:spPr>
          <cx:dataId val="3"/>
          <cx:layoutPr>
            <cx:visibility nonoutliers="0"/>
            <cx:statistics quartileMethod="inclusive"/>
          </cx:layoutPr>
        </cx:series>
        <cx:series layoutId="boxWhisker" uniqueId="{16DD1DF6-2336-9545-8672-FEE66CB4A96E}">
          <cx:tx>
            <cx:txData>
              <cx:f>_xlchart.v1.64</cx:f>
              <cx:v>#REF!</cx:v>
            </cx:txData>
          </cx:tx>
          <cx:spPr>
            <a:ln w="12700">
              <a:solidFill>
                <a:schemeClr val="tx1"/>
              </a:solidFill>
            </a:ln>
          </cx:spPr>
          <cx:dataId val="4"/>
          <cx:layoutPr>
            <cx:visibility nonoutliers="0"/>
            <cx:statistics quartileMethod="inclusive"/>
          </cx:layoutPr>
        </cx:series>
        <cx:series layoutId="boxWhisker" uniqueId="{322EA731-25BD-4C46-8628-645054022E83}">
          <cx:tx>
            <cx:txData>
              <cx:f>_xlchart.v1.66</cx:f>
              <cx:v>#REF!</cx:v>
            </cx:txData>
          </cx:tx>
          <cx:spPr>
            <a:ln w="12700">
              <a:solidFill>
                <a:schemeClr val="tx1"/>
              </a:solidFill>
            </a:ln>
          </cx:spPr>
          <cx:dataId val="5"/>
          <cx:layoutPr>
            <cx:visibility nonoutliers="0"/>
            <cx:statistics quartileMethod="inclusive"/>
          </cx:layoutPr>
        </cx:series>
        <cx:series layoutId="boxWhisker" uniqueId="{427E4BBD-6B6C-E748-A135-B69A7BFFE807}">
          <cx:tx>
            <cx:txData>
              <cx:f>_xlchart.v1.68</cx:f>
              <cx:v>#REF!</cx:v>
            </cx:txData>
          </cx:tx>
          <cx:spPr>
            <a:ln w="12700">
              <a:solidFill>
                <a:schemeClr val="tx1"/>
              </a:solidFill>
            </a:ln>
          </cx:spPr>
          <cx:dataId val="6"/>
          <cx:layoutPr>
            <cx:visibility nonoutliers="0"/>
            <cx:statistics quartileMethod="inclusive"/>
          </cx:layoutPr>
        </cx:series>
      </cx:plotAreaRegion>
      <cx:axis id="0">
        <cx:catScaling gapWidth="1"/>
        <cx:tickLabels/>
        <cx:spPr>
          <a:ln>
            <a:solidFill>
              <a:schemeClr val="tx1"/>
            </a:solidFill>
          </a:ln>
        </cx:spPr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>
                <a:solidFill>
                  <a:schemeClr val="bg1"/>
                </a:solidFill>
              </a:defRPr>
            </a:pPr>
            <a:endParaRPr lang="en-US" sz="900" b="0" i="0" u="none" strike="noStrike" baseline="0">
              <a:solidFill>
                <a:schemeClr val="bg1"/>
              </a:solidFill>
              <a:latin typeface="Calibri" panose="020F0502020204030204"/>
            </a:endParaRPr>
          </a:p>
        </cx:txPr>
      </cx:axis>
      <cx:axis id="1">
        <cx:valScaling/>
        <cx:title>
          <cx:tx>
            <cx:txData>
              <cx:v>Height (nm)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1400">
                  <a:solidFill>
                    <a:schemeClr val="tx1"/>
                  </a:solidFill>
                </a:defRPr>
              </a:pPr>
              <a:r>
                <a:rPr lang="en-US" sz="1400" b="0" i="0" u="none" strike="noStrike" baseline="0">
                  <a:solidFill>
                    <a:schemeClr val="tx1"/>
                  </a:solidFill>
                  <a:latin typeface="Calibri" panose="020F0502020204030204"/>
                </a:rPr>
                <a:t>Height (nm)</a:t>
              </a:r>
            </a:p>
          </cx:txPr>
        </cx:title>
        <cx:majorTickMarks type="out"/>
        <cx:tickLabels/>
        <cx:spPr>
          <a:ln>
            <a:solidFill>
              <a:schemeClr val="tx1"/>
            </a:solidFill>
          </a:ln>
        </cx:spPr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200">
                <a:solidFill>
                  <a:schemeClr val="tx1"/>
                </a:solidFill>
              </a:defRPr>
            </a:pPr>
            <a:endParaRPr lang="en-US" sz="1200" b="0" i="0" u="none" strike="noStrike" baseline="0">
              <a:solidFill>
                <a:schemeClr val="tx1"/>
              </a:solidFill>
              <a:latin typeface="Calibri" panose="020F0502020204030204"/>
            </a:endParaRPr>
          </a:p>
        </cx:txPr>
      </cx:axis>
    </cx:plotArea>
    <cx:legend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200">
              <a:solidFill>
                <a:schemeClr val="tx1"/>
              </a:solidFill>
            </a:defRPr>
          </a:pPr>
          <a:endParaRPr lang="en-US" sz="1200" b="0" i="0" u="none" strike="noStrike" baseline="0">
            <a:solidFill>
              <a:schemeClr val="tx1"/>
            </a:solidFill>
            <a:latin typeface="Calibri" panose="020F0502020204030204"/>
          </a:endParaRPr>
        </a:p>
      </cx:txPr>
    </cx:legend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_xlchart.v1.71</cx:f>
      </cx:numDim>
    </cx:data>
    <cx:data id="1">
      <cx:numDim type="val">
        <cx:f>_xlchart.v1.73</cx:f>
      </cx:numDim>
    </cx:data>
    <cx:data id="2">
      <cx:numDim type="val">
        <cx:f>_xlchart.v1.75</cx:f>
      </cx:numDim>
    </cx:data>
    <cx:data id="3">
      <cx:numDim type="val">
        <cx:f>_xlchart.v1.77</cx:f>
      </cx:numDim>
    </cx:data>
    <cx:data id="4">
      <cx:numDim type="val">
        <cx:f>_xlchart.v1.79</cx:f>
      </cx:numDim>
    </cx:data>
    <cx:data id="5">
      <cx:numDim type="val">
        <cx:f>_xlchart.v1.81</cx:f>
      </cx:numDim>
    </cx:data>
    <cx:data id="6">
      <cx:numDim type="val">
        <cx:f>_xlchart.v1.83</cx:f>
      </cx:numDim>
    </cx:data>
  </cx:chartData>
  <cx:chart>
    <cx:title pos="t" align="ctr" overlay="0">
      <cx:tx>
        <cx:txData>
          <cx:v>Glycocalyx Coverage by Region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800">
              <a:solidFill>
                <a:schemeClr val="tx1"/>
              </a:solidFill>
            </a:defRPr>
          </a:pPr>
          <a:r>
            <a:rPr lang="en-US" sz="1800" b="0" i="0" u="none" strike="noStrike" baseline="0">
              <a:solidFill>
                <a:schemeClr val="tx1"/>
              </a:solidFill>
              <a:latin typeface="Calibri" panose="020F0502020204030204"/>
            </a:rPr>
            <a:t>Glycocalyx Coverage by Region</a:t>
          </a:r>
        </a:p>
      </cx:txPr>
    </cx:title>
    <cx:plotArea>
      <cx:plotAreaRegion>
        <cx:series layoutId="boxWhisker" uniqueId="{E2395BC2-8704-7B47-A7CF-F009134C78EE}">
          <cx:tx>
            <cx:txData>
              <cx:f>_xlchart.v1.70</cx:f>
              <cx:v>#REF!</cx:v>
            </cx:txData>
          </cx:tx>
          <cx:spPr>
            <a:ln w="12700">
              <a:solidFill>
                <a:schemeClr val="tx1"/>
              </a:solidFill>
            </a:ln>
          </cx:spPr>
          <cx:dataId val="0"/>
          <cx:layoutPr>
            <cx:visibility nonoutliers="0"/>
            <cx:statistics quartileMethod="inclusive"/>
          </cx:layoutPr>
        </cx:series>
        <cx:series layoutId="boxWhisker" uniqueId="{04582DD9-8613-1C41-8B0E-F66E5554058E}">
          <cx:tx>
            <cx:txData>
              <cx:f>_xlchart.v1.72</cx:f>
              <cx:v>#REF!</cx:v>
            </cx:txData>
          </cx:tx>
          <cx:spPr>
            <a:ln w="12700">
              <a:solidFill>
                <a:schemeClr val="tx1"/>
              </a:solidFill>
            </a:ln>
          </cx:spPr>
          <cx:dataId val="1"/>
          <cx:layoutPr>
            <cx:visibility nonoutliers="0"/>
            <cx:statistics quartileMethod="inclusive"/>
          </cx:layoutPr>
        </cx:series>
        <cx:series layoutId="boxWhisker" uniqueId="{CD110CE7-7DB0-1E4B-9C43-947F2F523A26}">
          <cx:tx>
            <cx:txData>
              <cx:f>_xlchart.v1.74</cx:f>
              <cx:v>#REF!</cx:v>
            </cx:txData>
          </cx:tx>
          <cx:spPr>
            <a:ln w="12700">
              <a:solidFill>
                <a:schemeClr val="tx1"/>
              </a:solidFill>
            </a:ln>
          </cx:spPr>
          <cx:dataId val="2"/>
          <cx:layoutPr>
            <cx:visibility nonoutliers="0"/>
            <cx:statistics quartileMethod="inclusive"/>
          </cx:layoutPr>
        </cx:series>
        <cx:series layoutId="boxWhisker" uniqueId="{E0DEDA63-5325-A04C-9A05-873A90E16A85}">
          <cx:tx>
            <cx:txData>
              <cx:f>_xlchart.v1.76</cx:f>
              <cx:v>#REF!</cx:v>
            </cx:txData>
          </cx:tx>
          <cx:spPr>
            <a:ln w="12700">
              <a:solidFill>
                <a:schemeClr val="tx1"/>
              </a:solidFill>
            </a:ln>
          </cx:spPr>
          <cx:dataId val="3"/>
          <cx:layoutPr>
            <cx:visibility nonoutliers="0"/>
            <cx:statistics quartileMethod="inclusive"/>
          </cx:layoutPr>
        </cx:series>
        <cx:series layoutId="boxWhisker" uniqueId="{14DE1168-2BD2-D644-9EF4-889E7F7F48CA}">
          <cx:tx>
            <cx:txData>
              <cx:f>_xlchart.v1.78</cx:f>
              <cx:v>#REF!</cx:v>
            </cx:txData>
          </cx:tx>
          <cx:spPr>
            <a:ln>
              <a:solidFill>
                <a:schemeClr val="tx1"/>
              </a:solidFill>
            </a:ln>
          </cx:spPr>
          <cx:dataId val="4"/>
          <cx:layoutPr>
            <cx:visibility nonoutliers="0"/>
            <cx:statistics quartileMethod="inclusive"/>
          </cx:layoutPr>
        </cx:series>
        <cx:series layoutId="boxWhisker" uniqueId="{FCFF12CC-5A3B-0C49-8025-4240924C2667}">
          <cx:tx>
            <cx:txData>
              <cx:f>_xlchart.v1.80</cx:f>
              <cx:v>#REF!</cx:v>
            </cx:txData>
          </cx:tx>
          <cx:spPr>
            <a:ln w="12700">
              <a:solidFill>
                <a:schemeClr val="tx1"/>
              </a:solidFill>
            </a:ln>
          </cx:spPr>
          <cx:dataId val="5"/>
          <cx:layoutPr>
            <cx:visibility nonoutliers="0"/>
            <cx:statistics quartileMethod="inclusive"/>
          </cx:layoutPr>
        </cx:series>
        <cx:series layoutId="boxWhisker" uniqueId="{068314D4-BD80-264F-A010-BE7A81C3223B}">
          <cx:tx>
            <cx:txData>
              <cx:f>_xlchart.v1.82</cx:f>
              <cx:v>#REF!</cx:v>
            </cx:txData>
          </cx:tx>
          <cx:spPr>
            <a:ln w="12700">
              <a:solidFill>
                <a:schemeClr val="tx1"/>
              </a:solidFill>
            </a:ln>
          </cx:spPr>
          <cx:dataId val="6"/>
          <cx:layoutPr>
            <cx:visibility nonoutliers="0"/>
            <cx:statistics quartileMethod="inclusive"/>
          </cx:layoutPr>
        </cx:series>
      </cx:plotAreaRegion>
      <cx:axis id="0">
        <cx:catScaling gapWidth="1"/>
        <cx:tickLabels/>
        <cx:spPr>
          <a:ln>
            <a:solidFill>
              <a:schemeClr val="tx1"/>
            </a:solidFill>
          </a:ln>
        </cx:spPr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>
                <a:solidFill>
                  <a:schemeClr val="bg1"/>
                </a:solidFill>
              </a:defRPr>
            </a:pPr>
            <a:endParaRPr lang="en-US" sz="900" b="0" i="0" u="none" strike="noStrike" baseline="0">
              <a:solidFill>
                <a:schemeClr val="bg1"/>
              </a:solidFill>
              <a:latin typeface="Calibri" panose="020F0502020204030204"/>
            </a:endParaRPr>
          </a:p>
        </cx:txPr>
      </cx:axis>
      <cx:axis id="1">
        <cx:valScaling/>
        <cx:title>
          <cx:tx>
            <cx:txData>
              <cx:v>Coverage (%)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1400">
                  <a:solidFill>
                    <a:schemeClr val="tx1"/>
                  </a:solidFill>
                </a:defRPr>
              </a:pPr>
              <a:r>
                <a:rPr lang="en-US" sz="1400" b="0" i="0" u="none" strike="noStrike" baseline="0">
                  <a:solidFill>
                    <a:schemeClr val="tx1"/>
                  </a:solidFill>
                  <a:latin typeface="Calibri" panose="020F0502020204030204"/>
                </a:rPr>
                <a:t>Coverage (%)</a:t>
              </a:r>
            </a:p>
          </cx:txPr>
        </cx:title>
        <cx:majorTickMarks type="out"/>
        <cx:tickLabels/>
        <cx:spPr>
          <a:ln>
            <a:solidFill>
              <a:schemeClr val="tx1"/>
            </a:solidFill>
          </a:ln>
        </cx:spPr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200">
                <a:solidFill>
                  <a:schemeClr val="tx1"/>
                </a:solidFill>
              </a:defRPr>
            </a:pPr>
            <a:endParaRPr lang="en-US" sz="1200" b="0" i="0" u="none" strike="noStrike" baseline="0">
              <a:solidFill>
                <a:schemeClr val="tx1"/>
              </a:solidFill>
              <a:latin typeface="Calibri" panose="020F0502020204030204"/>
            </a:endParaRPr>
          </a:p>
        </cx:txPr>
      </cx:axis>
    </cx:plotArea>
    <cx:legend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200">
              <a:solidFill>
                <a:schemeClr val="tx1"/>
              </a:solidFill>
            </a:defRPr>
          </a:pPr>
          <a:endParaRPr lang="en-US" sz="1200" b="0" i="0" u="none" strike="noStrike" baseline="0">
            <a:solidFill>
              <a:schemeClr val="tx1"/>
            </a:solidFill>
            <a:latin typeface="Calibri" panose="020F0502020204030204"/>
          </a:endParaRPr>
        </a:p>
      </cx:txPr>
    </cx:legend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_xlchart.v1.85</cx:f>
      </cx:numDim>
    </cx:data>
    <cx:data id="1">
      <cx:numDim type="val">
        <cx:f>_xlchart.v1.87</cx:f>
      </cx:numDim>
    </cx:data>
    <cx:data id="2">
      <cx:numDim type="val">
        <cx:f>_xlchart.v1.89</cx:f>
      </cx:numDim>
    </cx:data>
    <cx:data id="3">
      <cx:numDim type="val">
        <cx:f>_xlchart.v1.91</cx:f>
      </cx:numDim>
    </cx:data>
    <cx:data id="4">
      <cx:numDim type="val">
        <cx:f>_xlchart.v1.93</cx:f>
      </cx:numDim>
    </cx:data>
  </cx:chartData>
  <cx:chart>
    <cx:title pos="t" align="ctr" overlay="0">
      <cx:tx>
        <cx:txData>
          <cx:v>Glycocalyx Thickness by Region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800">
              <a:solidFill>
                <a:schemeClr val="tx1"/>
              </a:solidFill>
            </a:defRPr>
          </a:pPr>
          <a:r>
            <a:rPr lang="en-US" sz="1800" b="0" i="0" u="none" strike="noStrike" baseline="0">
              <a:solidFill>
                <a:schemeClr val="tx1"/>
              </a:solidFill>
              <a:latin typeface="Calibri" panose="020F0502020204030204"/>
            </a:rPr>
            <a:t>Glycocalyx Thickness by Region</a:t>
          </a:r>
        </a:p>
      </cx:txPr>
    </cx:title>
    <cx:plotArea>
      <cx:plotAreaRegion>
        <cx:series layoutId="boxWhisker" uniqueId="{0E1A0BD8-F24A-5B4A-9DB7-063ECA7BA205}">
          <cx:tx>
            <cx:txData>
              <cx:f>_xlchart.v1.84</cx:f>
              <cx:v>#REF!</cx:v>
            </cx:txData>
          </cx:tx>
          <cx:spPr>
            <a:solidFill>
              <a:schemeClr val="bg1">
                <a:lumMod val="95000"/>
              </a:schemeClr>
            </a:solidFill>
            <a:ln w="12700">
              <a:solidFill>
                <a:schemeClr val="tx1"/>
              </a:solidFill>
            </a:ln>
          </cx:spPr>
          <cx:dataId val="0"/>
          <cx:layoutPr>
            <cx:visibility meanLine="0" meanMarker="1" nonoutliers="0" outliers="1"/>
            <cx:statistics quartileMethod="inclusive"/>
          </cx:layoutPr>
        </cx:series>
        <cx:series layoutId="boxWhisker" uniqueId="{3949285F-11D6-9648-8B56-A7F8EFA3912B}">
          <cx:tx>
            <cx:txData>
              <cx:f>_xlchart.v1.86</cx:f>
              <cx:v>#REF!</cx:v>
            </cx:txData>
          </cx:tx>
          <cx:spPr>
            <a:solidFill>
              <a:schemeClr val="bg1">
                <a:lumMod val="75000"/>
              </a:schemeClr>
            </a:solidFill>
            <a:ln w="12700">
              <a:solidFill>
                <a:schemeClr val="tx1"/>
              </a:solidFill>
            </a:ln>
          </cx:spPr>
          <cx:dataId val="1"/>
          <cx:layoutPr>
            <cx:visibility meanLine="0" meanMarker="1" nonoutliers="0" outliers="1"/>
            <cx:statistics quartileMethod="inclusive"/>
          </cx:layoutPr>
        </cx:series>
        <cx:series layoutId="boxWhisker" uniqueId="{E19F3175-D6D4-CF47-A42C-CD204C22746A}">
          <cx:tx>
            <cx:txData>
              <cx:f>_xlchart.v1.88</cx:f>
              <cx:v>#REF!</cx:v>
            </cx:txData>
          </cx:tx>
          <cx:spPr>
            <a:solidFill>
              <a:schemeClr val="tx1">
                <a:lumMod val="75000"/>
                <a:lumOff val="25000"/>
              </a:schemeClr>
            </a:solidFill>
            <a:ln w="12700">
              <a:solidFill>
                <a:schemeClr val="tx1"/>
              </a:solidFill>
            </a:ln>
          </cx:spPr>
          <cx:dataId val="2"/>
          <cx:layoutPr>
            <cx:visibility meanLine="0" meanMarker="1" nonoutliers="0" outliers="1"/>
            <cx:statistics quartileMethod="inclusive"/>
          </cx:layoutPr>
        </cx:series>
        <cx:series layoutId="boxWhisker" uniqueId="{FB4AEB37-51A6-F74E-BA88-E34C37025093}">
          <cx:tx>
            <cx:txData>
              <cx:f>_xlchart.v1.90</cx:f>
              <cx:v>#REF!</cx:v>
            </cx:txData>
          </cx:tx>
          <cx:spPr>
            <a:solidFill>
              <a:schemeClr val="bg2">
                <a:lumMod val="50000"/>
              </a:schemeClr>
            </a:solidFill>
            <a:ln w="12700">
              <a:solidFill>
                <a:schemeClr val="tx1"/>
              </a:solidFill>
            </a:ln>
          </cx:spPr>
          <cx:dataId val="3"/>
          <cx:layoutPr>
            <cx:visibility meanLine="0" meanMarker="1" nonoutliers="0" outliers="1"/>
            <cx:statistics quartileMethod="inclusive"/>
          </cx:layoutPr>
        </cx:series>
        <cx:series layoutId="boxWhisker" uniqueId="{4E3DCA84-C958-694D-88C4-132474D9E762}">
          <cx:tx>
            <cx:txData>
              <cx:f>_xlchart.v1.92</cx:f>
              <cx:v>#REF!</cx:v>
            </cx:txData>
          </cx:tx>
          <cx:spPr>
            <a:solidFill>
              <a:schemeClr val="tx1">
                <a:lumMod val="65000"/>
                <a:lumOff val="35000"/>
              </a:schemeClr>
            </a:solidFill>
            <a:ln w="12700">
              <a:solidFill>
                <a:schemeClr val="tx1"/>
              </a:solidFill>
            </a:ln>
          </cx:spPr>
          <cx:dataId val="4"/>
          <cx:layoutPr>
            <cx:visibility meanLine="0" meanMarker="1" nonoutliers="0" outliers="1"/>
            <cx:statistics quartileMethod="inclusive"/>
          </cx:layoutPr>
        </cx:series>
      </cx:plotAreaRegion>
      <cx:axis id="0">
        <cx:catScaling gapWidth="1"/>
        <cx:tickLabels/>
        <cx:spPr>
          <a:ln>
            <a:solidFill>
              <a:schemeClr val="tx1"/>
            </a:solidFill>
          </a:ln>
        </cx:spPr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>
                <a:solidFill>
                  <a:schemeClr val="bg1"/>
                </a:solidFill>
              </a:defRPr>
            </a:pPr>
            <a:endParaRPr lang="en-US" sz="900" b="0" i="0" u="none" strike="noStrike" baseline="0">
              <a:solidFill>
                <a:schemeClr val="bg1"/>
              </a:solidFill>
              <a:latin typeface="Calibri" panose="020F0502020204030204"/>
            </a:endParaRPr>
          </a:p>
        </cx:txPr>
      </cx:axis>
      <cx:axis id="1">
        <cx:valScaling/>
        <cx:title>
          <cx:tx>
            <cx:txData>
              <cx:v>Height (nm)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1400">
                  <a:solidFill>
                    <a:schemeClr val="tx1"/>
                  </a:solidFill>
                </a:defRPr>
              </a:pPr>
              <a:r>
                <a:rPr lang="en-US" sz="1400" b="0" i="0" u="none" strike="noStrike" baseline="0">
                  <a:solidFill>
                    <a:schemeClr val="tx1"/>
                  </a:solidFill>
                  <a:latin typeface="Calibri" panose="020F0502020204030204"/>
                </a:rPr>
                <a:t>Height (nm)</a:t>
              </a:r>
            </a:p>
          </cx:txPr>
        </cx:title>
        <cx:majorTickMarks type="out"/>
        <cx:tickLabels/>
        <cx:spPr>
          <a:ln>
            <a:solidFill>
              <a:schemeClr val="tx1"/>
            </a:solidFill>
          </a:ln>
        </cx:spPr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200">
                <a:solidFill>
                  <a:schemeClr val="tx1"/>
                </a:solidFill>
              </a:defRPr>
            </a:pPr>
            <a:endParaRPr lang="en-US" sz="1200" b="0" i="0" u="none" strike="noStrike" baseline="0">
              <a:solidFill>
                <a:schemeClr val="tx1"/>
              </a:solidFill>
              <a:latin typeface="Calibri" panose="020F0502020204030204"/>
            </a:endParaRPr>
          </a:p>
        </cx:txPr>
      </cx:axis>
    </cx:plotArea>
    <cx:legend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200">
              <a:solidFill>
                <a:schemeClr val="tx1"/>
              </a:solidFill>
            </a:defRPr>
          </a:pPr>
          <a:endParaRPr lang="en-US" sz="1200" b="0" i="0" u="none" strike="noStrike" baseline="0">
            <a:solidFill>
              <a:schemeClr val="tx1"/>
            </a:solidFill>
            <a:latin typeface="Calibri" panose="020F0502020204030204"/>
          </a:endParaRPr>
        </a:p>
      </cx:txPr>
    </cx:legend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_xlchart.v1.95</cx:f>
      </cx:numDim>
    </cx:data>
    <cx:data id="1">
      <cx:numDim type="val">
        <cx:f>_xlchart.v1.97</cx:f>
      </cx:numDim>
    </cx:data>
    <cx:data id="2">
      <cx:numDim type="val">
        <cx:f>_xlchart.v1.99</cx:f>
      </cx:numDim>
    </cx:data>
    <cx:data id="3">
      <cx:numDim type="val">
        <cx:f>_xlchart.v1.101</cx:f>
      </cx:numDim>
    </cx:data>
    <cx:data id="4">
      <cx:numDim type="val">
        <cx:f>_xlchart.v1.103</cx:f>
      </cx:numDim>
    </cx:data>
  </cx:chartData>
  <cx:chart>
    <cx:title pos="t" align="ctr" overlay="0">
      <cx:tx>
        <cx:txData>
          <cx:v>Glycocalyx Coverage by Region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800">
              <a:solidFill>
                <a:schemeClr val="tx1"/>
              </a:solidFill>
            </a:defRPr>
          </a:pPr>
          <a:r>
            <a:rPr lang="en-US" sz="1800" b="0" i="0" u="none" strike="noStrike" baseline="0">
              <a:solidFill>
                <a:schemeClr val="tx1"/>
              </a:solidFill>
              <a:latin typeface="Calibri" panose="020F0502020204030204"/>
            </a:rPr>
            <a:t>Glycocalyx Coverage by Region</a:t>
          </a:r>
        </a:p>
      </cx:txPr>
    </cx:title>
    <cx:plotArea>
      <cx:plotAreaRegion>
        <cx:series layoutId="boxWhisker" uniqueId="{511117B0-18D0-BB4A-B2EB-17EBBD70F85D}">
          <cx:tx>
            <cx:txData>
              <cx:f>_xlchart.v1.94</cx:f>
              <cx:v>#REF!</cx:v>
            </cx:txData>
          </cx:tx>
          <cx:spPr>
            <a:solidFill>
              <a:schemeClr val="bg1">
                <a:lumMod val="95000"/>
              </a:schemeClr>
            </a:solidFill>
            <a:ln w="12700">
              <a:solidFill>
                <a:schemeClr val="tx1"/>
              </a:solidFill>
            </a:ln>
          </cx:spPr>
          <cx:dataId val="0"/>
          <cx:layoutPr>
            <cx:visibility meanLine="0" meanMarker="1" nonoutliers="0" outliers="1"/>
            <cx:statistics quartileMethod="inclusive"/>
          </cx:layoutPr>
        </cx:series>
        <cx:series layoutId="boxWhisker" uniqueId="{6BB5B43B-0E32-9B4D-8B69-3FE0416D6BE5}">
          <cx:tx>
            <cx:txData>
              <cx:f>_xlchart.v1.96</cx:f>
              <cx:v>#REF!</cx:v>
            </cx:txData>
          </cx:tx>
          <cx:spPr>
            <a:solidFill>
              <a:schemeClr val="bg1">
                <a:lumMod val="75000"/>
              </a:schemeClr>
            </a:solidFill>
            <a:ln w="12700">
              <a:solidFill>
                <a:schemeClr val="tx1"/>
              </a:solidFill>
            </a:ln>
          </cx:spPr>
          <cx:dataId val="1"/>
          <cx:layoutPr>
            <cx:visibility meanLine="0" meanMarker="1" nonoutliers="0" outliers="1"/>
            <cx:statistics quartileMethod="inclusive"/>
          </cx:layoutPr>
        </cx:series>
        <cx:series layoutId="boxWhisker" uniqueId="{F3A63C9F-CC53-2A42-9594-21D05A2541D9}">
          <cx:tx>
            <cx:txData>
              <cx:f>_xlchart.v1.98</cx:f>
              <cx:v>#REF!</cx:v>
            </cx:txData>
          </cx:tx>
          <cx:spPr>
            <a:solidFill>
              <a:schemeClr val="tx1">
                <a:lumMod val="75000"/>
                <a:lumOff val="25000"/>
              </a:schemeClr>
            </a:solidFill>
            <a:ln w="12700">
              <a:solidFill>
                <a:schemeClr val="tx1"/>
              </a:solidFill>
            </a:ln>
          </cx:spPr>
          <cx:dataId val="2"/>
          <cx:layoutPr>
            <cx:visibility meanLine="0" meanMarker="1" nonoutliers="0" outliers="1"/>
            <cx:statistics quartileMethod="inclusive"/>
          </cx:layoutPr>
        </cx:series>
        <cx:series layoutId="boxWhisker" uniqueId="{046C8815-892F-B941-9735-11B3A99D39D9}">
          <cx:tx>
            <cx:txData>
              <cx:f>_xlchart.v1.100</cx:f>
              <cx:v>#REF!</cx:v>
            </cx:txData>
          </cx:tx>
          <cx:spPr>
            <a:solidFill>
              <a:schemeClr val="bg2">
                <a:lumMod val="50000"/>
              </a:schemeClr>
            </a:solidFill>
            <a:ln w="12700">
              <a:solidFill>
                <a:schemeClr val="tx1"/>
              </a:solidFill>
            </a:ln>
          </cx:spPr>
          <cx:dataId val="3"/>
          <cx:layoutPr>
            <cx:visibility meanLine="0" meanMarker="1" nonoutliers="0" outliers="1"/>
            <cx:statistics quartileMethod="inclusive"/>
          </cx:layoutPr>
        </cx:series>
        <cx:series layoutId="boxWhisker" uniqueId="{70A801C1-97DD-854C-A327-8B8FF9B822E3}">
          <cx:tx>
            <cx:txData>
              <cx:f>_xlchart.v1.102</cx:f>
              <cx:v>#REF!</cx:v>
            </cx:txData>
          </cx:tx>
          <cx:spPr>
            <a:solidFill>
              <a:schemeClr val="tx1">
                <a:lumMod val="65000"/>
                <a:lumOff val="35000"/>
              </a:schemeClr>
            </a:solidFill>
            <a:ln w="12700">
              <a:solidFill>
                <a:schemeClr val="tx1"/>
              </a:solidFill>
            </a:ln>
          </cx:spPr>
          <cx:dataId val="4"/>
          <cx:layoutPr>
            <cx:visibility meanLine="0" meanMarker="1" nonoutliers="0" outliers="1"/>
            <cx:statistics quartileMethod="inclusive"/>
          </cx:layoutPr>
        </cx:series>
      </cx:plotAreaRegion>
      <cx:axis id="0">
        <cx:catScaling gapWidth="1"/>
        <cx:tickLabels/>
        <cx:spPr>
          <a:ln>
            <a:solidFill>
              <a:schemeClr val="tx1"/>
            </a:solidFill>
          </a:ln>
        </cx:spPr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>
                <a:solidFill>
                  <a:schemeClr val="bg1"/>
                </a:solidFill>
              </a:defRPr>
            </a:pPr>
            <a:endParaRPr lang="en-US" sz="900" b="0" i="0" u="none" strike="noStrike" baseline="0">
              <a:solidFill>
                <a:schemeClr val="bg1"/>
              </a:solidFill>
              <a:latin typeface="Calibri" panose="020F0502020204030204"/>
            </a:endParaRPr>
          </a:p>
        </cx:txPr>
      </cx:axis>
      <cx:axis id="1">
        <cx:valScaling/>
        <cx:title>
          <cx:tx>
            <cx:txData>
              <cx:v>Coverage (%)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1400">
                  <a:solidFill>
                    <a:schemeClr val="tx1"/>
                  </a:solidFill>
                </a:defRPr>
              </a:pPr>
              <a:r>
                <a:rPr lang="en-US" sz="1400" b="0" i="0" u="none" strike="noStrike" baseline="0">
                  <a:solidFill>
                    <a:schemeClr val="tx1"/>
                  </a:solidFill>
                  <a:latin typeface="Calibri" panose="020F0502020204030204"/>
                </a:rPr>
                <a:t>Coverage (%)</a:t>
              </a:r>
            </a:p>
          </cx:txPr>
        </cx:title>
        <cx:majorTickMarks type="out"/>
        <cx:tickLabels/>
        <cx:spPr>
          <a:ln>
            <a:solidFill>
              <a:schemeClr val="tx1"/>
            </a:solidFill>
          </a:ln>
        </cx:spPr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200">
                <a:solidFill>
                  <a:schemeClr val="tx1"/>
                </a:solidFill>
              </a:defRPr>
            </a:pPr>
            <a:endParaRPr lang="en-US" sz="1200" b="0" i="0" u="none" strike="noStrike" baseline="0">
              <a:solidFill>
                <a:schemeClr val="tx1"/>
              </a:solidFill>
              <a:latin typeface="Calibri" panose="020F0502020204030204"/>
            </a:endParaRPr>
          </a:p>
        </cx:txPr>
      </cx:axis>
    </cx:plotArea>
    <cx:legend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200">
              <a:solidFill>
                <a:schemeClr val="tx1"/>
              </a:solidFill>
            </a:defRPr>
          </a:pPr>
          <a:endParaRPr lang="en-US" sz="1200" b="0" i="0" u="none" strike="noStrike" baseline="0">
            <a:solidFill>
              <a:schemeClr val="tx1"/>
            </a:solidFill>
            <a:latin typeface="Calibri" panose="020F0502020204030204"/>
          </a:endParaRPr>
        </a:p>
      </cx:tx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3.xml"/></Relationships>
</file>

<file path=xl/drawings/_rels/drawing4.xml.rels><?xml version="1.0" encoding="UTF-8" standalone="yes"?>
<Relationships xmlns="http://schemas.openxmlformats.org/package/2006/relationships"><Relationship Id="rId1" Type="http://schemas.microsoft.com/office/2014/relationships/chartEx" Target="../charts/chartEx4.xml"/></Relationships>
</file>

<file path=xl/drawings/_rels/drawing5.xml.rels><?xml version="1.0" encoding="UTF-8" standalone="yes"?>
<Relationships xmlns="http://schemas.openxmlformats.org/package/2006/relationships"><Relationship Id="rId1" Type="http://schemas.microsoft.com/office/2014/relationships/chartEx" Target="../charts/chartEx5.xml"/></Relationships>
</file>

<file path=xl/drawings/_rels/drawing6.xml.rels><?xml version="1.0" encoding="UTF-8" standalone="yes"?>
<Relationships xmlns="http://schemas.openxmlformats.org/package/2006/relationships"><Relationship Id="rId1" Type="http://schemas.microsoft.com/office/2014/relationships/chartEx" Target="../charts/chartEx6.xml"/></Relationships>
</file>

<file path=xl/drawings/_rels/drawing7.xml.rels><?xml version="1.0" encoding="UTF-8" standalone="yes"?>
<Relationships xmlns="http://schemas.openxmlformats.org/package/2006/relationships"><Relationship Id="rId1" Type="http://schemas.microsoft.com/office/2014/relationships/chartEx" Target="../charts/chartEx7.xml"/></Relationships>
</file>

<file path=xl/drawings/_rels/drawing8.xml.rels><?xml version="1.0" encoding="UTF-8" standalone="yes"?>
<Relationships xmlns="http://schemas.openxmlformats.org/package/2006/relationships"><Relationship Id="rId1" Type="http://schemas.microsoft.com/office/2014/relationships/chartEx" Target="../charts/chartEx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15</xdr:col>
      <xdr:colOff>298450</xdr:colOff>
      <xdr:row>16</xdr:row>
      <xdr:rowOff>57150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26509F59-26DB-C048-8CDD-8C054983B2A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543800" y="0"/>
              <a:ext cx="5327650" cy="322707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15</xdr:col>
      <xdr:colOff>295656</xdr:colOff>
      <xdr:row>16</xdr:row>
      <xdr:rowOff>58928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369F342D-C1B1-2043-950A-3C4F63E33A0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543800" y="0"/>
              <a:ext cx="5324856" cy="322884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14</xdr:col>
      <xdr:colOff>444500</xdr:colOff>
      <xdr:row>13</xdr:row>
      <xdr:rowOff>101600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9EEC06AC-5B9C-E147-949F-5137E575354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543800" y="0"/>
              <a:ext cx="4635500" cy="26771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14</xdr:col>
      <xdr:colOff>444500</xdr:colOff>
      <xdr:row>13</xdr:row>
      <xdr:rowOff>101600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C1C8F63B-DEB8-4340-969C-3C56FA647EF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543800" y="0"/>
              <a:ext cx="4635500" cy="26771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14</xdr:col>
      <xdr:colOff>444500</xdr:colOff>
      <xdr:row>13</xdr:row>
      <xdr:rowOff>101600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50037F4D-D4C9-B34A-A037-A9B7FDF8C57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543800" y="0"/>
              <a:ext cx="4635500" cy="26771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14</xdr:col>
      <xdr:colOff>444500</xdr:colOff>
      <xdr:row>13</xdr:row>
      <xdr:rowOff>101600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1AA13A62-12B5-0F40-A494-959BFBFD897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543800" y="0"/>
              <a:ext cx="4635500" cy="26771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13</xdr:col>
      <xdr:colOff>158496</xdr:colOff>
      <xdr:row>15</xdr:row>
      <xdr:rowOff>124968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4F957D57-5F5D-B743-A891-4CB61CD775F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867400" y="0"/>
              <a:ext cx="5187696" cy="309676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13</xdr:col>
      <xdr:colOff>158750</xdr:colOff>
      <xdr:row>15</xdr:row>
      <xdr:rowOff>120650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E8A9DB3D-4088-D045-84F4-9CD2A6D50F6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867400" y="0"/>
              <a:ext cx="5187950" cy="30924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haynasosnowik\Documents\Glycocalyx%20Projec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 (H)"/>
      <sheetName val="Nonlasered (C)"/>
      <sheetName val="Control (C)"/>
      <sheetName val="High Flow (H)"/>
      <sheetName val="High Flow (C)"/>
      <sheetName val="Low Flow (H)"/>
      <sheetName val="Low Flow (C)"/>
      <sheetName val="Nonlasered (H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05AAB-36CD-DC41-861E-0B287F5E86A2}">
  <dimension ref="A1:N1048576"/>
  <sheetViews>
    <sheetView topLeftCell="A148" workbookViewId="0">
      <selection sqref="A1:B158"/>
    </sheetView>
  </sheetViews>
  <sheetFormatPr defaultColWidth="11" defaultRowHeight="15.6" x14ac:dyDescent="0.3"/>
  <sheetData>
    <row r="1" spans="1:14" x14ac:dyDescent="0.3">
      <c r="A1" s="1" t="s">
        <v>65</v>
      </c>
      <c r="B1" s="1" t="s">
        <v>64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K1" s="1"/>
      <c r="L1" s="1"/>
      <c r="M1" s="1"/>
      <c r="N1" s="1"/>
    </row>
    <row r="2" spans="1:14" x14ac:dyDescent="0.3">
      <c r="A2" t="s">
        <v>12</v>
      </c>
      <c r="B2" s="1" t="s">
        <v>7</v>
      </c>
      <c r="C2">
        <v>47.89</v>
      </c>
      <c r="D2">
        <v>48.3333333</v>
      </c>
      <c r="E2">
        <v>31.735333300000001</v>
      </c>
      <c r="F2">
        <v>41.01</v>
      </c>
      <c r="G2">
        <v>54.267666699999999</v>
      </c>
      <c r="H2">
        <v>54.929000000000002</v>
      </c>
      <c r="I2">
        <v>57.643999999999998</v>
      </c>
    </row>
    <row r="3" spans="1:14" x14ac:dyDescent="0.3">
      <c r="A3" t="s">
        <v>12</v>
      </c>
      <c r="B3" s="1" t="s">
        <v>7</v>
      </c>
      <c r="C3">
        <v>46.244666700000003</v>
      </c>
      <c r="D3">
        <v>59.2736667</v>
      </c>
      <c r="E3">
        <v>63.74</v>
      </c>
      <c r="F3">
        <v>52.897666700000002</v>
      </c>
      <c r="G3">
        <v>59.254333299999999</v>
      </c>
      <c r="H3">
        <v>68.007999999999996</v>
      </c>
      <c r="I3">
        <v>53.393666699999997</v>
      </c>
    </row>
    <row r="4" spans="1:14" x14ac:dyDescent="0.3">
      <c r="A4" t="s">
        <v>12</v>
      </c>
      <c r="B4" s="1" t="s">
        <v>7</v>
      </c>
      <c r="C4">
        <v>46.546999999999997</v>
      </c>
      <c r="D4">
        <v>40.691333299999997</v>
      </c>
      <c r="E4">
        <v>47.695</v>
      </c>
      <c r="F4">
        <v>45.956000000000003</v>
      </c>
      <c r="G4">
        <v>203.595</v>
      </c>
      <c r="H4">
        <v>44.435333300000003</v>
      </c>
      <c r="I4">
        <v>63.046333300000001</v>
      </c>
    </row>
    <row r="5" spans="1:14" x14ac:dyDescent="0.3">
      <c r="A5" t="s">
        <v>12</v>
      </c>
      <c r="B5" s="1" t="s">
        <v>7</v>
      </c>
      <c r="C5">
        <v>51.943333299999999</v>
      </c>
      <c r="E5">
        <v>44.911666699999998</v>
      </c>
      <c r="F5">
        <v>48.402999999999999</v>
      </c>
      <c r="G5">
        <v>188.429</v>
      </c>
      <c r="H5">
        <v>58.6593333</v>
      </c>
      <c r="I5">
        <v>50.6546667</v>
      </c>
    </row>
    <row r="6" spans="1:14" x14ac:dyDescent="0.3">
      <c r="A6" t="s">
        <v>12</v>
      </c>
      <c r="B6" s="1" t="s">
        <v>7</v>
      </c>
      <c r="C6">
        <v>58.988</v>
      </c>
      <c r="E6">
        <v>39.724333299999998</v>
      </c>
      <c r="F6">
        <v>68.981666700000005</v>
      </c>
      <c r="G6">
        <v>173.800667</v>
      </c>
      <c r="H6">
        <v>51.7873333</v>
      </c>
      <c r="I6">
        <v>71.044333300000005</v>
      </c>
    </row>
    <row r="8" spans="1:14" x14ac:dyDescent="0.3">
      <c r="B8" s="1"/>
    </row>
    <row r="9" spans="1:14" x14ac:dyDescent="0.3">
      <c r="B9" s="1"/>
    </row>
    <row r="10" spans="1:14" x14ac:dyDescent="0.3">
      <c r="A10" t="s">
        <v>15</v>
      </c>
      <c r="B10" s="1" t="s">
        <v>7</v>
      </c>
      <c r="C10">
        <v>87.613</v>
      </c>
      <c r="D10">
        <v>53.0223333</v>
      </c>
      <c r="E10">
        <v>70.247</v>
      </c>
      <c r="F10">
        <v>129.821</v>
      </c>
      <c r="G10">
        <v>46.864333299999998</v>
      </c>
      <c r="H10">
        <v>61.680666700000003</v>
      </c>
      <c r="I10">
        <v>152.011</v>
      </c>
    </row>
    <row r="11" spans="1:14" x14ac:dyDescent="0.3">
      <c r="A11" t="s">
        <v>15</v>
      </c>
      <c r="B11" s="1" t="s">
        <v>7</v>
      </c>
      <c r="C11">
        <v>58.485333300000001</v>
      </c>
      <c r="D11">
        <v>63.586666700000002</v>
      </c>
      <c r="E11">
        <v>79.908000000000001</v>
      </c>
      <c r="F11">
        <v>95.410666699999993</v>
      </c>
      <c r="G11">
        <v>46.248666700000001</v>
      </c>
      <c r="H11">
        <v>49.3526667</v>
      </c>
      <c r="I11">
        <v>121.046333</v>
      </c>
    </row>
    <row r="12" spans="1:14" x14ac:dyDescent="0.3">
      <c r="A12" t="s">
        <v>15</v>
      </c>
      <c r="B12" s="1" t="s">
        <v>7</v>
      </c>
      <c r="D12">
        <v>47.260333299999999</v>
      </c>
      <c r="E12">
        <v>98.407333300000005</v>
      </c>
      <c r="F12">
        <v>48.698999999999998</v>
      </c>
      <c r="G12">
        <v>55.640333300000002</v>
      </c>
      <c r="H12">
        <v>59.559333299999999</v>
      </c>
      <c r="I12">
        <v>78.6593333</v>
      </c>
    </row>
    <row r="13" spans="1:14" x14ac:dyDescent="0.3">
      <c r="A13" t="s">
        <v>15</v>
      </c>
      <c r="B13" s="1" t="s">
        <v>7</v>
      </c>
      <c r="D13">
        <v>74.009</v>
      </c>
      <c r="E13">
        <v>96.721999999999994</v>
      </c>
      <c r="F13">
        <v>66.898666700000007</v>
      </c>
      <c r="G13">
        <v>52.203666699999999</v>
      </c>
      <c r="H13">
        <v>61.9123333</v>
      </c>
      <c r="I13">
        <v>185.14866699999999</v>
      </c>
    </row>
    <row r="14" spans="1:14" x14ac:dyDescent="0.3">
      <c r="A14" t="s">
        <v>15</v>
      </c>
      <c r="B14" s="1" t="s">
        <v>7</v>
      </c>
      <c r="D14">
        <v>59.952666700000002</v>
      </c>
      <c r="E14">
        <v>66.069000000000003</v>
      </c>
      <c r="F14">
        <v>41.542999999999999</v>
      </c>
      <c r="G14">
        <v>54.251666700000001</v>
      </c>
      <c r="H14">
        <v>63.832666699999997</v>
      </c>
      <c r="I14">
        <v>150.089</v>
      </c>
    </row>
    <row r="15" spans="1:14" x14ac:dyDescent="0.3">
      <c r="B15" s="1"/>
    </row>
    <row r="16" spans="1:14" x14ac:dyDescent="0.3">
      <c r="A16" t="s">
        <v>16</v>
      </c>
      <c r="B16" s="1" t="s">
        <v>7</v>
      </c>
      <c r="C16">
        <v>66.365666700000006</v>
      </c>
      <c r="D16">
        <v>133.53366700000001</v>
      </c>
      <c r="E16">
        <v>66.365666700000006</v>
      </c>
      <c r="F16">
        <v>184.53299999999999</v>
      </c>
      <c r="G16">
        <v>140.09366700000001</v>
      </c>
      <c r="H16">
        <v>309.193333</v>
      </c>
      <c r="I16">
        <v>114.901</v>
      </c>
    </row>
    <row r="17" spans="1:9" x14ac:dyDescent="0.3">
      <c r="A17" t="s">
        <v>16</v>
      </c>
      <c r="B17" s="1" t="s">
        <v>7</v>
      </c>
      <c r="C17">
        <v>42.318333299999999</v>
      </c>
      <c r="D17">
        <v>118.549667</v>
      </c>
      <c r="E17">
        <v>42.318333299999999</v>
      </c>
      <c r="F17">
        <v>139.55699999999999</v>
      </c>
      <c r="G17">
        <v>144.90100000000001</v>
      </c>
      <c r="H17">
        <v>492.27766700000001</v>
      </c>
      <c r="I17">
        <v>178.65033299999999</v>
      </c>
    </row>
    <row r="18" spans="1:9" x14ac:dyDescent="0.3">
      <c r="A18" t="s">
        <v>16</v>
      </c>
      <c r="B18" s="1" t="s">
        <v>7</v>
      </c>
      <c r="C18">
        <v>101.165667</v>
      </c>
      <c r="D18">
        <v>155.36600000000001</v>
      </c>
      <c r="E18">
        <v>55.0433333</v>
      </c>
      <c r="F18">
        <v>192.87566699999999</v>
      </c>
      <c r="G18">
        <v>131.415333</v>
      </c>
      <c r="H18">
        <v>435.05566700000003</v>
      </c>
      <c r="I18">
        <v>110.72233300000001</v>
      </c>
    </row>
    <row r="19" spans="1:9" x14ac:dyDescent="0.3">
      <c r="A19" t="s">
        <v>16</v>
      </c>
      <c r="B19" s="1" t="s">
        <v>7</v>
      </c>
      <c r="C19">
        <v>55.0433333</v>
      </c>
      <c r="E19">
        <v>133.53366700000001</v>
      </c>
      <c r="F19">
        <v>180.65966700000001</v>
      </c>
      <c r="G19">
        <v>141.42599999999999</v>
      </c>
      <c r="H19">
        <v>180.93366700000001</v>
      </c>
      <c r="I19">
        <v>232.732</v>
      </c>
    </row>
    <row r="20" spans="1:9" x14ac:dyDescent="0.3">
      <c r="A20" t="s">
        <v>16</v>
      </c>
      <c r="B20" s="1" t="s">
        <v>7</v>
      </c>
      <c r="C20">
        <v>87.268333299999995</v>
      </c>
      <c r="E20">
        <v>118.549667</v>
      </c>
      <c r="F20">
        <v>148.73833300000001</v>
      </c>
      <c r="G20">
        <v>172.09899999999999</v>
      </c>
      <c r="H20">
        <v>203.34033299999999</v>
      </c>
      <c r="I20">
        <v>187.816667</v>
      </c>
    </row>
    <row r="22" spans="1:9" x14ac:dyDescent="0.3">
      <c r="A22" t="s">
        <v>17</v>
      </c>
      <c r="B22" s="1" t="s">
        <v>7</v>
      </c>
      <c r="C22">
        <v>77.929000000000002</v>
      </c>
      <c r="D22">
        <v>96.617999999999995</v>
      </c>
      <c r="E22">
        <v>99.438000000000002</v>
      </c>
      <c r="F22">
        <v>101.681333</v>
      </c>
      <c r="G22">
        <v>157.47466700000001</v>
      </c>
      <c r="H22">
        <v>140.685667</v>
      </c>
      <c r="I22">
        <v>166.829667</v>
      </c>
    </row>
    <row r="23" spans="1:9" x14ac:dyDescent="0.3">
      <c r="A23" t="s">
        <v>17</v>
      </c>
      <c r="B23" s="1" t="s">
        <v>7</v>
      </c>
      <c r="C23">
        <v>80.311666700000004</v>
      </c>
      <c r="D23">
        <v>96.908666699999998</v>
      </c>
      <c r="E23">
        <v>82.17</v>
      </c>
      <c r="F23">
        <v>117.42966699999999</v>
      </c>
      <c r="G23">
        <v>177.36199999999999</v>
      </c>
      <c r="H23">
        <v>103.23399999999999</v>
      </c>
      <c r="I23">
        <v>111.372333</v>
      </c>
    </row>
    <row r="24" spans="1:9" x14ac:dyDescent="0.3">
      <c r="A24" t="s">
        <v>17</v>
      </c>
      <c r="B24" s="1" t="s">
        <v>7</v>
      </c>
      <c r="C24">
        <v>74.587999999999994</v>
      </c>
      <c r="D24">
        <v>81.303666699999994</v>
      </c>
      <c r="E24">
        <v>97.633333300000004</v>
      </c>
      <c r="F24">
        <v>83.811000000000007</v>
      </c>
      <c r="G24">
        <v>139.55166700000001</v>
      </c>
      <c r="H24">
        <v>158.157667</v>
      </c>
      <c r="I24">
        <v>137.464</v>
      </c>
    </row>
    <row r="25" spans="1:9" x14ac:dyDescent="0.3">
      <c r="A25" t="s">
        <v>17</v>
      </c>
      <c r="B25" s="1" t="s">
        <v>7</v>
      </c>
      <c r="C25">
        <v>89.492000000000004</v>
      </c>
      <c r="E25">
        <v>80.573999999999998</v>
      </c>
      <c r="F25">
        <v>115.40733299999999</v>
      </c>
      <c r="G25">
        <v>117.58799999999999</v>
      </c>
      <c r="H25">
        <v>156.977</v>
      </c>
      <c r="I25">
        <v>110.695667</v>
      </c>
    </row>
    <row r="26" spans="1:9" x14ac:dyDescent="0.3">
      <c r="A26" t="s">
        <v>17</v>
      </c>
      <c r="B26" s="1" t="s">
        <v>7</v>
      </c>
      <c r="E26">
        <v>88.329666700000004</v>
      </c>
      <c r="F26">
        <v>88.798666699999998</v>
      </c>
      <c r="G26">
        <v>233.314333</v>
      </c>
      <c r="H26">
        <v>150.78100000000001</v>
      </c>
      <c r="I26">
        <v>96.484999999999999</v>
      </c>
    </row>
    <row r="28" spans="1:9" x14ac:dyDescent="0.3">
      <c r="A28" t="s">
        <v>18</v>
      </c>
      <c r="B28" s="1" t="s">
        <v>7</v>
      </c>
      <c r="C28">
        <v>57.759333300000002</v>
      </c>
      <c r="D28">
        <v>54.756999999999998</v>
      </c>
      <c r="E28">
        <v>67.659666700000002</v>
      </c>
      <c r="F28">
        <v>163.335667</v>
      </c>
      <c r="G28">
        <v>215.977</v>
      </c>
      <c r="H28" s="2" t="s">
        <v>19</v>
      </c>
      <c r="I28" s="2" t="s">
        <v>19</v>
      </c>
    </row>
    <row r="29" spans="1:9" x14ac:dyDescent="0.3">
      <c r="A29" t="s">
        <v>18</v>
      </c>
      <c r="B29" s="1" t="s">
        <v>7</v>
      </c>
      <c r="C29">
        <v>65.983000000000004</v>
      </c>
      <c r="D29">
        <v>65.196666699999994</v>
      </c>
      <c r="E29">
        <v>52.952333299999999</v>
      </c>
      <c r="F29">
        <v>129.79900000000001</v>
      </c>
      <c r="G29">
        <v>143.161</v>
      </c>
      <c r="H29" s="2" t="s">
        <v>19</v>
      </c>
      <c r="I29" s="2" t="s">
        <v>19</v>
      </c>
    </row>
    <row r="30" spans="1:9" x14ac:dyDescent="0.3">
      <c r="A30" t="s">
        <v>18</v>
      </c>
      <c r="B30" s="1" t="s">
        <v>7</v>
      </c>
      <c r="C30">
        <v>66.558666700000003</v>
      </c>
      <c r="D30">
        <v>72.561333300000001</v>
      </c>
      <c r="E30">
        <v>55.504333299999999</v>
      </c>
      <c r="F30">
        <v>122.55800000000001</v>
      </c>
      <c r="G30">
        <v>228.328</v>
      </c>
      <c r="H30" s="2" t="s">
        <v>19</v>
      </c>
      <c r="I30" s="2" t="s">
        <v>19</v>
      </c>
    </row>
    <row r="31" spans="1:9" x14ac:dyDescent="0.3">
      <c r="A31" t="s">
        <v>18</v>
      </c>
      <c r="B31" s="1" t="s">
        <v>7</v>
      </c>
      <c r="C31">
        <v>57.393333300000002</v>
      </c>
      <c r="D31">
        <v>86.558000000000007</v>
      </c>
      <c r="E31">
        <v>82.0816667</v>
      </c>
      <c r="F31">
        <v>113.080333</v>
      </c>
      <c r="G31">
        <v>199.96700000000001</v>
      </c>
      <c r="H31" s="2" t="s">
        <v>19</v>
      </c>
      <c r="I31" s="2" t="s">
        <v>19</v>
      </c>
    </row>
    <row r="32" spans="1:9" x14ac:dyDescent="0.3">
      <c r="A32" t="s">
        <v>18</v>
      </c>
      <c r="B32" s="1" t="s">
        <v>7</v>
      </c>
      <c r="C32">
        <v>56.071666700000002</v>
      </c>
      <c r="D32">
        <v>76.559333300000006</v>
      </c>
      <c r="E32">
        <v>66.632999999999996</v>
      </c>
      <c r="F32">
        <v>118.77500000000001</v>
      </c>
      <c r="G32">
        <v>192.21433300000001</v>
      </c>
      <c r="H32" s="2" t="s">
        <v>19</v>
      </c>
      <c r="I32" s="2" t="s">
        <v>19</v>
      </c>
    </row>
    <row r="35" spans="1:9" x14ac:dyDescent="0.3">
      <c r="A35" t="s">
        <v>20</v>
      </c>
      <c r="B35" s="1" t="s">
        <v>7</v>
      </c>
      <c r="C35">
        <v>92.089666699999995</v>
      </c>
      <c r="D35">
        <v>77.261333300000004</v>
      </c>
      <c r="E35">
        <v>82.08</v>
      </c>
      <c r="F35">
        <v>123.283</v>
      </c>
      <c r="G35">
        <v>144.22966700000001</v>
      </c>
      <c r="H35">
        <v>159.528333</v>
      </c>
      <c r="I35">
        <v>154.359667</v>
      </c>
    </row>
    <row r="36" spans="1:9" x14ac:dyDescent="0.3">
      <c r="A36" t="s">
        <v>20</v>
      </c>
      <c r="B36" s="1" t="s">
        <v>7</v>
      </c>
      <c r="C36">
        <v>90.946333300000006</v>
      </c>
      <c r="D36">
        <v>96.762666699999997</v>
      </c>
      <c r="E36">
        <v>106.168333</v>
      </c>
      <c r="F36">
        <v>165.10633300000001</v>
      </c>
      <c r="G36">
        <v>166.45933299999999</v>
      </c>
      <c r="H36">
        <v>202.21799999999999</v>
      </c>
      <c r="I36">
        <v>156.148</v>
      </c>
    </row>
    <row r="37" spans="1:9" x14ac:dyDescent="0.3">
      <c r="A37" t="s">
        <v>20</v>
      </c>
      <c r="B37" s="1" t="s">
        <v>7</v>
      </c>
      <c r="C37">
        <v>171.60633300000001</v>
      </c>
      <c r="E37">
        <v>108.227333</v>
      </c>
      <c r="F37">
        <v>144.15433300000001</v>
      </c>
      <c r="G37">
        <v>133.13933299999999</v>
      </c>
      <c r="H37">
        <v>144.212333</v>
      </c>
      <c r="I37">
        <v>135.680667</v>
      </c>
    </row>
    <row r="38" spans="1:9" x14ac:dyDescent="0.3">
      <c r="A38" t="s">
        <v>20</v>
      </c>
      <c r="B38" s="1" t="s">
        <v>7</v>
      </c>
      <c r="C38">
        <v>93.538333300000005</v>
      </c>
      <c r="E38">
        <v>127.53400000000001</v>
      </c>
      <c r="F38">
        <v>164.84100000000001</v>
      </c>
      <c r="G38">
        <v>181.791</v>
      </c>
      <c r="H38">
        <v>168.527333</v>
      </c>
      <c r="I38">
        <v>146.99866700000001</v>
      </c>
    </row>
    <row r="39" spans="1:9" x14ac:dyDescent="0.3">
      <c r="A39" t="s">
        <v>20</v>
      </c>
      <c r="B39" s="1" t="s">
        <v>7</v>
      </c>
      <c r="C39">
        <v>80.432333299999996</v>
      </c>
      <c r="E39">
        <v>96.391333299999999</v>
      </c>
      <c r="F39">
        <v>209.499</v>
      </c>
      <c r="G39">
        <v>147.82900000000001</v>
      </c>
      <c r="H39">
        <v>158.77633299999999</v>
      </c>
      <c r="I39">
        <v>151.14699999999999</v>
      </c>
    </row>
    <row r="41" spans="1:9" x14ac:dyDescent="0.3">
      <c r="A41" s="1"/>
    </row>
    <row r="42" spans="1:9" x14ac:dyDescent="0.3">
      <c r="A42" t="s">
        <v>22</v>
      </c>
      <c r="B42" s="1" t="s">
        <v>21</v>
      </c>
      <c r="C42">
        <v>101.454667</v>
      </c>
      <c r="D42">
        <v>80.277666699999997</v>
      </c>
      <c r="E42">
        <v>95.453999999999994</v>
      </c>
      <c r="F42">
        <v>135</v>
      </c>
      <c r="G42">
        <v>109.16800000000001</v>
      </c>
      <c r="H42">
        <v>104.848333</v>
      </c>
      <c r="I42">
        <v>258.87566700000002</v>
      </c>
    </row>
    <row r="43" spans="1:9" x14ac:dyDescent="0.3">
      <c r="A43" t="s">
        <v>22</v>
      </c>
      <c r="B43" s="1" t="s">
        <v>21</v>
      </c>
      <c r="C43">
        <v>97.576333300000002</v>
      </c>
      <c r="D43">
        <v>81.311000000000007</v>
      </c>
      <c r="E43">
        <v>87.619333299999994</v>
      </c>
      <c r="F43">
        <v>110.883667</v>
      </c>
      <c r="G43">
        <v>129.31533300000001</v>
      </c>
      <c r="H43">
        <v>126.001</v>
      </c>
      <c r="I43">
        <v>246.09399999999999</v>
      </c>
    </row>
    <row r="44" spans="1:9" x14ac:dyDescent="0.3">
      <c r="A44" t="s">
        <v>22</v>
      </c>
      <c r="B44" s="1" t="s">
        <v>21</v>
      </c>
      <c r="C44">
        <v>122.361</v>
      </c>
      <c r="D44">
        <v>101.51133299999999</v>
      </c>
      <c r="E44">
        <v>98.369333299999994</v>
      </c>
      <c r="F44">
        <v>91.364999999999995</v>
      </c>
      <c r="G44">
        <v>107.676</v>
      </c>
      <c r="H44">
        <v>125.863333</v>
      </c>
      <c r="I44">
        <v>219.852</v>
      </c>
    </row>
    <row r="45" spans="1:9" x14ac:dyDescent="0.3">
      <c r="A45" t="s">
        <v>22</v>
      </c>
      <c r="B45" s="1" t="s">
        <v>21</v>
      </c>
      <c r="C45">
        <v>67.441000000000003</v>
      </c>
      <c r="D45">
        <v>105.29733299999999</v>
      </c>
      <c r="E45">
        <v>115.979333</v>
      </c>
      <c r="F45">
        <v>112.416</v>
      </c>
      <c r="G45">
        <v>134.76599999999999</v>
      </c>
      <c r="H45">
        <v>107.244</v>
      </c>
      <c r="I45">
        <v>163.381</v>
      </c>
    </row>
    <row r="46" spans="1:9" x14ac:dyDescent="0.3">
      <c r="A46" t="s">
        <v>22</v>
      </c>
      <c r="B46" s="1" t="s">
        <v>21</v>
      </c>
      <c r="D46">
        <v>100.96766700000001</v>
      </c>
      <c r="E46">
        <v>90.718333299999998</v>
      </c>
      <c r="F46">
        <v>65.256333299999994</v>
      </c>
      <c r="G46">
        <v>118.370333</v>
      </c>
      <c r="H46">
        <v>113.368667</v>
      </c>
      <c r="I46">
        <v>186.159333</v>
      </c>
    </row>
    <row r="48" spans="1:9" x14ac:dyDescent="0.3">
      <c r="A48" t="s">
        <v>23</v>
      </c>
      <c r="B48" s="1" t="s">
        <v>21</v>
      </c>
      <c r="C48">
        <v>88.989000000000004</v>
      </c>
      <c r="D48">
        <v>125.727</v>
      </c>
      <c r="E48">
        <v>111.332667</v>
      </c>
      <c r="F48">
        <v>85.573666700000004</v>
      </c>
      <c r="G48">
        <v>180.83966699999999</v>
      </c>
      <c r="H48">
        <v>178.45333299999999</v>
      </c>
      <c r="I48">
        <v>159.32566700000001</v>
      </c>
    </row>
    <row r="49" spans="1:9" x14ac:dyDescent="0.3">
      <c r="A49" t="s">
        <v>23</v>
      </c>
      <c r="B49" s="1" t="s">
        <v>21</v>
      </c>
      <c r="C49">
        <v>67.448999999999998</v>
      </c>
      <c r="D49">
        <v>88.852000000000004</v>
      </c>
      <c r="E49">
        <v>112.266333</v>
      </c>
      <c r="F49">
        <v>138.724333</v>
      </c>
      <c r="G49">
        <v>209.834667</v>
      </c>
      <c r="H49">
        <v>231.61766700000001</v>
      </c>
      <c r="I49">
        <v>157.50533300000001</v>
      </c>
    </row>
    <row r="50" spans="1:9" x14ac:dyDescent="0.3">
      <c r="A50" t="s">
        <v>23</v>
      </c>
      <c r="B50" s="1" t="s">
        <v>21</v>
      </c>
      <c r="C50">
        <v>74.611000000000004</v>
      </c>
      <c r="D50">
        <v>99.538333300000005</v>
      </c>
      <c r="E50">
        <v>99.277666699999997</v>
      </c>
      <c r="F50">
        <v>158.848333</v>
      </c>
      <c r="G50">
        <v>169.66499999999999</v>
      </c>
      <c r="H50">
        <v>201.62033299999999</v>
      </c>
      <c r="I50">
        <v>141.03733299999999</v>
      </c>
    </row>
    <row r="51" spans="1:9" x14ac:dyDescent="0.3">
      <c r="A51" t="s">
        <v>23</v>
      </c>
      <c r="B51" s="1" t="s">
        <v>21</v>
      </c>
      <c r="C51">
        <v>96.4033333</v>
      </c>
      <c r="D51">
        <v>114.08066700000001</v>
      </c>
      <c r="E51">
        <v>87.838333300000002</v>
      </c>
      <c r="F51">
        <v>105.375333</v>
      </c>
      <c r="G51">
        <v>202.66033300000001</v>
      </c>
      <c r="H51">
        <v>235.69133299999999</v>
      </c>
      <c r="I51">
        <v>147.205333</v>
      </c>
    </row>
    <row r="52" spans="1:9" x14ac:dyDescent="0.3">
      <c r="A52" t="s">
        <v>23</v>
      </c>
      <c r="B52" s="1" t="s">
        <v>21</v>
      </c>
      <c r="C52">
        <v>84.956999999999994</v>
      </c>
      <c r="D52">
        <v>77.370666700000001</v>
      </c>
      <c r="E52">
        <v>79.593333299999998</v>
      </c>
      <c r="F52">
        <v>108.47799999999999</v>
      </c>
      <c r="G52">
        <v>187.52099999999999</v>
      </c>
      <c r="H52">
        <v>219.929</v>
      </c>
      <c r="I52">
        <v>163.53966700000001</v>
      </c>
    </row>
    <row r="54" spans="1:9" x14ac:dyDescent="0.3">
      <c r="A54" t="s">
        <v>24</v>
      </c>
      <c r="B54" s="1" t="s">
        <v>21</v>
      </c>
      <c r="C54">
        <v>63.212333299999997</v>
      </c>
      <c r="D54">
        <v>85.078999999999994</v>
      </c>
      <c r="E54">
        <v>97.660333300000005</v>
      </c>
      <c r="F54">
        <v>135.83933300000001</v>
      </c>
      <c r="G54">
        <v>166.22399999999999</v>
      </c>
      <c r="H54">
        <v>76.707333300000002</v>
      </c>
      <c r="I54" s="2" t="s">
        <v>19</v>
      </c>
    </row>
    <row r="55" spans="1:9" x14ac:dyDescent="0.3">
      <c r="A55" t="s">
        <v>24</v>
      </c>
      <c r="B55" s="1" t="s">
        <v>21</v>
      </c>
      <c r="C55">
        <v>85.96</v>
      </c>
      <c r="D55">
        <v>89.279333300000005</v>
      </c>
      <c r="E55">
        <v>86.4153333</v>
      </c>
      <c r="F55">
        <v>148.91933299999999</v>
      </c>
      <c r="G55">
        <v>128.86233300000001</v>
      </c>
      <c r="H55">
        <v>76.622333299999994</v>
      </c>
      <c r="I55" s="2" t="s">
        <v>19</v>
      </c>
    </row>
    <row r="56" spans="1:9" x14ac:dyDescent="0.3">
      <c r="A56" t="s">
        <v>24</v>
      </c>
      <c r="B56" s="1" t="s">
        <v>21</v>
      </c>
      <c r="C56">
        <v>90.606333300000003</v>
      </c>
      <c r="D56">
        <v>69.679000000000002</v>
      </c>
      <c r="E56">
        <v>98.538666699999993</v>
      </c>
      <c r="F56">
        <v>96.144666700000002</v>
      </c>
      <c r="G56">
        <v>139.865667</v>
      </c>
      <c r="H56">
        <v>83.272000000000006</v>
      </c>
      <c r="I56" s="2" t="s">
        <v>19</v>
      </c>
    </row>
    <row r="57" spans="1:9" x14ac:dyDescent="0.3">
      <c r="A57" t="s">
        <v>24</v>
      </c>
      <c r="B57" s="1" t="s">
        <v>21</v>
      </c>
      <c r="D57">
        <v>76.296333300000001</v>
      </c>
      <c r="E57">
        <v>80.565666699999994</v>
      </c>
      <c r="F57">
        <v>109.907</v>
      </c>
      <c r="G57">
        <v>154.29</v>
      </c>
      <c r="H57">
        <v>88.176000000000002</v>
      </c>
      <c r="I57" s="2" t="s">
        <v>19</v>
      </c>
    </row>
    <row r="58" spans="1:9" x14ac:dyDescent="0.3">
      <c r="A58" t="s">
        <v>24</v>
      </c>
      <c r="B58" s="1" t="s">
        <v>21</v>
      </c>
      <c r="D58">
        <v>76.645333300000004</v>
      </c>
      <c r="E58">
        <v>82.713333300000002</v>
      </c>
      <c r="F58">
        <v>122.00533299999999</v>
      </c>
      <c r="G58">
        <v>150.662667</v>
      </c>
      <c r="H58">
        <v>81.970333299999993</v>
      </c>
      <c r="I58" s="2" t="s">
        <v>19</v>
      </c>
    </row>
    <row r="61" spans="1:9" x14ac:dyDescent="0.3">
      <c r="A61" t="s">
        <v>25</v>
      </c>
      <c r="B61" s="1" t="s">
        <v>21</v>
      </c>
      <c r="C61">
        <v>89.652666699999997</v>
      </c>
      <c r="D61">
        <v>55.868666699999999</v>
      </c>
      <c r="E61">
        <v>55.868666699999999</v>
      </c>
      <c r="F61">
        <v>114.328</v>
      </c>
      <c r="G61">
        <v>186.91800000000001</v>
      </c>
      <c r="H61" s="2" t="s">
        <v>19</v>
      </c>
      <c r="I61">
        <v>200.21933300000001</v>
      </c>
    </row>
    <row r="62" spans="1:9" x14ac:dyDescent="0.3">
      <c r="A62" t="s">
        <v>25</v>
      </c>
      <c r="B62" s="1" t="s">
        <v>21</v>
      </c>
      <c r="C62">
        <v>80.333333300000007</v>
      </c>
      <c r="D62">
        <v>55.830333299999999</v>
      </c>
      <c r="E62">
        <v>65.876666700000001</v>
      </c>
      <c r="F62">
        <v>125.221</v>
      </c>
      <c r="G62">
        <v>165.938333</v>
      </c>
      <c r="H62" s="2" t="s">
        <v>19</v>
      </c>
      <c r="I62">
        <v>253.61199999999999</v>
      </c>
    </row>
    <row r="63" spans="1:9" x14ac:dyDescent="0.3">
      <c r="A63" t="s">
        <v>25</v>
      </c>
      <c r="B63" s="1" t="s">
        <v>21</v>
      </c>
      <c r="C63">
        <v>65.225333300000003</v>
      </c>
      <c r="D63">
        <v>65.876666700000001</v>
      </c>
      <c r="E63">
        <v>89.652666699999997</v>
      </c>
      <c r="F63">
        <v>125.583333</v>
      </c>
      <c r="G63">
        <v>168.627667</v>
      </c>
      <c r="H63" s="2" t="s">
        <v>19</v>
      </c>
      <c r="I63">
        <v>230.13466700000001</v>
      </c>
    </row>
    <row r="64" spans="1:9" x14ac:dyDescent="0.3">
      <c r="A64" t="s">
        <v>25</v>
      </c>
      <c r="B64" s="1" t="s">
        <v>21</v>
      </c>
      <c r="E64">
        <v>80.333333300000007</v>
      </c>
      <c r="F64">
        <v>109.845333</v>
      </c>
      <c r="G64">
        <v>207.28</v>
      </c>
      <c r="H64" s="2" t="s">
        <v>19</v>
      </c>
      <c r="I64">
        <v>193.64766700000001</v>
      </c>
    </row>
    <row r="65" spans="1:9" x14ac:dyDescent="0.3">
      <c r="A65" t="s">
        <v>25</v>
      </c>
      <c r="B65" s="1" t="s">
        <v>21</v>
      </c>
      <c r="E65">
        <v>65.225333300000003</v>
      </c>
      <c r="F65">
        <v>73.736666700000001</v>
      </c>
      <c r="G65">
        <v>168.96633299999999</v>
      </c>
      <c r="H65" s="2" t="s">
        <v>19</v>
      </c>
      <c r="I65">
        <v>194.60466700000001</v>
      </c>
    </row>
    <row r="67" spans="1:9" x14ac:dyDescent="0.3">
      <c r="A67" s="3" t="s">
        <v>26</v>
      </c>
      <c r="B67" s="1" t="s">
        <v>21</v>
      </c>
      <c r="C67">
        <v>74.296333300000001</v>
      </c>
      <c r="D67">
        <v>120.145</v>
      </c>
      <c r="E67">
        <v>74.296333300000001</v>
      </c>
      <c r="F67">
        <v>128.19466700000001</v>
      </c>
      <c r="G67">
        <v>102.60299999999999</v>
      </c>
      <c r="H67">
        <v>179.83233300000001</v>
      </c>
      <c r="I67">
        <v>150.32566700000001</v>
      </c>
    </row>
    <row r="68" spans="1:9" x14ac:dyDescent="0.3">
      <c r="A68" s="3" t="s">
        <v>26</v>
      </c>
      <c r="B68" s="1" t="s">
        <v>21</v>
      </c>
      <c r="C68">
        <v>89.9123333</v>
      </c>
      <c r="D68">
        <v>171.551333</v>
      </c>
      <c r="E68">
        <v>72.668000000000006</v>
      </c>
      <c r="F68">
        <v>151.057333</v>
      </c>
      <c r="G68">
        <v>124.197667</v>
      </c>
      <c r="H68">
        <v>161.57233299999999</v>
      </c>
      <c r="I68">
        <v>77.971000000000004</v>
      </c>
    </row>
    <row r="69" spans="1:9" x14ac:dyDescent="0.3">
      <c r="A69" s="3" t="s">
        <v>26</v>
      </c>
      <c r="B69" s="1" t="s">
        <v>21</v>
      </c>
      <c r="C69">
        <v>72.668000000000006</v>
      </c>
      <c r="D69">
        <v>136.860333</v>
      </c>
      <c r="E69">
        <v>82.901666700000007</v>
      </c>
      <c r="F69">
        <v>133.77366699999999</v>
      </c>
      <c r="G69">
        <v>113.09433300000001</v>
      </c>
      <c r="H69">
        <v>108.334333</v>
      </c>
      <c r="I69">
        <v>134.77799999999999</v>
      </c>
    </row>
    <row r="70" spans="1:9" x14ac:dyDescent="0.3">
      <c r="A70" s="3" t="s">
        <v>26</v>
      </c>
      <c r="B70" s="1" t="s">
        <v>21</v>
      </c>
      <c r="C70">
        <v>65.568666699999994</v>
      </c>
      <c r="D70">
        <v>109.011667</v>
      </c>
      <c r="E70">
        <v>171.551333</v>
      </c>
      <c r="F70">
        <v>101.288667</v>
      </c>
      <c r="G70">
        <v>162.1</v>
      </c>
      <c r="H70">
        <v>140.81</v>
      </c>
      <c r="I70">
        <v>115.115667</v>
      </c>
    </row>
    <row r="71" spans="1:9" x14ac:dyDescent="0.3">
      <c r="A71" s="3" t="s">
        <v>26</v>
      </c>
      <c r="B71" s="1" t="s">
        <v>21</v>
      </c>
      <c r="C71">
        <v>82.901666700000007</v>
      </c>
      <c r="D71">
        <v>104.360333</v>
      </c>
      <c r="E71">
        <v>109.011667</v>
      </c>
      <c r="F71">
        <v>88.520333300000004</v>
      </c>
      <c r="G71">
        <v>139.25966700000001</v>
      </c>
      <c r="H71">
        <v>151.59299999999999</v>
      </c>
      <c r="I71">
        <v>140.019667</v>
      </c>
    </row>
    <row r="73" spans="1:9" x14ac:dyDescent="0.3">
      <c r="A73" s="3" t="s">
        <v>27</v>
      </c>
      <c r="B73" s="1" t="s">
        <v>21</v>
      </c>
      <c r="C73">
        <v>39.0893333</v>
      </c>
      <c r="D73">
        <v>48.896333300000002</v>
      </c>
      <c r="E73">
        <v>39.0893333</v>
      </c>
      <c r="F73">
        <v>99.927000000000007</v>
      </c>
      <c r="G73">
        <v>85.303333300000006</v>
      </c>
      <c r="H73">
        <v>98.711333300000007</v>
      </c>
      <c r="I73" s="2" t="s">
        <v>19</v>
      </c>
    </row>
    <row r="74" spans="1:9" x14ac:dyDescent="0.3">
      <c r="A74" s="3" t="s">
        <v>27</v>
      </c>
      <c r="B74" s="1" t="s">
        <v>21</v>
      </c>
      <c r="C74">
        <v>55.2706667</v>
      </c>
      <c r="D74">
        <v>51.393999999999998</v>
      </c>
      <c r="E74">
        <v>55.2706667</v>
      </c>
      <c r="F74">
        <v>102.683333</v>
      </c>
      <c r="G74">
        <v>58.969333300000002</v>
      </c>
      <c r="H74">
        <v>78.842333300000007</v>
      </c>
      <c r="I74" s="2" t="s">
        <v>19</v>
      </c>
    </row>
    <row r="75" spans="1:9" x14ac:dyDescent="0.3">
      <c r="A75" s="3" t="s">
        <v>27</v>
      </c>
      <c r="B75" s="1" t="s">
        <v>21</v>
      </c>
      <c r="C75">
        <v>54.872</v>
      </c>
      <c r="D75">
        <v>53.735333300000001</v>
      </c>
      <c r="E75">
        <v>54.872</v>
      </c>
      <c r="F75">
        <v>96.392666700000007</v>
      </c>
      <c r="G75">
        <v>74.515666699999997</v>
      </c>
      <c r="H75">
        <v>108.417333</v>
      </c>
      <c r="I75" s="2" t="s">
        <v>19</v>
      </c>
    </row>
    <row r="76" spans="1:9" x14ac:dyDescent="0.3">
      <c r="A76" s="3" t="s">
        <v>27</v>
      </c>
      <c r="B76" s="1" t="s">
        <v>21</v>
      </c>
      <c r="E76">
        <v>48.896333300000002</v>
      </c>
      <c r="F76">
        <v>114.965333</v>
      </c>
      <c r="H76">
        <v>93.9033333</v>
      </c>
      <c r="I76" s="2" t="s">
        <v>19</v>
      </c>
    </row>
    <row r="77" spans="1:9" x14ac:dyDescent="0.3">
      <c r="A77" s="3" t="s">
        <v>27</v>
      </c>
      <c r="B77" s="1" t="s">
        <v>21</v>
      </c>
      <c r="E77">
        <v>53.735333300000001</v>
      </c>
      <c r="F77">
        <v>100.063667</v>
      </c>
      <c r="H77">
        <v>98.394666700000002</v>
      </c>
      <c r="I77" s="2" t="s">
        <v>19</v>
      </c>
    </row>
    <row r="79" spans="1:9" x14ac:dyDescent="0.3">
      <c r="A79" s="1"/>
    </row>
    <row r="80" spans="1:9" x14ac:dyDescent="0.3">
      <c r="A80" t="s">
        <v>29</v>
      </c>
      <c r="B80" s="1" t="s">
        <v>28</v>
      </c>
      <c r="C80">
        <v>90.114333299999998</v>
      </c>
      <c r="D80">
        <v>87.759666699999997</v>
      </c>
      <c r="E80">
        <v>66.567999999999998</v>
      </c>
      <c r="F80">
        <v>76.825333299999997</v>
      </c>
      <c r="G80">
        <v>128.07566700000001</v>
      </c>
      <c r="H80">
        <v>114.477667</v>
      </c>
      <c r="I80" s="2" t="s">
        <v>19</v>
      </c>
    </row>
    <row r="81" spans="1:9" x14ac:dyDescent="0.3">
      <c r="A81" t="s">
        <v>29</v>
      </c>
      <c r="B81" s="1" t="s">
        <v>28</v>
      </c>
      <c r="C81">
        <v>75.920666699999998</v>
      </c>
      <c r="D81">
        <v>82.213333300000002</v>
      </c>
      <c r="E81">
        <v>88.213333300000002</v>
      </c>
      <c r="F81">
        <v>75.041666699999993</v>
      </c>
      <c r="G81">
        <v>133.611333</v>
      </c>
      <c r="H81">
        <v>173.541</v>
      </c>
      <c r="I81" s="2" t="s">
        <v>19</v>
      </c>
    </row>
    <row r="82" spans="1:9" x14ac:dyDescent="0.3">
      <c r="A82" t="s">
        <v>29</v>
      </c>
      <c r="B82" s="1" t="s">
        <v>28</v>
      </c>
      <c r="C82">
        <v>86.939333300000001</v>
      </c>
      <c r="D82">
        <v>81.538666699999993</v>
      </c>
      <c r="E82">
        <v>81.433666700000003</v>
      </c>
      <c r="F82">
        <v>72.075666699999999</v>
      </c>
      <c r="G82">
        <v>132.98833300000001</v>
      </c>
      <c r="H82">
        <v>153.026667</v>
      </c>
      <c r="I82" s="2" t="s">
        <v>19</v>
      </c>
    </row>
    <row r="83" spans="1:9" x14ac:dyDescent="0.3">
      <c r="A83" t="s">
        <v>29</v>
      </c>
      <c r="B83" s="1" t="s">
        <v>28</v>
      </c>
      <c r="C83">
        <v>93.19</v>
      </c>
      <c r="D83">
        <v>70.627666700000006</v>
      </c>
      <c r="E83">
        <v>79.063999999999993</v>
      </c>
      <c r="F83">
        <v>87.005666700000006</v>
      </c>
      <c r="G83">
        <v>116.492</v>
      </c>
      <c r="H83">
        <v>165.942667</v>
      </c>
      <c r="I83" s="2" t="s">
        <v>19</v>
      </c>
    </row>
    <row r="84" spans="1:9" x14ac:dyDescent="0.3">
      <c r="A84" t="s">
        <v>29</v>
      </c>
      <c r="B84" s="1" t="s">
        <v>28</v>
      </c>
      <c r="C84">
        <v>103.11366700000001</v>
      </c>
      <c r="D84">
        <v>77.319000000000003</v>
      </c>
      <c r="E84">
        <v>81.525666700000002</v>
      </c>
      <c r="F84">
        <v>81.861999999999995</v>
      </c>
      <c r="G84">
        <v>128.31299999999999</v>
      </c>
      <c r="H84">
        <v>128.52099999999999</v>
      </c>
      <c r="I84" s="2" t="s">
        <v>19</v>
      </c>
    </row>
    <row r="86" spans="1:9" x14ac:dyDescent="0.3">
      <c r="A86" t="s">
        <v>30</v>
      </c>
      <c r="B86" s="1" t="s">
        <v>28</v>
      </c>
      <c r="C86">
        <v>101.60933300000001</v>
      </c>
      <c r="D86">
        <v>102.733667</v>
      </c>
      <c r="E86">
        <v>104.945667</v>
      </c>
      <c r="F86">
        <v>146.188333</v>
      </c>
      <c r="G86">
        <v>145.75200000000001</v>
      </c>
      <c r="H86" s="2" t="s">
        <v>19</v>
      </c>
      <c r="I86" s="2" t="s">
        <v>19</v>
      </c>
    </row>
    <row r="87" spans="1:9" x14ac:dyDescent="0.3">
      <c r="A87" t="s">
        <v>30</v>
      </c>
      <c r="B87" s="1" t="s">
        <v>28</v>
      </c>
      <c r="C87">
        <v>112.246667</v>
      </c>
      <c r="D87">
        <v>110.691333</v>
      </c>
      <c r="E87">
        <v>134.44233299999999</v>
      </c>
      <c r="F87">
        <v>134.067667</v>
      </c>
      <c r="G87">
        <v>175.97499999999999</v>
      </c>
      <c r="H87" s="2" t="s">
        <v>19</v>
      </c>
      <c r="I87" s="2" t="s">
        <v>19</v>
      </c>
    </row>
    <row r="88" spans="1:9" x14ac:dyDescent="0.3">
      <c r="A88" t="s">
        <v>30</v>
      </c>
      <c r="B88" s="1" t="s">
        <v>28</v>
      </c>
      <c r="C88">
        <v>88.608666700000001</v>
      </c>
      <c r="D88">
        <v>119.14666699999999</v>
      </c>
      <c r="E88">
        <v>99.203000000000003</v>
      </c>
      <c r="F88">
        <v>131.64099999999999</v>
      </c>
      <c r="G88">
        <v>125.236667</v>
      </c>
      <c r="H88" s="2" t="s">
        <v>19</v>
      </c>
      <c r="I88" s="2" t="s">
        <v>19</v>
      </c>
    </row>
    <row r="89" spans="1:9" x14ac:dyDescent="0.3">
      <c r="A89" t="s">
        <v>30</v>
      </c>
      <c r="B89" s="1" t="s">
        <v>28</v>
      </c>
      <c r="C89">
        <v>144.020667</v>
      </c>
      <c r="D89">
        <v>81.218999999999994</v>
      </c>
      <c r="E89">
        <v>142.304</v>
      </c>
      <c r="F89">
        <v>180.685667</v>
      </c>
      <c r="G89">
        <v>136.28899999999999</v>
      </c>
      <c r="H89" s="2" t="s">
        <v>19</v>
      </c>
      <c r="I89" s="2" t="s">
        <v>19</v>
      </c>
    </row>
    <row r="90" spans="1:9" x14ac:dyDescent="0.3">
      <c r="A90" t="s">
        <v>30</v>
      </c>
      <c r="B90" s="1" t="s">
        <v>28</v>
      </c>
      <c r="C90">
        <v>139.32</v>
      </c>
      <c r="D90">
        <v>79.129666700000001</v>
      </c>
      <c r="E90">
        <v>111.99166700000001</v>
      </c>
      <c r="F90">
        <v>132.891333</v>
      </c>
      <c r="G90">
        <v>138.34700000000001</v>
      </c>
      <c r="H90" s="2" t="s">
        <v>19</v>
      </c>
      <c r="I90" s="2" t="s">
        <v>19</v>
      </c>
    </row>
    <row r="93" spans="1:9" x14ac:dyDescent="0.3">
      <c r="A93" t="s">
        <v>31</v>
      </c>
      <c r="B93" s="1" t="s">
        <v>28</v>
      </c>
      <c r="C93">
        <v>81.765666699999997</v>
      </c>
      <c r="D93" s="2" t="s">
        <v>19</v>
      </c>
      <c r="E93">
        <v>81.765666699999997</v>
      </c>
      <c r="F93">
        <v>122.57033300000001</v>
      </c>
      <c r="G93">
        <v>119.848333</v>
      </c>
      <c r="H93" s="2" t="s">
        <v>19</v>
      </c>
      <c r="I93">
        <v>200.66</v>
      </c>
    </row>
    <row r="94" spans="1:9" x14ac:dyDescent="0.3">
      <c r="A94" t="s">
        <v>31</v>
      </c>
      <c r="B94" s="1" t="s">
        <v>28</v>
      </c>
      <c r="C94">
        <v>62.743000000000002</v>
      </c>
      <c r="D94" s="2" t="s">
        <v>19</v>
      </c>
      <c r="E94">
        <v>62.743000000000002</v>
      </c>
      <c r="F94">
        <v>129.961333</v>
      </c>
      <c r="G94">
        <v>140.89233300000001</v>
      </c>
      <c r="H94" s="2" t="s">
        <v>19</v>
      </c>
      <c r="I94">
        <v>206.32633300000001</v>
      </c>
    </row>
    <row r="95" spans="1:9" x14ac:dyDescent="0.3">
      <c r="A95" t="s">
        <v>31</v>
      </c>
      <c r="B95" s="1" t="s">
        <v>28</v>
      </c>
      <c r="C95">
        <v>86.078333299999997</v>
      </c>
      <c r="D95" s="2" t="s">
        <v>19</v>
      </c>
      <c r="E95">
        <v>86.078333299999997</v>
      </c>
      <c r="F95">
        <v>156.95833300000001</v>
      </c>
      <c r="G95">
        <v>141.21166700000001</v>
      </c>
      <c r="H95" s="2" t="s">
        <v>19</v>
      </c>
      <c r="I95">
        <v>203.845</v>
      </c>
    </row>
    <row r="96" spans="1:9" x14ac:dyDescent="0.3">
      <c r="A96" t="s">
        <v>31</v>
      </c>
      <c r="B96" s="1" t="s">
        <v>28</v>
      </c>
      <c r="F96">
        <v>147.57900000000001</v>
      </c>
      <c r="G96">
        <v>109.822333</v>
      </c>
      <c r="H96" s="2" t="s">
        <v>19</v>
      </c>
      <c r="I96">
        <v>235.36533299999999</v>
      </c>
    </row>
    <row r="97" spans="1:9" x14ac:dyDescent="0.3">
      <c r="A97" t="s">
        <v>31</v>
      </c>
      <c r="B97" s="1" t="s">
        <v>28</v>
      </c>
      <c r="F97">
        <v>127.856667</v>
      </c>
      <c r="G97">
        <v>136.001667</v>
      </c>
      <c r="H97" s="2" t="s">
        <v>19</v>
      </c>
      <c r="I97">
        <v>198.58066700000001</v>
      </c>
    </row>
    <row r="99" spans="1:9" x14ac:dyDescent="0.3">
      <c r="A99" t="s">
        <v>32</v>
      </c>
      <c r="B99" s="1" t="s">
        <v>28</v>
      </c>
      <c r="C99">
        <v>57.49</v>
      </c>
      <c r="D99">
        <v>71.838666700000005</v>
      </c>
      <c r="E99">
        <v>60.944666699999999</v>
      </c>
      <c r="F99">
        <v>111.789</v>
      </c>
      <c r="G99">
        <v>178.56899999999999</v>
      </c>
      <c r="H99">
        <v>152.99333300000001</v>
      </c>
      <c r="I99" s="2" t="s">
        <v>19</v>
      </c>
    </row>
    <row r="100" spans="1:9" x14ac:dyDescent="0.3">
      <c r="A100" t="s">
        <v>32</v>
      </c>
      <c r="B100" s="1" t="s">
        <v>28</v>
      </c>
      <c r="C100">
        <v>67.259</v>
      </c>
      <c r="D100">
        <v>66.508333300000004</v>
      </c>
      <c r="E100">
        <v>56.963999999999999</v>
      </c>
      <c r="F100">
        <v>112.377</v>
      </c>
      <c r="G100">
        <v>202.38566700000001</v>
      </c>
      <c r="H100">
        <v>119.83833300000001</v>
      </c>
      <c r="I100" s="2" t="s">
        <v>19</v>
      </c>
    </row>
    <row r="101" spans="1:9" x14ac:dyDescent="0.3">
      <c r="A101" t="s">
        <v>32</v>
      </c>
      <c r="B101" s="1" t="s">
        <v>28</v>
      </c>
      <c r="C101">
        <v>80.339666699999995</v>
      </c>
      <c r="D101">
        <v>63.457000000000001</v>
      </c>
      <c r="E101">
        <v>51.593333299999998</v>
      </c>
      <c r="F101">
        <v>144.86766700000001</v>
      </c>
      <c r="G101">
        <v>211.465</v>
      </c>
      <c r="H101">
        <v>111.777333</v>
      </c>
      <c r="I101" s="2" t="s">
        <v>19</v>
      </c>
    </row>
    <row r="102" spans="1:9" x14ac:dyDescent="0.3">
      <c r="A102" t="s">
        <v>32</v>
      </c>
      <c r="B102" s="1" t="s">
        <v>28</v>
      </c>
      <c r="C102">
        <v>66.175333300000005</v>
      </c>
      <c r="D102">
        <v>46.508333299999997</v>
      </c>
      <c r="E102">
        <v>29.656666699999999</v>
      </c>
      <c r="F102">
        <v>160.72733299999999</v>
      </c>
      <c r="G102">
        <v>176.91200000000001</v>
      </c>
      <c r="H102">
        <v>124.718333</v>
      </c>
      <c r="I102" s="2" t="s">
        <v>19</v>
      </c>
    </row>
    <row r="103" spans="1:9" x14ac:dyDescent="0.3">
      <c r="A103" t="s">
        <v>32</v>
      </c>
      <c r="B103" s="1" t="s">
        <v>28</v>
      </c>
      <c r="C103">
        <v>70.748999999999995</v>
      </c>
      <c r="E103">
        <v>55.9656667</v>
      </c>
      <c r="F103">
        <v>154.152333</v>
      </c>
      <c r="G103">
        <v>176.456333</v>
      </c>
      <c r="H103">
        <v>122.227333</v>
      </c>
      <c r="I103" s="2" t="s">
        <v>19</v>
      </c>
    </row>
    <row r="105" spans="1:9" x14ac:dyDescent="0.3">
      <c r="A105" s="3" t="s">
        <v>33</v>
      </c>
      <c r="B105" s="1" t="s">
        <v>28</v>
      </c>
      <c r="C105">
        <v>61.401000000000003</v>
      </c>
      <c r="D105">
        <v>66.522000000000006</v>
      </c>
      <c r="E105">
        <v>61.401000000000003</v>
      </c>
      <c r="F105">
        <v>77.889333300000004</v>
      </c>
      <c r="G105">
        <v>116.76733299999999</v>
      </c>
      <c r="H105" s="2" t="s">
        <v>19</v>
      </c>
      <c r="I105">
        <v>241.66333299999999</v>
      </c>
    </row>
    <row r="106" spans="1:9" x14ac:dyDescent="0.3">
      <c r="A106" s="3" t="s">
        <v>33</v>
      </c>
      <c r="B106" s="1" t="s">
        <v>28</v>
      </c>
      <c r="C106">
        <v>39.322666699999999</v>
      </c>
      <c r="D106">
        <v>72.132999999999996</v>
      </c>
      <c r="E106">
        <v>39.322666699999999</v>
      </c>
      <c r="F106">
        <v>74.164333299999996</v>
      </c>
      <c r="G106">
        <v>105.26900000000001</v>
      </c>
      <c r="H106" s="2" t="s">
        <v>19</v>
      </c>
      <c r="I106">
        <v>227.388667</v>
      </c>
    </row>
    <row r="107" spans="1:9" x14ac:dyDescent="0.3">
      <c r="A107" s="3" t="s">
        <v>33</v>
      </c>
      <c r="B107" s="1" t="s">
        <v>28</v>
      </c>
      <c r="C107">
        <v>39.712333299999997</v>
      </c>
      <c r="D107">
        <v>67.060666699999999</v>
      </c>
      <c r="E107">
        <v>66.522000000000006</v>
      </c>
      <c r="F107">
        <v>48.995666700000001</v>
      </c>
      <c r="G107">
        <v>85.858000000000004</v>
      </c>
      <c r="H107" s="2" t="s">
        <v>19</v>
      </c>
      <c r="I107">
        <v>121.013333</v>
      </c>
    </row>
    <row r="108" spans="1:9" x14ac:dyDescent="0.3">
      <c r="A108" s="3" t="s">
        <v>33</v>
      </c>
      <c r="B108" s="1" t="s">
        <v>28</v>
      </c>
      <c r="E108">
        <v>72.132999999999996</v>
      </c>
      <c r="F108">
        <v>72.168666700000003</v>
      </c>
      <c r="G108">
        <v>96.640666699999997</v>
      </c>
      <c r="H108" s="2" t="s">
        <v>19</v>
      </c>
      <c r="I108">
        <v>137.385333</v>
      </c>
    </row>
    <row r="109" spans="1:9" x14ac:dyDescent="0.3">
      <c r="A109" s="3" t="s">
        <v>33</v>
      </c>
      <c r="B109" s="1" t="s">
        <v>28</v>
      </c>
      <c r="E109">
        <v>67.060666699999999</v>
      </c>
      <c r="F109">
        <v>60.826999999999998</v>
      </c>
      <c r="G109">
        <v>110.537333</v>
      </c>
      <c r="H109" s="2" t="s">
        <v>19</v>
      </c>
      <c r="I109">
        <v>137.49966699999999</v>
      </c>
    </row>
    <row r="111" spans="1:9" x14ac:dyDescent="0.3">
      <c r="A111" s="3" t="s">
        <v>34</v>
      </c>
      <c r="B111" s="1" t="s">
        <v>28</v>
      </c>
      <c r="C111">
        <v>86.725666700000005</v>
      </c>
      <c r="D111">
        <v>68.461666699999995</v>
      </c>
      <c r="E111">
        <v>68.461666699999995</v>
      </c>
      <c r="F111">
        <v>99.760999999999996</v>
      </c>
      <c r="G111">
        <v>151.61966699999999</v>
      </c>
      <c r="H111">
        <v>128.63733300000001</v>
      </c>
      <c r="I111">
        <v>127.225667</v>
      </c>
    </row>
    <row r="112" spans="1:9" x14ac:dyDescent="0.3">
      <c r="A112" s="3" t="s">
        <v>34</v>
      </c>
      <c r="B112" s="1" t="s">
        <v>28</v>
      </c>
      <c r="C112">
        <v>80.283000000000001</v>
      </c>
      <c r="D112">
        <v>79.416666699999993</v>
      </c>
      <c r="E112">
        <v>79.416666699999993</v>
      </c>
      <c r="F112">
        <v>101.163667</v>
      </c>
      <c r="G112">
        <v>135.221</v>
      </c>
      <c r="H112">
        <v>140.98566700000001</v>
      </c>
      <c r="I112">
        <v>130.84466699999999</v>
      </c>
    </row>
    <row r="113" spans="1:9" x14ac:dyDescent="0.3">
      <c r="A113" s="3" t="s">
        <v>34</v>
      </c>
      <c r="B113" s="1" t="s">
        <v>28</v>
      </c>
      <c r="C113">
        <v>96.081000000000003</v>
      </c>
      <c r="D113">
        <v>77.844333300000002</v>
      </c>
      <c r="E113">
        <v>94.177000000000007</v>
      </c>
      <c r="F113">
        <v>73.933333300000001</v>
      </c>
      <c r="G113">
        <v>121.682</v>
      </c>
      <c r="H113">
        <v>155.70833300000001</v>
      </c>
      <c r="I113">
        <v>125.59133300000001</v>
      </c>
    </row>
    <row r="114" spans="1:9" x14ac:dyDescent="0.3">
      <c r="A114" s="3" t="s">
        <v>34</v>
      </c>
      <c r="B114" s="1" t="s">
        <v>28</v>
      </c>
      <c r="C114">
        <v>83.328000000000003</v>
      </c>
      <c r="D114">
        <v>70.221000000000004</v>
      </c>
      <c r="E114">
        <v>86.725666700000005</v>
      </c>
      <c r="F114">
        <v>77.333666699999995</v>
      </c>
      <c r="G114">
        <v>143.32900000000001</v>
      </c>
      <c r="H114">
        <v>149.94966700000001</v>
      </c>
      <c r="I114">
        <v>108.09099999999999</v>
      </c>
    </row>
    <row r="115" spans="1:9" x14ac:dyDescent="0.3">
      <c r="A115" s="3" t="s">
        <v>34</v>
      </c>
      <c r="B115" s="1" t="s">
        <v>28</v>
      </c>
      <c r="C115">
        <v>71.747333299999994</v>
      </c>
      <c r="D115">
        <v>94.177000000000007</v>
      </c>
      <c r="E115">
        <v>71.747333299999994</v>
      </c>
      <c r="F115">
        <v>100.045333</v>
      </c>
      <c r="G115">
        <v>67.248333299999999</v>
      </c>
      <c r="H115">
        <v>185.67833300000001</v>
      </c>
      <c r="I115">
        <v>110.709667</v>
      </c>
    </row>
    <row r="117" spans="1:9" x14ac:dyDescent="0.3">
      <c r="A117" s="1"/>
    </row>
    <row r="118" spans="1:9" x14ac:dyDescent="0.3">
      <c r="A118" t="s">
        <v>36</v>
      </c>
      <c r="B118" s="1" t="s">
        <v>35</v>
      </c>
      <c r="E118">
        <v>48.539666699999998</v>
      </c>
      <c r="F118">
        <v>112.489</v>
      </c>
      <c r="G118">
        <v>84.708666699999995</v>
      </c>
      <c r="H118">
        <v>93.448333300000002</v>
      </c>
      <c r="I118">
        <v>56.441666699999999</v>
      </c>
    </row>
    <row r="119" spans="1:9" x14ac:dyDescent="0.3">
      <c r="A119" t="s">
        <v>36</v>
      </c>
      <c r="B119" s="1" t="s">
        <v>35</v>
      </c>
      <c r="E119">
        <v>39.102333299999998</v>
      </c>
      <c r="F119">
        <v>69.630666700000006</v>
      </c>
      <c r="G119">
        <v>60.363666700000003</v>
      </c>
      <c r="H119">
        <v>110.078333</v>
      </c>
      <c r="I119">
        <v>57.881</v>
      </c>
    </row>
    <row r="120" spans="1:9" x14ac:dyDescent="0.3">
      <c r="A120" t="s">
        <v>36</v>
      </c>
      <c r="B120" s="1" t="s">
        <v>35</v>
      </c>
      <c r="E120">
        <v>44.061999999999998</v>
      </c>
      <c r="F120">
        <v>56.231666699999998</v>
      </c>
      <c r="G120">
        <v>91.448333300000002</v>
      </c>
      <c r="H120">
        <v>102.391333</v>
      </c>
      <c r="I120">
        <v>88.084999999999994</v>
      </c>
    </row>
    <row r="121" spans="1:9" x14ac:dyDescent="0.3">
      <c r="A121" t="s">
        <v>36</v>
      </c>
      <c r="B121" s="1" t="s">
        <v>35</v>
      </c>
      <c r="E121">
        <v>47.917999999999999</v>
      </c>
      <c r="H121">
        <v>96.573999999999998</v>
      </c>
      <c r="I121">
        <v>88.184666699999994</v>
      </c>
    </row>
    <row r="122" spans="1:9" x14ac:dyDescent="0.3">
      <c r="A122" t="s">
        <v>36</v>
      </c>
      <c r="B122" s="1" t="s">
        <v>35</v>
      </c>
      <c r="H122">
        <v>79.286666699999998</v>
      </c>
      <c r="I122">
        <v>66.796000000000006</v>
      </c>
    </row>
    <row r="124" spans="1:9" x14ac:dyDescent="0.3">
      <c r="A124" t="s">
        <v>37</v>
      </c>
      <c r="B124" s="1" t="s">
        <v>35</v>
      </c>
      <c r="E124">
        <v>99.706999999999994</v>
      </c>
      <c r="F124">
        <v>113.125</v>
      </c>
      <c r="G124">
        <v>93.116333299999994</v>
      </c>
      <c r="H124">
        <v>101.10933300000001</v>
      </c>
      <c r="I124" s="2" t="s">
        <v>19</v>
      </c>
    </row>
    <row r="125" spans="1:9" x14ac:dyDescent="0.3">
      <c r="A125" t="s">
        <v>37</v>
      </c>
      <c r="B125" s="1" t="s">
        <v>35</v>
      </c>
      <c r="E125">
        <v>75.227333299999998</v>
      </c>
      <c r="F125">
        <v>115.05800000000001</v>
      </c>
      <c r="G125">
        <v>99.193666699999994</v>
      </c>
      <c r="H125">
        <v>85.398333300000004</v>
      </c>
      <c r="I125" s="2" t="s">
        <v>19</v>
      </c>
    </row>
    <row r="126" spans="1:9" x14ac:dyDescent="0.3">
      <c r="A126" t="s">
        <v>37</v>
      </c>
      <c r="B126" s="1" t="s">
        <v>35</v>
      </c>
      <c r="E126">
        <v>73.466666700000005</v>
      </c>
      <c r="F126">
        <v>159.98866699999999</v>
      </c>
      <c r="G126">
        <v>88.391000000000005</v>
      </c>
      <c r="H126">
        <v>91.598333299999993</v>
      </c>
      <c r="I126" s="2" t="s">
        <v>19</v>
      </c>
    </row>
    <row r="127" spans="1:9" x14ac:dyDescent="0.3">
      <c r="A127" t="s">
        <v>37</v>
      </c>
      <c r="B127" s="1" t="s">
        <v>35</v>
      </c>
      <c r="E127">
        <v>57.971333299999998</v>
      </c>
      <c r="F127">
        <v>126.78066699999999</v>
      </c>
      <c r="G127">
        <v>111.422</v>
      </c>
      <c r="H127">
        <v>146.71366699999999</v>
      </c>
      <c r="I127" s="2" t="s">
        <v>19</v>
      </c>
    </row>
    <row r="128" spans="1:9" x14ac:dyDescent="0.3">
      <c r="A128" t="s">
        <v>37</v>
      </c>
      <c r="B128" s="1" t="s">
        <v>35</v>
      </c>
      <c r="E128">
        <v>66.664000000000001</v>
      </c>
      <c r="F128">
        <v>179.14099999999999</v>
      </c>
      <c r="G128">
        <v>117.860333</v>
      </c>
      <c r="H128">
        <v>105.026</v>
      </c>
      <c r="I128" s="2" t="s">
        <v>19</v>
      </c>
    </row>
    <row r="130" spans="1:9" x14ac:dyDescent="0.3">
      <c r="A130" t="s">
        <v>38</v>
      </c>
      <c r="B130" s="1" t="s">
        <v>35</v>
      </c>
      <c r="E130">
        <v>84.129000000000005</v>
      </c>
      <c r="F130">
        <v>83.999333300000004</v>
      </c>
      <c r="G130">
        <v>79.527666699999997</v>
      </c>
      <c r="H130" s="2" t="s">
        <v>19</v>
      </c>
      <c r="I130" s="2" t="s">
        <v>19</v>
      </c>
    </row>
    <row r="131" spans="1:9" x14ac:dyDescent="0.3">
      <c r="A131" t="s">
        <v>38</v>
      </c>
      <c r="B131" s="1" t="s">
        <v>35</v>
      </c>
      <c r="E131">
        <v>81.534000000000006</v>
      </c>
      <c r="F131">
        <v>79.188000000000002</v>
      </c>
      <c r="G131">
        <v>102.934667</v>
      </c>
      <c r="H131" s="2" t="s">
        <v>19</v>
      </c>
      <c r="I131" s="2" t="s">
        <v>19</v>
      </c>
    </row>
    <row r="132" spans="1:9" x14ac:dyDescent="0.3">
      <c r="A132" t="s">
        <v>38</v>
      </c>
      <c r="B132" s="1" t="s">
        <v>35</v>
      </c>
      <c r="E132">
        <v>87.775666700000002</v>
      </c>
      <c r="F132">
        <v>93.003333299999994</v>
      </c>
      <c r="G132">
        <v>94.391000000000005</v>
      </c>
      <c r="H132" s="2" t="s">
        <v>19</v>
      </c>
      <c r="I132" s="2" t="s">
        <v>19</v>
      </c>
    </row>
    <row r="133" spans="1:9" x14ac:dyDescent="0.3">
      <c r="A133" t="s">
        <v>38</v>
      </c>
      <c r="B133" s="1" t="s">
        <v>35</v>
      </c>
      <c r="E133">
        <v>59.295999999999999</v>
      </c>
      <c r="F133">
        <v>87.2813333</v>
      </c>
      <c r="G133">
        <v>85.850333300000003</v>
      </c>
      <c r="H133" s="2" t="s">
        <v>19</v>
      </c>
      <c r="I133" s="2" t="s">
        <v>19</v>
      </c>
    </row>
    <row r="134" spans="1:9" x14ac:dyDescent="0.3">
      <c r="A134" t="s">
        <v>38</v>
      </c>
      <c r="B134" s="1" t="s">
        <v>35</v>
      </c>
      <c r="E134">
        <v>61.286333300000003</v>
      </c>
      <c r="F134">
        <v>101.084</v>
      </c>
      <c r="G134">
        <v>81.991</v>
      </c>
      <c r="H134" s="2" t="s">
        <v>19</v>
      </c>
      <c r="I134" s="2" t="s">
        <v>19</v>
      </c>
    </row>
    <row r="136" spans="1:9" x14ac:dyDescent="0.3">
      <c r="A136" t="s">
        <v>39</v>
      </c>
      <c r="B136" s="1" t="s">
        <v>35</v>
      </c>
      <c r="E136">
        <v>75.745333299999999</v>
      </c>
      <c r="F136">
        <v>60.866666700000003</v>
      </c>
      <c r="G136" s="2" t="s">
        <v>19</v>
      </c>
      <c r="H136">
        <v>134.27766700000001</v>
      </c>
      <c r="I136">
        <v>130.625</v>
      </c>
    </row>
    <row r="137" spans="1:9" x14ac:dyDescent="0.3">
      <c r="A137" t="s">
        <v>39</v>
      </c>
      <c r="B137" s="1" t="s">
        <v>35</v>
      </c>
      <c r="E137">
        <v>79.881333299999994</v>
      </c>
      <c r="F137">
        <v>113.154</v>
      </c>
      <c r="G137" s="2" t="s">
        <v>19</v>
      </c>
      <c r="H137">
        <v>147.994</v>
      </c>
      <c r="I137">
        <v>155.896333</v>
      </c>
    </row>
    <row r="138" spans="1:9" x14ac:dyDescent="0.3">
      <c r="A138" t="s">
        <v>39</v>
      </c>
      <c r="B138" s="1" t="s">
        <v>35</v>
      </c>
      <c r="E138">
        <v>110.434667</v>
      </c>
      <c r="F138">
        <v>72.466333300000002</v>
      </c>
      <c r="G138" s="2" t="s">
        <v>19</v>
      </c>
      <c r="H138">
        <v>148.053</v>
      </c>
      <c r="I138">
        <v>135.413667</v>
      </c>
    </row>
    <row r="139" spans="1:9" x14ac:dyDescent="0.3">
      <c r="A139" t="s">
        <v>39</v>
      </c>
      <c r="B139" s="1" t="s">
        <v>35</v>
      </c>
      <c r="E139">
        <v>81.935000000000002</v>
      </c>
      <c r="F139">
        <v>88.192666700000004</v>
      </c>
      <c r="G139" s="2" t="s">
        <v>19</v>
      </c>
      <c r="H139">
        <v>142.301333</v>
      </c>
      <c r="I139">
        <v>143.48733300000001</v>
      </c>
    </row>
    <row r="140" spans="1:9" x14ac:dyDescent="0.3">
      <c r="A140" t="s">
        <v>39</v>
      </c>
      <c r="B140" s="1" t="s">
        <v>35</v>
      </c>
      <c r="E140">
        <v>79.667333299999996</v>
      </c>
      <c r="F140">
        <v>92.616666699999996</v>
      </c>
      <c r="G140" s="2" t="s">
        <v>19</v>
      </c>
      <c r="H140">
        <v>122.42833299999999</v>
      </c>
      <c r="I140">
        <v>148.95500000000001</v>
      </c>
    </row>
    <row r="142" spans="1:9" x14ac:dyDescent="0.3">
      <c r="A142" t="s">
        <v>40</v>
      </c>
      <c r="B142" s="1" t="s">
        <v>35</v>
      </c>
      <c r="E142">
        <v>67.018666699999997</v>
      </c>
      <c r="F142">
        <v>100.085667</v>
      </c>
      <c r="G142">
        <v>114.379667</v>
      </c>
      <c r="H142" s="2" t="s">
        <v>19</v>
      </c>
      <c r="I142">
        <v>123.395667</v>
      </c>
    </row>
    <row r="143" spans="1:9" x14ac:dyDescent="0.3">
      <c r="A143" t="s">
        <v>40</v>
      </c>
      <c r="B143" s="1" t="s">
        <v>35</v>
      </c>
      <c r="E143">
        <v>55.408666699999998</v>
      </c>
      <c r="F143">
        <v>99.373000000000005</v>
      </c>
      <c r="G143">
        <v>98.307000000000002</v>
      </c>
      <c r="H143" s="2" t="s">
        <v>19</v>
      </c>
      <c r="I143">
        <v>146.78666699999999</v>
      </c>
    </row>
    <row r="144" spans="1:9" x14ac:dyDescent="0.3">
      <c r="A144" t="s">
        <v>40</v>
      </c>
      <c r="B144" s="1" t="s">
        <v>35</v>
      </c>
      <c r="E144">
        <v>55.96</v>
      </c>
      <c r="F144">
        <v>79.069666699999999</v>
      </c>
      <c r="G144">
        <v>110.681667</v>
      </c>
      <c r="H144" s="2" t="s">
        <v>19</v>
      </c>
      <c r="I144">
        <v>174.48133300000001</v>
      </c>
    </row>
    <row r="145" spans="1:9" x14ac:dyDescent="0.3">
      <c r="A145" t="s">
        <v>40</v>
      </c>
      <c r="B145" s="1" t="s">
        <v>35</v>
      </c>
      <c r="E145">
        <v>77.086333300000007</v>
      </c>
      <c r="F145">
        <v>94.531999999999996</v>
      </c>
      <c r="G145">
        <v>93.168000000000006</v>
      </c>
      <c r="H145" s="2" t="s">
        <v>19</v>
      </c>
      <c r="I145">
        <v>164.21299999999999</v>
      </c>
    </row>
    <row r="146" spans="1:9" x14ac:dyDescent="0.3">
      <c r="A146" t="s">
        <v>40</v>
      </c>
      <c r="B146" s="1" t="s">
        <v>35</v>
      </c>
      <c r="E146">
        <v>52.492333299999999</v>
      </c>
      <c r="F146">
        <v>95.055999999999997</v>
      </c>
      <c r="G146">
        <v>83.748333299999999</v>
      </c>
      <c r="H146" s="2" t="s">
        <v>19</v>
      </c>
      <c r="I146">
        <v>98.613333299999994</v>
      </c>
    </row>
    <row r="148" spans="1:9" x14ac:dyDescent="0.3">
      <c r="A148" t="s">
        <v>41</v>
      </c>
      <c r="B148" s="1" t="s">
        <v>35</v>
      </c>
      <c r="E148">
        <v>71.484666700000005</v>
      </c>
      <c r="F148">
        <v>120.86066700000001</v>
      </c>
      <c r="G148">
        <v>179.087333</v>
      </c>
      <c r="H148">
        <v>121.162667</v>
      </c>
      <c r="I148">
        <v>204.756</v>
      </c>
    </row>
    <row r="149" spans="1:9" x14ac:dyDescent="0.3">
      <c r="A149" t="s">
        <v>41</v>
      </c>
      <c r="B149" s="1" t="s">
        <v>35</v>
      </c>
      <c r="E149">
        <v>70.522000000000006</v>
      </c>
      <c r="F149">
        <v>151.30699999999999</v>
      </c>
      <c r="G149">
        <v>185.289333</v>
      </c>
      <c r="H149">
        <v>148.86666700000001</v>
      </c>
      <c r="I149">
        <v>174.669667</v>
      </c>
    </row>
    <row r="150" spans="1:9" x14ac:dyDescent="0.3">
      <c r="A150" t="s">
        <v>41</v>
      </c>
      <c r="B150" s="1" t="s">
        <v>35</v>
      </c>
      <c r="E150">
        <v>117.46933300000001</v>
      </c>
      <c r="F150">
        <v>121.666667</v>
      </c>
      <c r="G150">
        <v>171.73566700000001</v>
      </c>
      <c r="H150">
        <v>142.59800000000001</v>
      </c>
      <c r="I150">
        <v>204.68899999999999</v>
      </c>
    </row>
    <row r="151" spans="1:9" x14ac:dyDescent="0.3">
      <c r="A151" t="s">
        <v>41</v>
      </c>
      <c r="B151" s="1" t="s">
        <v>35</v>
      </c>
      <c r="E151">
        <v>86.193666699999994</v>
      </c>
      <c r="F151">
        <v>104.011667</v>
      </c>
      <c r="G151">
        <v>160.75966700000001</v>
      </c>
      <c r="H151">
        <v>158.42766700000001</v>
      </c>
      <c r="I151">
        <v>198.365667</v>
      </c>
    </row>
    <row r="152" spans="1:9" x14ac:dyDescent="0.3">
      <c r="A152" t="s">
        <v>41</v>
      </c>
      <c r="B152" s="1" t="s">
        <v>35</v>
      </c>
      <c r="E152">
        <v>70.289000000000001</v>
      </c>
      <c r="F152">
        <v>122.040667</v>
      </c>
      <c r="G152">
        <v>165.40899999999999</v>
      </c>
      <c r="H152">
        <v>144.46433300000001</v>
      </c>
      <c r="I152">
        <v>197.54166699999999</v>
      </c>
    </row>
    <row r="154" spans="1:9" x14ac:dyDescent="0.3">
      <c r="A154" t="s">
        <v>42</v>
      </c>
      <c r="B154" s="1" t="s">
        <v>35</v>
      </c>
      <c r="E154">
        <v>93.305333300000001</v>
      </c>
      <c r="F154">
        <v>109.57166700000001</v>
      </c>
      <c r="G154">
        <v>141.53100000000001</v>
      </c>
      <c r="H154">
        <v>185.77</v>
      </c>
      <c r="I154">
        <v>211.18866700000001</v>
      </c>
    </row>
    <row r="155" spans="1:9" x14ac:dyDescent="0.3">
      <c r="A155" t="s">
        <v>42</v>
      </c>
      <c r="B155" s="1" t="s">
        <v>35</v>
      </c>
      <c r="E155">
        <v>114.885333</v>
      </c>
      <c r="F155">
        <v>105.628</v>
      </c>
      <c r="G155">
        <v>138.16766699999999</v>
      </c>
      <c r="H155">
        <v>171.61099999999999</v>
      </c>
      <c r="I155">
        <v>174.477667</v>
      </c>
    </row>
    <row r="156" spans="1:9" x14ac:dyDescent="0.3">
      <c r="A156" t="s">
        <v>42</v>
      </c>
      <c r="B156" s="1" t="s">
        <v>35</v>
      </c>
      <c r="E156">
        <v>86.069666699999999</v>
      </c>
      <c r="F156">
        <v>86.030666699999998</v>
      </c>
      <c r="G156">
        <v>146.834667</v>
      </c>
      <c r="H156">
        <v>119.66166699999999</v>
      </c>
      <c r="I156">
        <v>164.535</v>
      </c>
    </row>
    <row r="157" spans="1:9" x14ac:dyDescent="0.3">
      <c r="A157" t="s">
        <v>42</v>
      </c>
      <c r="B157" s="1" t="s">
        <v>35</v>
      </c>
      <c r="E157">
        <v>71.868666700000006</v>
      </c>
      <c r="F157">
        <v>92.731666700000005</v>
      </c>
      <c r="G157">
        <v>125.064333</v>
      </c>
      <c r="H157">
        <v>190.966667</v>
      </c>
      <c r="I157">
        <v>163.61866699999999</v>
      </c>
    </row>
    <row r="158" spans="1:9" x14ac:dyDescent="0.3">
      <c r="A158" t="s">
        <v>42</v>
      </c>
      <c r="B158" s="1" t="s">
        <v>35</v>
      </c>
      <c r="E158">
        <v>68.941333299999997</v>
      </c>
      <c r="F158">
        <v>93.085999999999999</v>
      </c>
      <c r="G158">
        <v>177.401667</v>
      </c>
      <c r="H158">
        <v>191.738</v>
      </c>
      <c r="I158">
        <v>172.68866700000001</v>
      </c>
    </row>
    <row r="1048576" spans="2:2" x14ac:dyDescent="0.3">
      <c r="B1048576" s="1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46773-BD9E-C44E-B53D-BA15A5B629A8}">
  <dimension ref="A1:E39"/>
  <sheetViews>
    <sheetView workbookViewId="0">
      <selection activeCell="O15" sqref="O15"/>
    </sheetView>
  </sheetViews>
  <sheetFormatPr defaultColWidth="11" defaultRowHeight="15.6" x14ac:dyDescent="0.3"/>
  <sheetData>
    <row r="1" spans="2:5" x14ac:dyDescent="0.3">
      <c r="B1" s="1" t="s">
        <v>7</v>
      </c>
      <c r="C1" s="1" t="s">
        <v>58</v>
      </c>
      <c r="D1" s="1" t="s">
        <v>59</v>
      </c>
      <c r="E1" s="1" t="s">
        <v>60</v>
      </c>
    </row>
    <row r="2" spans="2:5" x14ac:dyDescent="0.3">
      <c r="B2">
        <v>30.53</v>
      </c>
      <c r="C2">
        <v>43.74</v>
      </c>
      <c r="D2">
        <v>69.37</v>
      </c>
      <c r="E2">
        <v>21.25</v>
      </c>
    </row>
    <row r="3" spans="2:5" x14ac:dyDescent="0.3">
      <c r="B3">
        <v>40.83</v>
      </c>
      <c r="C3">
        <v>42.69</v>
      </c>
      <c r="D3">
        <v>24.61</v>
      </c>
      <c r="E3">
        <v>10.62</v>
      </c>
    </row>
    <row r="4" spans="2:5" x14ac:dyDescent="0.3">
      <c r="B4">
        <v>30.18</v>
      </c>
      <c r="C4">
        <v>32.04</v>
      </c>
      <c r="D4">
        <v>59</v>
      </c>
      <c r="E4">
        <v>15.14</v>
      </c>
    </row>
    <row r="5" spans="2:5" x14ac:dyDescent="0.3">
      <c r="B5">
        <v>56.35</v>
      </c>
      <c r="C5">
        <v>56.97</v>
      </c>
      <c r="D5">
        <v>24.88</v>
      </c>
      <c r="E5">
        <v>17.57</v>
      </c>
    </row>
    <row r="6" spans="2:5" x14ac:dyDescent="0.3">
      <c r="B6">
        <v>46.42</v>
      </c>
      <c r="C6">
        <v>39.090000000000003</v>
      </c>
      <c r="D6">
        <v>50.66</v>
      </c>
      <c r="E6">
        <v>33.22</v>
      </c>
    </row>
    <row r="7" spans="2:5" x14ac:dyDescent="0.3">
      <c r="B7">
        <v>26.91</v>
      </c>
      <c r="C7">
        <v>49.91</v>
      </c>
      <c r="D7">
        <v>35.15</v>
      </c>
      <c r="E7">
        <v>51.4</v>
      </c>
    </row>
    <row r="8" spans="2:5" x14ac:dyDescent="0.3">
      <c r="B8">
        <v>37.89</v>
      </c>
      <c r="C8">
        <v>52.08</v>
      </c>
      <c r="D8">
        <v>35.5</v>
      </c>
      <c r="E8">
        <v>30.57</v>
      </c>
    </row>
    <row r="9" spans="2:5" x14ac:dyDescent="0.3">
      <c r="B9">
        <v>27.82</v>
      </c>
      <c r="C9">
        <v>35.42</v>
      </c>
      <c r="D9">
        <v>39.15</v>
      </c>
      <c r="E9">
        <v>44.11</v>
      </c>
    </row>
    <row r="10" spans="2:5" x14ac:dyDescent="0.3">
      <c r="B10">
        <v>30.76</v>
      </c>
      <c r="C10">
        <v>75.14</v>
      </c>
      <c r="D10">
        <v>43.88</v>
      </c>
      <c r="E10">
        <v>25.3</v>
      </c>
    </row>
    <row r="11" spans="2:5" x14ac:dyDescent="0.3">
      <c r="B11">
        <v>21.9</v>
      </c>
      <c r="C11">
        <v>37.53</v>
      </c>
      <c r="D11">
        <v>54.09</v>
      </c>
      <c r="E11">
        <v>19.559999999999999</v>
      </c>
    </row>
    <row r="12" spans="2:5" x14ac:dyDescent="0.3">
      <c r="B12">
        <v>70</v>
      </c>
      <c r="C12">
        <v>27.88</v>
      </c>
      <c r="D12">
        <v>34.409999999999997</v>
      </c>
      <c r="E12">
        <v>36.46</v>
      </c>
    </row>
    <row r="13" spans="2:5" x14ac:dyDescent="0.3">
      <c r="B13">
        <v>61.37</v>
      </c>
      <c r="C13">
        <v>29.75</v>
      </c>
      <c r="D13">
        <v>25.26</v>
      </c>
      <c r="E13">
        <v>27.37</v>
      </c>
    </row>
    <row r="14" spans="2:5" x14ac:dyDescent="0.3">
      <c r="B14">
        <v>53.44</v>
      </c>
      <c r="C14">
        <v>24.4</v>
      </c>
      <c r="D14">
        <v>22.78</v>
      </c>
      <c r="E14">
        <v>23.38</v>
      </c>
    </row>
    <row r="15" spans="2:5" x14ac:dyDescent="0.3">
      <c r="B15">
        <v>70.650000000000006</v>
      </c>
      <c r="C15">
        <v>55.73</v>
      </c>
      <c r="D15">
        <v>26.37</v>
      </c>
      <c r="E15">
        <v>48.88</v>
      </c>
    </row>
    <row r="16" spans="2:5" x14ac:dyDescent="0.3">
      <c r="B16">
        <v>45.75</v>
      </c>
      <c r="C16">
        <v>40.380000000000003</v>
      </c>
      <c r="D16">
        <v>55.07</v>
      </c>
      <c r="E16">
        <v>63.93</v>
      </c>
    </row>
    <row r="17" spans="1:5" x14ac:dyDescent="0.3">
      <c r="B17">
        <v>61.73</v>
      </c>
      <c r="C17">
        <v>40.950000000000003</v>
      </c>
      <c r="D17" s="2"/>
      <c r="E17">
        <v>53.56</v>
      </c>
    </row>
    <row r="18" spans="1:5" x14ac:dyDescent="0.3">
      <c r="B18">
        <v>26.65</v>
      </c>
      <c r="C18">
        <v>21.97</v>
      </c>
      <c r="E18">
        <v>51.62</v>
      </c>
    </row>
    <row r="19" spans="1:5" x14ac:dyDescent="0.3">
      <c r="B19">
        <v>31.72</v>
      </c>
      <c r="C19">
        <v>31.12</v>
      </c>
      <c r="E19">
        <v>23.06</v>
      </c>
    </row>
    <row r="20" spans="1:5" x14ac:dyDescent="0.3">
      <c r="B20">
        <v>61.04</v>
      </c>
      <c r="E20">
        <v>72.12</v>
      </c>
    </row>
    <row r="21" spans="1:5" x14ac:dyDescent="0.3">
      <c r="B21">
        <v>54.06</v>
      </c>
      <c r="C21" s="2"/>
      <c r="D21" s="2"/>
      <c r="E21">
        <v>21.79</v>
      </c>
    </row>
    <row r="22" spans="1:5" x14ac:dyDescent="0.3">
      <c r="B22">
        <v>19.89</v>
      </c>
      <c r="C22" s="2"/>
      <c r="D22" s="2"/>
      <c r="E22">
        <v>24.89</v>
      </c>
    </row>
    <row r="23" spans="1:5" x14ac:dyDescent="0.3">
      <c r="B23">
        <v>33.4</v>
      </c>
      <c r="C23" s="2"/>
      <c r="D23" s="2"/>
      <c r="E23">
        <v>17.78</v>
      </c>
    </row>
    <row r="24" spans="1:5" x14ac:dyDescent="0.3">
      <c r="B24">
        <v>31.38</v>
      </c>
      <c r="D24" s="2"/>
      <c r="E24">
        <v>11.32</v>
      </c>
    </row>
    <row r="25" spans="1:5" x14ac:dyDescent="0.3">
      <c r="B25">
        <v>16.62</v>
      </c>
      <c r="D25" s="2"/>
      <c r="E25">
        <v>13.65</v>
      </c>
    </row>
    <row r="26" spans="1:5" x14ac:dyDescent="0.3">
      <c r="B26">
        <v>18.510000000000002</v>
      </c>
    </row>
    <row r="27" spans="1:5" x14ac:dyDescent="0.3">
      <c r="D27" s="2"/>
    </row>
    <row r="28" spans="1:5" x14ac:dyDescent="0.3">
      <c r="D28" s="2"/>
    </row>
    <row r="29" spans="1:5" x14ac:dyDescent="0.3">
      <c r="A29" s="4" t="s">
        <v>49</v>
      </c>
      <c r="B29">
        <f>MIN(B2:B26)</f>
        <v>16.62</v>
      </c>
      <c r="C29">
        <f>MIN(C2:C19)</f>
        <v>21.97</v>
      </c>
      <c r="D29">
        <f>MIN(D2:D16)</f>
        <v>22.78</v>
      </c>
      <c r="E29">
        <f>MIN(E2:E25)</f>
        <v>10.62</v>
      </c>
    </row>
    <row r="30" spans="1:5" x14ac:dyDescent="0.3">
      <c r="A30" s="4" t="s">
        <v>50</v>
      </c>
      <c r="B30">
        <f>_xlfn.QUARTILE.INC(B2:B26,1)</f>
        <v>27.82</v>
      </c>
      <c r="C30">
        <f>_xlfn.QUARTILE.INC(C2:C19,1)</f>
        <v>31.35</v>
      </c>
      <c r="D30">
        <f>_xlfn.QUARTILE.INC(D2:D16,1)</f>
        <v>25.815000000000001</v>
      </c>
      <c r="E30">
        <f>_xlfn.QUARTILE.INC(E2:E25,1)</f>
        <v>19.114999999999998</v>
      </c>
    </row>
    <row r="31" spans="1:5" x14ac:dyDescent="0.3">
      <c r="A31" s="4" t="s">
        <v>51</v>
      </c>
      <c r="B31">
        <f>MEDIAN(B2:B26)</f>
        <v>33.4</v>
      </c>
      <c r="C31">
        <f>MEDIAN(C2:C19)</f>
        <v>39.734999999999999</v>
      </c>
      <c r="D31">
        <f>MEDIAN(D2:D16)</f>
        <v>35.5</v>
      </c>
      <c r="E31">
        <f>MEDIAN(E2:E25)</f>
        <v>25.094999999999999</v>
      </c>
    </row>
    <row r="32" spans="1:5" x14ac:dyDescent="0.3">
      <c r="A32" s="4" t="s">
        <v>52</v>
      </c>
      <c r="B32">
        <f>_xlfn.QUARTILE.INC(B2:B26,3)</f>
        <v>54.06</v>
      </c>
      <c r="C32">
        <f>_xlfn.QUARTILE.INC(C2:C19,3)</f>
        <v>48.3675</v>
      </c>
      <c r="D32">
        <f>_xlfn.QUARTILE.INC(D2:D16,3)</f>
        <v>52.375</v>
      </c>
      <c r="E32">
        <f>_xlfn.QUARTILE.INC(E2:E25,3)</f>
        <v>45.302500000000002</v>
      </c>
    </row>
    <row r="33" spans="1:5" x14ac:dyDescent="0.3">
      <c r="A33" s="4" t="s">
        <v>53</v>
      </c>
      <c r="B33">
        <f>MAX(B2:B26)</f>
        <v>70.650000000000006</v>
      </c>
      <c r="C33">
        <f>MAX(C2:C19)</f>
        <v>75.14</v>
      </c>
      <c r="D33">
        <f>MAX(D2:D16)</f>
        <v>69.37</v>
      </c>
      <c r="E33">
        <f>MAX(E2:E25)</f>
        <v>72.12</v>
      </c>
    </row>
    <row r="35" spans="1:5" x14ac:dyDescent="0.3">
      <c r="A35" s="4" t="s">
        <v>54</v>
      </c>
      <c r="B35">
        <f>AVERAGE(B2:B26)</f>
        <v>40.231999999999999</v>
      </c>
      <c r="C35">
        <f>AVERAGE(C2:C19)</f>
        <v>40.93277777777778</v>
      </c>
      <c r="D35">
        <f>AVERAGE(D2:D16)</f>
        <v>40.011999999999993</v>
      </c>
      <c r="E35">
        <f>AVERAGE(E2:E25)</f>
        <v>31.606249999999992</v>
      </c>
    </row>
    <row r="36" spans="1:5" x14ac:dyDescent="0.3">
      <c r="A36" s="4" t="s">
        <v>55</v>
      </c>
      <c r="B36">
        <f>_xlfn.STDEV.S(B2:B26)</f>
        <v>16.62201251353159</v>
      </c>
      <c r="C36">
        <f>_xlfn.STDEV.S(C2:C19)</f>
        <v>13.30965231594128</v>
      </c>
      <c r="D36">
        <f>_xlfn.STDEV.S(D2:D16)</f>
        <v>14.684054130732624</v>
      </c>
      <c r="E36">
        <f>_xlfn.STDEV.S(E2:E25)</f>
        <v>17.280822698939257</v>
      </c>
    </row>
    <row r="37" spans="1:5" x14ac:dyDescent="0.3">
      <c r="A37" s="4" t="s">
        <v>56</v>
      </c>
      <c r="B37">
        <f>STDEV(B2:B26)/SQRT(COUNT(B2:B26))</f>
        <v>3.324402502706318</v>
      </c>
      <c r="C37">
        <f>STDEV(C2:C19)/SQRT(COUNT(C2:C19))</f>
        <v>3.1371151359457725</v>
      </c>
      <c r="D37">
        <f>STDEV(D2:D16)/SQRT(COUNT(D2:D16))</f>
        <v>3.7914064735423785</v>
      </c>
      <c r="E37">
        <f>STDEV(E2:E25)/SQRT(COUNT(E2:E25))</f>
        <v>3.5274331623255359</v>
      </c>
    </row>
    <row r="39" spans="1:5" x14ac:dyDescent="0.3">
      <c r="A39" s="4" t="s">
        <v>57</v>
      </c>
      <c r="B39">
        <v>25</v>
      </c>
      <c r="C39">
        <v>18</v>
      </c>
      <c r="D39">
        <v>15</v>
      </c>
      <c r="E39">
        <v>24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8EA1C-589B-E64C-9E41-DC4606EBA916}">
  <dimension ref="A1:E47"/>
  <sheetViews>
    <sheetView workbookViewId="0">
      <selection activeCell="O19" sqref="O19"/>
    </sheetView>
  </sheetViews>
  <sheetFormatPr defaultColWidth="11" defaultRowHeight="15.6" x14ac:dyDescent="0.3"/>
  <sheetData>
    <row r="1" spans="2:5" x14ac:dyDescent="0.3">
      <c r="B1" s="1" t="s">
        <v>7</v>
      </c>
      <c r="C1" s="1" t="s">
        <v>58</v>
      </c>
      <c r="D1" s="1" t="s">
        <v>59</v>
      </c>
      <c r="E1" s="1" t="s">
        <v>60</v>
      </c>
    </row>
    <row r="2" spans="2:5" x14ac:dyDescent="0.3">
      <c r="B2">
        <v>51.78</v>
      </c>
      <c r="C2">
        <v>34.29</v>
      </c>
      <c r="D2">
        <v>40.47</v>
      </c>
      <c r="E2">
        <v>21.68</v>
      </c>
    </row>
    <row r="3" spans="2:5" x14ac:dyDescent="0.3">
      <c r="B3">
        <v>50.85</v>
      </c>
      <c r="C3">
        <v>22.38</v>
      </c>
      <c r="D3">
        <v>10.82</v>
      </c>
      <c r="E3">
        <v>9.59</v>
      </c>
    </row>
    <row r="4" spans="2:5" x14ac:dyDescent="0.3">
      <c r="B4">
        <v>13.52</v>
      </c>
      <c r="C4">
        <v>53.35</v>
      </c>
      <c r="D4">
        <v>20.9</v>
      </c>
      <c r="E4">
        <v>9.51</v>
      </c>
    </row>
    <row r="5" spans="2:5" x14ac:dyDescent="0.3">
      <c r="B5">
        <v>48.1</v>
      </c>
      <c r="C5">
        <v>47.37</v>
      </c>
      <c r="D5">
        <v>26.6</v>
      </c>
      <c r="E5">
        <v>27.5</v>
      </c>
    </row>
    <row r="6" spans="2:5" x14ac:dyDescent="0.3">
      <c r="B6">
        <v>35.31</v>
      </c>
      <c r="C6">
        <v>29.63</v>
      </c>
      <c r="D6">
        <v>29.61</v>
      </c>
      <c r="E6">
        <v>11.53</v>
      </c>
    </row>
    <row r="7" spans="2:5" x14ac:dyDescent="0.3">
      <c r="B7">
        <v>30.24</v>
      </c>
      <c r="C7">
        <v>45.67</v>
      </c>
      <c r="D7">
        <v>31.51</v>
      </c>
      <c r="E7">
        <v>11.03</v>
      </c>
    </row>
    <row r="8" spans="2:5" x14ac:dyDescent="0.3">
      <c r="B8">
        <v>47.89</v>
      </c>
      <c r="C8">
        <v>48.11</v>
      </c>
      <c r="D8">
        <v>22.48</v>
      </c>
      <c r="E8">
        <v>21.66</v>
      </c>
    </row>
    <row r="9" spans="2:5" x14ac:dyDescent="0.3">
      <c r="B9">
        <v>61.82</v>
      </c>
      <c r="C9">
        <v>55.25</v>
      </c>
      <c r="D9">
        <v>13.61</v>
      </c>
      <c r="E9">
        <v>38.65</v>
      </c>
    </row>
    <row r="10" spans="2:5" x14ac:dyDescent="0.3">
      <c r="B10">
        <v>35.68</v>
      </c>
      <c r="C10">
        <v>78.77</v>
      </c>
      <c r="D10">
        <v>9.32</v>
      </c>
      <c r="E10">
        <v>5.03</v>
      </c>
    </row>
    <row r="11" spans="2:5" x14ac:dyDescent="0.3">
      <c r="B11">
        <v>43.39</v>
      </c>
      <c r="C11">
        <v>60.32</v>
      </c>
      <c r="D11">
        <v>10.61</v>
      </c>
      <c r="E11">
        <v>21.45</v>
      </c>
    </row>
    <row r="12" spans="2:5" x14ac:dyDescent="0.3">
      <c r="B12">
        <v>40.29</v>
      </c>
      <c r="C12">
        <v>28</v>
      </c>
      <c r="D12">
        <v>27.73</v>
      </c>
      <c r="E12">
        <v>30.48</v>
      </c>
    </row>
    <row r="13" spans="2:5" x14ac:dyDescent="0.3">
      <c r="B13">
        <v>46.92</v>
      </c>
      <c r="C13">
        <v>30.14</v>
      </c>
      <c r="D13">
        <v>49.35</v>
      </c>
      <c r="E13">
        <v>9.68</v>
      </c>
    </row>
    <row r="14" spans="2:5" x14ac:dyDescent="0.3">
      <c r="B14">
        <v>38.85</v>
      </c>
      <c r="C14">
        <v>37.35</v>
      </c>
      <c r="D14">
        <v>40.520000000000003</v>
      </c>
      <c r="E14">
        <v>8.41</v>
      </c>
    </row>
    <row r="15" spans="2:5" x14ac:dyDescent="0.3">
      <c r="B15">
        <v>27.25</v>
      </c>
      <c r="C15">
        <v>41.69</v>
      </c>
      <c r="D15">
        <v>25.78</v>
      </c>
      <c r="E15">
        <v>10.25</v>
      </c>
    </row>
    <row r="16" spans="2:5" x14ac:dyDescent="0.3">
      <c r="B16">
        <v>25.43</v>
      </c>
      <c r="C16">
        <v>11.37</v>
      </c>
      <c r="D16">
        <v>28.43</v>
      </c>
      <c r="E16">
        <v>8.2100000000000009</v>
      </c>
    </row>
    <row r="17" spans="2:5" x14ac:dyDescent="0.3">
      <c r="B17">
        <v>52.85</v>
      </c>
      <c r="C17">
        <v>14.11</v>
      </c>
      <c r="D17">
        <v>27.05</v>
      </c>
      <c r="E17">
        <v>16.190000000000001</v>
      </c>
    </row>
    <row r="18" spans="2:5" x14ac:dyDescent="0.3">
      <c r="B18">
        <v>57.77</v>
      </c>
      <c r="C18">
        <v>30.54</v>
      </c>
      <c r="D18">
        <v>18.79</v>
      </c>
      <c r="E18">
        <v>21.41</v>
      </c>
    </row>
    <row r="19" spans="2:5" x14ac:dyDescent="0.3">
      <c r="B19">
        <v>41.53</v>
      </c>
      <c r="C19">
        <v>33.28</v>
      </c>
      <c r="D19">
        <v>16.62</v>
      </c>
      <c r="E19">
        <v>7.55</v>
      </c>
    </row>
    <row r="20" spans="2:5" x14ac:dyDescent="0.3">
      <c r="B20">
        <v>21.66</v>
      </c>
      <c r="C20">
        <v>9.3000000000000007</v>
      </c>
      <c r="D20">
        <v>17.96</v>
      </c>
      <c r="E20">
        <v>23.53</v>
      </c>
    </row>
    <row r="21" spans="2:5" x14ac:dyDescent="0.3">
      <c r="B21">
        <v>24.68</v>
      </c>
      <c r="C21">
        <v>49.18</v>
      </c>
      <c r="D21">
        <v>11.06</v>
      </c>
      <c r="E21">
        <v>18.190000000000001</v>
      </c>
    </row>
    <row r="22" spans="2:5" x14ac:dyDescent="0.3">
      <c r="B22">
        <v>89.93</v>
      </c>
      <c r="C22">
        <v>39.18</v>
      </c>
      <c r="D22">
        <v>31.7</v>
      </c>
      <c r="E22">
        <v>17.82</v>
      </c>
    </row>
    <row r="23" spans="2:5" x14ac:dyDescent="0.3">
      <c r="B23">
        <v>78.87</v>
      </c>
      <c r="C23">
        <v>69.66</v>
      </c>
      <c r="D23">
        <v>33.82</v>
      </c>
      <c r="E23">
        <v>29.04</v>
      </c>
    </row>
    <row r="24" spans="2:5" x14ac:dyDescent="0.3">
      <c r="B24">
        <v>73.05</v>
      </c>
      <c r="C24">
        <v>20.25</v>
      </c>
      <c r="D24">
        <v>21.91</v>
      </c>
      <c r="E24">
        <v>25.43</v>
      </c>
    </row>
    <row r="25" spans="2:5" x14ac:dyDescent="0.3">
      <c r="B25">
        <v>32.74</v>
      </c>
      <c r="C25">
        <v>25.02</v>
      </c>
      <c r="D25">
        <v>45.77</v>
      </c>
      <c r="E25">
        <v>24.67</v>
      </c>
    </row>
    <row r="26" spans="2:5" x14ac:dyDescent="0.3">
      <c r="B26">
        <v>34.950000000000003</v>
      </c>
      <c r="C26">
        <v>40.76</v>
      </c>
      <c r="D26">
        <v>64.02</v>
      </c>
      <c r="E26">
        <v>36.99</v>
      </c>
    </row>
    <row r="27" spans="2:5" x14ac:dyDescent="0.3">
      <c r="B27">
        <v>26.55</v>
      </c>
      <c r="C27">
        <v>28.46</v>
      </c>
      <c r="D27">
        <v>69.540000000000006</v>
      </c>
      <c r="E27">
        <v>50.04</v>
      </c>
    </row>
    <row r="28" spans="2:5" x14ac:dyDescent="0.3">
      <c r="B28">
        <v>29.92</v>
      </c>
      <c r="C28">
        <v>18.850000000000001</v>
      </c>
      <c r="D28">
        <v>52.82</v>
      </c>
      <c r="E28">
        <v>41.75</v>
      </c>
    </row>
    <row r="29" spans="2:5" x14ac:dyDescent="0.3">
      <c r="B29">
        <v>42.72</v>
      </c>
      <c r="C29">
        <v>11.63</v>
      </c>
      <c r="D29">
        <v>35.47</v>
      </c>
      <c r="E29">
        <v>35.729999999999997</v>
      </c>
    </row>
    <row r="30" spans="2:5" x14ac:dyDescent="0.3">
      <c r="B30">
        <v>23.1</v>
      </c>
      <c r="C30">
        <v>39.69</v>
      </c>
      <c r="E30">
        <v>8.6999999999999993</v>
      </c>
    </row>
    <row r="31" spans="2:5" x14ac:dyDescent="0.3">
      <c r="B31">
        <v>37.96</v>
      </c>
      <c r="C31">
        <v>16</v>
      </c>
      <c r="E31">
        <v>14.57</v>
      </c>
    </row>
    <row r="32" spans="2:5" x14ac:dyDescent="0.3">
      <c r="E32">
        <v>10.050000000000001</v>
      </c>
    </row>
    <row r="33" spans="1:5" x14ac:dyDescent="0.3">
      <c r="E33">
        <v>17.68</v>
      </c>
    </row>
    <row r="34" spans="1:5" x14ac:dyDescent="0.3">
      <c r="E34">
        <v>14.95</v>
      </c>
    </row>
    <row r="37" spans="1:5" x14ac:dyDescent="0.3">
      <c r="A37" s="4" t="s">
        <v>49</v>
      </c>
      <c r="B37">
        <f>MIN(B2:B31)</f>
        <v>13.52</v>
      </c>
      <c r="C37">
        <f>MIN(C2:C31)</f>
        <v>9.3000000000000007</v>
      </c>
      <c r="D37">
        <f>MIN(D2:D29)</f>
        <v>9.32</v>
      </c>
      <c r="E37">
        <f>MIN(E2:E34)</f>
        <v>5.03</v>
      </c>
    </row>
    <row r="38" spans="1:5" x14ac:dyDescent="0.3">
      <c r="A38" s="4" t="s">
        <v>50</v>
      </c>
      <c r="B38">
        <f>_xlfn.QUARTILE.INC(B2:B31,1)</f>
        <v>30</v>
      </c>
      <c r="C38">
        <f>_xlfn.QUARTILE.INC(C2:C31,1)</f>
        <v>23.04</v>
      </c>
      <c r="D38">
        <f>_xlfn.QUARTILE.INC(D2:D29,1)</f>
        <v>18.5825</v>
      </c>
      <c r="E38">
        <f>_xlfn.QUARTILE.INC(E2:E34,1)</f>
        <v>10.050000000000001</v>
      </c>
    </row>
    <row r="39" spans="1:5" x14ac:dyDescent="0.3">
      <c r="A39" s="4" t="s">
        <v>51</v>
      </c>
      <c r="B39">
        <f>MEDIAN(B2:B31)</f>
        <v>39.57</v>
      </c>
      <c r="C39">
        <f>MEDIAN(C2:C31)</f>
        <v>33.784999999999997</v>
      </c>
      <c r="D39">
        <f>MEDIAN(D2:D29)</f>
        <v>27.39</v>
      </c>
      <c r="E39">
        <f>MEDIAN(E2:E34)</f>
        <v>17.82</v>
      </c>
    </row>
    <row r="40" spans="1:5" x14ac:dyDescent="0.3">
      <c r="A40" s="4" t="s">
        <v>52</v>
      </c>
      <c r="B40">
        <f>_xlfn.QUARTILE.INC(B2:B31,3)</f>
        <v>50.162500000000001</v>
      </c>
      <c r="C40">
        <f>_xlfn.QUARTILE.INC(C2:C31,3)</f>
        <v>46.945</v>
      </c>
      <c r="D40">
        <f>_xlfn.QUARTILE.INC(D2:D29,3)</f>
        <v>36.72</v>
      </c>
      <c r="E40">
        <f>_xlfn.QUARTILE.INC(E2:E34,3)</f>
        <v>25.43</v>
      </c>
    </row>
    <row r="41" spans="1:5" x14ac:dyDescent="0.3">
      <c r="A41" s="4" t="s">
        <v>53</v>
      </c>
      <c r="B41">
        <f>MAX(B2:B31)</f>
        <v>89.93</v>
      </c>
      <c r="C41">
        <f>MAX(C2:C31)</f>
        <v>78.77</v>
      </c>
      <c r="D41">
        <f>MAX(D2:D29)</f>
        <v>69.540000000000006</v>
      </c>
      <c r="E41">
        <f>MAX(E2:E34)</f>
        <v>50.04</v>
      </c>
    </row>
    <row r="43" spans="1:5" x14ac:dyDescent="0.3">
      <c r="A43" s="4" t="s">
        <v>54</v>
      </c>
      <c r="B43">
        <f>AVERAGE(B2:B31)</f>
        <v>42.18666666666666</v>
      </c>
      <c r="C43">
        <f>AVERAGE(C2:C31)</f>
        <v>35.653333333333322</v>
      </c>
      <c r="D43">
        <f>AVERAGE(D2:D29)</f>
        <v>29.795357142857142</v>
      </c>
      <c r="E43">
        <f>AVERAGE(E2:E34)</f>
        <v>19.968181818181822</v>
      </c>
    </row>
    <row r="44" spans="1:5" x14ac:dyDescent="0.3">
      <c r="A44" s="4" t="s">
        <v>55</v>
      </c>
      <c r="B44">
        <f>_xlfn.STDEV.S(B2:B31)</f>
        <v>17.417912566117664</v>
      </c>
      <c r="C44">
        <f>_xlfn.STDEV.S(C2:C31)</f>
        <v>17.34258608034061</v>
      </c>
      <c r="D44">
        <f>_xlfn.STDEV.S(D2:D29)</f>
        <v>15.673289257970751</v>
      </c>
      <c r="E44">
        <f>_xlfn.STDEV.S(E2:E34)</f>
        <v>11.339627544188064</v>
      </c>
    </row>
    <row r="45" spans="1:5" x14ac:dyDescent="0.3">
      <c r="A45" s="4" t="s">
        <v>56</v>
      </c>
      <c r="B45">
        <f>STDEV(B2:B31)/SQRT(COUNT(B2:B31))</f>
        <v>3.1800612057051127</v>
      </c>
      <c r="C45">
        <f>STDEV(C2:C31)/SQRT(COUNT(C2:C31))</f>
        <v>3.166308533892551</v>
      </c>
      <c r="D45">
        <f>STDEV(D2:D29)/SQRT(COUNT(D2:D29))</f>
        <v>2.9619732573550484</v>
      </c>
      <c r="E45">
        <f>STDEV(E2:E34)/SQRT(COUNT(E2:E34))</f>
        <v>1.9739757823029245</v>
      </c>
    </row>
    <row r="47" spans="1:5" x14ac:dyDescent="0.3">
      <c r="A47" s="4" t="s">
        <v>57</v>
      </c>
      <c r="B47">
        <v>30</v>
      </c>
      <c r="C47">
        <v>30</v>
      </c>
      <c r="D47">
        <v>28</v>
      </c>
      <c r="E47">
        <v>33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CCAF4-DEEB-4240-A221-FBBB6441C4B3}">
  <dimension ref="A1:E44"/>
  <sheetViews>
    <sheetView workbookViewId="0">
      <selection activeCell="K23" sqref="K23"/>
    </sheetView>
  </sheetViews>
  <sheetFormatPr defaultColWidth="11" defaultRowHeight="15.6" x14ac:dyDescent="0.3"/>
  <sheetData>
    <row r="1" spans="2:5" x14ac:dyDescent="0.3">
      <c r="B1" s="1" t="s">
        <v>7</v>
      </c>
      <c r="C1" s="1" t="s">
        <v>58</v>
      </c>
      <c r="D1" s="1" t="s">
        <v>59</v>
      </c>
      <c r="E1" s="1" t="s">
        <v>60</v>
      </c>
    </row>
    <row r="2" spans="2:5" x14ac:dyDescent="0.3">
      <c r="B2">
        <v>57.24</v>
      </c>
      <c r="C2">
        <v>20.36</v>
      </c>
      <c r="D2">
        <v>27.36</v>
      </c>
      <c r="E2">
        <v>20.99</v>
      </c>
    </row>
    <row r="3" spans="2:5" x14ac:dyDescent="0.3">
      <c r="B3">
        <v>43.22</v>
      </c>
      <c r="C3">
        <v>17.45</v>
      </c>
      <c r="D3">
        <v>64.709999999999994</v>
      </c>
      <c r="E3">
        <v>29.55</v>
      </c>
    </row>
    <row r="4" spans="2:5" x14ac:dyDescent="0.3">
      <c r="B4">
        <v>45.97</v>
      </c>
      <c r="C4">
        <v>75.78</v>
      </c>
      <c r="D4">
        <v>57.87</v>
      </c>
      <c r="E4">
        <v>32.770000000000003</v>
      </c>
    </row>
    <row r="5" spans="2:5" x14ac:dyDescent="0.3">
      <c r="B5">
        <v>56.54</v>
      </c>
      <c r="C5">
        <v>48.54</v>
      </c>
      <c r="D5">
        <v>56.75</v>
      </c>
      <c r="E5">
        <v>17.36</v>
      </c>
    </row>
    <row r="6" spans="2:5" x14ac:dyDescent="0.3">
      <c r="B6">
        <v>83.33</v>
      </c>
      <c r="C6">
        <v>55.52</v>
      </c>
      <c r="D6">
        <v>64.03</v>
      </c>
      <c r="E6">
        <v>8.42</v>
      </c>
    </row>
    <row r="7" spans="2:5" x14ac:dyDescent="0.3">
      <c r="B7">
        <v>33.4</v>
      </c>
      <c r="C7">
        <v>29.33</v>
      </c>
      <c r="D7">
        <v>16.329999999999998</v>
      </c>
      <c r="E7">
        <v>15.68</v>
      </c>
    </row>
    <row r="8" spans="2:5" x14ac:dyDescent="0.3">
      <c r="B8">
        <v>34.229999999999997</v>
      </c>
      <c r="C8">
        <v>58.51</v>
      </c>
      <c r="D8">
        <v>15.45</v>
      </c>
      <c r="E8">
        <v>23.43</v>
      </c>
    </row>
    <row r="9" spans="2:5" x14ac:dyDescent="0.3">
      <c r="B9">
        <v>12.02</v>
      </c>
      <c r="C9">
        <v>52.43</v>
      </c>
      <c r="D9">
        <v>10.51</v>
      </c>
      <c r="E9">
        <v>15.99</v>
      </c>
    </row>
    <row r="10" spans="2:5" x14ac:dyDescent="0.3">
      <c r="B10">
        <v>37.64</v>
      </c>
      <c r="C10">
        <v>43.54</v>
      </c>
      <c r="D10">
        <v>49.83</v>
      </c>
      <c r="E10">
        <v>22.75</v>
      </c>
    </row>
    <row r="11" spans="2:5" x14ac:dyDescent="0.3">
      <c r="B11">
        <v>37.56</v>
      </c>
      <c r="C11">
        <v>46.65</v>
      </c>
      <c r="D11">
        <v>21.02</v>
      </c>
      <c r="E11">
        <v>27.62</v>
      </c>
    </row>
    <row r="12" spans="2:5" x14ac:dyDescent="0.3">
      <c r="B12">
        <v>52.4</v>
      </c>
      <c r="C12">
        <v>39.69</v>
      </c>
      <c r="D12">
        <v>28.46</v>
      </c>
      <c r="E12">
        <v>34.86</v>
      </c>
    </row>
    <row r="13" spans="2:5" x14ac:dyDescent="0.3">
      <c r="B13">
        <v>44.05</v>
      </c>
      <c r="C13">
        <v>53.19</v>
      </c>
      <c r="D13">
        <v>42.18</v>
      </c>
      <c r="E13">
        <v>33.33</v>
      </c>
    </row>
    <row r="14" spans="2:5" x14ac:dyDescent="0.3">
      <c r="B14">
        <v>37.57</v>
      </c>
      <c r="C14">
        <v>21.36</v>
      </c>
      <c r="D14">
        <v>25.33</v>
      </c>
      <c r="E14">
        <v>8.93</v>
      </c>
    </row>
    <row r="15" spans="2:5" x14ac:dyDescent="0.3">
      <c r="B15">
        <v>28.66</v>
      </c>
      <c r="C15">
        <v>33.08</v>
      </c>
      <c r="D15">
        <v>17.350000000000001</v>
      </c>
      <c r="E15">
        <v>37.479999999999997</v>
      </c>
    </row>
    <row r="16" spans="2:5" x14ac:dyDescent="0.3">
      <c r="B16">
        <v>31.26</v>
      </c>
      <c r="C16">
        <v>21.16</v>
      </c>
      <c r="D16">
        <v>7.01</v>
      </c>
      <c r="E16">
        <v>21.44</v>
      </c>
    </row>
    <row r="17" spans="2:5" x14ac:dyDescent="0.3">
      <c r="B17">
        <v>19.13</v>
      </c>
      <c r="C17">
        <v>28.13</v>
      </c>
      <c r="D17">
        <v>13.66</v>
      </c>
      <c r="E17">
        <v>47.32</v>
      </c>
    </row>
    <row r="18" spans="2:5" x14ac:dyDescent="0.3">
      <c r="B18">
        <v>34.159999999999997</v>
      </c>
      <c r="C18">
        <v>37.99</v>
      </c>
      <c r="D18">
        <v>19.649999999999999</v>
      </c>
      <c r="E18">
        <v>47.32</v>
      </c>
    </row>
    <row r="19" spans="2:5" x14ac:dyDescent="0.3">
      <c r="B19">
        <v>43.96</v>
      </c>
      <c r="C19">
        <v>35.549999999999997</v>
      </c>
      <c r="D19">
        <v>8.41</v>
      </c>
      <c r="E19">
        <v>46.81</v>
      </c>
    </row>
    <row r="20" spans="2:5" x14ac:dyDescent="0.3">
      <c r="B20">
        <v>10.050000000000001</v>
      </c>
      <c r="C20">
        <v>66.19</v>
      </c>
      <c r="D20">
        <v>13.34</v>
      </c>
      <c r="E20">
        <v>80.260000000000005</v>
      </c>
    </row>
    <row r="21" spans="2:5" x14ac:dyDescent="0.3">
      <c r="B21">
        <v>18.760000000000002</v>
      </c>
      <c r="C21">
        <v>30.93</v>
      </c>
      <c r="D21">
        <v>13.74</v>
      </c>
      <c r="E21">
        <v>78.349999999999994</v>
      </c>
    </row>
    <row r="22" spans="2:5" x14ac:dyDescent="0.3">
      <c r="B22">
        <v>19.91</v>
      </c>
      <c r="C22">
        <v>41.01</v>
      </c>
      <c r="D22">
        <v>68.48</v>
      </c>
      <c r="E22">
        <v>18.34</v>
      </c>
    </row>
    <row r="23" spans="2:5" x14ac:dyDescent="0.3">
      <c r="B23">
        <v>19.88</v>
      </c>
      <c r="C23">
        <v>26.82</v>
      </c>
      <c r="D23">
        <v>81.97</v>
      </c>
      <c r="E23">
        <v>31.96</v>
      </c>
    </row>
    <row r="24" spans="2:5" x14ac:dyDescent="0.3">
      <c r="B24">
        <v>23.25</v>
      </c>
      <c r="C24">
        <v>8.11</v>
      </c>
      <c r="D24">
        <v>85.09</v>
      </c>
      <c r="E24">
        <v>38.72</v>
      </c>
    </row>
    <row r="25" spans="2:5" x14ac:dyDescent="0.3">
      <c r="B25">
        <v>35.19</v>
      </c>
      <c r="C25">
        <v>9.8000000000000007</v>
      </c>
      <c r="D25">
        <v>76.91</v>
      </c>
      <c r="E25">
        <v>37.729999999999997</v>
      </c>
    </row>
    <row r="26" spans="2:5" x14ac:dyDescent="0.3">
      <c r="B26">
        <v>27.71</v>
      </c>
      <c r="C26">
        <v>3.09</v>
      </c>
      <c r="D26">
        <v>94.24</v>
      </c>
      <c r="E26">
        <v>24.41</v>
      </c>
    </row>
    <row r="27" spans="2:5" x14ac:dyDescent="0.3">
      <c r="B27">
        <v>39.08</v>
      </c>
      <c r="D27">
        <v>71.91</v>
      </c>
      <c r="E27">
        <v>39.619999999999997</v>
      </c>
    </row>
    <row r="28" spans="2:5" x14ac:dyDescent="0.3">
      <c r="B28">
        <v>26.38</v>
      </c>
      <c r="D28">
        <v>53.68</v>
      </c>
    </row>
    <row r="29" spans="2:5" x14ac:dyDescent="0.3">
      <c r="B29">
        <v>41</v>
      </c>
      <c r="D29">
        <v>80.989999999999995</v>
      </c>
    </row>
    <row r="30" spans="2:5" x14ac:dyDescent="0.3">
      <c r="B30">
        <v>50.79</v>
      </c>
      <c r="D30">
        <v>61.96</v>
      </c>
    </row>
    <row r="31" spans="2:5" x14ac:dyDescent="0.3">
      <c r="B31">
        <v>43.24</v>
      </c>
      <c r="D31">
        <v>77.8</v>
      </c>
    </row>
    <row r="34" spans="1:5" x14ac:dyDescent="0.3">
      <c r="A34" s="4" t="s">
        <v>49</v>
      </c>
      <c r="B34">
        <f>MIN(B2:B31)</f>
        <v>10.050000000000001</v>
      </c>
      <c r="C34">
        <f>MIN(C2:C26)</f>
        <v>3.09</v>
      </c>
      <c r="D34">
        <f t="shared" ref="D34" si="0">MIN(D2:D31)</f>
        <v>7.01</v>
      </c>
      <c r="E34">
        <f>MIN(E2:E27)</f>
        <v>8.42</v>
      </c>
    </row>
    <row r="35" spans="1:5" x14ac:dyDescent="0.3">
      <c r="A35" s="4" t="s">
        <v>50</v>
      </c>
      <c r="B35">
        <f>_xlfn.QUARTILE.INC(B2:B31,1)</f>
        <v>26.712499999999999</v>
      </c>
      <c r="C35">
        <f>_xlfn.QUARTILE.INC(C2:C26,1)</f>
        <v>21.36</v>
      </c>
      <c r="D35">
        <f t="shared" ref="D35" si="1">_xlfn.QUARTILE.INC(D2:D31,1)</f>
        <v>16.585000000000001</v>
      </c>
      <c r="E35">
        <f>_xlfn.QUARTILE.INC(E2:E27,1)</f>
        <v>21.102499999999999</v>
      </c>
    </row>
    <row r="36" spans="1:5" x14ac:dyDescent="0.3">
      <c r="A36" s="4" t="s">
        <v>51</v>
      </c>
      <c r="B36">
        <f>MEDIAN(B2:B31)</f>
        <v>36.375</v>
      </c>
      <c r="C36">
        <f>MEDIAN(C2:C26)</f>
        <v>35.549999999999997</v>
      </c>
      <c r="D36">
        <f t="shared" ref="D36" si="2">MEDIAN(D2:D31)</f>
        <v>46.004999999999995</v>
      </c>
      <c r="E36">
        <f>MEDIAN(E2:E27)</f>
        <v>30.755000000000003</v>
      </c>
    </row>
    <row r="37" spans="1:5" x14ac:dyDescent="0.3">
      <c r="A37" s="4" t="s">
        <v>52</v>
      </c>
      <c r="B37">
        <f>_xlfn.QUARTILE.INC(B2:B31,3)</f>
        <v>43.78</v>
      </c>
      <c r="C37">
        <f>_xlfn.QUARTILE.INC(C2:C26,3)</f>
        <v>48.54</v>
      </c>
      <c r="D37">
        <f t="shared" ref="D37" si="3">_xlfn.QUARTILE.INC(D2:D31,3)</f>
        <v>67.537499999999994</v>
      </c>
      <c r="E37">
        <f>_xlfn.QUARTILE.INC(E2:E27,3)</f>
        <v>38.472499999999997</v>
      </c>
    </row>
    <row r="38" spans="1:5" x14ac:dyDescent="0.3">
      <c r="A38" s="4" t="s">
        <v>53</v>
      </c>
      <c r="B38">
        <f>MAX(B2:B31)</f>
        <v>83.33</v>
      </c>
      <c r="C38">
        <f>MAX(C2:C26)</f>
        <v>75.78</v>
      </c>
      <c r="D38">
        <f t="shared" ref="D38" si="4">MAX(D2:D31)</f>
        <v>94.24</v>
      </c>
      <c r="E38">
        <f>MAX(E2:E27)</f>
        <v>80.260000000000005</v>
      </c>
    </row>
    <row r="40" spans="1:5" x14ac:dyDescent="0.3">
      <c r="A40" s="4" t="s">
        <v>54</v>
      </c>
      <c r="B40">
        <f>AVERAGE(B2:B31)</f>
        <v>36.252666666666663</v>
      </c>
      <c r="C40">
        <f>AVERAGE(C2:C26)</f>
        <v>36.168399999999998</v>
      </c>
      <c r="D40">
        <f t="shared" ref="D40" si="5">AVERAGE(D2:D31)</f>
        <v>44.200666666666663</v>
      </c>
      <c r="E40">
        <f>AVERAGE(E2:E27)</f>
        <v>32.363076923076932</v>
      </c>
    </row>
    <row r="41" spans="1:5" x14ac:dyDescent="0.3">
      <c r="A41" s="4" t="s">
        <v>55</v>
      </c>
      <c r="B41">
        <f>_xlfn.STDEV.S(B2:B31)</f>
        <v>15.240871984587191</v>
      </c>
      <c r="C41">
        <f>_xlfn.STDEV.S(C2:C26)</f>
        <v>18.385125935567228</v>
      </c>
      <c r="D41">
        <f t="shared" ref="D41" si="6">_xlfn.STDEV.S(D2:D31)</f>
        <v>28.208086995647587</v>
      </c>
      <c r="E41">
        <f>_xlfn.STDEV.S(E2:E27)</f>
        <v>17.69254956623962</v>
      </c>
    </row>
    <row r="42" spans="1:5" x14ac:dyDescent="0.3">
      <c r="A42" s="4" t="s">
        <v>56</v>
      </c>
      <c r="B42">
        <f>STDEV(B2:B31)/SQRT(COUNT(B2:B31))</f>
        <v>2.7825897940023108</v>
      </c>
      <c r="C42">
        <f>STDEV(C2:C26)/SQRT(COUNT(C2:C26))</f>
        <v>3.6770251871134456</v>
      </c>
      <c r="D42">
        <f t="shared" ref="D42" si="7">STDEV(D2:D31)/SQRT(COUNT(D2:D31))</f>
        <v>5.1500685171947715</v>
      </c>
      <c r="E42">
        <f>STDEV(E2:E27)/SQRT(COUNT(E2:E27))</f>
        <v>3.4697944416716688</v>
      </c>
    </row>
    <row r="44" spans="1:5" x14ac:dyDescent="0.3">
      <c r="A44" s="4" t="s">
        <v>57</v>
      </c>
      <c r="B44">
        <v>30</v>
      </c>
      <c r="C44">
        <v>25</v>
      </c>
      <c r="D44">
        <v>30</v>
      </c>
      <c r="E44">
        <v>26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957B8-BB94-6146-97F0-E41A0BB3240B}">
  <dimension ref="A1:E37"/>
  <sheetViews>
    <sheetView workbookViewId="0">
      <selection activeCell="O22" sqref="O22"/>
    </sheetView>
  </sheetViews>
  <sheetFormatPr defaultColWidth="11" defaultRowHeight="15.6" x14ac:dyDescent="0.3"/>
  <sheetData>
    <row r="1" spans="2:5" x14ac:dyDescent="0.3">
      <c r="B1" s="1" t="s">
        <v>7</v>
      </c>
      <c r="C1" s="1" t="s">
        <v>58</v>
      </c>
      <c r="D1" s="1" t="s">
        <v>59</v>
      </c>
      <c r="E1" s="1" t="s">
        <v>60</v>
      </c>
    </row>
    <row r="2" spans="2:5" x14ac:dyDescent="0.3">
      <c r="B2">
        <v>10.73</v>
      </c>
      <c r="C2">
        <v>83.01</v>
      </c>
      <c r="D2">
        <v>65.09</v>
      </c>
      <c r="E2">
        <v>45.45</v>
      </c>
    </row>
    <row r="3" spans="2:5" x14ac:dyDescent="0.3">
      <c r="B3">
        <v>15.23</v>
      </c>
      <c r="C3">
        <v>54.5</v>
      </c>
      <c r="D3">
        <v>43.3</v>
      </c>
      <c r="E3">
        <v>58</v>
      </c>
    </row>
    <row r="4" spans="2:5" x14ac:dyDescent="0.3">
      <c r="B4">
        <v>75.09</v>
      </c>
      <c r="C4">
        <v>49.77</v>
      </c>
      <c r="D4">
        <v>49.06</v>
      </c>
      <c r="E4">
        <v>58.35</v>
      </c>
    </row>
    <row r="5" spans="2:5" x14ac:dyDescent="0.3">
      <c r="B5">
        <v>26.34</v>
      </c>
      <c r="C5">
        <v>67.94</v>
      </c>
      <c r="D5">
        <v>43.59</v>
      </c>
      <c r="E5">
        <v>43.42</v>
      </c>
    </row>
    <row r="6" spans="2:5" x14ac:dyDescent="0.3">
      <c r="B6">
        <v>14.61</v>
      </c>
      <c r="C6">
        <v>93.21</v>
      </c>
      <c r="D6">
        <v>45.63</v>
      </c>
      <c r="E6">
        <v>34.44</v>
      </c>
    </row>
    <row r="7" spans="2:5" x14ac:dyDescent="0.3">
      <c r="B7">
        <v>17.78</v>
      </c>
      <c r="C7">
        <v>29.33</v>
      </c>
      <c r="D7">
        <v>35.4</v>
      </c>
      <c r="E7">
        <v>34.28</v>
      </c>
    </row>
    <row r="8" spans="2:5" x14ac:dyDescent="0.3">
      <c r="B8">
        <v>13.15</v>
      </c>
      <c r="C8">
        <v>54.89</v>
      </c>
      <c r="D8">
        <v>31.55</v>
      </c>
      <c r="E8">
        <v>35.729999999999997</v>
      </c>
    </row>
    <row r="9" spans="2:5" x14ac:dyDescent="0.3">
      <c r="B9">
        <v>46.89</v>
      </c>
      <c r="C9">
        <v>38.75</v>
      </c>
      <c r="D9">
        <v>18.399999999999999</v>
      </c>
      <c r="E9">
        <v>38.86</v>
      </c>
    </row>
    <row r="10" spans="2:5" x14ac:dyDescent="0.3">
      <c r="B10">
        <v>47.45</v>
      </c>
      <c r="C10">
        <v>31.4</v>
      </c>
      <c r="D10">
        <v>28.01</v>
      </c>
      <c r="E10">
        <v>15.65</v>
      </c>
    </row>
    <row r="11" spans="2:5" x14ac:dyDescent="0.3">
      <c r="B11">
        <v>39.07</v>
      </c>
      <c r="C11">
        <v>41.4</v>
      </c>
      <c r="D11">
        <v>30.3</v>
      </c>
      <c r="E11">
        <v>24.12</v>
      </c>
    </row>
    <row r="12" spans="2:5" x14ac:dyDescent="0.3">
      <c r="B12">
        <v>40</v>
      </c>
      <c r="C12">
        <v>48.44</v>
      </c>
      <c r="D12">
        <v>76.63</v>
      </c>
      <c r="E12">
        <v>35.479999999999997</v>
      </c>
    </row>
    <row r="13" spans="2:5" x14ac:dyDescent="0.3">
      <c r="B13">
        <v>43.47</v>
      </c>
      <c r="C13">
        <v>28.84</v>
      </c>
      <c r="D13">
        <v>75.44</v>
      </c>
      <c r="E13">
        <v>32.58</v>
      </c>
    </row>
    <row r="14" spans="2:5" x14ac:dyDescent="0.3">
      <c r="B14">
        <v>87.01</v>
      </c>
      <c r="C14">
        <v>28.92</v>
      </c>
      <c r="D14">
        <v>65.09</v>
      </c>
      <c r="E14">
        <v>25.08</v>
      </c>
    </row>
    <row r="15" spans="2:5" x14ac:dyDescent="0.3">
      <c r="B15">
        <v>82.17</v>
      </c>
      <c r="C15">
        <v>29.43</v>
      </c>
      <c r="D15">
        <v>24.92</v>
      </c>
      <c r="E15">
        <v>37.57</v>
      </c>
    </row>
    <row r="16" spans="2:5" x14ac:dyDescent="0.3">
      <c r="B16">
        <v>28.51</v>
      </c>
      <c r="C16">
        <v>38.200000000000003</v>
      </c>
      <c r="D16">
        <v>57.91</v>
      </c>
      <c r="E16">
        <v>22.88</v>
      </c>
    </row>
    <row r="17" spans="1:5" x14ac:dyDescent="0.3">
      <c r="B17">
        <v>39.51</v>
      </c>
      <c r="C17">
        <v>28.65</v>
      </c>
      <c r="D17" s="2"/>
      <c r="E17">
        <v>71.84</v>
      </c>
    </row>
    <row r="18" spans="1:5" x14ac:dyDescent="0.3">
      <c r="B18">
        <v>68.930000000000007</v>
      </c>
      <c r="C18">
        <v>4.9800000000000004</v>
      </c>
      <c r="D18" s="2"/>
      <c r="E18">
        <v>47.74</v>
      </c>
    </row>
    <row r="19" spans="1:5" x14ac:dyDescent="0.3">
      <c r="B19">
        <v>27.43</v>
      </c>
      <c r="C19">
        <v>6.31</v>
      </c>
      <c r="D19" s="2"/>
      <c r="E19">
        <v>64</v>
      </c>
    </row>
    <row r="20" spans="1:5" x14ac:dyDescent="0.3">
      <c r="B20">
        <v>22.25</v>
      </c>
      <c r="C20">
        <v>7.44</v>
      </c>
      <c r="E20">
        <v>13.17</v>
      </c>
    </row>
    <row r="21" spans="1:5" x14ac:dyDescent="0.3">
      <c r="B21">
        <v>30.75</v>
      </c>
      <c r="C21">
        <v>10.34</v>
      </c>
      <c r="E21">
        <v>43.08</v>
      </c>
    </row>
    <row r="22" spans="1:5" x14ac:dyDescent="0.3">
      <c r="B22">
        <v>40.450000000000003</v>
      </c>
      <c r="C22">
        <v>16.11</v>
      </c>
      <c r="E22">
        <v>47.41</v>
      </c>
    </row>
    <row r="23" spans="1:5" x14ac:dyDescent="0.3">
      <c r="B23">
        <v>34.590000000000003</v>
      </c>
      <c r="C23" s="2"/>
      <c r="E23">
        <v>30.49</v>
      </c>
    </row>
    <row r="24" spans="1:5" x14ac:dyDescent="0.3">
      <c r="C24" s="2"/>
      <c r="E24">
        <v>47.3</v>
      </c>
    </row>
    <row r="25" spans="1:5" x14ac:dyDescent="0.3">
      <c r="C25" s="2"/>
    </row>
    <row r="26" spans="1:5" x14ac:dyDescent="0.3">
      <c r="E26" s="2"/>
    </row>
    <row r="27" spans="1:5" x14ac:dyDescent="0.3">
      <c r="A27" s="4" t="s">
        <v>49</v>
      </c>
      <c r="B27">
        <f>MIN(B2:B23)</f>
        <v>10.73</v>
      </c>
      <c r="C27">
        <f>MIN(C2:C22)</f>
        <v>4.9800000000000004</v>
      </c>
      <c r="D27">
        <f>MIN(D2:D16)</f>
        <v>18.399999999999999</v>
      </c>
      <c r="E27">
        <f>MIN(E2:E24)</f>
        <v>13.17</v>
      </c>
    </row>
    <row r="28" spans="1:5" x14ac:dyDescent="0.3">
      <c r="A28" s="4" t="s">
        <v>50</v>
      </c>
      <c r="B28">
        <f>_xlfn.QUARTILE.INC(B2:B23,1)</f>
        <v>23.272500000000001</v>
      </c>
      <c r="C28">
        <f>_xlfn.QUARTILE.INC(C2:C22,1)</f>
        <v>28.65</v>
      </c>
      <c r="D28">
        <f>_xlfn.QUARTILE.INC(D2:D16,1)</f>
        <v>30.925000000000001</v>
      </c>
      <c r="E28">
        <f>_xlfn.QUARTILE.INC(E2:E24,1)</f>
        <v>31.534999999999997</v>
      </c>
    </row>
    <row r="29" spans="1:5" x14ac:dyDescent="0.3">
      <c r="A29" s="4" t="s">
        <v>51</v>
      </c>
      <c r="B29">
        <f>MEDIAN(B2:B23)</f>
        <v>36.83</v>
      </c>
      <c r="C29">
        <f>MEDIAN(C2:C22)</f>
        <v>31.4</v>
      </c>
      <c r="D29">
        <f>MEDIAN(D2:D16)</f>
        <v>43.59</v>
      </c>
      <c r="E29">
        <f>MEDIAN(E2:E24)</f>
        <v>37.57</v>
      </c>
    </row>
    <row r="30" spans="1:5" x14ac:dyDescent="0.3">
      <c r="A30" s="4" t="s">
        <v>52</v>
      </c>
      <c r="B30">
        <f>_xlfn.QUARTILE.INC(B2:B23,3)</f>
        <v>46.034999999999997</v>
      </c>
      <c r="C30">
        <f>_xlfn.QUARTILE.INC(C2:C22,3)</f>
        <v>49.77</v>
      </c>
      <c r="D30">
        <f>_xlfn.QUARTILE.INC(D2:D16,3)</f>
        <v>61.5</v>
      </c>
      <c r="E30">
        <f>_xlfn.QUARTILE.INC(E2:E24,3)</f>
        <v>47.354999999999997</v>
      </c>
    </row>
    <row r="31" spans="1:5" x14ac:dyDescent="0.3">
      <c r="A31" s="4" t="s">
        <v>53</v>
      </c>
      <c r="B31">
        <f>MAX(B2:B23)</f>
        <v>87.01</v>
      </c>
      <c r="C31">
        <f>MAX(C2:C22)</f>
        <v>93.21</v>
      </c>
      <c r="D31">
        <f>MAX(D2:D16)</f>
        <v>76.63</v>
      </c>
      <c r="E31">
        <f>MAX(E2:E24)</f>
        <v>71.84</v>
      </c>
    </row>
    <row r="33" spans="1:5" x14ac:dyDescent="0.3">
      <c r="A33" s="4" t="s">
        <v>54</v>
      </c>
      <c r="B33">
        <f>AVERAGE(B2:B23)</f>
        <v>38.700454545454541</v>
      </c>
      <c r="C33">
        <f>AVERAGE(C2:C22)</f>
        <v>37.70761904761904</v>
      </c>
      <c r="D33">
        <f>AVERAGE(D2:D16)</f>
        <v>46.021333333333331</v>
      </c>
      <c r="E33">
        <f>AVERAGE(E2:E24)</f>
        <v>39.431304347826092</v>
      </c>
    </row>
    <row r="34" spans="1:5" x14ac:dyDescent="0.3">
      <c r="A34" s="4" t="s">
        <v>55</v>
      </c>
      <c r="B34">
        <f>_xlfn.STDEV.S(B2:B23)</f>
        <v>22.223725519678897</v>
      </c>
      <c r="C34">
        <f>_xlfn.STDEV.S(C2:C22)</f>
        <v>23.983900622034334</v>
      </c>
      <c r="D34">
        <f>_xlfn.STDEV.S(D2:D16)</f>
        <v>18.507962713640964</v>
      </c>
      <c r="E34">
        <f>_xlfn.STDEV.S(E2:E24)</f>
        <v>14.767444939444518</v>
      </c>
    </row>
    <row r="35" spans="1:5" x14ac:dyDescent="0.3">
      <c r="A35" s="4" t="s">
        <v>56</v>
      </c>
      <c r="B35">
        <f>STDEV(B2:B23)/SQRT(COUNT(B2:B23))</f>
        <v>4.7381142008860015</v>
      </c>
      <c r="C35">
        <f>STDEV(C2:C22)/SQRT(COUNT(C2:C22))</f>
        <v>5.2337161933700376</v>
      </c>
      <c r="D35">
        <f>STDEV(D2:D16)/SQRT(COUNT(D2:D16))</f>
        <v>4.7787354241439521</v>
      </c>
      <c r="E35">
        <f>STDEV(E2:E24)/SQRT(COUNT(E2:E24))</f>
        <v>3.079225128668388</v>
      </c>
    </row>
    <row r="37" spans="1:5" x14ac:dyDescent="0.3">
      <c r="A37" s="4" t="s">
        <v>57</v>
      </c>
      <c r="B37">
        <v>22</v>
      </c>
      <c r="C37">
        <v>21</v>
      </c>
      <c r="D37">
        <v>15</v>
      </c>
      <c r="E37">
        <v>23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C51EA-4DBA-F34E-B1A0-E319D161BC2F}">
  <dimension ref="A1:E40"/>
  <sheetViews>
    <sheetView workbookViewId="0">
      <selection activeCell="N15" sqref="N15"/>
    </sheetView>
  </sheetViews>
  <sheetFormatPr defaultColWidth="11" defaultRowHeight="15.6" x14ac:dyDescent="0.3"/>
  <sheetData>
    <row r="1" spans="2:5" x14ac:dyDescent="0.3">
      <c r="B1" s="1" t="s">
        <v>7</v>
      </c>
      <c r="C1" s="1" t="s">
        <v>58</v>
      </c>
      <c r="D1" s="1" t="s">
        <v>59</v>
      </c>
      <c r="E1" s="1" t="s">
        <v>60</v>
      </c>
    </row>
    <row r="2" spans="2:5" x14ac:dyDescent="0.3">
      <c r="B2">
        <v>27.93</v>
      </c>
      <c r="C2">
        <v>32.56</v>
      </c>
      <c r="D2">
        <v>17.78</v>
      </c>
      <c r="E2">
        <v>19.78</v>
      </c>
    </row>
    <row r="3" spans="2:5" x14ac:dyDescent="0.3">
      <c r="B3">
        <v>35.880000000000003</v>
      </c>
      <c r="C3">
        <v>26.57</v>
      </c>
      <c r="D3">
        <v>45.27</v>
      </c>
      <c r="E3">
        <v>46.56</v>
      </c>
    </row>
    <row r="4" spans="2:5" x14ac:dyDescent="0.3">
      <c r="B4">
        <v>22.64</v>
      </c>
      <c r="C4">
        <v>33.79</v>
      </c>
      <c r="D4">
        <v>33.32</v>
      </c>
      <c r="E4">
        <v>63.99</v>
      </c>
    </row>
    <row r="5" spans="2:5" x14ac:dyDescent="0.3">
      <c r="B5">
        <v>52.52</v>
      </c>
      <c r="C5">
        <v>52.68</v>
      </c>
      <c r="D5">
        <v>46.52</v>
      </c>
      <c r="E5">
        <v>57.45</v>
      </c>
    </row>
    <row r="6" spans="2:5" x14ac:dyDescent="0.3">
      <c r="B6">
        <v>44.25</v>
      </c>
      <c r="C6">
        <v>21.13</v>
      </c>
      <c r="D6">
        <v>95.24</v>
      </c>
      <c r="E6">
        <v>63.84</v>
      </c>
    </row>
    <row r="7" spans="2:5" x14ac:dyDescent="0.3">
      <c r="B7">
        <v>75.19</v>
      </c>
      <c r="C7">
        <v>48.56</v>
      </c>
      <c r="D7">
        <v>83.06</v>
      </c>
      <c r="E7">
        <v>41.01</v>
      </c>
    </row>
    <row r="8" spans="2:5" x14ac:dyDescent="0.3">
      <c r="B8">
        <v>55.91</v>
      </c>
      <c r="C8">
        <v>73.760000000000005</v>
      </c>
      <c r="D8">
        <v>48.12</v>
      </c>
      <c r="E8">
        <v>59.31</v>
      </c>
    </row>
    <row r="9" spans="2:5" x14ac:dyDescent="0.3">
      <c r="B9">
        <v>15.62</v>
      </c>
      <c r="C9">
        <v>43.38</v>
      </c>
      <c r="D9">
        <v>62.58</v>
      </c>
      <c r="E9">
        <v>39.909999999999997</v>
      </c>
    </row>
    <row r="10" spans="2:5" x14ac:dyDescent="0.3">
      <c r="B10">
        <v>46.23</v>
      </c>
      <c r="C10">
        <v>56.05</v>
      </c>
      <c r="D10">
        <v>23.66</v>
      </c>
      <c r="E10">
        <v>44.6</v>
      </c>
    </row>
    <row r="11" spans="2:5" x14ac:dyDescent="0.3">
      <c r="B11">
        <v>71.98</v>
      </c>
      <c r="C11">
        <v>72.87</v>
      </c>
      <c r="D11">
        <v>9.4600000000000009</v>
      </c>
      <c r="E11">
        <v>63.7</v>
      </c>
    </row>
    <row r="12" spans="2:5" x14ac:dyDescent="0.3">
      <c r="B12">
        <v>37.590000000000003</v>
      </c>
      <c r="C12">
        <v>43.12</v>
      </c>
      <c r="D12">
        <v>14.66</v>
      </c>
      <c r="E12">
        <v>42.68</v>
      </c>
    </row>
    <row r="13" spans="2:5" x14ac:dyDescent="0.3">
      <c r="B13">
        <v>24.42</v>
      </c>
      <c r="C13">
        <v>50.54</v>
      </c>
      <c r="D13">
        <v>7.85</v>
      </c>
      <c r="E13">
        <v>25.88</v>
      </c>
    </row>
    <row r="14" spans="2:5" x14ac:dyDescent="0.3">
      <c r="B14">
        <v>24.71</v>
      </c>
      <c r="C14">
        <v>25.65</v>
      </c>
      <c r="D14">
        <v>8.51</v>
      </c>
      <c r="E14">
        <v>82.23</v>
      </c>
    </row>
    <row r="15" spans="2:5" x14ac:dyDescent="0.3">
      <c r="B15">
        <v>32.79</v>
      </c>
      <c r="C15">
        <v>14.95</v>
      </c>
      <c r="D15">
        <v>14.86</v>
      </c>
      <c r="E15">
        <v>48.01</v>
      </c>
    </row>
    <row r="16" spans="2:5" x14ac:dyDescent="0.3">
      <c r="B16">
        <v>21.05</v>
      </c>
      <c r="C16">
        <v>25.05</v>
      </c>
      <c r="E16">
        <v>71.2</v>
      </c>
    </row>
    <row r="17" spans="1:5" x14ac:dyDescent="0.3">
      <c r="B17">
        <v>47.52</v>
      </c>
      <c r="C17">
        <v>35.369999999999997</v>
      </c>
      <c r="E17">
        <v>23.6</v>
      </c>
    </row>
    <row r="18" spans="1:5" x14ac:dyDescent="0.3">
      <c r="B18">
        <v>45.82</v>
      </c>
      <c r="C18">
        <v>22.46</v>
      </c>
      <c r="E18">
        <v>33.85</v>
      </c>
    </row>
    <row r="19" spans="1:5" x14ac:dyDescent="0.3">
      <c r="B19">
        <v>66.959999999999994</v>
      </c>
      <c r="C19">
        <v>26.26</v>
      </c>
      <c r="E19">
        <v>19.489999999999998</v>
      </c>
    </row>
    <row r="20" spans="1:5" x14ac:dyDescent="0.3">
      <c r="B20">
        <v>67.77</v>
      </c>
      <c r="C20">
        <v>19.170000000000002</v>
      </c>
      <c r="E20">
        <v>22.42</v>
      </c>
    </row>
    <row r="21" spans="1:5" x14ac:dyDescent="0.3">
      <c r="B21">
        <v>36.57</v>
      </c>
      <c r="C21">
        <v>27.94</v>
      </c>
      <c r="E21">
        <v>21.01</v>
      </c>
    </row>
    <row r="22" spans="1:5" x14ac:dyDescent="0.3">
      <c r="B22">
        <v>40.659999999999997</v>
      </c>
      <c r="E22">
        <v>37.86</v>
      </c>
    </row>
    <row r="23" spans="1:5" x14ac:dyDescent="0.3">
      <c r="E23">
        <v>65.959999999999994</v>
      </c>
    </row>
    <row r="24" spans="1:5" x14ac:dyDescent="0.3">
      <c r="E24">
        <v>55.05</v>
      </c>
    </row>
    <row r="25" spans="1:5" x14ac:dyDescent="0.3">
      <c r="E25">
        <v>48.71</v>
      </c>
    </row>
    <row r="26" spans="1:5" x14ac:dyDescent="0.3">
      <c r="E26">
        <v>37</v>
      </c>
    </row>
    <row r="27" spans="1:5" x14ac:dyDescent="0.3">
      <c r="B27" s="2"/>
      <c r="E27">
        <v>48.54</v>
      </c>
    </row>
    <row r="28" spans="1:5" x14ac:dyDescent="0.3">
      <c r="B28" s="2"/>
    </row>
    <row r="29" spans="1:5" x14ac:dyDescent="0.3">
      <c r="B29" s="2"/>
    </row>
    <row r="30" spans="1:5" x14ac:dyDescent="0.3">
      <c r="A30" s="4" t="s">
        <v>49</v>
      </c>
      <c r="B30">
        <f>MIN(B2:B22)</f>
        <v>15.62</v>
      </c>
      <c r="C30">
        <f>MIN(C2:C21)</f>
        <v>14.95</v>
      </c>
      <c r="D30">
        <f>MIN(D2:D15)</f>
        <v>7.85</v>
      </c>
      <c r="E30">
        <f>MIN(E2:E27)</f>
        <v>19.489999999999998</v>
      </c>
    </row>
    <row r="31" spans="1:5" x14ac:dyDescent="0.3">
      <c r="A31" s="4" t="s">
        <v>50</v>
      </c>
      <c r="B31">
        <f>_xlfn.QUARTILE.INC(B2:B22,1)</f>
        <v>27.93</v>
      </c>
      <c r="C31">
        <f>_xlfn.QUARTILE.INC(C2:C21,1)</f>
        <v>25.5</v>
      </c>
      <c r="D31">
        <f>_xlfn.QUARTILE.INC(D2:D15,1)</f>
        <v>14.71</v>
      </c>
      <c r="E31">
        <f>_xlfn.QUARTILE.INC(E2:E27,1)</f>
        <v>34.637500000000003</v>
      </c>
    </row>
    <row r="32" spans="1:5" x14ac:dyDescent="0.3">
      <c r="A32" s="4" t="s">
        <v>51</v>
      </c>
      <c r="B32">
        <f>MEDIAN(B2:B22)</f>
        <v>40.659999999999997</v>
      </c>
      <c r="C32">
        <f>MEDIAN(C2:C21)</f>
        <v>33.174999999999997</v>
      </c>
      <c r="D32">
        <f>MEDIAN(D2:D15)</f>
        <v>28.490000000000002</v>
      </c>
      <c r="E32">
        <f>MEDIAN(E2:E27)</f>
        <v>45.58</v>
      </c>
    </row>
    <row r="33" spans="1:5" x14ac:dyDescent="0.3">
      <c r="A33" s="4" t="s">
        <v>52</v>
      </c>
      <c r="B33">
        <f>_xlfn.QUARTILE.INC(B2:B22,3)</f>
        <v>52.52</v>
      </c>
      <c r="C33">
        <f>_xlfn.QUARTILE.INC(C2:C21,3)</f>
        <v>49.055</v>
      </c>
      <c r="D33">
        <f>_xlfn.QUARTILE.INC(D2:D15,3)</f>
        <v>47.72</v>
      </c>
      <c r="E33">
        <f>_xlfn.QUARTILE.INC(E2:E27,3)</f>
        <v>58.844999999999999</v>
      </c>
    </row>
    <row r="34" spans="1:5" x14ac:dyDescent="0.3">
      <c r="A34" s="4" t="s">
        <v>53</v>
      </c>
      <c r="B34">
        <f>MAX(B2:B22)</f>
        <v>75.19</v>
      </c>
      <c r="C34">
        <f>MAX(C2:C21)</f>
        <v>73.760000000000005</v>
      </c>
      <c r="D34">
        <f>MAX(D2:D15)</f>
        <v>95.24</v>
      </c>
      <c r="E34">
        <f>MAX(E2:E27)</f>
        <v>82.23</v>
      </c>
    </row>
    <row r="36" spans="1:5" x14ac:dyDescent="0.3">
      <c r="A36" s="4" t="s">
        <v>54</v>
      </c>
      <c r="B36">
        <f>AVERAGE(B2:B22)</f>
        <v>42.571904761904761</v>
      </c>
      <c r="C36">
        <f>AVERAGE(C2:C21)</f>
        <v>37.593000000000004</v>
      </c>
      <c r="D36">
        <f>AVERAGE(D2:D15)</f>
        <v>36.492142857142859</v>
      </c>
      <c r="E36">
        <f>AVERAGE(E2:E27)</f>
        <v>45.524615384615387</v>
      </c>
    </row>
    <row r="37" spans="1:5" x14ac:dyDescent="0.3">
      <c r="A37" s="4" t="s">
        <v>55</v>
      </c>
      <c r="B37">
        <f>_xlfn.STDEV.S(B2:B22)</f>
        <v>17.523367432958651</v>
      </c>
      <c r="C37">
        <f>_xlfn.STDEV.S(C2:C21)</f>
        <v>17.033567509634118</v>
      </c>
      <c r="D37">
        <f>_xlfn.STDEV.S(D2:D15)</f>
        <v>28.307161686528239</v>
      </c>
      <c r="E37">
        <f>_xlfn.STDEV.S(E2:E27)</f>
        <v>17.379179550432003</v>
      </c>
    </row>
    <row r="38" spans="1:5" x14ac:dyDescent="0.3">
      <c r="A38" s="4" t="s">
        <v>56</v>
      </c>
      <c r="B38">
        <f>STDEV(B2:B22)/SQRT(COUNT(B2:B22))</f>
        <v>3.8239122710503346</v>
      </c>
      <c r="C38">
        <f>STDEV(C2:C21)/SQRT(COUNT(C2:C21))</f>
        <v>3.808821485087369</v>
      </c>
      <c r="D38">
        <f>STDEV(D2:D15)/SQRT(COUNT(D2:D15))</f>
        <v>7.5654071873573345</v>
      </c>
      <c r="E38">
        <f>STDEV(E2:E27)/SQRT(COUNT(E2:E27))</f>
        <v>3.4083375253032875</v>
      </c>
    </row>
    <row r="40" spans="1:5" x14ac:dyDescent="0.3">
      <c r="A40" s="4" t="s">
        <v>57</v>
      </c>
      <c r="B40">
        <v>21</v>
      </c>
      <c r="C40">
        <v>20</v>
      </c>
      <c r="D40">
        <v>14</v>
      </c>
      <c r="E40">
        <v>26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26EDD-EB14-9C43-A485-273B6617F091}">
  <dimension ref="A1:H44"/>
  <sheetViews>
    <sheetView workbookViewId="0">
      <selection activeCell="L27" sqref="L27"/>
    </sheetView>
  </sheetViews>
  <sheetFormatPr defaultColWidth="11" defaultRowHeight="15.6" x14ac:dyDescent="0.3"/>
  <sheetData>
    <row r="1" spans="1:8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3">
      <c r="A2" s="1"/>
      <c r="B2">
        <v>47.89</v>
      </c>
      <c r="C2">
        <v>48.3333333</v>
      </c>
      <c r="D2">
        <v>31.735333300000001</v>
      </c>
      <c r="E2">
        <v>41.01</v>
      </c>
      <c r="F2">
        <v>54.267666699999999</v>
      </c>
      <c r="G2">
        <v>54.929000000000002</v>
      </c>
      <c r="H2">
        <v>57.643999999999998</v>
      </c>
    </row>
    <row r="3" spans="1:8" x14ac:dyDescent="0.3">
      <c r="B3">
        <v>46.244666700000003</v>
      </c>
      <c r="C3">
        <v>59.2736667</v>
      </c>
      <c r="D3">
        <v>63.74</v>
      </c>
      <c r="E3">
        <v>52.897666700000002</v>
      </c>
      <c r="F3">
        <v>59.254333299999999</v>
      </c>
      <c r="G3">
        <v>68.007999999999996</v>
      </c>
      <c r="H3">
        <v>53.393666699999997</v>
      </c>
    </row>
    <row r="4" spans="1:8" x14ac:dyDescent="0.3">
      <c r="B4">
        <v>46.546999999999997</v>
      </c>
      <c r="C4">
        <v>40.691333299999997</v>
      </c>
      <c r="D4">
        <v>47.695</v>
      </c>
      <c r="E4">
        <v>45.956000000000003</v>
      </c>
      <c r="F4">
        <v>203.595</v>
      </c>
      <c r="G4">
        <v>44.435333300000003</v>
      </c>
      <c r="H4">
        <v>63.046333300000001</v>
      </c>
    </row>
    <row r="5" spans="1:8" x14ac:dyDescent="0.3">
      <c r="B5">
        <v>51.943333299999999</v>
      </c>
      <c r="C5">
        <v>53.0223333</v>
      </c>
      <c r="D5">
        <v>44.911666699999998</v>
      </c>
      <c r="E5">
        <v>48.402999999999999</v>
      </c>
      <c r="F5">
        <v>188.429</v>
      </c>
      <c r="G5">
        <v>58.6593333</v>
      </c>
      <c r="H5">
        <v>50.6546667</v>
      </c>
    </row>
    <row r="6" spans="1:8" x14ac:dyDescent="0.3">
      <c r="B6">
        <v>58.988</v>
      </c>
      <c r="C6">
        <v>63.586666700000002</v>
      </c>
      <c r="D6">
        <v>39.724333299999998</v>
      </c>
      <c r="E6">
        <v>68.981666700000005</v>
      </c>
      <c r="F6">
        <v>173.800667</v>
      </c>
      <c r="G6">
        <v>51.7873333</v>
      </c>
      <c r="H6">
        <v>71.044333300000005</v>
      </c>
    </row>
    <row r="7" spans="1:8" x14ac:dyDescent="0.3">
      <c r="B7">
        <v>87.613</v>
      </c>
      <c r="C7">
        <v>47.260333299999999</v>
      </c>
      <c r="D7">
        <v>70.247</v>
      </c>
      <c r="E7">
        <v>129.821</v>
      </c>
      <c r="F7">
        <v>46.864333299999998</v>
      </c>
      <c r="G7">
        <v>61.680666700000003</v>
      </c>
      <c r="H7">
        <v>152.011</v>
      </c>
    </row>
    <row r="8" spans="1:8" x14ac:dyDescent="0.3">
      <c r="B8">
        <v>58.485333300000001</v>
      </c>
      <c r="C8">
        <v>74.009</v>
      </c>
      <c r="D8">
        <v>79.908000000000001</v>
      </c>
      <c r="E8">
        <v>95.410666699999993</v>
      </c>
      <c r="F8">
        <v>46.248666700000001</v>
      </c>
      <c r="G8">
        <v>49.3526667</v>
      </c>
      <c r="H8">
        <v>121.046333</v>
      </c>
    </row>
    <row r="9" spans="1:8" x14ac:dyDescent="0.3">
      <c r="B9">
        <v>66.365666700000006</v>
      </c>
      <c r="C9">
        <v>59.952666700000002</v>
      </c>
      <c r="D9">
        <v>98.407333300000005</v>
      </c>
      <c r="E9">
        <v>48.698999999999998</v>
      </c>
      <c r="F9">
        <v>55.640333300000002</v>
      </c>
      <c r="G9">
        <v>59.559333299999999</v>
      </c>
      <c r="H9">
        <v>78.6593333</v>
      </c>
    </row>
    <row r="10" spans="1:8" x14ac:dyDescent="0.3">
      <c r="B10">
        <v>42.318333299999999</v>
      </c>
      <c r="C10">
        <v>133.53366700000001</v>
      </c>
      <c r="D10">
        <v>96.721999999999994</v>
      </c>
      <c r="E10">
        <v>66.898666700000007</v>
      </c>
      <c r="F10">
        <v>52.203666699999999</v>
      </c>
      <c r="G10">
        <v>61.9123333</v>
      </c>
      <c r="H10">
        <v>185.14866699999999</v>
      </c>
    </row>
    <row r="11" spans="1:8" x14ac:dyDescent="0.3">
      <c r="B11">
        <v>101.165667</v>
      </c>
      <c r="C11">
        <v>118.549667</v>
      </c>
      <c r="D11">
        <v>66.069000000000003</v>
      </c>
      <c r="E11">
        <v>41.542999999999999</v>
      </c>
      <c r="F11">
        <v>54.251666700000001</v>
      </c>
      <c r="G11">
        <v>63.832666699999997</v>
      </c>
      <c r="H11">
        <v>150.089</v>
      </c>
    </row>
    <row r="12" spans="1:8" x14ac:dyDescent="0.3">
      <c r="B12">
        <v>55.0433333</v>
      </c>
      <c r="C12">
        <v>155.36600000000001</v>
      </c>
      <c r="D12">
        <v>66.365666700000006</v>
      </c>
      <c r="E12">
        <v>184.53299999999999</v>
      </c>
      <c r="F12">
        <v>140.09366700000001</v>
      </c>
      <c r="G12">
        <v>309.193333</v>
      </c>
      <c r="H12">
        <v>114.901</v>
      </c>
    </row>
    <row r="13" spans="1:8" x14ac:dyDescent="0.3">
      <c r="B13">
        <v>87.268333299999995</v>
      </c>
      <c r="C13">
        <v>96.617999999999995</v>
      </c>
      <c r="D13">
        <v>42.318333299999999</v>
      </c>
      <c r="E13">
        <v>139.55699999999999</v>
      </c>
      <c r="F13">
        <v>144.90100000000001</v>
      </c>
      <c r="G13">
        <v>492.27766700000001</v>
      </c>
      <c r="H13">
        <v>178.65033299999999</v>
      </c>
    </row>
    <row r="14" spans="1:8" x14ac:dyDescent="0.3">
      <c r="B14">
        <v>77.929000000000002</v>
      </c>
      <c r="C14">
        <v>96.908666699999998</v>
      </c>
      <c r="D14">
        <v>55.0433333</v>
      </c>
      <c r="E14">
        <v>192.87566699999999</v>
      </c>
      <c r="F14">
        <v>131.415333</v>
      </c>
      <c r="G14">
        <v>435.05566700000003</v>
      </c>
      <c r="H14">
        <v>110.72233300000001</v>
      </c>
    </row>
    <row r="15" spans="1:8" x14ac:dyDescent="0.3">
      <c r="B15">
        <v>80.311666700000004</v>
      </c>
      <c r="C15">
        <v>81.303666699999994</v>
      </c>
      <c r="D15">
        <v>133.53366700000001</v>
      </c>
      <c r="E15">
        <v>180.65966700000001</v>
      </c>
      <c r="F15">
        <v>141.42599999999999</v>
      </c>
      <c r="G15">
        <v>180.93366700000001</v>
      </c>
      <c r="H15">
        <v>232.732</v>
      </c>
    </row>
    <row r="16" spans="1:8" x14ac:dyDescent="0.3">
      <c r="B16">
        <v>74.587999999999994</v>
      </c>
      <c r="C16">
        <v>54.756999999999998</v>
      </c>
      <c r="D16">
        <v>118.549667</v>
      </c>
      <c r="E16">
        <v>148.73833300000001</v>
      </c>
      <c r="F16">
        <v>172.09899999999999</v>
      </c>
      <c r="G16">
        <v>203.34033299999999</v>
      </c>
      <c r="H16">
        <v>187.816667</v>
      </c>
    </row>
    <row r="17" spans="2:8" x14ac:dyDescent="0.3">
      <c r="B17">
        <v>89.492000000000004</v>
      </c>
      <c r="C17">
        <v>65.196666699999994</v>
      </c>
      <c r="D17">
        <v>99.438000000000002</v>
      </c>
      <c r="E17">
        <v>101.681333</v>
      </c>
      <c r="F17">
        <v>157.47466700000001</v>
      </c>
      <c r="G17">
        <v>140.685667</v>
      </c>
      <c r="H17">
        <v>166.829667</v>
      </c>
    </row>
    <row r="18" spans="2:8" x14ac:dyDescent="0.3">
      <c r="B18">
        <v>57.759333300000002</v>
      </c>
      <c r="C18">
        <v>72.561333300000001</v>
      </c>
      <c r="D18">
        <v>82.17</v>
      </c>
      <c r="E18">
        <v>117.42966699999999</v>
      </c>
      <c r="F18">
        <v>177.36199999999999</v>
      </c>
      <c r="G18">
        <v>103.23399999999999</v>
      </c>
      <c r="H18">
        <v>111.372333</v>
      </c>
    </row>
    <row r="19" spans="2:8" x14ac:dyDescent="0.3">
      <c r="B19">
        <v>65.983000000000004</v>
      </c>
      <c r="C19">
        <v>86.558000000000007</v>
      </c>
      <c r="D19">
        <v>97.633333300000004</v>
      </c>
      <c r="E19">
        <v>83.811000000000007</v>
      </c>
      <c r="F19">
        <v>139.55166700000001</v>
      </c>
      <c r="G19">
        <v>158.157667</v>
      </c>
      <c r="H19">
        <v>137.464</v>
      </c>
    </row>
    <row r="20" spans="2:8" x14ac:dyDescent="0.3">
      <c r="B20">
        <v>66.558666700000003</v>
      </c>
      <c r="C20">
        <v>76.559333300000006</v>
      </c>
      <c r="D20">
        <v>80.573999999999998</v>
      </c>
      <c r="E20">
        <v>115.40733299999999</v>
      </c>
      <c r="F20">
        <v>117.58799999999999</v>
      </c>
      <c r="G20">
        <v>156.977</v>
      </c>
      <c r="H20">
        <v>110.695667</v>
      </c>
    </row>
    <row r="21" spans="2:8" x14ac:dyDescent="0.3">
      <c r="B21">
        <v>57.393333300000002</v>
      </c>
      <c r="C21">
        <v>77.261333300000004</v>
      </c>
      <c r="D21">
        <v>88.329666700000004</v>
      </c>
      <c r="E21">
        <v>88.798666699999998</v>
      </c>
      <c r="F21">
        <v>233.314333</v>
      </c>
      <c r="G21">
        <v>150.78100000000001</v>
      </c>
      <c r="H21">
        <v>96.484999999999999</v>
      </c>
    </row>
    <row r="22" spans="2:8" x14ac:dyDescent="0.3">
      <c r="B22">
        <v>56.071666700000002</v>
      </c>
      <c r="C22">
        <v>96.762666699999997</v>
      </c>
      <c r="D22">
        <v>67.659666700000002</v>
      </c>
      <c r="E22">
        <v>163.335667</v>
      </c>
      <c r="F22">
        <v>215.977</v>
      </c>
      <c r="G22">
        <v>159.528333</v>
      </c>
      <c r="H22">
        <v>154.359667</v>
      </c>
    </row>
    <row r="23" spans="2:8" x14ac:dyDescent="0.3">
      <c r="B23">
        <v>92.089666699999995</v>
      </c>
      <c r="D23">
        <v>52.952333299999999</v>
      </c>
      <c r="E23">
        <v>129.79900000000001</v>
      </c>
      <c r="F23">
        <v>143.161</v>
      </c>
      <c r="G23">
        <v>202.21799999999999</v>
      </c>
      <c r="H23">
        <v>156.148</v>
      </c>
    </row>
    <row r="24" spans="2:8" x14ac:dyDescent="0.3">
      <c r="B24">
        <v>90.946333300000006</v>
      </c>
      <c r="D24">
        <v>55.504333299999999</v>
      </c>
      <c r="E24">
        <v>122.55800000000001</v>
      </c>
      <c r="F24">
        <v>228.328</v>
      </c>
      <c r="G24">
        <v>144.212333</v>
      </c>
      <c r="H24">
        <v>135.680667</v>
      </c>
    </row>
    <row r="25" spans="2:8" x14ac:dyDescent="0.3">
      <c r="B25">
        <v>171.60633300000001</v>
      </c>
      <c r="D25">
        <v>82.0816667</v>
      </c>
      <c r="E25">
        <v>113.080333</v>
      </c>
      <c r="F25">
        <v>199.96700000000001</v>
      </c>
      <c r="G25">
        <v>168.527333</v>
      </c>
      <c r="H25">
        <v>146.99866700000001</v>
      </c>
    </row>
    <row r="26" spans="2:8" x14ac:dyDescent="0.3">
      <c r="B26">
        <v>93.538333300000005</v>
      </c>
      <c r="D26">
        <v>66.632999999999996</v>
      </c>
      <c r="E26">
        <v>118.77500000000001</v>
      </c>
      <c r="F26">
        <v>192.21433300000001</v>
      </c>
      <c r="G26">
        <v>158.77633299999999</v>
      </c>
      <c r="H26">
        <v>151.14699999999999</v>
      </c>
    </row>
    <row r="27" spans="2:8" x14ac:dyDescent="0.3">
      <c r="B27">
        <v>80.432333299999996</v>
      </c>
      <c r="D27">
        <v>82.08</v>
      </c>
      <c r="E27">
        <v>123.283</v>
      </c>
      <c r="F27">
        <v>144.22966700000001</v>
      </c>
    </row>
    <row r="28" spans="2:8" x14ac:dyDescent="0.3">
      <c r="D28">
        <v>106.168333</v>
      </c>
      <c r="E28">
        <v>165.10633300000001</v>
      </c>
      <c r="F28">
        <v>166.45933299999999</v>
      </c>
      <c r="G28" s="2"/>
      <c r="H28" s="2"/>
    </row>
    <row r="29" spans="2:8" x14ac:dyDescent="0.3">
      <c r="D29">
        <v>108.227333</v>
      </c>
      <c r="E29">
        <v>144.15433300000001</v>
      </c>
      <c r="F29">
        <v>133.13933299999999</v>
      </c>
      <c r="G29" s="2"/>
      <c r="H29" s="2"/>
    </row>
    <row r="30" spans="2:8" x14ac:dyDescent="0.3">
      <c r="D30">
        <v>127.53400000000001</v>
      </c>
      <c r="E30">
        <v>164.84100000000001</v>
      </c>
      <c r="F30">
        <v>181.791</v>
      </c>
      <c r="G30" s="2"/>
      <c r="H30" s="2"/>
    </row>
    <row r="31" spans="2:8" x14ac:dyDescent="0.3">
      <c r="D31">
        <v>96.391333299999999</v>
      </c>
      <c r="E31">
        <v>209.499</v>
      </c>
      <c r="F31">
        <v>147.82900000000001</v>
      </c>
      <c r="G31" s="2"/>
      <c r="H31" s="2"/>
    </row>
    <row r="32" spans="2:8" x14ac:dyDescent="0.3">
      <c r="G32" s="2"/>
      <c r="H32" s="2"/>
    </row>
    <row r="34" spans="1:8" x14ac:dyDescent="0.3">
      <c r="A34" s="4" t="s">
        <v>49</v>
      </c>
      <c r="B34">
        <f>MIN(B2:B27)</f>
        <v>42.318333299999999</v>
      </c>
      <c r="C34">
        <f>MIN(C2:C22)</f>
        <v>40.691333299999997</v>
      </c>
      <c r="D34">
        <f>MIN(D2:D31)</f>
        <v>31.735333300000001</v>
      </c>
      <c r="E34">
        <f t="shared" ref="E34:F34" si="0">MIN(E2:E31)</f>
        <v>41.01</v>
      </c>
      <c r="F34">
        <f t="shared" si="0"/>
        <v>46.248666700000001</v>
      </c>
      <c r="G34">
        <f>MIN(G2:G26)</f>
        <v>44.435333300000003</v>
      </c>
      <c r="H34">
        <f>MIN(H2:H26)</f>
        <v>50.6546667</v>
      </c>
    </row>
    <row r="35" spans="1:8" x14ac:dyDescent="0.3">
      <c r="A35" s="4" t="s">
        <v>50</v>
      </c>
      <c r="B35">
        <f>_xlfn.QUARTILE.INC(B2:B27,1)</f>
        <v>56.402083349999998</v>
      </c>
      <c r="C35">
        <f>_xlfn.QUARTILE.INC(C2:C22,1)</f>
        <v>59.2736667</v>
      </c>
      <c r="D35">
        <f>_xlfn.QUARTILE.INC(D2:D31,1)</f>
        <v>57.563249974999998</v>
      </c>
      <c r="E35">
        <f t="shared" ref="E35:F35" si="1">_xlfn.QUARTILE.INC(E2:E31,1)</f>
        <v>72.689000025000013</v>
      </c>
      <c r="F35">
        <f t="shared" si="1"/>
        <v>121.04483325</v>
      </c>
      <c r="G35">
        <f>_xlfn.QUARTILE.INC(G2:G26,1)</f>
        <v>61.680666700000003</v>
      </c>
      <c r="H35">
        <f>_xlfn.QUARTILE.INC(H2:H26,1)</f>
        <v>96.484999999999999</v>
      </c>
    </row>
    <row r="36" spans="1:8" x14ac:dyDescent="0.3">
      <c r="A36" s="4" t="s">
        <v>51</v>
      </c>
      <c r="B36">
        <f>MEDIAN(B2:B27)</f>
        <v>66.462166700000012</v>
      </c>
      <c r="C36">
        <f>MEDIAN(C2:C22)</f>
        <v>74.009</v>
      </c>
      <c r="D36">
        <f>MEDIAN(D2:D31)</f>
        <v>80.241</v>
      </c>
      <c r="E36">
        <f t="shared" ref="E36:F36" si="2">MEDIAN(E2:E31)</f>
        <v>118.1023335</v>
      </c>
      <c r="F36">
        <f t="shared" si="2"/>
        <v>144.56533350000001</v>
      </c>
      <c r="G36">
        <f>MEDIAN(G2:G26)</f>
        <v>144.212333</v>
      </c>
      <c r="H36">
        <f>MEDIAN(H2:H26)</f>
        <v>135.680667</v>
      </c>
    </row>
    <row r="37" spans="1:8" x14ac:dyDescent="0.3">
      <c r="A37" s="4" t="s">
        <v>52</v>
      </c>
      <c r="B37">
        <f>_xlfn.QUARTILE.INC(B2:B27,3)</f>
        <v>87.526833324999998</v>
      </c>
      <c r="C37">
        <f>_xlfn.QUARTILE.INC(C2:C22,3)</f>
        <v>96.617999999999995</v>
      </c>
      <c r="D37">
        <f>_xlfn.QUARTILE.INC(D2:D31,3)</f>
        <v>97.405499974999998</v>
      </c>
      <c r="E37">
        <f t="shared" ref="E37:F37" si="3">_xlfn.QUARTILE.INC(E2:E31,3)</f>
        <v>147.592333</v>
      </c>
      <c r="F37">
        <f t="shared" si="3"/>
        <v>180.68375</v>
      </c>
      <c r="G37">
        <f>_xlfn.QUARTILE.INC(G2:G26,3)</f>
        <v>168.527333</v>
      </c>
      <c r="H37">
        <f>_xlfn.QUARTILE.INC(H2:H26,3)</f>
        <v>154.359667</v>
      </c>
    </row>
    <row r="38" spans="1:8" x14ac:dyDescent="0.3">
      <c r="A38" s="4" t="s">
        <v>53</v>
      </c>
      <c r="B38">
        <f>MAX(B2:B27)</f>
        <v>171.60633300000001</v>
      </c>
      <c r="C38">
        <f>MAX(C2:C22)</f>
        <v>155.36600000000001</v>
      </c>
      <c r="D38">
        <f>MAX(D2:D31)</f>
        <v>133.53366700000001</v>
      </c>
      <c r="E38">
        <f t="shared" ref="E38:F38" si="4">MAX(E2:E31)</f>
        <v>209.499</v>
      </c>
      <c r="F38">
        <f t="shared" si="4"/>
        <v>233.314333</v>
      </c>
      <c r="G38">
        <f>MAX(G2:G26)</f>
        <v>492.27766700000001</v>
      </c>
      <c r="H38">
        <f>MAX(H2:H26)</f>
        <v>232.732</v>
      </c>
    </row>
    <row r="40" spans="1:8" x14ac:dyDescent="0.3">
      <c r="A40" s="4" t="s">
        <v>54</v>
      </c>
      <c r="B40">
        <f>AVERAGE(B2:B27)</f>
        <v>73.25278204615384</v>
      </c>
      <c r="C40">
        <f>AVERAGE(C2:C22)</f>
        <v>78.955492095238085</v>
      </c>
      <c r="D40">
        <f>AVERAGE(D2:D31)</f>
        <v>78.278244440000009</v>
      </c>
      <c r="E40">
        <f t="shared" ref="E40:F40" si="5">AVERAGE(E2:E31)</f>
        <v>114.91813331666664</v>
      </c>
      <c r="F40">
        <f t="shared" si="5"/>
        <v>141.42922222333334</v>
      </c>
      <c r="G40">
        <f>AVERAGE(G2:G26)</f>
        <v>149.522199984</v>
      </c>
      <c r="H40">
        <f>AVERAGE(H2:H26)</f>
        <v>126.98961337200001</v>
      </c>
    </row>
    <row r="41" spans="1:8" x14ac:dyDescent="0.3">
      <c r="A41" s="4" t="s">
        <v>55</v>
      </c>
      <c r="B41">
        <f>_xlfn.STDEV.S(B2:B27)</f>
        <v>26.461496730033655</v>
      </c>
      <c r="C41">
        <f>_xlfn.STDEV.S(C2:C22)</f>
        <v>29.421270835594246</v>
      </c>
      <c r="D41">
        <f>_xlfn.STDEV.S(D2:D31)</f>
        <v>26.479816039345149</v>
      </c>
      <c r="E41">
        <f t="shared" ref="E41:F41" si="6">_xlfn.STDEV.S(E2:E31)</f>
        <v>48.999770145838731</v>
      </c>
      <c r="F41">
        <f t="shared" si="6"/>
        <v>57.38643364994644</v>
      </c>
      <c r="G41">
        <f>_xlfn.STDEV.S(G2:G26)</f>
        <v>115.36146977140501</v>
      </c>
      <c r="H41">
        <f>_xlfn.STDEV.S(H2:H26)</f>
        <v>47.408125952015588</v>
      </c>
    </row>
    <row r="42" spans="1:8" x14ac:dyDescent="0.3">
      <c r="A42" s="4" t="s">
        <v>56</v>
      </c>
      <c r="B42">
        <f>STDEV(B2:B27)/SQRT(COUNT(B2:B27))</f>
        <v>5.1895264686658953</v>
      </c>
      <c r="C42">
        <f>STDEV(C2:C22)/SQRT(COUNT(C2:C22))</f>
        <v>6.4202476498051091</v>
      </c>
      <c r="D42">
        <f>STDEV(D2:D31)/SQRT(COUNT(D2:D31))</f>
        <v>4.8345308544454815</v>
      </c>
      <c r="E42">
        <f t="shared" ref="E42:F42" si="7">STDEV(E2:E31)/SQRT(COUNT(E2:E31))</f>
        <v>8.9460931404813593</v>
      </c>
      <c r="F42">
        <f t="shared" si="7"/>
        <v>10.477281401616397</v>
      </c>
      <c r="G42">
        <f>STDEV(G2:G26)/SQRT(COUNT(G2:G26))</f>
        <v>23.072293954281001</v>
      </c>
      <c r="H42">
        <f>STDEV(H2:H26)/SQRT(COUNT(H2:H26))</f>
        <v>9.4816251904031184</v>
      </c>
    </row>
    <row r="44" spans="1:8" x14ac:dyDescent="0.3">
      <c r="A44" s="4" t="s">
        <v>57</v>
      </c>
      <c r="B44">
        <f>COUNT(B2:B27)</f>
        <v>26</v>
      </c>
      <c r="C44">
        <f>COUNT(C2:C22)</f>
        <v>21</v>
      </c>
      <c r="D44">
        <f>COUNT(D2:D31)</f>
        <v>30</v>
      </c>
      <c r="E44">
        <f t="shared" ref="E44:F44" si="8">COUNT(E2:E31)</f>
        <v>30</v>
      </c>
      <c r="F44">
        <f t="shared" si="8"/>
        <v>30</v>
      </c>
      <c r="G44">
        <f>COUNT(G2:G26)</f>
        <v>25</v>
      </c>
      <c r="H44">
        <f>COUNT(H2:H26)</f>
        <v>25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C11A4-F26F-8841-B216-ECDF1A6A7823}">
  <dimension ref="A1:H44"/>
  <sheetViews>
    <sheetView workbookViewId="0">
      <selection sqref="A1:Q50"/>
    </sheetView>
  </sheetViews>
  <sheetFormatPr defaultColWidth="11" defaultRowHeight="15.6" x14ac:dyDescent="0.3"/>
  <sheetData>
    <row r="1" spans="1:8" x14ac:dyDescent="0.3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3">
      <c r="A2" s="1"/>
      <c r="B2">
        <v>30.07</v>
      </c>
      <c r="C2">
        <v>79.760000000000005</v>
      </c>
      <c r="D2">
        <v>30.53</v>
      </c>
      <c r="E2">
        <v>51.78</v>
      </c>
      <c r="F2">
        <v>57.24</v>
      </c>
      <c r="G2">
        <v>10.73</v>
      </c>
      <c r="H2">
        <v>27.93</v>
      </c>
    </row>
    <row r="3" spans="1:8" x14ac:dyDescent="0.3">
      <c r="B3">
        <v>41.41</v>
      </c>
      <c r="C3">
        <v>29.98</v>
      </c>
      <c r="D3">
        <v>40.83</v>
      </c>
      <c r="E3">
        <v>50.85</v>
      </c>
      <c r="F3">
        <v>43.22</v>
      </c>
      <c r="G3">
        <v>15.23</v>
      </c>
      <c r="H3">
        <v>35.880000000000003</v>
      </c>
    </row>
    <row r="4" spans="1:8" x14ac:dyDescent="0.3">
      <c r="B4">
        <v>40.89</v>
      </c>
      <c r="C4">
        <v>33.75</v>
      </c>
      <c r="D4">
        <v>30.18</v>
      </c>
      <c r="E4">
        <v>13.52</v>
      </c>
      <c r="F4">
        <v>45.97</v>
      </c>
      <c r="G4">
        <v>75.09</v>
      </c>
      <c r="H4">
        <v>22.64</v>
      </c>
    </row>
    <row r="5" spans="1:8" x14ac:dyDescent="0.3">
      <c r="B5">
        <v>23.4</v>
      </c>
      <c r="C5">
        <v>34.15</v>
      </c>
      <c r="D5">
        <v>56.35</v>
      </c>
      <c r="E5">
        <v>48.1</v>
      </c>
      <c r="F5">
        <v>56.54</v>
      </c>
      <c r="G5">
        <v>26.34</v>
      </c>
      <c r="H5">
        <v>52.52</v>
      </c>
    </row>
    <row r="6" spans="1:8" x14ac:dyDescent="0.3">
      <c r="B6">
        <v>10.01</v>
      </c>
      <c r="C6">
        <v>61.27</v>
      </c>
      <c r="D6">
        <v>46.42</v>
      </c>
      <c r="E6">
        <v>35.31</v>
      </c>
      <c r="F6">
        <v>83.33</v>
      </c>
      <c r="G6">
        <v>14.61</v>
      </c>
      <c r="H6">
        <v>44.25</v>
      </c>
    </row>
    <row r="7" spans="1:8" x14ac:dyDescent="0.3">
      <c r="B7">
        <v>31.28</v>
      </c>
      <c r="C7">
        <v>63.59</v>
      </c>
      <c r="D7">
        <v>26.91</v>
      </c>
      <c r="E7">
        <v>30.24</v>
      </c>
      <c r="F7">
        <v>33.4</v>
      </c>
      <c r="G7">
        <v>17.78</v>
      </c>
      <c r="H7">
        <v>75.19</v>
      </c>
    </row>
    <row r="8" spans="1:8" x14ac:dyDescent="0.3">
      <c r="B8">
        <v>77.31</v>
      </c>
      <c r="C8">
        <v>25.14</v>
      </c>
      <c r="D8">
        <v>37.89</v>
      </c>
      <c r="E8">
        <v>47.89</v>
      </c>
      <c r="F8">
        <v>34.229999999999997</v>
      </c>
      <c r="G8">
        <v>13.15</v>
      </c>
      <c r="H8">
        <v>55.91</v>
      </c>
    </row>
    <row r="9" spans="1:8" x14ac:dyDescent="0.3">
      <c r="B9">
        <v>25.87</v>
      </c>
      <c r="C9">
        <v>19.03</v>
      </c>
      <c r="D9">
        <v>27.82</v>
      </c>
      <c r="E9">
        <v>61.82</v>
      </c>
      <c r="F9">
        <v>12.02</v>
      </c>
      <c r="G9">
        <v>46.89</v>
      </c>
      <c r="H9">
        <v>15.62</v>
      </c>
    </row>
    <row r="10" spans="1:8" x14ac:dyDescent="0.3">
      <c r="B10">
        <v>31.52</v>
      </c>
      <c r="C10">
        <v>31.44</v>
      </c>
      <c r="D10">
        <v>30.76</v>
      </c>
      <c r="E10">
        <v>35.68</v>
      </c>
      <c r="F10">
        <v>37.64</v>
      </c>
      <c r="G10">
        <v>47.45</v>
      </c>
      <c r="H10">
        <v>46.23</v>
      </c>
    </row>
    <row r="11" spans="1:8" x14ac:dyDescent="0.3">
      <c r="B11">
        <v>69.03</v>
      </c>
      <c r="C11">
        <v>86.97</v>
      </c>
      <c r="D11">
        <v>21.9</v>
      </c>
      <c r="E11">
        <v>43.39</v>
      </c>
      <c r="F11">
        <v>37.56</v>
      </c>
      <c r="G11">
        <v>39.07</v>
      </c>
      <c r="H11">
        <v>71.98</v>
      </c>
    </row>
    <row r="12" spans="1:8" x14ac:dyDescent="0.3">
      <c r="B12">
        <v>15.77</v>
      </c>
      <c r="C12">
        <v>74.77</v>
      </c>
      <c r="D12">
        <v>70</v>
      </c>
      <c r="E12">
        <v>40.29</v>
      </c>
      <c r="F12">
        <v>52.4</v>
      </c>
      <c r="G12">
        <v>40</v>
      </c>
      <c r="H12">
        <v>37.590000000000003</v>
      </c>
    </row>
    <row r="13" spans="1:8" x14ac:dyDescent="0.3">
      <c r="B13">
        <v>36.79</v>
      </c>
      <c r="C13">
        <v>91.04</v>
      </c>
      <c r="D13">
        <v>61.37</v>
      </c>
      <c r="E13">
        <v>46.92</v>
      </c>
      <c r="F13">
        <v>44.05</v>
      </c>
      <c r="G13">
        <v>43.47</v>
      </c>
      <c r="H13">
        <v>24.42</v>
      </c>
    </row>
    <row r="14" spans="1:8" x14ac:dyDescent="0.3">
      <c r="B14">
        <v>36.53</v>
      </c>
      <c r="C14">
        <v>30.06</v>
      </c>
      <c r="D14">
        <v>53.44</v>
      </c>
      <c r="E14">
        <v>38.85</v>
      </c>
      <c r="F14">
        <v>37.57</v>
      </c>
      <c r="G14">
        <v>87.01</v>
      </c>
      <c r="H14">
        <v>24.71</v>
      </c>
    </row>
    <row r="15" spans="1:8" x14ac:dyDescent="0.3">
      <c r="B15">
        <v>77.69</v>
      </c>
      <c r="C15">
        <v>25.03</v>
      </c>
      <c r="D15">
        <v>70.650000000000006</v>
      </c>
      <c r="E15">
        <v>27.25</v>
      </c>
      <c r="F15">
        <v>28.66</v>
      </c>
      <c r="G15">
        <v>82.17</v>
      </c>
      <c r="H15">
        <v>32.79</v>
      </c>
    </row>
    <row r="16" spans="1:8" x14ac:dyDescent="0.3">
      <c r="B16">
        <v>83.42</v>
      </c>
      <c r="C16">
        <v>23.76</v>
      </c>
      <c r="D16">
        <v>45.75</v>
      </c>
      <c r="E16">
        <v>25.43</v>
      </c>
      <c r="F16">
        <v>31.26</v>
      </c>
      <c r="G16">
        <v>28.51</v>
      </c>
      <c r="H16">
        <v>21.05</v>
      </c>
    </row>
    <row r="17" spans="2:8" x14ac:dyDescent="0.3">
      <c r="B17">
        <v>8.83</v>
      </c>
      <c r="C17">
        <v>6.5</v>
      </c>
      <c r="D17">
        <v>61.73</v>
      </c>
      <c r="E17">
        <v>52.85</v>
      </c>
      <c r="F17">
        <v>19.13</v>
      </c>
      <c r="G17">
        <v>39.51</v>
      </c>
      <c r="H17">
        <v>47.52</v>
      </c>
    </row>
    <row r="18" spans="2:8" x14ac:dyDescent="0.3">
      <c r="B18">
        <v>8.9499999999999993</v>
      </c>
      <c r="C18">
        <v>13.39</v>
      </c>
      <c r="D18">
        <v>26.65</v>
      </c>
      <c r="E18">
        <v>57.77</v>
      </c>
      <c r="F18">
        <v>34.159999999999997</v>
      </c>
      <c r="G18">
        <v>68.930000000000007</v>
      </c>
      <c r="H18">
        <v>45.82</v>
      </c>
    </row>
    <row r="19" spans="2:8" x14ac:dyDescent="0.3">
      <c r="B19">
        <v>21.75</v>
      </c>
      <c r="C19">
        <v>21.23</v>
      </c>
      <c r="D19">
        <v>31.72</v>
      </c>
      <c r="E19">
        <v>41.53</v>
      </c>
      <c r="F19">
        <v>43.96</v>
      </c>
      <c r="G19">
        <v>27.43</v>
      </c>
      <c r="H19">
        <v>66.959999999999994</v>
      </c>
    </row>
    <row r="20" spans="2:8" x14ac:dyDescent="0.3">
      <c r="B20">
        <v>41.94</v>
      </c>
      <c r="C20">
        <v>12.73</v>
      </c>
      <c r="D20">
        <v>61.04</v>
      </c>
      <c r="E20">
        <v>21.66</v>
      </c>
      <c r="F20">
        <v>10.050000000000001</v>
      </c>
      <c r="G20">
        <v>22.25</v>
      </c>
      <c r="H20">
        <v>67.77</v>
      </c>
    </row>
    <row r="21" spans="2:8" x14ac:dyDescent="0.3">
      <c r="B21">
        <v>21.68</v>
      </c>
      <c r="C21">
        <v>16.63</v>
      </c>
      <c r="D21">
        <v>54.06</v>
      </c>
      <c r="E21">
        <v>24.68</v>
      </c>
      <c r="F21">
        <v>18.760000000000002</v>
      </c>
      <c r="G21">
        <v>30.75</v>
      </c>
      <c r="H21">
        <v>36.57</v>
      </c>
    </row>
    <row r="22" spans="2:8" x14ac:dyDescent="0.3">
      <c r="B22">
        <v>71.62</v>
      </c>
      <c r="D22">
        <v>19.89</v>
      </c>
      <c r="E22">
        <v>89.93</v>
      </c>
      <c r="F22">
        <v>19.91</v>
      </c>
      <c r="G22">
        <v>40.450000000000003</v>
      </c>
      <c r="H22">
        <v>40.659999999999997</v>
      </c>
    </row>
    <row r="23" spans="2:8" x14ac:dyDescent="0.3">
      <c r="B23">
        <v>48.01</v>
      </c>
      <c r="D23">
        <v>33.4</v>
      </c>
      <c r="E23">
        <v>78.87</v>
      </c>
      <c r="F23">
        <v>19.88</v>
      </c>
      <c r="G23">
        <v>34.590000000000003</v>
      </c>
    </row>
    <row r="24" spans="2:8" x14ac:dyDescent="0.3">
      <c r="B24">
        <v>22.69</v>
      </c>
      <c r="D24">
        <v>31.38</v>
      </c>
      <c r="E24">
        <v>73.05</v>
      </c>
      <c r="F24">
        <v>23.25</v>
      </c>
    </row>
    <row r="25" spans="2:8" x14ac:dyDescent="0.3">
      <c r="B25">
        <v>30.28</v>
      </c>
      <c r="D25">
        <v>16.62</v>
      </c>
      <c r="E25">
        <v>32.74</v>
      </c>
      <c r="F25">
        <v>35.19</v>
      </c>
    </row>
    <row r="26" spans="2:8" x14ac:dyDescent="0.3">
      <c r="B26">
        <v>35.18</v>
      </c>
      <c r="D26">
        <v>18.510000000000002</v>
      </c>
      <c r="E26">
        <v>34.950000000000003</v>
      </c>
      <c r="F26">
        <v>27.71</v>
      </c>
    </row>
    <row r="27" spans="2:8" x14ac:dyDescent="0.3">
      <c r="E27">
        <v>26.55</v>
      </c>
      <c r="F27">
        <v>39.08</v>
      </c>
    </row>
    <row r="28" spans="2:8" x14ac:dyDescent="0.3">
      <c r="E28">
        <v>29.92</v>
      </c>
      <c r="F28">
        <v>26.38</v>
      </c>
      <c r="G28" s="2"/>
      <c r="H28" s="2"/>
    </row>
    <row r="29" spans="2:8" x14ac:dyDescent="0.3">
      <c r="E29">
        <v>42.72</v>
      </c>
      <c r="F29">
        <v>41</v>
      </c>
      <c r="G29" s="2"/>
      <c r="H29" s="2"/>
    </row>
    <row r="30" spans="2:8" x14ac:dyDescent="0.3">
      <c r="E30">
        <v>23.1</v>
      </c>
      <c r="F30">
        <v>50.79</v>
      </c>
      <c r="G30" s="2"/>
      <c r="H30" s="2"/>
    </row>
    <row r="31" spans="2:8" x14ac:dyDescent="0.3">
      <c r="E31">
        <v>37.96</v>
      </c>
      <c r="F31">
        <v>43.24</v>
      </c>
      <c r="G31" s="2"/>
      <c r="H31" s="2"/>
    </row>
    <row r="32" spans="2:8" x14ac:dyDescent="0.3">
      <c r="G32" s="2"/>
      <c r="H32" s="2"/>
    </row>
    <row r="34" spans="1:8" x14ac:dyDescent="0.3">
      <c r="A34" s="4" t="s">
        <v>49</v>
      </c>
      <c r="B34">
        <f>MIN(B2:B26)</f>
        <v>8.83</v>
      </c>
      <c r="C34">
        <f>MIN(C2:C21)</f>
        <v>6.5</v>
      </c>
      <c r="D34">
        <f t="shared" ref="D34" si="0">MIN(D2:D26)</f>
        <v>16.62</v>
      </c>
      <c r="E34">
        <f>MIN(E2:E31)</f>
        <v>13.52</v>
      </c>
      <c r="F34">
        <f>MIN(F2:F31)</f>
        <v>10.050000000000001</v>
      </c>
      <c r="G34">
        <f>MIN(G2:G23)</f>
        <v>10.73</v>
      </c>
      <c r="H34">
        <f>MIN(H2:H22)</f>
        <v>15.62</v>
      </c>
    </row>
    <row r="35" spans="1:8" x14ac:dyDescent="0.3">
      <c r="A35" s="4" t="s">
        <v>50</v>
      </c>
      <c r="B35">
        <f>_xlfn.QUARTILE.INC(B2:B26,1)</f>
        <v>22.69</v>
      </c>
      <c r="C35">
        <f>_xlfn.QUARTILE.INC(C2:C21,1)</f>
        <v>20.68</v>
      </c>
      <c r="D35">
        <f t="shared" ref="D35" si="1">_xlfn.QUARTILE.INC(D2:D26,1)</f>
        <v>27.82</v>
      </c>
      <c r="E35">
        <f>_xlfn.QUARTILE.INC(E2:E31,1)</f>
        <v>30</v>
      </c>
      <c r="F35">
        <f>_xlfn.QUARTILE.INC(F2:F31,1)</f>
        <v>26.712499999999999</v>
      </c>
      <c r="G35">
        <f>_xlfn.QUARTILE.INC(G2:G23,1)</f>
        <v>23.272500000000001</v>
      </c>
      <c r="H35">
        <f>_xlfn.QUARTILE.INC(H2:H22,1)</f>
        <v>27.93</v>
      </c>
    </row>
    <row r="36" spans="1:8" x14ac:dyDescent="0.3">
      <c r="A36" s="4" t="s">
        <v>51</v>
      </c>
      <c r="B36">
        <f>MEDIAN(B2:B26)</f>
        <v>31.52</v>
      </c>
      <c r="C36">
        <f>MEDIAN(C2:C21)</f>
        <v>30.02</v>
      </c>
      <c r="D36">
        <f t="shared" ref="D36" si="2">MEDIAN(D2:D26)</f>
        <v>33.4</v>
      </c>
      <c r="E36">
        <f>MEDIAN(E2:E31)</f>
        <v>39.57</v>
      </c>
      <c r="F36">
        <f>MEDIAN(F2:F31)</f>
        <v>36.375</v>
      </c>
      <c r="G36">
        <f>MEDIAN(G2:G23)</f>
        <v>36.83</v>
      </c>
      <c r="H36">
        <f>MEDIAN(H2:H22)</f>
        <v>40.659999999999997</v>
      </c>
    </row>
    <row r="37" spans="1:8" x14ac:dyDescent="0.3">
      <c r="A37" s="4" t="s">
        <v>52</v>
      </c>
      <c r="B37">
        <f>_xlfn.QUARTILE.INC(B2:B26,3)</f>
        <v>41.94</v>
      </c>
      <c r="C37">
        <f>_xlfn.QUARTILE.INC(C2:C21,3)</f>
        <v>61.85</v>
      </c>
      <c r="D37">
        <f t="shared" ref="D37" si="3">_xlfn.QUARTILE.INC(D2:D26,3)</f>
        <v>54.06</v>
      </c>
      <c r="E37">
        <f>_xlfn.QUARTILE.INC(E2:E31,3)</f>
        <v>50.162500000000001</v>
      </c>
      <c r="F37">
        <f>_xlfn.QUARTILE.INC(F2:F31,3)</f>
        <v>43.78</v>
      </c>
      <c r="G37">
        <f>_xlfn.QUARTILE.INC(G2:G23,3)</f>
        <v>46.034999999999997</v>
      </c>
      <c r="H37">
        <f>_xlfn.QUARTILE.INC(H2:H22,3)</f>
        <v>52.52</v>
      </c>
    </row>
    <row r="38" spans="1:8" x14ac:dyDescent="0.3">
      <c r="A38" s="4" t="s">
        <v>53</v>
      </c>
      <c r="B38">
        <f>MAX(B2:B26)</f>
        <v>83.42</v>
      </c>
      <c r="C38">
        <f>MAX(C2:C21)</f>
        <v>91.04</v>
      </c>
      <c r="D38">
        <f t="shared" ref="D38" si="4">MAX(D2:D26)</f>
        <v>70.650000000000006</v>
      </c>
      <c r="E38">
        <f>MAX(E2:E31)</f>
        <v>89.93</v>
      </c>
      <c r="F38">
        <f>MAX(F2:F31)</f>
        <v>83.33</v>
      </c>
      <c r="G38">
        <f>MAX(G2:G23)</f>
        <v>87.01</v>
      </c>
      <c r="H38">
        <f>MAX(H2:H22)</f>
        <v>75.19</v>
      </c>
    </row>
    <row r="40" spans="1:8" x14ac:dyDescent="0.3">
      <c r="A40" s="4" t="s">
        <v>54</v>
      </c>
      <c r="B40">
        <f>AVERAGE(B2:B26)</f>
        <v>37.6768</v>
      </c>
      <c r="C40">
        <f>AVERAGE(C2:C21)</f>
        <v>39.010999999999989</v>
      </c>
      <c r="D40">
        <f>AVERAGE(D2:D26)</f>
        <v>40.231999999999999</v>
      </c>
      <c r="E40">
        <f>AVERAGE(E2:E31)</f>
        <v>42.18666666666666</v>
      </c>
      <c r="F40">
        <f>AVERAGE(F2:F31)</f>
        <v>36.252666666666663</v>
      </c>
      <c r="G40">
        <f>AVERAGE(G2:G23)</f>
        <v>38.700454545454541</v>
      </c>
      <c r="H40">
        <f>AVERAGE(H2:H22)</f>
        <v>42.571904761904761</v>
      </c>
    </row>
    <row r="41" spans="1:8" x14ac:dyDescent="0.3">
      <c r="A41" s="4" t="s">
        <v>55</v>
      </c>
      <c r="B41">
        <f>_xlfn.STDEV.S(B2:B26)</f>
        <v>22.106294488222137</v>
      </c>
      <c r="C41">
        <f>_xlfn.STDEV.S(C2:C21)</f>
        <v>26.711950784936001</v>
      </c>
      <c r="D41">
        <f>_xlfn.STDEV.S(D2:D26)</f>
        <v>16.62201251353159</v>
      </c>
      <c r="E41">
        <f>_xlfn.STDEV.S(E2:E31)</f>
        <v>17.417912566117664</v>
      </c>
      <c r="F41">
        <f>_xlfn.STDEV.S(F2:F31)</f>
        <v>15.240871984587191</v>
      </c>
      <c r="G41">
        <f>_xlfn.STDEV.S(G2:G23)</f>
        <v>22.223725519678897</v>
      </c>
      <c r="H41">
        <f>_xlfn.STDEV.S(H2:H22)</f>
        <v>17.523367432958651</v>
      </c>
    </row>
    <row r="42" spans="1:8" x14ac:dyDescent="0.3">
      <c r="A42" s="4" t="s">
        <v>56</v>
      </c>
      <c r="B42">
        <f>STDEV(B2:B26)/SQRT(COUNT(B2:B26))</f>
        <v>4.4212588976444271</v>
      </c>
      <c r="C42">
        <f>STDEV(C2:C21)/SQRT(COUNT(C2:C21))</f>
        <v>5.9729737766745759</v>
      </c>
      <c r="D42">
        <f t="shared" ref="D42" si="5">STDEV(D2:D26)/SQRT(COUNT(D2:D26))</f>
        <v>3.324402502706318</v>
      </c>
      <c r="E42">
        <f>STDEV(E2:E31)/SQRT(COUNT(E2:E31))</f>
        <v>3.1800612057051127</v>
      </c>
      <c r="F42">
        <f>STDEV(F2:F31)/SQRT(COUNT(F2:F31))</f>
        <v>2.7825897940023108</v>
      </c>
      <c r="G42">
        <f>STDEV(G2:G23)/SQRT(COUNT(G2:G23))</f>
        <v>4.7381142008860015</v>
      </c>
      <c r="H42">
        <f>STDEV(H2:H22)/SQRT(COUNT(H2:H22))</f>
        <v>3.8239122710503346</v>
      </c>
    </row>
    <row r="44" spans="1:8" x14ac:dyDescent="0.3">
      <c r="A44" s="4" t="s">
        <v>57</v>
      </c>
      <c r="B44">
        <f>COUNT(B2:B26)</f>
        <v>25</v>
      </c>
      <c r="C44">
        <f t="shared" ref="C44:H44" si="6">COUNT(C2:C26)</f>
        <v>20</v>
      </c>
      <c r="D44">
        <f t="shared" si="6"/>
        <v>25</v>
      </c>
      <c r="E44">
        <v>30</v>
      </c>
      <c r="F44">
        <v>30</v>
      </c>
      <c r="G44">
        <f t="shared" si="6"/>
        <v>22</v>
      </c>
      <c r="H44">
        <f t="shared" si="6"/>
        <v>21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4ED17-F8CC-1840-BE92-2DA34CA136D8}">
  <dimension ref="A1:H44"/>
  <sheetViews>
    <sheetView workbookViewId="0">
      <selection activeCell="R18" sqref="R18"/>
    </sheetView>
  </sheetViews>
  <sheetFormatPr defaultColWidth="11" defaultRowHeight="15.6" x14ac:dyDescent="0.3"/>
  <sheetData>
    <row r="1" spans="2:8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2:8" x14ac:dyDescent="0.3">
      <c r="B2">
        <v>101.454667</v>
      </c>
      <c r="C2">
        <v>80.277666699999997</v>
      </c>
      <c r="D2">
        <v>95.453999999999994</v>
      </c>
      <c r="E2">
        <v>135</v>
      </c>
      <c r="F2">
        <v>109.16800000000001</v>
      </c>
      <c r="G2">
        <v>104.848333</v>
      </c>
      <c r="H2">
        <v>258.87566700000002</v>
      </c>
    </row>
    <row r="3" spans="2:8" x14ac:dyDescent="0.3">
      <c r="B3">
        <v>97.576333300000002</v>
      </c>
      <c r="C3">
        <v>81.311000000000007</v>
      </c>
      <c r="D3">
        <v>87.619333299999994</v>
      </c>
      <c r="E3">
        <v>110.883667</v>
      </c>
      <c r="F3">
        <v>129.31533300000001</v>
      </c>
      <c r="G3">
        <v>126.001</v>
      </c>
      <c r="H3">
        <v>246.09399999999999</v>
      </c>
    </row>
    <row r="4" spans="2:8" x14ac:dyDescent="0.3">
      <c r="B4">
        <v>122.361</v>
      </c>
      <c r="C4">
        <v>101.51133299999999</v>
      </c>
      <c r="D4">
        <v>98.369333299999994</v>
      </c>
      <c r="E4">
        <v>91.364999999999995</v>
      </c>
      <c r="F4">
        <v>107.676</v>
      </c>
      <c r="G4">
        <v>125.863333</v>
      </c>
      <c r="H4">
        <v>219.852</v>
      </c>
    </row>
    <row r="5" spans="2:8" x14ac:dyDescent="0.3">
      <c r="B5">
        <v>67.441000000000003</v>
      </c>
      <c r="C5">
        <v>105.29733299999999</v>
      </c>
      <c r="D5">
        <v>115.979333</v>
      </c>
      <c r="E5">
        <v>112.416</v>
      </c>
      <c r="F5">
        <v>134.76599999999999</v>
      </c>
      <c r="G5">
        <v>107.244</v>
      </c>
      <c r="H5">
        <v>163.381</v>
      </c>
    </row>
    <row r="6" spans="2:8" x14ac:dyDescent="0.3">
      <c r="B6">
        <v>88.989000000000004</v>
      </c>
      <c r="C6">
        <v>100.96766700000001</v>
      </c>
      <c r="D6">
        <v>90.718333299999998</v>
      </c>
      <c r="E6">
        <v>65.256333299999994</v>
      </c>
      <c r="F6">
        <v>118.370333</v>
      </c>
      <c r="G6">
        <v>113.368667</v>
      </c>
      <c r="H6">
        <v>186.159333</v>
      </c>
    </row>
    <row r="7" spans="2:8" x14ac:dyDescent="0.3">
      <c r="B7">
        <v>67.448999999999998</v>
      </c>
      <c r="C7">
        <v>125.727</v>
      </c>
      <c r="D7">
        <v>111.332667</v>
      </c>
      <c r="E7">
        <v>85.573666700000004</v>
      </c>
      <c r="F7">
        <v>180.83966699999999</v>
      </c>
      <c r="G7">
        <v>178.45333299999999</v>
      </c>
      <c r="H7">
        <v>159.32566700000001</v>
      </c>
    </row>
    <row r="8" spans="2:8" x14ac:dyDescent="0.3">
      <c r="B8">
        <v>74.611000000000004</v>
      </c>
      <c r="C8">
        <v>88.852000000000004</v>
      </c>
      <c r="D8">
        <v>112.266333</v>
      </c>
      <c r="E8">
        <v>138.724333</v>
      </c>
      <c r="F8">
        <v>209.834667</v>
      </c>
      <c r="G8">
        <v>231.61766700000001</v>
      </c>
      <c r="H8">
        <v>157.50533300000001</v>
      </c>
    </row>
    <row r="9" spans="2:8" x14ac:dyDescent="0.3">
      <c r="B9">
        <v>96.4033333</v>
      </c>
      <c r="C9">
        <v>99.538333300000005</v>
      </c>
      <c r="D9">
        <v>99.277666699999997</v>
      </c>
      <c r="E9">
        <v>158.848333</v>
      </c>
      <c r="F9">
        <v>169.66499999999999</v>
      </c>
      <c r="G9">
        <v>201.62033299999999</v>
      </c>
      <c r="H9">
        <v>141.03733299999999</v>
      </c>
    </row>
    <row r="10" spans="2:8" x14ac:dyDescent="0.3">
      <c r="B10">
        <v>84.956999999999994</v>
      </c>
      <c r="C10">
        <v>114.08066700000001</v>
      </c>
      <c r="D10">
        <v>87.838333300000002</v>
      </c>
      <c r="E10">
        <v>105.375333</v>
      </c>
      <c r="F10">
        <v>202.66033300000001</v>
      </c>
      <c r="G10">
        <v>235.69133299999999</v>
      </c>
      <c r="H10">
        <v>147.205333</v>
      </c>
    </row>
    <row r="11" spans="2:8" x14ac:dyDescent="0.3">
      <c r="B11">
        <v>63.212333299999997</v>
      </c>
      <c r="C11">
        <v>77.370666700000001</v>
      </c>
      <c r="D11">
        <v>79.593333299999998</v>
      </c>
      <c r="E11">
        <v>108.47799999999999</v>
      </c>
      <c r="F11">
        <v>187.52099999999999</v>
      </c>
      <c r="G11">
        <v>219.929</v>
      </c>
      <c r="H11">
        <v>163.53966700000001</v>
      </c>
    </row>
    <row r="12" spans="2:8" x14ac:dyDescent="0.3">
      <c r="B12">
        <v>85.96</v>
      </c>
      <c r="C12">
        <v>85.078999999999994</v>
      </c>
      <c r="D12">
        <v>97.660333300000005</v>
      </c>
      <c r="E12">
        <v>135.83933300000001</v>
      </c>
      <c r="F12">
        <v>166.22399999999999</v>
      </c>
      <c r="G12">
        <v>76.707333300000002</v>
      </c>
      <c r="H12">
        <v>200.21933300000001</v>
      </c>
    </row>
    <row r="13" spans="2:8" x14ac:dyDescent="0.3">
      <c r="B13">
        <v>90.606333300000003</v>
      </c>
      <c r="C13">
        <v>89.279333300000005</v>
      </c>
      <c r="D13">
        <v>86.4153333</v>
      </c>
      <c r="E13">
        <v>148.91933299999999</v>
      </c>
      <c r="F13">
        <v>128.86233300000001</v>
      </c>
      <c r="G13">
        <v>76.622333299999994</v>
      </c>
      <c r="H13">
        <v>253.61199999999999</v>
      </c>
    </row>
    <row r="14" spans="2:8" x14ac:dyDescent="0.3">
      <c r="B14">
        <v>89.652666699999997</v>
      </c>
      <c r="C14">
        <v>69.679000000000002</v>
      </c>
      <c r="D14">
        <v>98.538666699999993</v>
      </c>
      <c r="E14">
        <v>96.144666700000002</v>
      </c>
      <c r="F14">
        <v>139.865667</v>
      </c>
      <c r="G14">
        <v>83.272000000000006</v>
      </c>
      <c r="H14">
        <v>230.13466700000001</v>
      </c>
    </row>
    <row r="15" spans="2:8" x14ac:dyDescent="0.3">
      <c r="B15">
        <v>80.333333300000007</v>
      </c>
      <c r="C15">
        <v>76.296333300000001</v>
      </c>
      <c r="D15">
        <v>80.565666699999994</v>
      </c>
      <c r="E15">
        <v>109.907</v>
      </c>
      <c r="F15">
        <v>154.29</v>
      </c>
      <c r="G15">
        <v>88.176000000000002</v>
      </c>
      <c r="H15">
        <v>193.64766700000001</v>
      </c>
    </row>
    <row r="16" spans="2:8" x14ac:dyDescent="0.3">
      <c r="B16">
        <v>65.225333300000003</v>
      </c>
      <c r="C16">
        <v>76.645333300000004</v>
      </c>
      <c r="D16">
        <v>82.713333300000002</v>
      </c>
      <c r="E16">
        <v>122.00533299999999</v>
      </c>
      <c r="F16">
        <v>150.662667</v>
      </c>
      <c r="G16">
        <v>81.970333299999993</v>
      </c>
      <c r="H16">
        <v>194.60466700000001</v>
      </c>
    </row>
    <row r="17" spans="2:8" x14ac:dyDescent="0.3">
      <c r="B17">
        <v>74.296333300000001</v>
      </c>
      <c r="C17">
        <v>55.868666699999999</v>
      </c>
      <c r="D17">
        <v>55.868666699999999</v>
      </c>
      <c r="E17">
        <v>114.328</v>
      </c>
      <c r="F17">
        <v>186.91800000000001</v>
      </c>
      <c r="G17">
        <v>179.83233300000001</v>
      </c>
      <c r="H17">
        <v>150.32566700000001</v>
      </c>
    </row>
    <row r="18" spans="2:8" x14ac:dyDescent="0.3">
      <c r="B18">
        <v>89.9123333</v>
      </c>
      <c r="C18">
        <v>55.830333299999999</v>
      </c>
      <c r="D18">
        <v>65.876666700000001</v>
      </c>
      <c r="E18">
        <v>125.221</v>
      </c>
      <c r="F18">
        <v>165.938333</v>
      </c>
      <c r="G18">
        <v>161.57233299999999</v>
      </c>
      <c r="H18">
        <v>77.971000000000004</v>
      </c>
    </row>
    <row r="19" spans="2:8" x14ac:dyDescent="0.3">
      <c r="B19">
        <v>72.668000000000006</v>
      </c>
      <c r="C19">
        <v>65.876666700000001</v>
      </c>
      <c r="D19">
        <v>89.652666699999997</v>
      </c>
      <c r="E19">
        <v>125.583333</v>
      </c>
      <c r="F19">
        <v>168.627667</v>
      </c>
      <c r="G19">
        <v>108.334333</v>
      </c>
      <c r="H19">
        <v>134.77799999999999</v>
      </c>
    </row>
    <row r="20" spans="2:8" x14ac:dyDescent="0.3">
      <c r="B20">
        <v>65.568666699999994</v>
      </c>
      <c r="C20">
        <v>120.145</v>
      </c>
      <c r="D20">
        <v>80.333333300000007</v>
      </c>
      <c r="E20">
        <v>109.845333</v>
      </c>
      <c r="F20">
        <v>207.28</v>
      </c>
      <c r="G20">
        <v>140.81</v>
      </c>
      <c r="H20">
        <v>115.115667</v>
      </c>
    </row>
    <row r="21" spans="2:8" x14ac:dyDescent="0.3">
      <c r="B21">
        <v>82.901666700000007</v>
      </c>
      <c r="C21">
        <v>171.551333</v>
      </c>
      <c r="D21">
        <v>65.225333300000003</v>
      </c>
      <c r="E21">
        <v>73.736666700000001</v>
      </c>
      <c r="F21">
        <v>168.96633299999999</v>
      </c>
      <c r="G21">
        <v>151.59299999999999</v>
      </c>
      <c r="H21">
        <v>140.019667</v>
      </c>
    </row>
    <row r="22" spans="2:8" x14ac:dyDescent="0.3">
      <c r="B22">
        <v>39.0893333</v>
      </c>
      <c r="C22">
        <v>136.860333</v>
      </c>
      <c r="D22">
        <v>74.296333300000001</v>
      </c>
      <c r="E22">
        <v>128.19466700000001</v>
      </c>
      <c r="F22">
        <v>102.60299999999999</v>
      </c>
      <c r="G22">
        <v>98.711333300000007</v>
      </c>
    </row>
    <row r="23" spans="2:8" x14ac:dyDescent="0.3">
      <c r="B23">
        <v>55.2706667</v>
      </c>
      <c r="C23">
        <v>109.011667</v>
      </c>
      <c r="D23">
        <v>72.668000000000006</v>
      </c>
      <c r="E23">
        <v>151.057333</v>
      </c>
      <c r="F23">
        <v>124.197667</v>
      </c>
      <c r="G23">
        <v>78.842333300000007</v>
      </c>
    </row>
    <row r="24" spans="2:8" x14ac:dyDescent="0.3">
      <c r="B24">
        <v>54.872</v>
      </c>
      <c r="C24">
        <v>104.360333</v>
      </c>
      <c r="D24">
        <v>82.901666700000007</v>
      </c>
      <c r="E24">
        <v>133.77366699999999</v>
      </c>
      <c r="F24">
        <v>113.09433300000001</v>
      </c>
      <c r="G24">
        <v>108.417333</v>
      </c>
    </row>
    <row r="25" spans="2:8" x14ac:dyDescent="0.3">
      <c r="C25">
        <v>48.896333300000002</v>
      </c>
      <c r="D25">
        <v>171.551333</v>
      </c>
      <c r="E25">
        <v>101.288667</v>
      </c>
      <c r="F25">
        <v>162.1</v>
      </c>
      <c r="G25">
        <v>93.9033333</v>
      </c>
    </row>
    <row r="26" spans="2:8" x14ac:dyDescent="0.3">
      <c r="C26">
        <v>51.393999999999998</v>
      </c>
      <c r="D26">
        <v>109.011667</v>
      </c>
      <c r="E26">
        <v>88.520333300000004</v>
      </c>
      <c r="F26">
        <v>139.25966700000001</v>
      </c>
      <c r="G26">
        <v>98.394666700000002</v>
      </c>
    </row>
    <row r="27" spans="2:8" x14ac:dyDescent="0.3">
      <c r="C27">
        <v>53.735333300000001</v>
      </c>
      <c r="D27">
        <v>39.0893333</v>
      </c>
      <c r="E27">
        <v>99.927000000000007</v>
      </c>
      <c r="F27">
        <v>85.303333300000006</v>
      </c>
    </row>
    <row r="28" spans="2:8" x14ac:dyDescent="0.3">
      <c r="D28">
        <v>55.2706667</v>
      </c>
      <c r="E28">
        <v>102.683333</v>
      </c>
      <c r="F28">
        <v>58.969333300000002</v>
      </c>
    </row>
    <row r="29" spans="2:8" x14ac:dyDescent="0.3">
      <c r="D29">
        <v>54.872</v>
      </c>
      <c r="E29">
        <v>96.392666700000007</v>
      </c>
      <c r="F29">
        <v>74.515666699999997</v>
      </c>
    </row>
    <row r="30" spans="2:8" x14ac:dyDescent="0.3">
      <c r="D30">
        <v>48.896333300000002</v>
      </c>
      <c r="E30">
        <v>114.965333</v>
      </c>
    </row>
    <row r="31" spans="2:8" x14ac:dyDescent="0.3">
      <c r="D31">
        <v>53.735333300000001</v>
      </c>
      <c r="E31">
        <v>100.063667</v>
      </c>
    </row>
    <row r="33" spans="1:8" x14ac:dyDescent="0.3">
      <c r="H33" s="2"/>
    </row>
    <row r="34" spans="1:8" x14ac:dyDescent="0.3">
      <c r="A34" s="4" t="s">
        <v>49</v>
      </c>
      <c r="B34">
        <f>MIN(B2:B31)</f>
        <v>39.0893333</v>
      </c>
      <c r="C34">
        <f t="shared" ref="C34:H34" si="0">MIN(C2:C31)</f>
        <v>48.896333300000002</v>
      </c>
      <c r="D34">
        <f t="shared" si="0"/>
        <v>39.0893333</v>
      </c>
      <c r="E34">
        <f t="shared" si="0"/>
        <v>65.256333299999994</v>
      </c>
      <c r="F34">
        <f t="shared" si="0"/>
        <v>58.969333300000002</v>
      </c>
      <c r="G34">
        <f t="shared" si="0"/>
        <v>76.622333299999994</v>
      </c>
      <c r="H34">
        <f t="shared" si="0"/>
        <v>77.971000000000004</v>
      </c>
    </row>
    <row r="35" spans="1:8" x14ac:dyDescent="0.3">
      <c r="A35" s="4" t="s">
        <v>50</v>
      </c>
      <c r="B35">
        <f>_xlfn.QUARTILE.INC(B2:B31,1)</f>
        <v>66.504833349999998</v>
      </c>
      <c r="C35">
        <f t="shared" ref="C35:H35" si="1">_xlfn.QUARTILE.INC(C2:C31,1)</f>
        <v>71.333333324999998</v>
      </c>
      <c r="D35">
        <f t="shared" si="1"/>
        <v>67.574500025000006</v>
      </c>
      <c r="E35">
        <f t="shared" si="1"/>
        <v>99.961166750000004</v>
      </c>
      <c r="F35">
        <f t="shared" si="1"/>
        <v>117.051333</v>
      </c>
      <c r="G35">
        <f t="shared" si="1"/>
        <v>93.9033333</v>
      </c>
      <c r="H35">
        <f t="shared" si="1"/>
        <v>145.66333299999999</v>
      </c>
    </row>
    <row r="36" spans="1:8" x14ac:dyDescent="0.3">
      <c r="A36" s="4" t="s">
        <v>51</v>
      </c>
      <c r="B36">
        <f>MEDIAN(B2:B31)</f>
        <v>80.333333300000007</v>
      </c>
      <c r="C36">
        <f t="shared" ref="C36:H36" si="2">MEDIAN(C2:C31)</f>
        <v>86.965499999999992</v>
      </c>
      <c r="D36">
        <f t="shared" si="2"/>
        <v>84.658500000000004</v>
      </c>
      <c r="E36">
        <f t="shared" si="2"/>
        <v>110.39533349999999</v>
      </c>
      <c r="F36">
        <f t="shared" si="2"/>
        <v>145.26416699999999</v>
      </c>
      <c r="G36">
        <f t="shared" si="2"/>
        <v>108.417333</v>
      </c>
      <c r="H36">
        <f t="shared" si="2"/>
        <v>163.46033349999999</v>
      </c>
    </row>
    <row r="37" spans="1:8" x14ac:dyDescent="0.3">
      <c r="A37" s="4" t="s">
        <v>52</v>
      </c>
      <c r="B37">
        <f>_xlfn.QUARTILE.INC(B2:B31,3)</f>
        <v>89.782499999999999</v>
      </c>
      <c r="C37">
        <f t="shared" ref="C37:G37" si="3">_xlfn.QUARTILE.INC(C2:C31,3)</f>
        <v>105.06308299999999</v>
      </c>
      <c r="D37">
        <f t="shared" si="3"/>
        <v>98.192083299999993</v>
      </c>
      <c r="E37">
        <f t="shared" si="3"/>
        <v>127.54183350000001</v>
      </c>
      <c r="F37">
        <f t="shared" si="3"/>
        <v>169.14099974999999</v>
      </c>
      <c r="G37">
        <f t="shared" si="3"/>
        <v>161.57233299999999</v>
      </c>
      <c r="H37">
        <f>_xlfn.QUARTILE.INC(H2:H31,3)</f>
        <v>205.12749975</v>
      </c>
    </row>
    <row r="38" spans="1:8" x14ac:dyDescent="0.3">
      <c r="A38" s="4" t="s">
        <v>53</v>
      </c>
      <c r="B38">
        <f>MAX(B2:B31)</f>
        <v>122.361</v>
      </c>
      <c r="C38">
        <f t="shared" ref="C38:H38" si="4">MAX(C2:C31)</f>
        <v>171.551333</v>
      </c>
      <c r="D38">
        <f t="shared" si="4"/>
        <v>171.551333</v>
      </c>
      <c r="E38">
        <f t="shared" si="4"/>
        <v>158.848333</v>
      </c>
      <c r="F38">
        <f t="shared" si="4"/>
        <v>209.834667</v>
      </c>
      <c r="G38">
        <f t="shared" si="4"/>
        <v>235.69133299999999</v>
      </c>
      <c r="H38">
        <f t="shared" si="4"/>
        <v>258.87566700000002</v>
      </c>
    </row>
    <row r="40" spans="1:8" x14ac:dyDescent="0.3">
      <c r="A40" s="4" t="s">
        <v>54</v>
      </c>
      <c r="B40">
        <f>AVERAGE(B2:B31)</f>
        <v>78.730927543478273</v>
      </c>
      <c r="C40">
        <f t="shared" ref="C40:H40" si="5">AVERAGE(C2:C31)</f>
        <v>90.209333303846151</v>
      </c>
      <c r="D40">
        <f t="shared" si="5"/>
        <v>84.786377760000022</v>
      </c>
      <c r="E40">
        <f t="shared" si="5"/>
        <v>113.01057771333335</v>
      </c>
      <c r="F40">
        <f t="shared" si="5"/>
        <v>144.55336904642857</v>
      </c>
      <c r="G40">
        <f t="shared" si="5"/>
        <v>130.8718399</v>
      </c>
      <c r="H40">
        <f t="shared" si="5"/>
        <v>176.67018340000001</v>
      </c>
    </row>
    <row r="41" spans="1:8" x14ac:dyDescent="0.3">
      <c r="A41" s="4" t="s">
        <v>55</v>
      </c>
      <c r="B41">
        <f>_xlfn.STDEV.S(B2:B31)</f>
        <v>18.221698669622402</v>
      </c>
      <c r="C41">
        <f t="shared" ref="C41:H41" si="6">_xlfn.STDEV.S(C2:C31)</f>
        <v>29.189044152997443</v>
      </c>
      <c r="D41">
        <f t="shared" si="6"/>
        <v>25.93242393656886</v>
      </c>
      <c r="E41">
        <f t="shared" si="6"/>
        <v>22.322176693840653</v>
      </c>
      <c r="F41">
        <f t="shared" si="6"/>
        <v>39.688424888625534</v>
      </c>
      <c r="G41">
        <f t="shared" si="6"/>
        <v>50.550146186209098</v>
      </c>
      <c r="H41">
        <f t="shared" si="6"/>
        <v>48.096836852846728</v>
      </c>
    </row>
    <row r="42" spans="1:8" x14ac:dyDescent="0.3">
      <c r="A42" s="4" t="s">
        <v>56</v>
      </c>
      <c r="B42">
        <f>STDEV(B2:B31)/SQRT(COUNT(B2:B31))</f>
        <v>3.7994868212208943</v>
      </c>
      <c r="C42">
        <f t="shared" ref="C42:H42" si="7">STDEV(C2:C31)/SQRT(COUNT(C2:C31))</f>
        <v>5.7244425276636672</v>
      </c>
      <c r="D42">
        <f t="shared" si="7"/>
        <v>4.7345911869485615</v>
      </c>
      <c r="E42">
        <f t="shared" si="7"/>
        <v>4.0754532359442051</v>
      </c>
      <c r="F42">
        <f t="shared" si="7"/>
        <v>7.5004072987978239</v>
      </c>
      <c r="G42">
        <f t="shared" si="7"/>
        <v>10.11002923724182</v>
      </c>
      <c r="H42">
        <f t="shared" si="7"/>
        <v>10.754779670568233</v>
      </c>
    </row>
    <row r="44" spans="1:8" x14ac:dyDescent="0.3">
      <c r="A44" s="4" t="s">
        <v>57</v>
      </c>
      <c r="B44">
        <f>COUNT(B2:B31)</f>
        <v>23</v>
      </c>
      <c r="C44">
        <f t="shared" ref="C44:H44" si="8">COUNT(C2:C31)</f>
        <v>26</v>
      </c>
      <c r="D44">
        <f t="shared" si="8"/>
        <v>30</v>
      </c>
      <c r="E44">
        <f t="shared" si="8"/>
        <v>30</v>
      </c>
      <c r="F44">
        <f t="shared" si="8"/>
        <v>28</v>
      </c>
      <c r="G44">
        <f t="shared" si="8"/>
        <v>25</v>
      </c>
      <c r="H44">
        <f t="shared" si="8"/>
        <v>20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1AF34-6B10-DA46-BD17-74F2779FEC15}">
  <dimension ref="A1:H44"/>
  <sheetViews>
    <sheetView workbookViewId="0">
      <selection activeCell="R23" sqref="R23"/>
    </sheetView>
  </sheetViews>
  <sheetFormatPr defaultColWidth="11" defaultRowHeight="15.6" x14ac:dyDescent="0.3"/>
  <sheetData>
    <row r="1" spans="2:8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2:8" x14ac:dyDescent="0.3">
      <c r="B2">
        <v>25.42</v>
      </c>
      <c r="C2">
        <v>31.15</v>
      </c>
      <c r="D2">
        <v>43.74</v>
      </c>
      <c r="E2">
        <v>34.29</v>
      </c>
      <c r="F2">
        <v>20.36</v>
      </c>
      <c r="G2">
        <v>83.01</v>
      </c>
      <c r="H2">
        <v>32.56</v>
      </c>
    </row>
    <row r="3" spans="2:8" x14ac:dyDescent="0.3">
      <c r="B3">
        <v>56.99</v>
      </c>
      <c r="C3">
        <v>75.150000000000006</v>
      </c>
      <c r="D3">
        <v>42.69</v>
      </c>
      <c r="E3">
        <v>22.38</v>
      </c>
      <c r="F3">
        <v>17.45</v>
      </c>
      <c r="G3">
        <v>54.5</v>
      </c>
      <c r="H3">
        <v>26.57</v>
      </c>
    </row>
    <row r="4" spans="2:8" x14ac:dyDescent="0.3">
      <c r="B4">
        <v>76.53</v>
      </c>
      <c r="C4">
        <v>58.46</v>
      </c>
      <c r="D4">
        <v>32.04</v>
      </c>
      <c r="E4">
        <v>53.35</v>
      </c>
      <c r="F4">
        <v>75.78</v>
      </c>
      <c r="G4">
        <v>49.77</v>
      </c>
      <c r="H4">
        <v>33.79</v>
      </c>
    </row>
    <row r="5" spans="2:8" x14ac:dyDescent="0.3">
      <c r="B5">
        <v>67.11</v>
      </c>
      <c r="C5">
        <v>82.11</v>
      </c>
      <c r="D5">
        <v>56.97</v>
      </c>
      <c r="E5">
        <v>47.37</v>
      </c>
      <c r="F5">
        <v>48.54</v>
      </c>
      <c r="G5">
        <v>67.94</v>
      </c>
      <c r="H5">
        <v>52.68</v>
      </c>
    </row>
    <row r="6" spans="2:8" x14ac:dyDescent="0.3">
      <c r="B6">
        <v>70.97</v>
      </c>
      <c r="C6">
        <v>93.99</v>
      </c>
      <c r="D6">
        <v>39.090000000000003</v>
      </c>
      <c r="E6">
        <v>29.63</v>
      </c>
      <c r="F6">
        <v>55.52</v>
      </c>
      <c r="G6">
        <v>93.21</v>
      </c>
      <c r="H6">
        <v>21.13</v>
      </c>
    </row>
    <row r="7" spans="2:8" x14ac:dyDescent="0.3">
      <c r="B7">
        <v>94.28</v>
      </c>
      <c r="C7">
        <v>31.21</v>
      </c>
      <c r="D7">
        <v>49.91</v>
      </c>
      <c r="E7">
        <v>45.67</v>
      </c>
      <c r="F7">
        <v>29.33</v>
      </c>
      <c r="G7">
        <v>29.33</v>
      </c>
      <c r="H7">
        <v>48.56</v>
      </c>
    </row>
    <row r="8" spans="2:8" x14ac:dyDescent="0.3">
      <c r="B8">
        <v>73.430000000000007</v>
      </c>
      <c r="C8">
        <v>35.47</v>
      </c>
      <c r="D8">
        <v>52.08</v>
      </c>
      <c r="E8">
        <v>48.11</v>
      </c>
      <c r="F8">
        <v>58.51</v>
      </c>
      <c r="G8">
        <v>54.89</v>
      </c>
      <c r="H8">
        <v>73.760000000000005</v>
      </c>
    </row>
    <row r="9" spans="2:8" x14ac:dyDescent="0.3">
      <c r="B9">
        <v>45</v>
      </c>
      <c r="C9">
        <v>21.68</v>
      </c>
      <c r="D9">
        <v>35.42</v>
      </c>
      <c r="E9">
        <v>55.25</v>
      </c>
      <c r="F9">
        <v>52.43</v>
      </c>
      <c r="G9">
        <v>38.75</v>
      </c>
      <c r="H9">
        <v>43.38</v>
      </c>
    </row>
    <row r="10" spans="2:8" x14ac:dyDescent="0.3">
      <c r="B10">
        <v>23.39</v>
      </c>
      <c r="C10">
        <v>12.09</v>
      </c>
      <c r="D10">
        <v>75.14</v>
      </c>
      <c r="E10">
        <v>78.77</v>
      </c>
      <c r="F10">
        <v>43.54</v>
      </c>
      <c r="G10">
        <v>31.4</v>
      </c>
      <c r="H10">
        <v>56.05</v>
      </c>
    </row>
    <row r="11" spans="2:8" x14ac:dyDescent="0.3">
      <c r="B11">
        <v>21.97</v>
      </c>
      <c r="C11">
        <v>2.94</v>
      </c>
      <c r="D11">
        <v>37.53</v>
      </c>
      <c r="E11">
        <v>60.32</v>
      </c>
      <c r="F11">
        <v>46.65</v>
      </c>
      <c r="G11">
        <v>41.4</v>
      </c>
      <c r="H11">
        <v>72.87</v>
      </c>
    </row>
    <row r="12" spans="2:8" x14ac:dyDescent="0.3">
      <c r="B12">
        <v>40.380000000000003</v>
      </c>
      <c r="C12">
        <v>29.55</v>
      </c>
      <c r="D12">
        <v>27.88</v>
      </c>
      <c r="E12">
        <v>28</v>
      </c>
      <c r="F12">
        <v>39.69</v>
      </c>
      <c r="G12">
        <v>48.44</v>
      </c>
      <c r="H12">
        <v>43.12</v>
      </c>
    </row>
    <row r="13" spans="2:8" x14ac:dyDescent="0.3">
      <c r="B13">
        <v>28.99</v>
      </c>
      <c r="C13">
        <v>26.02</v>
      </c>
      <c r="D13">
        <v>29.75</v>
      </c>
      <c r="E13">
        <v>30.14</v>
      </c>
      <c r="F13">
        <v>53.19</v>
      </c>
      <c r="G13">
        <v>28.84</v>
      </c>
      <c r="H13">
        <v>50.54</v>
      </c>
    </row>
    <row r="14" spans="2:8" x14ac:dyDescent="0.3">
      <c r="C14">
        <v>34.380000000000003</v>
      </c>
      <c r="D14">
        <v>24.4</v>
      </c>
      <c r="E14">
        <v>37.35</v>
      </c>
      <c r="F14">
        <v>21.36</v>
      </c>
      <c r="G14">
        <v>28.92</v>
      </c>
      <c r="H14">
        <v>25.65</v>
      </c>
    </row>
    <row r="15" spans="2:8" x14ac:dyDescent="0.3">
      <c r="C15">
        <v>11.84</v>
      </c>
      <c r="D15">
        <v>55.73</v>
      </c>
      <c r="E15">
        <v>41.69</v>
      </c>
      <c r="F15">
        <v>33.08</v>
      </c>
      <c r="G15">
        <v>29.43</v>
      </c>
      <c r="H15">
        <v>14.95</v>
      </c>
    </row>
    <row r="16" spans="2:8" x14ac:dyDescent="0.3">
      <c r="C16">
        <v>23.74</v>
      </c>
      <c r="D16">
        <v>40.380000000000003</v>
      </c>
      <c r="E16">
        <v>11.37</v>
      </c>
      <c r="F16">
        <v>21.16</v>
      </c>
      <c r="G16">
        <v>38.200000000000003</v>
      </c>
      <c r="H16">
        <v>25.05</v>
      </c>
    </row>
    <row r="17" spans="2:8" x14ac:dyDescent="0.3">
      <c r="C17">
        <v>55.73</v>
      </c>
      <c r="D17">
        <v>40.950000000000003</v>
      </c>
      <c r="E17">
        <v>14.11</v>
      </c>
      <c r="F17">
        <v>28.13</v>
      </c>
      <c r="G17">
        <v>28.65</v>
      </c>
      <c r="H17">
        <v>35.369999999999997</v>
      </c>
    </row>
    <row r="18" spans="2:8" x14ac:dyDescent="0.3">
      <c r="C18">
        <v>55.18</v>
      </c>
      <c r="D18">
        <v>21.97</v>
      </c>
      <c r="E18">
        <v>30.54</v>
      </c>
      <c r="F18">
        <v>37.99</v>
      </c>
      <c r="G18">
        <v>4.9800000000000004</v>
      </c>
      <c r="H18">
        <v>22.46</v>
      </c>
    </row>
    <row r="19" spans="2:8" x14ac:dyDescent="0.3">
      <c r="C19">
        <v>40.950000000000003</v>
      </c>
      <c r="D19">
        <v>31.12</v>
      </c>
      <c r="E19">
        <v>33.28</v>
      </c>
      <c r="F19">
        <v>35.549999999999997</v>
      </c>
      <c r="G19">
        <v>6.31</v>
      </c>
      <c r="H19">
        <v>26.26</v>
      </c>
    </row>
    <row r="20" spans="2:8" x14ac:dyDescent="0.3">
      <c r="C20">
        <v>26.86</v>
      </c>
      <c r="E20">
        <v>9.3000000000000007</v>
      </c>
      <c r="F20">
        <v>66.19</v>
      </c>
      <c r="G20">
        <v>7.44</v>
      </c>
      <c r="H20">
        <v>19.170000000000002</v>
      </c>
    </row>
    <row r="21" spans="2:8" x14ac:dyDescent="0.3">
      <c r="B21" s="2"/>
      <c r="C21">
        <v>31.12</v>
      </c>
      <c r="D21" s="2"/>
      <c r="E21">
        <v>49.18</v>
      </c>
      <c r="F21">
        <v>30.93</v>
      </c>
      <c r="G21">
        <v>10.34</v>
      </c>
      <c r="H21">
        <v>27.94</v>
      </c>
    </row>
    <row r="22" spans="2:8" x14ac:dyDescent="0.3">
      <c r="B22" s="2"/>
      <c r="C22">
        <v>7.41</v>
      </c>
      <c r="D22" s="2"/>
      <c r="E22">
        <v>39.18</v>
      </c>
      <c r="F22">
        <v>41.01</v>
      </c>
      <c r="G22">
        <v>16.11</v>
      </c>
    </row>
    <row r="23" spans="2:8" x14ac:dyDescent="0.3">
      <c r="B23" s="2"/>
      <c r="C23">
        <v>20.11</v>
      </c>
      <c r="D23" s="2"/>
      <c r="E23">
        <v>69.66</v>
      </c>
      <c r="F23">
        <v>26.82</v>
      </c>
      <c r="G23" s="2"/>
    </row>
    <row r="24" spans="2:8" x14ac:dyDescent="0.3">
      <c r="E24">
        <v>20.25</v>
      </c>
      <c r="F24">
        <v>8.11</v>
      </c>
      <c r="G24" s="2"/>
    </row>
    <row r="25" spans="2:8" x14ac:dyDescent="0.3">
      <c r="E25">
        <v>25.02</v>
      </c>
      <c r="F25">
        <v>9.8000000000000007</v>
      </c>
      <c r="G25" s="2"/>
    </row>
    <row r="26" spans="2:8" x14ac:dyDescent="0.3">
      <c r="E26">
        <v>40.76</v>
      </c>
      <c r="F26">
        <v>3.09</v>
      </c>
    </row>
    <row r="27" spans="2:8" x14ac:dyDescent="0.3">
      <c r="E27">
        <v>28.46</v>
      </c>
    </row>
    <row r="28" spans="2:8" x14ac:dyDescent="0.3">
      <c r="E28">
        <v>18.850000000000001</v>
      </c>
    </row>
    <row r="29" spans="2:8" x14ac:dyDescent="0.3">
      <c r="E29">
        <v>11.63</v>
      </c>
    </row>
    <row r="30" spans="2:8" x14ac:dyDescent="0.3">
      <c r="E30">
        <v>39.69</v>
      </c>
    </row>
    <row r="31" spans="2:8" x14ac:dyDescent="0.3">
      <c r="E31">
        <v>16</v>
      </c>
    </row>
    <row r="33" spans="1:8" x14ac:dyDescent="0.3">
      <c r="B33" s="2"/>
      <c r="D33" s="2"/>
      <c r="H33" s="2"/>
    </row>
    <row r="34" spans="1:8" x14ac:dyDescent="0.3">
      <c r="A34" s="4" t="s">
        <v>49</v>
      </c>
      <c r="B34">
        <f>MIN(B2:B31)</f>
        <v>21.97</v>
      </c>
      <c r="C34">
        <f t="shared" ref="C34:H34" si="0">MIN(C2:C31)</f>
        <v>2.94</v>
      </c>
      <c r="D34">
        <f t="shared" si="0"/>
        <v>21.97</v>
      </c>
      <c r="E34">
        <f t="shared" si="0"/>
        <v>9.3000000000000007</v>
      </c>
      <c r="F34">
        <f t="shared" si="0"/>
        <v>3.09</v>
      </c>
      <c r="G34">
        <f t="shared" si="0"/>
        <v>4.9800000000000004</v>
      </c>
      <c r="H34">
        <f t="shared" si="0"/>
        <v>14.95</v>
      </c>
    </row>
    <row r="35" spans="1:8" x14ac:dyDescent="0.3">
      <c r="A35" s="4" t="s">
        <v>50</v>
      </c>
      <c r="B35">
        <f>_xlfn.QUARTILE.INC(B2:B31,1)</f>
        <v>28.0975</v>
      </c>
      <c r="C35">
        <f t="shared" ref="C35:H35" si="1">_xlfn.QUARTILE.INC(C2:C31,1)</f>
        <v>22.195</v>
      </c>
      <c r="D35">
        <f t="shared" si="1"/>
        <v>31.35</v>
      </c>
      <c r="E35">
        <f t="shared" si="1"/>
        <v>23.04</v>
      </c>
      <c r="F35">
        <f t="shared" si="1"/>
        <v>21.36</v>
      </c>
      <c r="G35">
        <f t="shared" si="1"/>
        <v>28.65</v>
      </c>
      <c r="H35">
        <f t="shared" si="1"/>
        <v>25.5</v>
      </c>
    </row>
    <row r="36" spans="1:8" x14ac:dyDescent="0.3">
      <c r="A36" s="4" t="s">
        <v>51</v>
      </c>
      <c r="B36">
        <f>MEDIAN(B2:B31)</f>
        <v>50.995000000000005</v>
      </c>
      <c r="C36">
        <f t="shared" ref="C36:H36" si="2">MEDIAN(C2:C31)</f>
        <v>31.134999999999998</v>
      </c>
      <c r="D36">
        <f t="shared" si="2"/>
        <v>39.734999999999999</v>
      </c>
      <c r="E36">
        <f t="shared" si="2"/>
        <v>33.784999999999997</v>
      </c>
      <c r="F36">
        <f t="shared" si="2"/>
        <v>35.549999999999997</v>
      </c>
      <c r="G36">
        <f t="shared" si="2"/>
        <v>31.4</v>
      </c>
      <c r="H36">
        <f t="shared" si="2"/>
        <v>33.174999999999997</v>
      </c>
    </row>
    <row r="37" spans="1:8" x14ac:dyDescent="0.3">
      <c r="A37" s="4" t="s">
        <v>52</v>
      </c>
      <c r="B37">
        <f>_xlfn.QUARTILE.INC(B2:B31,3)</f>
        <v>71.585000000000008</v>
      </c>
      <c r="C37">
        <f t="shared" ref="C37:H37" si="3">_xlfn.QUARTILE.INC(C2:C31,3)</f>
        <v>51.622500000000002</v>
      </c>
      <c r="D37">
        <f t="shared" si="3"/>
        <v>48.3675</v>
      </c>
      <c r="E37">
        <f t="shared" si="3"/>
        <v>46.945</v>
      </c>
      <c r="F37">
        <f t="shared" si="3"/>
        <v>48.54</v>
      </c>
      <c r="G37">
        <f t="shared" si="3"/>
        <v>49.77</v>
      </c>
      <c r="H37">
        <f t="shared" si="3"/>
        <v>49.055</v>
      </c>
    </row>
    <row r="38" spans="1:8" x14ac:dyDescent="0.3">
      <c r="A38" s="4" t="s">
        <v>53</v>
      </c>
      <c r="B38">
        <f>MAX(B2:B31)</f>
        <v>94.28</v>
      </c>
      <c r="C38">
        <f t="shared" ref="C38:H38" si="4">MAX(C2:C31)</f>
        <v>93.99</v>
      </c>
      <c r="D38">
        <f t="shared" si="4"/>
        <v>75.14</v>
      </c>
      <c r="E38">
        <f t="shared" si="4"/>
        <v>78.77</v>
      </c>
      <c r="F38">
        <f t="shared" si="4"/>
        <v>75.78</v>
      </c>
      <c r="G38">
        <f t="shared" si="4"/>
        <v>93.21</v>
      </c>
      <c r="H38">
        <f t="shared" si="4"/>
        <v>73.760000000000005</v>
      </c>
    </row>
    <row r="40" spans="1:8" x14ac:dyDescent="0.3">
      <c r="A40" s="4" t="s">
        <v>54</v>
      </c>
      <c r="B40">
        <f>AVERAGE(B2:B31)</f>
        <v>52.038333333333334</v>
      </c>
      <c r="C40">
        <f t="shared" ref="C40:H40" si="5">AVERAGE(C2:C31)</f>
        <v>36.688181818181818</v>
      </c>
      <c r="D40">
        <f t="shared" si="5"/>
        <v>40.93277777777778</v>
      </c>
      <c r="E40">
        <f t="shared" si="5"/>
        <v>35.653333333333322</v>
      </c>
      <c r="F40">
        <f t="shared" si="5"/>
        <v>36.168399999999998</v>
      </c>
      <c r="G40">
        <f t="shared" si="5"/>
        <v>37.70761904761904</v>
      </c>
      <c r="H40">
        <f t="shared" si="5"/>
        <v>37.593000000000004</v>
      </c>
    </row>
    <row r="41" spans="1:8" x14ac:dyDescent="0.3">
      <c r="A41" s="4" t="s">
        <v>55</v>
      </c>
      <c r="B41">
        <f>_xlfn.STDEV.S(B2:B31)</f>
        <v>24.498485234558451</v>
      </c>
      <c r="C41">
        <f t="shared" ref="C41:H41" si="6">_xlfn.STDEV.S(C2:C31)</f>
        <v>24.170930323991943</v>
      </c>
      <c r="D41">
        <f t="shared" si="6"/>
        <v>13.30965231594128</v>
      </c>
      <c r="E41">
        <f t="shared" si="6"/>
        <v>17.34258608034061</v>
      </c>
      <c r="F41">
        <f t="shared" si="6"/>
        <v>18.385125935567228</v>
      </c>
      <c r="G41">
        <f t="shared" si="6"/>
        <v>23.983900622034334</v>
      </c>
      <c r="H41">
        <f t="shared" si="6"/>
        <v>17.033567509634118</v>
      </c>
    </row>
    <row r="42" spans="1:8" x14ac:dyDescent="0.3">
      <c r="A42" s="4" t="s">
        <v>56</v>
      </c>
      <c r="B42">
        <f>STDEV(B2:B31)/SQRT(COUNT(B2:B31))</f>
        <v>7.0721035224551976</v>
      </c>
      <c r="C42">
        <f t="shared" ref="C42:H42" si="7">STDEV(C2:C31)/SQRT(COUNT(C2:C31))</f>
        <v>5.1532596600566292</v>
      </c>
      <c r="D42">
        <f t="shared" si="7"/>
        <v>3.1371151359457725</v>
      </c>
      <c r="E42">
        <f t="shared" si="7"/>
        <v>3.166308533892551</v>
      </c>
      <c r="F42">
        <f t="shared" si="7"/>
        <v>3.6770251871134456</v>
      </c>
      <c r="G42">
        <f t="shared" si="7"/>
        <v>5.2337161933700376</v>
      </c>
      <c r="H42">
        <f t="shared" si="7"/>
        <v>3.808821485087369</v>
      </c>
    </row>
    <row r="44" spans="1:8" x14ac:dyDescent="0.3">
      <c r="A44" s="4" t="s">
        <v>57</v>
      </c>
      <c r="B44">
        <f>COUNT(B2:B31)</f>
        <v>12</v>
      </c>
      <c r="C44">
        <f t="shared" ref="C44:H44" si="8">COUNT(C2:C31)</f>
        <v>22</v>
      </c>
      <c r="D44">
        <f t="shared" si="8"/>
        <v>18</v>
      </c>
      <c r="E44">
        <f t="shared" si="8"/>
        <v>30</v>
      </c>
      <c r="F44">
        <f t="shared" si="8"/>
        <v>25</v>
      </c>
      <c r="G44">
        <f t="shared" si="8"/>
        <v>21</v>
      </c>
      <c r="H44">
        <f t="shared" si="8"/>
        <v>20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3FC9A-831B-714D-BC30-B9ECCC89E5A6}">
  <dimension ref="A1:H44"/>
  <sheetViews>
    <sheetView workbookViewId="0">
      <selection activeCell="Q18" sqref="Q18"/>
    </sheetView>
  </sheetViews>
  <sheetFormatPr defaultColWidth="11" defaultRowHeight="15.6" x14ac:dyDescent="0.3"/>
  <sheetData>
    <row r="1" spans="2:8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2:8" x14ac:dyDescent="0.3">
      <c r="B2">
        <v>90.114333299999998</v>
      </c>
      <c r="C2">
        <v>87.759666699999997</v>
      </c>
      <c r="D2">
        <v>66.567999999999998</v>
      </c>
      <c r="E2">
        <v>76.825333299999997</v>
      </c>
      <c r="F2">
        <v>128.07566700000001</v>
      </c>
      <c r="G2">
        <v>114.477667</v>
      </c>
      <c r="H2">
        <v>200.66</v>
      </c>
    </row>
    <row r="3" spans="2:8" x14ac:dyDescent="0.3">
      <c r="B3">
        <v>75.920666699999998</v>
      </c>
      <c r="C3">
        <v>82.213333300000002</v>
      </c>
      <c r="D3">
        <v>88.213333300000002</v>
      </c>
      <c r="E3">
        <v>75.041666699999993</v>
      </c>
      <c r="F3">
        <v>133.611333</v>
      </c>
      <c r="G3">
        <v>173.541</v>
      </c>
      <c r="H3">
        <v>206.32633300000001</v>
      </c>
    </row>
    <row r="4" spans="2:8" x14ac:dyDescent="0.3">
      <c r="B4">
        <v>86.939333300000001</v>
      </c>
      <c r="C4">
        <v>81.538666699999993</v>
      </c>
      <c r="D4">
        <v>81.433666700000003</v>
      </c>
      <c r="E4">
        <v>72.075666699999999</v>
      </c>
      <c r="F4">
        <v>132.98833300000001</v>
      </c>
      <c r="G4">
        <v>153.026667</v>
      </c>
      <c r="H4">
        <v>203.845</v>
      </c>
    </row>
    <row r="5" spans="2:8" x14ac:dyDescent="0.3">
      <c r="B5">
        <v>93.19</v>
      </c>
      <c r="C5">
        <v>70.627666700000006</v>
      </c>
      <c r="D5">
        <v>79.063999999999993</v>
      </c>
      <c r="E5">
        <v>87.005666700000006</v>
      </c>
      <c r="F5">
        <v>116.492</v>
      </c>
      <c r="G5">
        <v>165.942667</v>
      </c>
      <c r="H5">
        <v>235.36533299999999</v>
      </c>
    </row>
    <row r="6" spans="2:8" x14ac:dyDescent="0.3">
      <c r="B6">
        <v>103.11366700000001</v>
      </c>
      <c r="C6">
        <v>77.319000000000003</v>
      </c>
      <c r="D6">
        <v>81.525666700000002</v>
      </c>
      <c r="E6">
        <v>81.861999999999995</v>
      </c>
      <c r="F6">
        <v>128.31299999999999</v>
      </c>
      <c r="G6">
        <v>128.52099999999999</v>
      </c>
      <c r="H6">
        <v>198.58066700000001</v>
      </c>
    </row>
    <row r="7" spans="2:8" x14ac:dyDescent="0.3">
      <c r="B7">
        <v>101.60933300000001</v>
      </c>
      <c r="C7">
        <v>102.733667</v>
      </c>
      <c r="D7">
        <v>104.945667</v>
      </c>
      <c r="E7">
        <v>146.188333</v>
      </c>
      <c r="F7">
        <v>145.75200000000001</v>
      </c>
      <c r="G7">
        <v>152.99333300000001</v>
      </c>
      <c r="H7">
        <v>241.66333299999999</v>
      </c>
    </row>
    <row r="8" spans="2:8" x14ac:dyDescent="0.3">
      <c r="B8">
        <v>112.246667</v>
      </c>
      <c r="C8">
        <v>110.691333</v>
      </c>
      <c r="D8">
        <v>134.44233299999999</v>
      </c>
      <c r="E8">
        <v>134.067667</v>
      </c>
      <c r="F8">
        <v>175.97499999999999</v>
      </c>
      <c r="G8">
        <v>119.83833300000001</v>
      </c>
      <c r="H8">
        <v>227.388667</v>
      </c>
    </row>
    <row r="9" spans="2:8" x14ac:dyDescent="0.3">
      <c r="B9">
        <v>88.608666700000001</v>
      </c>
      <c r="C9">
        <v>119.14666699999999</v>
      </c>
      <c r="D9">
        <v>99.203000000000003</v>
      </c>
      <c r="E9">
        <v>131.64099999999999</v>
      </c>
      <c r="F9">
        <v>125.236667</v>
      </c>
      <c r="G9">
        <v>111.777333</v>
      </c>
      <c r="H9">
        <v>121.013333</v>
      </c>
    </row>
    <row r="10" spans="2:8" x14ac:dyDescent="0.3">
      <c r="B10">
        <v>144.020667</v>
      </c>
      <c r="C10">
        <v>81.218999999999994</v>
      </c>
      <c r="D10">
        <v>142.304</v>
      </c>
      <c r="E10">
        <v>180.685667</v>
      </c>
      <c r="F10">
        <v>136.28899999999999</v>
      </c>
      <c r="G10">
        <v>124.718333</v>
      </c>
      <c r="H10">
        <v>137.385333</v>
      </c>
    </row>
    <row r="11" spans="2:8" x14ac:dyDescent="0.3">
      <c r="B11">
        <v>139.32</v>
      </c>
      <c r="C11">
        <v>79.129666700000001</v>
      </c>
      <c r="D11">
        <v>111.99166700000001</v>
      </c>
      <c r="E11">
        <v>132.891333</v>
      </c>
      <c r="F11">
        <v>138.34700000000001</v>
      </c>
      <c r="G11">
        <v>122.227333</v>
      </c>
      <c r="H11">
        <v>137.49966699999999</v>
      </c>
    </row>
    <row r="12" spans="2:8" x14ac:dyDescent="0.3">
      <c r="B12">
        <v>81.765666699999997</v>
      </c>
      <c r="C12">
        <v>71.838666700000005</v>
      </c>
      <c r="D12">
        <v>81.765666699999997</v>
      </c>
      <c r="E12">
        <v>122.57033300000001</v>
      </c>
      <c r="F12">
        <v>119.848333</v>
      </c>
      <c r="G12">
        <v>128.63733300000001</v>
      </c>
      <c r="H12">
        <v>127.225667</v>
      </c>
    </row>
    <row r="13" spans="2:8" x14ac:dyDescent="0.3">
      <c r="B13">
        <v>62.743000000000002</v>
      </c>
      <c r="C13">
        <v>66.508333300000004</v>
      </c>
      <c r="D13">
        <v>62.743000000000002</v>
      </c>
      <c r="E13">
        <v>129.961333</v>
      </c>
      <c r="F13">
        <v>140.89233300000001</v>
      </c>
      <c r="G13">
        <v>140.98566700000001</v>
      </c>
      <c r="H13">
        <v>130.84466699999999</v>
      </c>
    </row>
    <row r="14" spans="2:8" x14ac:dyDescent="0.3">
      <c r="B14">
        <v>86.078333299999997</v>
      </c>
      <c r="C14">
        <v>63.457000000000001</v>
      </c>
      <c r="D14">
        <v>86.078333299999997</v>
      </c>
      <c r="E14">
        <v>156.95833300000001</v>
      </c>
      <c r="F14">
        <v>141.21166700000001</v>
      </c>
      <c r="G14">
        <v>155.70833300000001</v>
      </c>
      <c r="H14">
        <v>125.59133300000001</v>
      </c>
    </row>
    <row r="15" spans="2:8" x14ac:dyDescent="0.3">
      <c r="B15">
        <v>57.49</v>
      </c>
      <c r="C15">
        <v>46.508333299999997</v>
      </c>
      <c r="D15">
        <v>60.944666699999999</v>
      </c>
      <c r="E15">
        <v>147.57900000000001</v>
      </c>
      <c r="F15">
        <v>109.822333</v>
      </c>
      <c r="G15">
        <v>149.94966700000001</v>
      </c>
      <c r="H15">
        <v>108.09099999999999</v>
      </c>
    </row>
    <row r="16" spans="2:8" x14ac:dyDescent="0.3">
      <c r="B16">
        <v>67.259</v>
      </c>
      <c r="C16">
        <v>66.522000000000006</v>
      </c>
      <c r="D16">
        <v>56.963999999999999</v>
      </c>
      <c r="E16">
        <v>127.856667</v>
      </c>
      <c r="F16">
        <v>136.001667</v>
      </c>
      <c r="G16">
        <v>185.67833300000001</v>
      </c>
      <c r="H16">
        <v>110.709667</v>
      </c>
    </row>
    <row r="17" spans="2:8" x14ac:dyDescent="0.3">
      <c r="B17">
        <v>80.339666699999995</v>
      </c>
      <c r="C17">
        <v>72.132999999999996</v>
      </c>
      <c r="D17">
        <v>51.593333299999998</v>
      </c>
      <c r="E17">
        <v>111.789</v>
      </c>
      <c r="F17">
        <v>178.56899999999999</v>
      </c>
      <c r="G17" s="2"/>
    </row>
    <row r="18" spans="2:8" x14ac:dyDescent="0.3">
      <c r="B18">
        <v>66.175333300000005</v>
      </c>
      <c r="C18">
        <v>67.060666699999999</v>
      </c>
      <c r="D18">
        <v>29.656666699999999</v>
      </c>
      <c r="E18">
        <v>112.377</v>
      </c>
      <c r="F18">
        <v>202.38566700000001</v>
      </c>
      <c r="G18" s="2"/>
    </row>
    <row r="19" spans="2:8" x14ac:dyDescent="0.3">
      <c r="B19">
        <v>70.748999999999995</v>
      </c>
      <c r="C19">
        <v>68.461666699999995</v>
      </c>
      <c r="D19">
        <v>55.9656667</v>
      </c>
      <c r="E19">
        <v>144.86766700000001</v>
      </c>
      <c r="F19">
        <v>211.465</v>
      </c>
      <c r="G19" s="2"/>
    </row>
    <row r="20" spans="2:8" x14ac:dyDescent="0.3">
      <c r="B20">
        <v>61.401000000000003</v>
      </c>
      <c r="C20">
        <v>79.416666699999993</v>
      </c>
      <c r="D20">
        <v>61.401000000000003</v>
      </c>
      <c r="E20">
        <v>160.72733299999999</v>
      </c>
      <c r="F20">
        <v>176.91200000000001</v>
      </c>
    </row>
    <row r="21" spans="2:8" x14ac:dyDescent="0.3">
      <c r="B21">
        <v>39.322666699999999</v>
      </c>
      <c r="C21">
        <v>77.844333300000002</v>
      </c>
      <c r="D21">
        <v>39.322666699999999</v>
      </c>
      <c r="E21">
        <v>154.152333</v>
      </c>
      <c r="F21">
        <v>176.456333</v>
      </c>
      <c r="H21" s="2"/>
    </row>
    <row r="22" spans="2:8" x14ac:dyDescent="0.3">
      <c r="B22">
        <v>39.712333299999997</v>
      </c>
      <c r="C22">
        <v>70.221000000000004</v>
      </c>
      <c r="D22">
        <v>66.522000000000006</v>
      </c>
      <c r="E22">
        <v>77.889333300000004</v>
      </c>
      <c r="F22">
        <v>116.76733299999999</v>
      </c>
      <c r="H22" s="2"/>
    </row>
    <row r="23" spans="2:8" x14ac:dyDescent="0.3">
      <c r="B23">
        <v>86.725666700000005</v>
      </c>
      <c r="C23">
        <v>94.177000000000007</v>
      </c>
      <c r="D23">
        <v>72.132999999999996</v>
      </c>
      <c r="E23">
        <v>74.164333299999996</v>
      </c>
      <c r="F23">
        <v>105.26900000000001</v>
      </c>
      <c r="H23" s="2"/>
    </row>
    <row r="24" spans="2:8" x14ac:dyDescent="0.3">
      <c r="B24">
        <v>80.283000000000001</v>
      </c>
      <c r="D24">
        <v>67.060666699999999</v>
      </c>
      <c r="E24">
        <v>48.995666700000001</v>
      </c>
      <c r="F24">
        <v>85.858000000000004</v>
      </c>
      <c r="H24" s="2"/>
    </row>
    <row r="25" spans="2:8" x14ac:dyDescent="0.3">
      <c r="B25">
        <v>96.081000000000003</v>
      </c>
      <c r="D25">
        <v>68.461666699999995</v>
      </c>
      <c r="E25">
        <v>72.168666700000003</v>
      </c>
      <c r="F25">
        <v>96.640666699999997</v>
      </c>
      <c r="H25" s="2"/>
    </row>
    <row r="26" spans="2:8" x14ac:dyDescent="0.3">
      <c r="B26">
        <v>83.328000000000003</v>
      </c>
      <c r="D26">
        <v>79.416666699999993</v>
      </c>
      <c r="E26">
        <v>60.826999999999998</v>
      </c>
      <c r="F26">
        <v>110.537333</v>
      </c>
    </row>
    <row r="27" spans="2:8" x14ac:dyDescent="0.3">
      <c r="B27">
        <v>71.747333299999994</v>
      </c>
      <c r="D27">
        <v>94.177000000000007</v>
      </c>
      <c r="E27">
        <v>99.760999999999996</v>
      </c>
      <c r="F27">
        <v>151.61966699999999</v>
      </c>
      <c r="G27" s="2"/>
    </row>
    <row r="28" spans="2:8" x14ac:dyDescent="0.3">
      <c r="D28">
        <v>86.725666700000005</v>
      </c>
      <c r="E28">
        <v>101.163667</v>
      </c>
      <c r="F28">
        <v>135.221</v>
      </c>
      <c r="G28" s="2"/>
    </row>
    <row r="29" spans="2:8" x14ac:dyDescent="0.3">
      <c r="D29">
        <v>71.747333299999994</v>
      </c>
      <c r="E29">
        <v>73.933333300000001</v>
      </c>
      <c r="F29">
        <v>121.682</v>
      </c>
      <c r="G29" s="2"/>
    </row>
    <row r="30" spans="2:8" x14ac:dyDescent="0.3">
      <c r="E30">
        <v>77.333666699999995</v>
      </c>
      <c r="F30">
        <v>143.32900000000001</v>
      </c>
      <c r="G30" s="2"/>
    </row>
    <row r="31" spans="2:8" x14ac:dyDescent="0.3">
      <c r="E31">
        <v>100.045333</v>
      </c>
      <c r="F31">
        <v>67.248333299999999</v>
      </c>
      <c r="G31" s="2"/>
    </row>
    <row r="34" spans="1:8" x14ac:dyDescent="0.3">
      <c r="A34" s="4" t="s">
        <v>49</v>
      </c>
      <c r="B34">
        <f>MIN(B2:B31)</f>
        <v>39.322666699999999</v>
      </c>
      <c r="C34">
        <f t="shared" ref="C34:H34" si="0">MIN(C2:C31)</f>
        <v>46.508333299999997</v>
      </c>
      <c r="D34">
        <f t="shared" si="0"/>
        <v>29.656666699999999</v>
      </c>
      <c r="E34">
        <f t="shared" si="0"/>
        <v>48.995666700000001</v>
      </c>
      <c r="F34">
        <f t="shared" si="0"/>
        <v>67.248333299999999</v>
      </c>
      <c r="G34">
        <f t="shared" si="0"/>
        <v>111.777333</v>
      </c>
      <c r="H34">
        <f t="shared" si="0"/>
        <v>108.09099999999999</v>
      </c>
    </row>
    <row r="35" spans="1:8" x14ac:dyDescent="0.3">
      <c r="A35" s="4" t="s">
        <v>50</v>
      </c>
      <c r="B35">
        <f>_xlfn.QUARTILE.INC(B2:B31,1)</f>
        <v>68.131500000000003</v>
      </c>
      <c r="C35">
        <f t="shared" ref="C35:H35" si="1">_xlfn.QUARTILE.INC(C2:C31,1)</f>
        <v>68.90150002499999</v>
      </c>
      <c r="D35">
        <f t="shared" si="1"/>
        <v>62.407499999999999</v>
      </c>
      <c r="E35">
        <f t="shared" si="1"/>
        <v>76.952416650000004</v>
      </c>
      <c r="F35">
        <f t="shared" si="1"/>
        <v>117.537583</v>
      </c>
      <c r="G35">
        <f t="shared" si="1"/>
        <v>123.47283300000001</v>
      </c>
      <c r="H35">
        <f t="shared" si="1"/>
        <v>126.4085</v>
      </c>
    </row>
    <row r="36" spans="1:8" x14ac:dyDescent="0.3">
      <c r="A36" s="4" t="s">
        <v>51</v>
      </c>
      <c r="B36">
        <f>MEDIAN(B2:B31)</f>
        <v>82.54683335</v>
      </c>
      <c r="C36">
        <f t="shared" ref="C36:H36" si="2">MEDIAN(C2:C31)</f>
        <v>77.581666650000003</v>
      </c>
      <c r="D36">
        <f t="shared" si="2"/>
        <v>75.598500000000001</v>
      </c>
      <c r="E36">
        <f t="shared" si="2"/>
        <v>106.47633350000001</v>
      </c>
      <c r="F36">
        <f t="shared" si="2"/>
        <v>134.4161665</v>
      </c>
      <c r="G36">
        <f t="shared" si="2"/>
        <v>140.98566700000001</v>
      </c>
      <c r="H36">
        <f t="shared" si="2"/>
        <v>137.49966699999999</v>
      </c>
    </row>
    <row r="37" spans="1:8" x14ac:dyDescent="0.3">
      <c r="A37" s="4" t="s">
        <v>52</v>
      </c>
      <c r="B37">
        <f>_xlfn.QUARTILE.INC(B2:B31,3)</f>
        <v>92.421083324999998</v>
      </c>
      <c r="C37">
        <f t="shared" ref="C37:H37" si="3">_xlfn.QUARTILE.INC(C2:C31,3)</f>
        <v>82.044666649999996</v>
      </c>
      <c r="D37">
        <f t="shared" si="3"/>
        <v>87.097583350000008</v>
      </c>
      <c r="E37">
        <f t="shared" si="3"/>
        <v>133.7735835</v>
      </c>
      <c r="F37">
        <f t="shared" si="3"/>
        <v>145.14625000000001</v>
      </c>
      <c r="G37">
        <f t="shared" si="3"/>
        <v>154.36750000000001</v>
      </c>
      <c r="H37">
        <f t="shared" si="3"/>
        <v>205.0856665</v>
      </c>
    </row>
    <row r="38" spans="1:8" x14ac:dyDescent="0.3">
      <c r="A38" s="4" t="s">
        <v>53</v>
      </c>
      <c r="B38">
        <f>MAX(B2:B31)</f>
        <v>144.020667</v>
      </c>
      <c r="C38">
        <f t="shared" ref="C38:H38" si="4">MAX(C2:C31)</f>
        <v>119.14666699999999</v>
      </c>
      <c r="D38">
        <f t="shared" si="4"/>
        <v>142.304</v>
      </c>
      <c r="E38">
        <f t="shared" si="4"/>
        <v>180.685667</v>
      </c>
      <c r="F38">
        <f t="shared" si="4"/>
        <v>211.465</v>
      </c>
      <c r="G38">
        <f t="shared" si="4"/>
        <v>185.67833300000001</v>
      </c>
      <c r="H38">
        <f t="shared" si="4"/>
        <v>241.66333299999999</v>
      </c>
    </row>
    <row r="40" spans="1:8" x14ac:dyDescent="0.3">
      <c r="A40" s="4" t="s">
        <v>54</v>
      </c>
      <c r="B40">
        <f>AVERAGE(B2:B31)</f>
        <v>83.318628230769207</v>
      </c>
      <c r="C40">
        <f t="shared" ref="C40:H40" si="5">AVERAGE(C2:C31)</f>
        <v>78.933060627272724</v>
      </c>
      <c r="D40">
        <f t="shared" si="5"/>
        <v>77.941797639285696</v>
      </c>
      <c r="E40">
        <f t="shared" si="5"/>
        <v>109.11351108000001</v>
      </c>
      <c r="F40">
        <f t="shared" si="5"/>
        <v>136.29388886666669</v>
      </c>
      <c r="G40">
        <f t="shared" si="5"/>
        <v>141.86819993333336</v>
      </c>
      <c r="H40">
        <f t="shared" si="5"/>
        <v>167.4793333333333</v>
      </c>
    </row>
    <row r="41" spans="1:8" x14ac:dyDescent="0.3">
      <c r="A41" s="4" t="s">
        <v>55</v>
      </c>
      <c r="B41">
        <f>_xlfn.STDEV.S(B2:B31)</f>
        <v>24.558398699753351</v>
      </c>
      <c r="C41">
        <f t="shared" ref="C41:H41" si="6">_xlfn.STDEV.S(C2:C31)</f>
        <v>16.360011908480782</v>
      </c>
      <c r="D41">
        <f t="shared" si="6"/>
        <v>25.095963897736777</v>
      </c>
      <c r="E41">
        <f t="shared" si="6"/>
        <v>35.091641954169269</v>
      </c>
      <c r="F41">
        <f t="shared" si="6"/>
        <v>32.059843842430659</v>
      </c>
      <c r="G41">
        <f t="shared" si="6"/>
        <v>22.649651524361023</v>
      </c>
      <c r="H41">
        <f t="shared" si="6"/>
        <v>49.303036924670607</v>
      </c>
    </row>
    <row r="42" spans="1:8" x14ac:dyDescent="0.3">
      <c r="A42" s="4" t="s">
        <v>56</v>
      </c>
      <c r="B42">
        <f>STDEV(B2:B31)/SQRT(COUNT(B2:B31))</f>
        <v>4.8162982381782315</v>
      </c>
      <c r="C42">
        <f t="shared" ref="C42:H42" si="7">STDEV(C2:C31)/SQRT(COUNT(C2:C31))</f>
        <v>3.4879662584744202</v>
      </c>
      <c r="D42">
        <f t="shared" si="7"/>
        <v>4.7426913846333365</v>
      </c>
      <c r="E42">
        <f t="shared" si="7"/>
        <v>6.4068279593977255</v>
      </c>
      <c r="F42">
        <f t="shared" si="7"/>
        <v>5.8532998875307909</v>
      </c>
      <c r="G42">
        <f t="shared" si="7"/>
        <v>5.8481148767501114</v>
      </c>
      <c r="H42">
        <f t="shared" si="7"/>
        <v>12.72998939511324</v>
      </c>
    </row>
    <row r="44" spans="1:8" x14ac:dyDescent="0.3">
      <c r="A44" s="4" t="s">
        <v>57</v>
      </c>
      <c r="B44">
        <f>COUNT(B2:B31)</f>
        <v>26</v>
      </c>
      <c r="C44">
        <f t="shared" ref="C44:H44" si="8">COUNT(C2:C31)</f>
        <v>22</v>
      </c>
      <c r="D44">
        <f t="shared" si="8"/>
        <v>28</v>
      </c>
      <c r="E44">
        <f t="shared" si="8"/>
        <v>30</v>
      </c>
      <c r="F44">
        <f t="shared" si="8"/>
        <v>30</v>
      </c>
      <c r="G44">
        <f t="shared" si="8"/>
        <v>15</v>
      </c>
      <c r="H44">
        <f t="shared" si="8"/>
        <v>15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F1D2D-F225-CE4E-B6B3-6E47FCCA569B}">
  <dimension ref="A1:G40"/>
  <sheetViews>
    <sheetView workbookViewId="0">
      <selection activeCell="K22" sqref="K22"/>
    </sheetView>
  </sheetViews>
  <sheetFormatPr defaultColWidth="11" defaultRowHeight="15.6" x14ac:dyDescent="0.3"/>
  <sheetData>
    <row r="1" spans="2:7" x14ac:dyDescent="0.3">
      <c r="B1" s="1" t="s">
        <v>43</v>
      </c>
      <c r="C1" s="1" t="s">
        <v>44</v>
      </c>
      <c r="D1" s="1" t="s">
        <v>45</v>
      </c>
      <c r="E1" s="1" t="s">
        <v>46</v>
      </c>
      <c r="F1" s="1" t="s">
        <v>47</v>
      </c>
      <c r="G1" s="1" t="s">
        <v>48</v>
      </c>
    </row>
    <row r="2" spans="2:7" x14ac:dyDescent="0.3">
      <c r="B2">
        <v>47.89</v>
      </c>
      <c r="C2">
        <v>101.454667</v>
      </c>
      <c r="D2">
        <v>90.114333299999998</v>
      </c>
      <c r="E2">
        <v>48.3333333</v>
      </c>
      <c r="F2">
        <v>80.277666699999997</v>
      </c>
      <c r="G2">
        <v>87.759666699999997</v>
      </c>
    </row>
    <row r="3" spans="2:7" x14ac:dyDescent="0.3">
      <c r="B3">
        <v>46.244666700000003</v>
      </c>
      <c r="C3">
        <v>97.576333300000002</v>
      </c>
      <c r="D3">
        <v>75.920666699999998</v>
      </c>
      <c r="E3">
        <v>59.2736667</v>
      </c>
      <c r="F3">
        <v>81.311000000000007</v>
      </c>
      <c r="G3">
        <v>82.213333300000002</v>
      </c>
    </row>
    <row r="4" spans="2:7" x14ac:dyDescent="0.3">
      <c r="B4">
        <v>46.546999999999997</v>
      </c>
      <c r="C4">
        <v>122.361</v>
      </c>
      <c r="D4">
        <v>86.939333300000001</v>
      </c>
      <c r="E4">
        <v>40.691333299999997</v>
      </c>
      <c r="F4">
        <v>101.51133299999999</v>
      </c>
      <c r="G4">
        <v>81.538666699999993</v>
      </c>
    </row>
    <row r="5" spans="2:7" x14ac:dyDescent="0.3">
      <c r="B5">
        <v>51.943333299999999</v>
      </c>
      <c r="C5">
        <v>67.441000000000003</v>
      </c>
      <c r="D5">
        <v>93.19</v>
      </c>
      <c r="E5">
        <v>53.0223333</v>
      </c>
      <c r="F5">
        <v>105.29733299999999</v>
      </c>
      <c r="G5">
        <v>70.627666700000006</v>
      </c>
    </row>
    <row r="6" spans="2:7" x14ac:dyDescent="0.3">
      <c r="B6">
        <v>58.988</v>
      </c>
      <c r="C6">
        <v>88.989000000000004</v>
      </c>
      <c r="D6">
        <v>103.11366700000001</v>
      </c>
      <c r="E6">
        <v>63.586666700000002</v>
      </c>
      <c r="F6">
        <v>100.96766700000001</v>
      </c>
      <c r="G6">
        <v>77.319000000000003</v>
      </c>
    </row>
    <row r="7" spans="2:7" x14ac:dyDescent="0.3">
      <c r="B7">
        <v>87.613</v>
      </c>
      <c r="C7">
        <v>67.448999999999998</v>
      </c>
      <c r="D7">
        <v>101.60933300000001</v>
      </c>
      <c r="E7">
        <v>47.260333299999999</v>
      </c>
      <c r="F7">
        <v>125.727</v>
      </c>
      <c r="G7">
        <v>102.733667</v>
      </c>
    </row>
    <row r="8" spans="2:7" x14ac:dyDescent="0.3">
      <c r="B8">
        <v>58.485333300000001</v>
      </c>
      <c r="C8">
        <v>74.611000000000004</v>
      </c>
      <c r="D8">
        <v>112.246667</v>
      </c>
      <c r="E8">
        <v>74.009</v>
      </c>
      <c r="F8">
        <v>88.852000000000004</v>
      </c>
      <c r="G8">
        <v>110.691333</v>
      </c>
    </row>
    <row r="9" spans="2:7" x14ac:dyDescent="0.3">
      <c r="B9">
        <v>66.365666700000006</v>
      </c>
      <c r="C9">
        <v>96.4033333</v>
      </c>
      <c r="D9">
        <v>88.608666700000001</v>
      </c>
      <c r="E9">
        <v>59.952666700000002</v>
      </c>
      <c r="F9">
        <v>99.538333300000005</v>
      </c>
      <c r="G9">
        <v>119.14666699999999</v>
      </c>
    </row>
    <row r="10" spans="2:7" x14ac:dyDescent="0.3">
      <c r="B10">
        <v>42.318333299999999</v>
      </c>
      <c r="C10">
        <v>84.956999999999994</v>
      </c>
      <c r="D10">
        <v>144.020667</v>
      </c>
      <c r="E10">
        <v>133.53366700000001</v>
      </c>
      <c r="F10">
        <v>114.08066700000001</v>
      </c>
      <c r="G10">
        <v>81.218999999999994</v>
      </c>
    </row>
    <row r="11" spans="2:7" x14ac:dyDescent="0.3">
      <c r="B11">
        <v>101.165667</v>
      </c>
      <c r="C11">
        <v>63.212333299999997</v>
      </c>
      <c r="D11">
        <v>139.32</v>
      </c>
      <c r="E11">
        <v>118.549667</v>
      </c>
      <c r="F11">
        <v>77.370666700000001</v>
      </c>
      <c r="G11">
        <v>79.129666700000001</v>
      </c>
    </row>
    <row r="12" spans="2:7" x14ac:dyDescent="0.3">
      <c r="B12">
        <v>55.0433333</v>
      </c>
      <c r="C12">
        <v>85.96</v>
      </c>
      <c r="D12">
        <v>81.765666699999997</v>
      </c>
      <c r="E12">
        <v>155.36600000000001</v>
      </c>
      <c r="F12">
        <v>85.078999999999994</v>
      </c>
      <c r="G12">
        <v>71.838666700000005</v>
      </c>
    </row>
    <row r="13" spans="2:7" x14ac:dyDescent="0.3">
      <c r="B13">
        <v>87.268333299999995</v>
      </c>
      <c r="C13">
        <v>90.606333300000003</v>
      </c>
      <c r="D13">
        <v>62.743000000000002</v>
      </c>
      <c r="E13">
        <v>96.617999999999995</v>
      </c>
      <c r="F13">
        <v>89.279333300000005</v>
      </c>
      <c r="G13">
        <v>66.508333300000004</v>
      </c>
    </row>
    <row r="14" spans="2:7" x14ac:dyDescent="0.3">
      <c r="B14">
        <v>77.929000000000002</v>
      </c>
      <c r="C14">
        <v>89.652666699999997</v>
      </c>
      <c r="D14">
        <v>86.078333299999997</v>
      </c>
      <c r="E14">
        <v>96.908666699999998</v>
      </c>
      <c r="F14">
        <v>69.679000000000002</v>
      </c>
      <c r="G14">
        <v>63.457000000000001</v>
      </c>
    </row>
    <row r="15" spans="2:7" x14ac:dyDescent="0.3">
      <c r="B15">
        <v>80.311666700000004</v>
      </c>
      <c r="C15">
        <v>80.333333300000007</v>
      </c>
      <c r="D15">
        <v>57.49</v>
      </c>
      <c r="E15">
        <v>81.303666699999994</v>
      </c>
      <c r="F15">
        <v>76.296333300000001</v>
      </c>
      <c r="G15">
        <v>46.508333299999997</v>
      </c>
    </row>
    <row r="16" spans="2:7" x14ac:dyDescent="0.3">
      <c r="B16">
        <v>74.587999999999994</v>
      </c>
      <c r="C16">
        <v>65.225333300000003</v>
      </c>
      <c r="D16">
        <v>67.259</v>
      </c>
      <c r="E16">
        <v>54.756999999999998</v>
      </c>
      <c r="F16">
        <v>76.645333300000004</v>
      </c>
      <c r="G16">
        <v>66.522000000000006</v>
      </c>
    </row>
    <row r="17" spans="1:7" x14ac:dyDescent="0.3">
      <c r="B17">
        <v>89.492000000000004</v>
      </c>
      <c r="C17">
        <v>74.296333300000001</v>
      </c>
      <c r="D17">
        <v>80.339666699999995</v>
      </c>
      <c r="E17">
        <v>65.196666699999994</v>
      </c>
      <c r="F17">
        <v>55.868666699999999</v>
      </c>
      <c r="G17">
        <v>72.132999999999996</v>
      </c>
    </row>
    <row r="18" spans="1:7" x14ac:dyDescent="0.3">
      <c r="B18">
        <v>57.759333300000002</v>
      </c>
      <c r="C18">
        <v>89.9123333</v>
      </c>
      <c r="D18">
        <v>66.175333300000005</v>
      </c>
      <c r="E18">
        <v>72.561333300000001</v>
      </c>
      <c r="F18">
        <v>55.830333299999999</v>
      </c>
      <c r="G18">
        <v>67.060666699999999</v>
      </c>
    </row>
    <row r="19" spans="1:7" x14ac:dyDescent="0.3">
      <c r="B19">
        <v>65.983000000000004</v>
      </c>
      <c r="C19">
        <v>72.668000000000006</v>
      </c>
      <c r="D19">
        <v>70.748999999999995</v>
      </c>
      <c r="E19">
        <v>86.558000000000007</v>
      </c>
      <c r="F19">
        <v>65.876666700000001</v>
      </c>
      <c r="G19">
        <v>68.461666699999995</v>
      </c>
    </row>
    <row r="20" spans="1:7" x14ac:dyDescent="0.3">
      <c r="B20">
        <v>66.558666700000003</v>
      </c>
      <c r="C20">
        <v>65.568666699999994</v>
      </c>
      <c r="D20">
        <v>61.401000000000003</v>
      </c>
      <c r="E20">
        <v>76.559333300000006</v>
      </c>
      <c r="F20">
        <v>120.145</v>
      </c>
      <c r="G20">
        <v>79.416666699999993</v>
      </c>
    </row>
    <row r="21" spans="1:7" x14ac:dyDescent="0.3">
      <c r="B21">
        <v>57.393333300000002</v>
      </c>
      <c r="C21">
        <v>82.901666700000007</v>
      </c>
      <c r="D21">
        <v>39.322666699999999</v>
      </c>
      <c r="E21">
        <v>77.261333300000004</v>
      </c>
      <c r="F21">
        <v>171.551333</v>
      </c>
      <c r="G21">
        <v>77.844333300000002</v>
      </c>
    </row>
    <row r="22" spans="1:7" x14ac:dyDescent="0.3">
      <c r="B22">
        <v>56.071666700000002</v>
      </c>
      <c r="C22">
        <v>39.0893333</v>
      </c>
      <c r="D22">
        <v>39.712333299999997</v>
      </c>
      <c r="E22">
        <v>96.762666699999997</v>
      </c>
      <c r="F22">
        <v>136.860333</v>
      </c>
      <c r="G22">
        <v>70.221000000000004</v>
      </c>
    </row>
    <row r="23" spans="1:7" x14ac:dyDescent="0.3">
      <c r="B23">
        <v>92.089666699999995</v>
      </c>
      <c r="C23">
        <v>55.2706667</v>
      </c>
      <c r="D23">
        <v>86.725666700000005</v>
      </c>
      <c r="F23">
        <v>109.011667</v>
      </c>
      <c r="G23">
        <v>94.177000000000007</v>
      </c>
    </row>
    <row r="24" spans="1:7" x14ac:dyDescent="0.3">
      <c r="B24">
        <v>90.946333300000006</v>
      </c>
      <c r="C24">
        <v>54.872</v>
      </c>
      <c r="D24">
        <v>80.283000000000001</v>
      </c>
      <c r="F24">
        <v>104.360333</v>
      </c>
    </row>
    <row r="25" spans="1:7" x14ac:dyDescent="0.3">
      <c r="B25">
        <v>171.60633300000001</v>
      </c>
      <c r="D25">
        <v>96.081000000000003</v>
      </c>
      <c r="F25">
        <v>48.896333300000002</v>
      </c>
    </row>
    <row r="26" spans="1:7" x14ac:dyDescent="0.3">
      <c r="B26">
        <v>93.538333300000005</v>
      </c>
      <c r="D26">
        <v>83.328000000000003</v>
      </c>
      <c r="F26">
        <v>51.393999999999998</v>
      </c>
    </row>
    <row r="27" spans="1:7" x14ac:dyDescent="0.3">
      <c r="B27">
        <v>80.432333299999996</v>
      </c>
      <c r="D27">
        <v>71.747333299999994</v>
      </c>
      <c r="F27">
        <v>53.735333300000001</v>
      </c>
    </row>
    <row r="30" spans="1:7" x14ac:dyDescent="0.3">
      <c r="A30" s="4" t="s">
        <v>49</v>
      </c>
      <c r="B30">
        <f>MIN(B2:B27)</f>
        <v>42.318333299999999</v>
      </c>
      <c r="C30">
        <f>MIN(C2:C24)</f>
        <v>39.0893333</v>
      </c>
      <c r="D30">
        <f>MIN(D2:D27)</f>
        <v>39.322666699999999</v>
      </c>
      <c r="E30">
        <f>MIN(E2:E22)</f>
        <v>40.691333299999997</v>
      </c>
      <c r="F30">
        <f>MIN(F2:F27)</f>
        <v>48.896333300000002</v>
      </c>
      <c r="G30">
        <f>MIN(G2:G23)</f>
        <v>46.508333299999997</v>
      </c>
    </row>
    <row r="31" spans="1:7" x14ac:dyDescent="0.3">
      <c r="A31" s="4" t="s">
        <v>50</v>
      </c>
      <c r="B31">
        <f>_xlfn.QUARTILE.INC(B2:B27,1)</f>
        <v>56.402083349999998</v>
      </c>
      <c r="C31">
        <f>_xlfn.QUARTILE.INC(C2:C24,1)</f>
        <v>66.504833349999998</v>
      </c>
      <c r="D31">
        <f>_xlfn.QUARTILE.INC(D2:D27,1)</f>
        <v>68.131500000000003</v>
      </c>
      <c r="E31">
        <f>_xlfn.QUARTILE.INC(E2:E22,1)</f>
        <v>59.2736667</v>
      </c>
      <c r="F31">
        <f>_xlfn.QUARTILE.INC(F2:F27,1)</f>
        <v>71.333333324999998</v>
      </c>
      <c r="G31">
        <f>_xlfn.QUARTILE.INC(G2:G23,1)</f>
        <v>68.90150002499999</v>
      </c>
    </row>
    <row r="32" spans="1:7" x14ac:dyDescent="0.3">
      <c r="A32" s="4" t="s">
        <v>51</v>
      </c>
      <c r="B32">
        <f>MEDIAN(B2:B27)</f>
        <v>66.462166700000012</v>
      </c>
      <c r="C32">
        <f>MEDIAN(C2:C24)</f>
        <v>80.333333300000007</v>
      </c>
      <c r="D32">
        <f>MEDIAN(D2:D27)</f>
        <v>82.54683335</v>
      </c>
      <c r="E32">
        <f>MEDIAN(E2:E22)</f>
        <v>74.009</v>
      </c>
      <c r="F32">
        <f>MEDIAN(F2:F27)</f>
        <v>86.965499999999992</v>
      </c>
      <c r="G32">
        <f>MEDIAN(G2:G23)</f>
        <v>77.581666650000003</v>
      </c>
    </row>
    <row r="33" spans="1:7" x14ac:dyDescent="0.3">
      <c r="A33" s="4" t="s">
        <v>52</v>
      </c>
      <c r="B33">
        <f>_xlfn.QUARTILE.INC(B2:B27,3)</f>
        <v>87.526833324999998</v>
      </c>
      <c r="C33">
        <f>_xlfn.QUARTILE.INC(C2:C24,3)</f>
        <v>89.782499999999999</v>
      </c>
      <c r="D33">
        <f>_xlfn.QUARTILE.INC(D2:D27,3)</f>
        <v>92.421083324999998</v>
      </c>
      <c r="E33">
        <f>_xlfn.QUARTILE.INC(E2:E22,3)</f>
        <v>96.617999999999995</v>
      </c>
      <c r="F33">
        <f>_xlfn.QUARTILE.INC(F2:F27,3)</f>
        <v>105.06308299999999</v>
      </c>
      <c r="G33">
        <f>_xlfn.QUARTILE.INC(G2:G23,3)</f>
        <v>82.044666649999996</v>
      </c>
    </row>
    <row r="34" spans="1:7" x14ac:dyDescent="0.3">
      <c r="A34" s="4" t="s">
        <v>53</v>
      </c>
      <c r="B34">
        <f>MAX(B2:B27)</f>
        <v>171.60633300000001</v>
      </c>
      <c r="C34">
        <f>MAX(C2:C24)</f>
        <v>122.361</v>
      </c>
      <c r="D34">
        <f>MAX(D2:D27)</f>
        <v>144.020667</v>
      </c>
      <c r="E34">
        <f>MAX(E2:E22)</f>
        <v>155.36600000000001</v>
      </c>
      <c r="F34">
        <f>MAX(F2:F27)</f>
        <v>171.551333</v>
      </c>
      <c r="G34">
        <f>MAX(G2:G23)</f>
        <v>119.14666699999999</v>
      </c>
    </row>
    <row r="36" spans="1:7" x14ac:dyDescent="0.3">
      <c r="A36" s="4" t="s">
        <v>54</v>
      </c>
      <c r="B36">
        <f>AVERAGE(B2:B27)</f>
        <v>73.25278204615384</v>
      </c>
      <c r="C36">
        <f>AVERAGE(C2:C24)</f>
        <v>78.730927543478273</v>
      </c>
      <c r="D36">
        <f t="shared" ref="D36:F36" si="0">AVERAGE(D2:D27)</f>
        <v>83.318628230769207</v>
      </c>
      <c r="E36">
        <f>AVERAGE(E2:E22)</f>
        <v>78.955492095238085</v>
      </c>
      <c r="F36">
        <f t="shared" si="0"/>
        <v>90.209333303846151</v>
      </c>
      <c r="G36">
        <f>AVERAGE(G2:G23)</f>
        <v>78.933060627272724</v>
      </c>
    </row>
    <row r="37" spans="1:7" x14ac:dyDescent="0.3">
      <c r="A37" s="4" t="s">
        <v>55</v>
      </c>
      <c r="B37">
        <f>_xlfn.STDEV.S(B2:B27)</f>
        <v>26.461496730033655</v>
      </c>
      <c r="C37">
        <f>_xlfn.STDEV.S(C2:C24)</f>
        <v>18.221698669622402</v>
      </c>
      <c r="D37">
        <f t="shared" ref="D37:F37" si="1">_xlfn.STDEV.S(D2:D27)</f>
        <v>24.558398699753351</v>
      </c>
      <c r="E37">
        <f>_xlfn.STDEV.S(E2:E22)</f>
        <v>29.421270835594246</v>
      </c>
      <c r="F37">
        <f t="shared" si="1"/>
        <v>29.189044152997443</v>
      </c>
      <c r="G37">
        <f>_xlfn.STDEV.S(G2:G23)</f>
        <v>16.360011908480782</v>
      </c>
    </row>
    <row r="38" spans="1:7" x14ac:dyDescent="0.3">
      <c r="A38" s="4" t="s">
        <v>56</v>
      </c>
      <c r="B38">
        <f>STDEV(B2:B27)/SQRT(COUNT(B2:B27))</f>
        <v>5.1895264686658953</v>
      </c>
      <c r="C38">
        <f>STDEV(C2:C24)/SQRT(COUNT(C2:C24))</f>
        <v>3.7994868212208943</v>
      </c>
      <c r="D38">
        <f t="shared" ref="D38:F38" si="2">STDEV(D2:D27)/SQRT(COUNT(D2:D27))</f>
        <v>4.8162982381782315</v>
      </c>
      <c r="E38">
        <f>STDEV(E2:E22)/SQRT(COUNT(E2:E22))</f>
        <v>6.4202476498051091</v>
      </c>
      <c r="F38">
        <f t="shared" si="2"/>
        <v>5.7244425276636672</v>
      </c>
      <c r="G38">
        <f>STDEV(G2:G23)/SQRT(COUNT(G2:G23))</f>
        <v>3.4879662584744202</v>
      </c>
    </row>
    <row r="40" spans="1:7" x14ac:dyDescent="0.3">
      <c r="A40" s="4" t="s">
        <v>57</v>
      </c>
      <c r="B40">
        <f>COUNT(B2:B27)</f>
        <v>26</v>
      </c>
      <c r="C40">
        <v>23</v>
      </c>
      <c r="D40">
        <v>26</v>
      </c>
      <c r="E40">
        <v>21</v>
      </c>
      <c r="F40">
        <v>26</v>
      </c>
      <c r="G40">
        <v>22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4B4DFC-2373-174A-A206-4933E5173CD1}">
  <dimension ref="A1:H44"/>
  <sheetViews>
    <sheetView topLeftCell="A21" workbookViewId="0">
      <selection activeCell="R25" sqref="R25:R45"/>
    </sheetView>
  </sheetViews>
  <sheetFormatPr defaultColWidth="11" defaultRowHeight="15.6" x14ac:dyDescent="0.3"/>
  <sheetData>
    <row r="1" spans="2:8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2:8" x14ac:dyDescent="0.3">
      <c r="B2">
        <v>24.2</v>
      </c>
      <c r="C2">
        <v>14.61</v>
      </c>
      <c r="D2">
        <v>69.37</v>
      </c>
      <c r="E2">
        <v>40.47</v>
      </c>
      <c r="F2">
        <v>27.36</v>
      </c>
      <c r="G2">
        <v>65.09</v>
      </c>
      <c r="H2">
        <v>17.78</v>
      </c>
    </row>
    <row r="3" spans="2:8" x14ac:dyDescent="0.3">
      <c r="B3">
        <v>41.3</v>
      </c>
      <c r="C3">
        <v>22.25</v>
      </c>
      <c r="D3">
        <v>24.61</v>
      </c>
      <c r="E3">
        <v>10.82</v>
      </c>
      <c r="F3">
        <v>64.709999999999994</v>
      </c>
      <c r="G3">
        <v>43.3</v>
      </c>
      <c r="H3">
        <v>45.27</v>
      </c>
    </row>
    <row r="4" spans="2:8" x14ac:dyDescent="0.3">
      <c r="B4">
        <v>23.34</v>
      </c>
      <c r="C4">
        <v>26.44</v>
      </c>
      <c r="D4">
        <v>59</v>
      </c>
      <c r="E4">
        <v>20.9</v>
      </c>
      <c r="F4">
        <v>57.87</v>
      </c>
      <c r="G4">
        <v>49.06</v>
      </c>
      <c r="H4">
        <v>33.32</v>
      </c>
    </row>
    <row r="5" spans="2:8" x14ac:dyDescent="0.3">
      <c r="B5">
        <v>31.84</v>
      </c>
      <c r="C5">
        <v>49.79</v>
      </c>
      <c r="D5">
        <v>24.88</v>
      </c>
      <c r="E5">
        <v>26.6</v>
      </c>
      <c r="F5">
        <v>56.75</v>
      </c>
      <c r="G5">
        <v>43.59</v>
      </c>
      <c r="H5">
        <v>46.52</v>
      </c>
    </row>
    <row r="6" spans="2:8" x14ac:dyDescent="0.3">
      <c r="B6">
        <v>15.07</v>
      </c>
      <c r="C6">
        <v>36.35</v>
      </c>
      <c r="D6">
        <v>50.66</v>
      </c>
      <c r="E6">
        <v>29.61</v>
      </c>
      <c r="F6">
        <v>64.03</v>
      </c>
      <c r="G6">
        <v>45.63</v>
      </c>
      <c r="H6">
        <v>95.24</v>
      </c>
    </row>
    <row r="7" spans="2:8" x14ac:dyDescent="0.3">
      <c r="B7">
        <v>42.48</v>
      </c>
      <c r="C7">
        <v>14.83</v>
      </c>
      <c r="D7">
        <v>35.15</v>
      </c>
      <c r="E7">
        <v>31.51</v>
      </c>
      <c r="F7">
        <v>16.329999999999998</v>
      </c>
      <c r="G7">
        <v>35.4</v>
      </c>
      <c r="H7">
        <v>83.06</v>
      </c>
    </row>
    <row r="8" spans="2:8" x14ac:dyDescent="0.3">
      <c r="B8">
        <v>34.76</v>
      </c>
      <c r="C8">
        <v>15.03</v>
      </c>
      <c r="D8">
        <v>35.5</v>
      </c>
      <c r="E8">
        <v>22.48</v>
      </c>
      <c r="F8">
        <v>15.45</v>
      </c>
      <c r="G8">
        <v>31.55</v>
      </c>
      <c r="H8">
        <v>48.12</v>
      </c>
    </row>
    <row r="9" spans="2:8" x14ac:dyDescent="0.3">
      <c r="B9">
        <v>40.270000000000003</v>
      </c>
      <c r="C9">
        <v>15.85</v>
      </c>
      <c r="D9">
        <v>39.15</v>
      </c>
      <c r="E9">
        <v>13.61</v>
      </c>
      <c r="F9">
        <v>10.51</v>
      </c>
      <c r="G9">
        <v>18.399999999999999</v>
      </c>
      <c r="H9">
        <v>62.58</v>
      </c>
    </row>
    <row r="10" spans="2:8" x14ac:dyDescent="0.3">
      <c r="B10">
        <v>43.89</v>
      </c>
      <c r="C10">
        <v>35.08</v>
      </c>
      <c r="D10">
        <v>43.88</v>
      </c>
      <c r="E10">
        <v>9.32</v>
      </c>
      <c r="F10">
        <v>49.83</v>
      </c>
      <c r="G10">
        <v>28.01</v>
      </c>
      <c r="H10">
        <v>23.66</v>
      </c>
    </row>
    <row r="11" spans="2:8" x14ac:dyDescent="0.3">
      <c r="B11">
        <v>28.84</v>
      </c>
      <c r="C11">
        <v>31.72</v>
      </c>
      <c r="D11">
        <v>54.09</v>
      </c>
      <c r="E11">
        <v>10.61</v>
      </c>
      <c r="F11">
        <v>21.02</v>
      </c>
      <c r="G11">
        <v>30.3</v>
      </c>
      <c r="H11">
        <v>9.4600000000000009</v>
      </c>
    </row>
    <row r="12" spans="2:8" x14ac:dyDescent="0.3">
      <c r="B12">
        <v>62.09</v>
      </c>
      <c r="C12">
        <v>33.6</v>
      </c>
      <c r="D12">
        <v>34.409999999999997</v>
      </c>
      <c r="E12">
        <v>27.73</v>
      </c>
      <c r="F12">
        <v>28.46</v>
      </c>
      <c r="G12">
        <v>76.63</v>
      </c>
      <c r="H12">
        <v>14.66</v>
      </c>
    </row>
    <row r="13" spans="2:8" x14ac:dyDescent="0.3">
      <c r="B13">
        <v>34.409999999999997</v>
      </c>
      <c r="C13">
        <v>25.26</v>
      </c>
      <c r="D13">
        <v>25.26</v>
      </c>
      <c r="E13">
        <v>49.35</v>
      </c>
      <c r="F13">
        <v>42.18</v>
      </c>
      <c r="G13">
        <v>75.44</v>
      </c>
      <c r="H13">
        <v>7.85</v>
      </c>
    </row>
    <row r="14" spans="2:8" x14ac:dyDescent="0.3">
      <c r="B14">
        <v>39.56</v>
      </c>
      <c r="C14">
        <v>28.81</v>
      </c>
      <c r="D14">
        <v>22.78</v>
      </c>
      <c r="E14">
        <v>40.520000000000003</v>
      </c>
      <c r="F14">
        <v>25.33</v>
      </c>
      <c r="G14">
        <v>65.09</v>
      </c>
      <c r="H14">
        <v>8.51</v>
      </c>
    </row>
    <row r="15" spans="2:8" x14ac:dyDescent="0.3">
      <c r="B15">
        <v>22.78</v>
      </c>
      <c r="C15">
        <v>26.37</v>
      </c>
      <c r="D15">
        <v>26.37</v>
      </c>
      <c r="E15">
        <v>25.78</v>
      </c>
      <c r="F15">
        <v>17.350000000000001</v>
      </c>
      <c r="G15">
        <v>24.92</v>
      </c>
      <c r="H15">
        <v>14.86</v>
      </c>
    </row>
    <row r="16" spans="2:8" x14ac:dyDescent="0.3">
      <c r="B16">
        <v>43.63</v>
      </c>
      <c r="C16">
        <v>43.79</v>
      </c>
      <c r="D16">
        <v>55.07</v>
      </c>
      <c r="E16">
        <v>28.43</v>
      </c>
      <c r="F16">
        <v>7.01</v>
      </c>
      <c r="G16">
        <v>57.91</v>
      </c>
    </row>
    <row r="17" spans="2:8" x14ac:dyDescent="0.3">
      <c r="B17">
        <v>55.07</v>
      </c>
      <c r="C17" s="2"/>
      <c r="D17" s="2"/>
      <c r="E17">
        <v>27.05</v>
      </c>
      <c r="F17">
        <v>13.66</v>
      </c>
      <c r="G17" s="2"/>
    </row>
    <row r="18" spans="2:8" x14ac:dyDescent="0.3">
      <c r="E18">
        <v>18.79</v>
      </c>
      <c r="F18">
        <v>19.649999999999999</v>
      </c>
      <c r="G18" s="2"/>
    </row>
    <row r="19" spans="2:8" x14ac:dyDescent="0.3">
      <c r="E19">
        <v>16.62</v>
      </c>
      <c r="F19">
        <v>8.41</v>
      </c>
      <c r="G19" s="2"/>
    </row>
    <row r="20" spans="2:8" x14ac:dyDescent="0.3">
      <c r="E20">
        <v>17.96</v>
      </c>
      <c r="F20">
        <v>13.34</v>
      </c>
    </row>
    <row r="21" spans="2:8" x14ac:dyDescent="0.3">
      <c r="C21" s="2"/>
      <c r="D21" s="2"/>
      <c r="E21">
        <v>11.06</v>
      </c>
      <c r="F21">
        <v>13.74</v>
      </c>
      <c r="H21" s="2"/>
    </row>
    <row r="22" spans="2:8" x14ac:dyDescent="0.3">
      <c r="C22" s="2"/>
      <c r="D22" s="2"/>
      <c r="E22">
        <v>31.7</v>
      </c>
      <c r="F22">
        <v>68.48</v>
      </c>
      <c r="H22" s="2"/>
    </row>
    <row r="23" spans="2:8" x14ac:dyDescent="0.3">
      <c r="C23" s="2"/>
      <c r="D23" s="2"/>
      <c r="E23">
        <v>33.82</v>
      </c>
      <c r="F23">
        <v>81.97</v>
      </c>
      <c r="H23" s="2"/>
    </row>
    <row r="24" spans="2:8" x14ac:dyDescent="0.3">
      <c r="C24" s="2"/>
      <c r="D24" s="2"/>
      <c r="E24">
        <v>21.91</v>
      </c>
      <c r="F24">
        <v>85.09</v>
      </c>
      <c r="H24" s="2"/>
    </row>
    <row r="25" spans="2:8" x14ac:dyDescent="0.3">
      <c r="C25" s="2"/>
      <c r="D25" s="2"/>
      <c r="E25">
        <v>45.77</v>
      </c>
      <c r="F25">
        <v>76.91</v>
      </c>
      <c r="H25" s="2"/>
    </row>
    <row r="26" spans="2:8" x14ac:dyDescent="0.3">
      <c r="E26">
        <v>64.02</v>
      </c>
      <c r="F26">
        <v>94.24</v>
      </c>
    </row>
    <row r="27" spans="2:8" x14ac:dyDescent="0.3">
      <c r="C27" s="2"/>
      <c r="D27" s="2"/>
      <c r="E27">
        <v>69.540000000000006</v>
      </c>
      <c r="F27">
        <v>71.91</v>
      </c>
      <c r="G27" s="2"/>
    </row>
    <row r="28" spans="2:8" x14ac:dyDescent="0.3">
      <c r="C28" s="2"/>
      <c r="D28" s="2"/>
      <c r="E28">
        <v>52.82</v>
      </c>
      <c r="F28">
        <v>53.68</v>
      </c>
      <c r="G28" s="2"/>
    </row>
    <row r="29" spans="2:8" x14ac:dyDescent="0.3">
      <c r="C29" s="2"/>
      <c r="D29" s="2"/>
      <c r="E29">
        <v>35.47</v>
      </c>
      <c r="F29">
        <v>80.989999999999995</v>
      </c>
      <c r="G29" s="2"/>
    </row>
    <row r="30" spans="2:8" x14ac:dyDescent="0.3">
      <c r="F30">
        <v>61.96</v>
      </c>
      <c r="G30" s="2"/>
    </row>
    <row r="31" spans="2:8" x14ac:dyDescent="0.3">
      <c r="F31">
        <v>77.8</v>
      </c>
      <c r="G31" s="2"/>
    </row>
    <row r="34" spans="1:8" x14ac:dyDescent="0.3">
      <c r="A34" s="4" t="s">
        <v>49</v>
      </c>
      <c r="B34">
        <f>MIN(B2:B31)</f>
        <v>15.07</v>
      </c>
      <c r="C34">
        <f t="shared" ref="C34:H34" si="0">MIN(C2:C31)</f>
        <v>14.61</v>
      </c>
      <c r="D34">
        <f t="shared" si="0"/>
        <v>22.78</v>
      </c>
      <c r="E34">
        <f t="shared" si="0"/>
        <v>9.32</v>
      </c>
      <c r="F34">
        <f t="shared" si="0"/>
        <v>7.01</v>
      </c>
      <c r="G34">
        <f t="shared" si="0"/>
        <v>18.399999999999999</v>
      </c>
      <c r="H34">
        <f t="shared" si="0"/>
        <v>7.85</v>
      </c>
    </row>
    <row r="35" spans="1:8" x14ac:dyDescent="0.3">
      <c r="A35" s="4" t="s">
        <v>50</v>
      </c>
      <c r="B35">
        <f>_xlfn.QUARTILE.INC(B2:B31,1)</f>
        <v>27.68</v>
      </c>
      <c r="C35">
        <f t="shared" ref="C35:H35" si="1">_xlfn.QUARTILE.INC(C2:C31,1)</f>
        <v>19.05</v>
      </c>
      <c r="D35">
        <f t="shared" si="1"/>
        <v>25.815000000000001</v>
      </c>
      <c r="E35">
        <f t="shared" si="1"/>
        <v>18.5825</v>
      </c>
      <c r="F35">
        <f t="shared" si="1"/>
        <v>16.585000000000001</v>
      </c>
      <c r="G35">
        <f t="shared" si="1"/>
        <v>30.925000000000001</v>
      </c>
      <c r="H35">
        <f t="shared" si="1"/>
        <v>14.71</v>
      </c>
    </row>
    <row r="36" spans="1:8" x14ac:dyDescent="0.3">
      <c r="A36" s="4" t="s">
        <v>51</v>
      </c>
      <c r="B36">
        <f>MEDIAN(B2:B31)</f>
        <v>37.159999999999997</v>
      </c>
      <c r="C36">
        <f t="shared" ref="C36:H36" si="2">MEDIAN(C2:C31)</f>
        <v>26.44</v>
      </c>
      <c r="D36">
        <f t="shared" si="2"/>
        <v>35.5</v>
      </c>
      <c r="E36">
        <f t="shared" si="2"/>
        <v>27.39</v>
      </c>
      <c r="F36">
        <f t="shared" si="2"/>
        <v>46.004999999999995</v>
      </c>
      <c r="G36">
        <f t="shared" si="2"/>
        <v>43.59</v>
      </c>
      <c r="H36">
        <f t="shared" si="2"/>
        <v>28.490000000000002</v>
      </c>
    </row>
    <row r="37" spans="1:8" x14ac:dyDescent="0.3">
      <c r="A37" s="4" t="s">
        <v>52</v>
      </c>
      <c r="B37">
        <f>_xlfn.QUARTILE.INC(B2:B31,3)</f>
        <v>42.767499999999998</v>
      </c>
      <c r="C37">
        <f t="shared" ref="C37:H37" si="3">_xlfn.QUARTILE.INC(C2:C31,3)</f>
        <v>34.340000000000003</v>
      </c>
      <c r="D37">
        <f t="shared" si="3"/>
        <v>52.375</v>
      </c>
      <c r="E37">
        <f t="shared" si="3"/>
        <v>36.72</v>
      </c>
      <c r="F37">
        <f t="shared" si="3"/>
        <v>67.537499999999994</v>
      </c>
      <c r="G37">
        <f t="shared" si="3"/>
        <v>61.5</v>
      </c>
      <c r="H37">
        <f t="shared" si="3"/>
        <v>47.72</v>
      </c>
    </row>
    <row r="38" spans="1:8" x14ac:dyDescent="0.3">
      <c r="A38" s="4" t="s">
        <v>53</v>
      </c>
      <c r="B38">
        <f>MAX(B2:B31)</f>
        <v>62.09</v>
      </c>
      <c r="C38">
        <f t="shared" ref="C38:H38" si="4">MAX(C2:C31)</f>
        <v>49.79</v>
      </c>
      <c r="D38">
        <f t="shared" si="4"/>
        <v>69.37</v>
      </c>
      <c r="E38">
        <f t="shared" si="4"/>
        <v>69.540000000000006</v>
      </c>
      <c r="F38">
        <f t="shared" si="4"/>
        <v>94.24</v>
      </c>
      <c r="G38">
        <f t="shared" si="4"/>
        <v>76.63</v>
      </c>
      <c r="H38">
        <f t="shared" si="4"/>
        <v>95.24</v>
      </c>
    </row>
    <row r="40" spans="1:8" x14ac:dyDescent="0.3">
      <c r="A40" s="4" t="s">
        <v>54</v>
      </c>
      <c r="B40">
        <f>AVERAGE(B2:B31)</f>
        <v>36.470624999999998</v>
      </c>
      <c r="C40">
        <f t="shared" ref="C40:H40" si="5">AVERAGE(C2:C31)</f>
        <v>27.98533333333334</v>
      </c>
      <c r="D40">
        <f t="shared" si="5"/>
        <v>40.011999999999993</v>
      </c>
      <c r="E40">
        <f t="shared" si="5"/>
        <v>29.795357142857142</v>
      </c>
      <c r="F40">
        <f t="shared" si="5"/>
        <v>44.200666666666663</v>
      </c>
      <c r="G40">
        <f t="shared" si="5"/>
        <v>46.021333333333331</v>
      </c>
      <c r="H40">
        <f t="shared" si="5"/>
        <v>36.492142857142859</v>
      </c>
    </row>
    <row r="41" spans="1:8" x14ac:dyDescent="0.3">
      <c r="A41" s="4" t="s">
        <v>55</v>
      </c>
      <c r="B41">
        <f>_xlfn.STDEV.S(B2:B31)</f>
        <v>12.239964307546005</v>
      </c>
      <c r="C41">
        <f t="shared" ref="C41:H41" si="6">_xlfn.STDEV.S(C2:C31)</f>
        <v>10.704049211574519</v>
      </c>
      <c r="D41">
        <f t="shared" si="6"/>
        <v>14.684054130732624</v>
      </c>
      <c r="E41">
        <f t="shared" si="6"/>
        <v>15.673289257970751</v>
      </c>
      <c r="F41">
        <f t="shared" si="6"/>
        <v>28.208086995647587</v>
      </c>
      <c r="G41">
        <f t="shared" si="6"/>
        <v>18.507962713640964</v>
      </c>
      <c r="H41">
        <f t="shared" si="6"/>
        <v>28.307161686528239</v>
      </c>
    </row>
    <row r="42" spans="1:8" x14ac:dyDescent="0.3">
      <c r="A42" s="4" t="s">
        <v>56</v>
      </c>
      <c r="B42">
        <f>STDEV(B2:B31)/SQRT(COUNT(B2:B31))</f>
        <v>3.0599910768865013</v>
      </c>
      <c r="C42">
        <f t="shared" ref="C42:H42" si="7">STDEV(C2:C31)/SQRT(COUNT(C2:C31))</f>
        <v>2.7637736222275162</v>
      </c>
      <c r="D42">
        <f t="shared" si="7"/>
        <v>3.7914064735423785</v>
      </c>
      <c r="E42">
        <f t="shared" si="7"/>
        <v>2.9619732573550484</v>
      </c>
      <c r="F42">
        <f t="shared" si="7"/>
        <v>5.1500685171947715</v>
      </c>
      <c r="G42">
        <f t="shared" si="7"/>
        <v>4.7787354241439521</v>
      </c>
      <c r="H42">
        <f t="shared" si="7"/>
        <v>7.5654071873573345</v>
      </c>
    </row>
    <row r="44" spans="1:8" x14ac:dyDescent="0.3">
      <c r="A44" s="4" t="s">
        <v>57</v>
      </c>
      <c r="B44">
        <f>COUNT(B2:B31)</f>
        <v>16</v>
      </c>
      <c r="C44">
        <f t="shared" ref="C44:H44" si="8">COUNT(C2:C31)</f>
        <v>15</v>
      </c>
      <c r="D44">
        <f t="shared" si="8"/>
        <v>15</v>
      </c>
      <c r="E44">
        <f t="shared" si="8"/>
        <v>28</v>
      </c>
      <c r="F44">
        <f t="shared" si="8"/>
        <v>30</v>
      </c>
      <c r="G44">
        <f t="shared" si="8"/>
        <v>15</v>
      </c>
      <c r="H44">
        <f t="shared" si="8"/>
        <v>14</v>
      </c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9662F-2943-7344-B43E-0B81E06DC628}">
  <dimension ref="A1:F48"/>
  <sheetViews>
    <sheetView workbookViewId="0">
      <selection activeCell="P24" sqref="P24"/>
    </sheetView>
  </sheetViews>
  <sheetFormatPr defaultColWidth="11" defaultRowHeight="15.6" x14ac:dyDescent="0.3"/>
  <sheetData>
    <row r="1" spans="2:6" x14ac:dyDescent="0.3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</row>
    <row r="2" spans="2:6" x14ac:dyDescent="0.3">
      <c r="B2">
        <v>48.539666699999998</v>
      </c>
      <c r="C2">
        <v>112.489</v>
      </c>
      <c r="D2">
        <v>84.708666699999995</v>
      </c>
      <c r="E2">
        <v>93.448333300000002</v>
      </c>
      <c r="F2">
        <v>56.441666699999999</v>
      </c>
    </row>
    <row r="3" spans="2:6" x14ac:dyDescent="0.3">
      <c r="B3">
        <v>39.102333299999998</v>
      </c>
      <c r="C3">
        <v>69.630666700000006</v>
      </c>
      <c r="D3">
        <v>60.363666700000003</v>
      </c>
      <c r="E3">
        <v>110.078333</v>
      </c>
      <c r="F3">
        <v>57.881</v>
      </c>
    </row>
    <row r="4" spans="2:6" x14ac:dyDescent="0.3">
      <c r="B4">
        <v>44.061999999999998</v>
      </c>
      <c r="C4">
        <v>56.231666699999998</v>
      </c>
      <c r="D4">
        <v>91.448333300000002</v>
      </c>
      <c r="E4">
        <v>102.391333</v>
      </c>
      <c r="F4">
        <v>88.084999999999994</v>
      </c>
    </row>
    <row r="5" spans="2:6" x14ac:dyDescent="0.3">
      <c r="B5">
        <v>47.917999999999999</v>
      </c>
      <c r="C5">
        <v>113.125</v>
      </c>
      <c r="D5">
        <v>93.116333299999994</v>
      </c>
      <c r="E5">
        <v>96.573999999999998</v>
      </c>
      <c r="F5">
        <v>88.184666699999994</v>
      </c>
    </row>
    <row r="6" spans="2:6" x14ac:dyDescent="0.3">
      <c r="B6">
        <v>99.706999999999994</v>
      </c>
      <c r="C6">
        <v>115.05800000000001</v>
      </c>
      <c r="D6">
        <v>99.193666699999994</v>
      </c>
      <c r="E6">
        <v>79.286666699999998</v>
      </c>
      <c r="F6">
        <v>66.796000000000006</v>
      </c>
    </row>
    <row r="7" spans="2:6" x14ac:dyDescent="0.3">
      <c r="B7">
        <v>75.227333299999998</v>
      </c>
      <c r="C7">
        <v>159.98866699999999</v>
      </c>
      <c r="D7">
        <v>88.391000000000005</v>
      </c>
      <c r="E7">
        <v>101.10933300000001</v>
      </c>
      <c r="F7">
        <v>130.625</v>
      </c>
    </row>
    <row r="8" spans="2:6" x14ac:dyDescent="0.3">
      <c r="B8">
        <v>73.466666700000005</v>
      </c>
      <c r="C8">
        <v>126.78066699999999</v>
      </c>
      <c r="D8">
        <v>111.422</v>
      </c>
      <c r="E8">
        <v>85.398333300000004</v>
      </c>
      <c r="F8">
        <v>155.896333</v>
      </c>
    </row>
    <row r="9" spans="2:6" x14ac:dyDescent="0.3">
      <c r="B9">
        <v>57.971333299999998</v>
      </c>
      <c r="C9">
        <v>179.14099999999999</v>
      </c>
      <c r="D9">
        <v>117.860333</v>
      </c>
      <c r="E9">
        <v>91.598333299999993</v>
      </c>
      <c r="F9">
        <v>135.413667</v>
      </c>
    </row>
    <row r="10" spans="2:6" x14ac:dyDescent="0.3">
      <c r="B10">
        <v>66.664000000000001</v>
      </c>
      <c r="C10">
        <v>83.999333300000004</v>
      </c>
      <c r="D10">
        <v>79.527666699999997</v>
      </c>
      <c r="E10">
        <v>146.71366699999999</v>
      </c>
      <c r="F10">
        <v>143.48733300000001</v>
      </c>
    </row>
    <row r="11" spans="2:6" x14ac:dyDescent="0.3">
      <c r="B11">
        <v>84.129000000000005</v>
      </c>
      <c r="C11">
        <v>79.188000000000002</v>
      </c>
      <c r="D11">
        <v>102.934667</v>
      </c>
      <c r="E11">
        <v>105.026</v>
      </c>
      <c r="F11">
        <v>148.95500000000001</v>
      </c>
    </row>
    <row r="12" spans="2:6" x14ac:dyDescent="0.3">
      <c r="B12">
        <v>81.534000000000006</v>
      </c>
      <c r="C12">
        <v>93.003333299999994</v>
      </c>
      <c r="D12">
        <v>94.391000000000005</v>
      </c>
      <c r="E12">
        <v>134.27766700000001</v>
      </c>
      <c r="F12">
        <v>123.395667</v>
      </c>
    </row>
    <row r="13" spans="2:6" x14ac:dyDescent="0.3">
      <c r="B13">
        <v>87.775666700000002</v>
      </c>
      <c r="C13">
        <v>87.2813333</v>
      </c>
      <c r="D13">
        <v>85.850333300000003</v>
      </c>
      <c r="E13">
        <v>147.994</v>
      </c>
      <c r="F13">
        <v>146.78666699999999</v>
      </c>
    </row>
    <row r="14" spans="2:6" x14ac:dyDescent="0.3">
      <c r="B14">
        <v>59.295999999999999</v>
      </c>
      <c r="C14">
        <v>101.084</v>
      </c>
      <c r="D14">
        <v>81.991</v>
      </c>
      <c r="E14">
        <v>148.053</v>
      </c>
      <c r="F14">
        <v>174.48133300000001</v>
      </c>
    </row>
    <row r="15" spans="2:6" x14ac:dyDescent="0.3">
      <c r="B15">
        <v>61.286333300000003</v>
      </c>
      <c r="C15">
        <v>60.866666700000003</v>
      </c>
      <c r="D15">
        <v>114.379667</v>
      </c>
      <c r="E15">
        <v>142.301333</v>
      </c>
      <c r="F15">
        <v>164.21299999999999</v>
      </c>
    </row>
    <row r="16" spans="2:6" x14ac:dyDescent="0.3">
      <c r="B16">
        <v>75.745333299999999</v>
      </c>
      <c r="C16">
        <v>113.154</v>
      </c>
      <c r="D16">
        <v>98.307000000000002</v>
      </c>
      <c r="E16">
        <v>122.42833299999999</v>
      </c>
      <c r="F16">
        <v>98.613333299999994</v>
      </c>
    </row>
    <row r="17" spans="2:6" x14ac:dyDescent="0.3">
      <c r="B17">
        <v>79.881333299999994</v>
      </c>
      <c r="C17">
        <v>72.466333300000002</v>
      </c>
      <c r="D17">
        <v>110.681667</v>
      </c>
      <c r="E17">
        <v>121.162667</v>
      </c>
      <c r="F17">
        <v>204.756</v>
      </c>
    </row>
    <row r="18" spans="2:6" x14ac:dyDescent="0.3">
      <c r="B18">
        <v>110.434667</v>
      </c>
      <c r="C18">
        <v>88.192666700000004</v>
      </c>
      <c r="D18">
        <v>93.168000000000006</v>
      </c>
      <c r="E18">
        <v>148.86666700000001</v>
      </c>
      <c r="F18">
        <v>174.669667</v>
      </c>
    </row>
    <row r="19" spans="2:6" x14ac:dyDescent="0.3">
      <c r="B19">
        <v>81.935000000000002</v>
      </c>
      <c r="C19">
        <v>92.616666699999996</v>
      </c>
      <c r="D19">
        <v>83.748333299999999</v>
      </c>
      <c r="E19">
        <v>142.59800000000001</v>
      </c>
      <c r="F19">
        <v>204.68899999999999</v>
      </c>
    </row>
    <row r="20" spans="2:6" x14ac:dyDescent="0.3">
      <c r="B20">
        <v>79.667333299999996</v>
      </c>
      <c r="C20">
        <v>100.085667</v>
      </c>
      <c r="D20">
        <v>179.087333</v>
      </c>
      <c r="E20">
        <v>158.42766700000001</v>
      </c>
      <c r="F20">
        <v>198.365667</v>
      </c>
    </row>
    <row r="21" spans="2:6" x14ac:dyDescent="0.3">
      <c r="B21">
        <v>67.018666699999997</v>
      </c>
      <c r="C21">
        <v>99.373000000000005</v>
      </c>
      <c r="D21">
        <v>185.289333</v>
      </c>
      <c r="E21">
        <v>144.46433300000001</v>
      </c>
      <c r="F21">
        <v>197.54166699999999</v>
      </c>
    </row>
    <row r="22" spans="2:6" x14ac:dyDescent="0.3">
      <c r="B22">
        <v>55.408666699999998</v>
      </c>
      <c r="C22">
        <v>79.069666699999999</v>
      </c>
      <c r="D22">
        <v>171.73566700000001</v>
      </c>
      <c r="E22">
        <v>185.77</v>
      </c>
      <c r="F22">
        <v>211.18866700000001</v>
      </c>
    </row>
    <row r="23" spans="2:6" x14ac:dyDescent="0.3">
      <c r="B23">
        <v>55.96</v>
      </c>
      <c r="C23">
        <v>94.531999999999996</v>
      </c>
      <c r="D23">
        <v>160.75966700000001</v>
      </c>
      <c r="E23">
        <v>171.61099999999999</v>
      </c>
      <c r="F23">
        <v>174.477667</v>
      </c>
    </row>
    <row r="24" spans="2:6" x14ac:dyDescent="0.3">
      <c r="B24">
        <v>77.086333300000007</v>
      </c>
      <c r="C24">
        <v>95.055999999999997</v>
      </c>
      <c r="D24">
        <v>165.40899999999999</v>
      </c>
      <c r="E24">
        <v>119.66166699999999</v>
      </c>
      <c r="F24">
        <v>164.535</v>
      </c>
    </row>
    <row r="25" spans="2:6" x14ac:dyDescent="0.3">
      <c r="B25">
        <v>52.492333299999999</v>
      </c>
      <c r="C25">
        <v>120.86066700000001</v>
      </c>
      <c r="D25">
        <v>141.53100000000001</v>
      </c>
      <c r="E25">
        <v>190.966667</v>
      </c>
      <c r="F25">
        <v>163.61866699999999</v>
      </c>
    </row>
    <row r="26" spans="2:6" x14ac:dyDescent="0.3">
      <c r="B26">
        <v>71.484666700000005</v>
      </c>
      <c r="C26">
        <v>151.30699999999999</v>
      </c>
      <c r="D26">
        <v>138.16766699999999</v>
      </c>
      <c r="E26">
        <v>191.738</v>
      </c>
      <c r="F26">
        <v>172.68866700000001</v>
      </c>
    </row>
    <row r="27" spans="2:6" x14ac:dyDescent="0.3">
      <c r="B27">
        <v>70.522000000000006</v>
      </c>
      <c r="C27">
        <v>121.666667</v>
      </c>
      <c r="D27">
        <v>146.834667</v>
      </c>
      <c r="E27" s="2"/>
    </row>
    <row r="28" spans="2:6" x14ac:dyDescent="0.3">
      <c r="B28">
        <v>117.46933300000001</v>
      </c>
      <c r="C28">
        <v>104.011667</v>
      </c>
      <c r="D28">
        <v>125.064333</v>
      </c>
      <c r="E28" s="2"/>
    </row>
    <row r="29" spans="2:6" x14ac:dyDescent="0.3">
      <c r="B29">
        <v>86.193666699999994</v>
      </c>
      <c r="C29">
        <v>122.040667</v>
      </c>
      <c r="D29">
        <v>177.401667</v>
      </c>
      <c r="E29" s="2"/>
    </row>
    <row r="30" spans="2:6" x14ac:dyDescent="0.3">
      <c r="B30">
        <v>70.289000000000001</v>
      </c>
      <c r="C30">
        <v>109.57166700000001</v>
      </c>
      <c r="E30" s="2"/>
    </row>
    <row r="31" spans="2:6" x14ac:dyDescent="0.3">
      <c r="B31">
        <v>93.305333300000001</v>
      </c>
      <c r="C31">
        <v>105.628</v>
      </c>
    </row>
    <row r="32" spans="2:6" x14ac:dyDescent="0.3">
      <c r="B32">
        <v>114.885333</v>
      </c>
      <c r="C32">
        <v>86.030666699999998</v>
      </c>
    </row>
    <row r="33" spans="1:6" x14ac:dyDescent="0.3">
      <c r="B33">
        <v>86.069666699999999</v>
      </c>
      <c r="C33">
        <v>92.731666700000005</v>
      </c>
    </row>
    <row r="34" spans="1:6" x14ac:dyDescent="0.3">
      <c r="B34">
        <v>71.868666700000006</v>
      </c>
      <c r="C34">
        <v>93.085999999999999</v>
      </c>
    </row>
    <row r="35" spans="1:6" x14ac:dyDescent="0.3">
      <c r="B35">
        <v>68.941333299999997</v>
      </c>
    </row>
    <row r="38" spans="1:6" x14ac:dyDescent="0.3">
      <c r="A38" s="4" t="s">
        <v>49</v>
      </c>
      <c r="B38">
        <f>MIN(B2:B35)</f>
        <v>39.102333299999998</v>
      </c>
      <c r="C38">
        <f t="shared" ref="C38:F38" si="0">MIN(C2:C35)</f>
        <v>56.231666699999998</v>
      </c>
      <c r="D38">
        <f t="shared" si="0"/>
        <v>60.363666700000003</v>
      </c>
      <c r="E38">
        <f t="shared" si="0"/>
        <v>79.286666699999998</v>
      </c>
      <c r="F38">
        <f t="shared" si="0"/>
        <v>56.441666699999999</v>
      </c>
    </row>
    <row r="39" spans="1:6" x14ac:dyDescent="0.3">
      <c r="A39" s="4" t="s">
        <v>50</v>
      </c>
      <c r="B39">
        <f>_xlfn.QUARTILE.INC(B2:B35,1)</f>
        <v>59.793583325</v>
      </c>
      <c r="C39">
        <f t="shared" ref="C39:F39" si="1">_xlfn.QUARTILE.INC(C2:C35,1)</f>
        <v>87.2813333</v>
      </c>
      <c r="D39">
        <f t="shared" si="1"/>
        <v>90.683999975000006</v>
      </c>
      <c r="E39">
        <f t="shared" si="1"/>
        <v>102.391333</v>
      </c>
      <c r="F39">
        <f t="shared" si="1"/>
        <v>123.395667</v>
      </c>
    </row>
    <row r="40" spans="1:6" x14ac:dyDescent="0.3">
      <c r="A40" s="4" t="s">
        <v>51</v>
      </c>
      <c r="B40">
        <f>MEDIAN(B2:B35)</f>
        <v>72.667666700000012</v>
      </c>
      <c r="C40">
        <f t="shared" ref="C40:F40" si="2">MEDIAN(C2:C35)</f>
        <v>99.373000000000005</v>
      </c>
      <c r="D40">
        <f t="shared" si="2"/>
        <v>106.808167</v>
      </c>
      <c r="E40">
        <f t="shared" si="2"/>
        <v>134.27766700000001</v>
      </c>
      <c r="F40">
        <f t="shared" si="2"/>
        <v>155.896333</v>
      </c>
    </row>
    <row r="41" spans="1:6" x14ac:dyDescent="0.3">
      <c r="A41" s="4" t="s">
        <v>52</v>
      </c>
      <c r="B41">
        <f>_xlfn.QUARTILE.INC(B2:B35,3)</f>
        <v>83.580500000000001</v>
      </c>
      <c r="C41">
        <f t="shared" ref="C41:F41" si="3">_xlfn.QUARTILE.INC(C2:C35,3)</f>
        <v>113.154</v>
      </c>
      <c r="D41">
        <f t="shared" si="3"/>
        <v>142.85691675000001</v>
      </c>
      <c r="E41">
        <f t="shared" si="3"/>
        <v>148.053</v>
      </c>
      <c r="F41">
        <f t="shared" si="3"/>
        <v>174.48133300000001</v>
      </c>
    </row>
    <row r="42" spans="1:6" x14ac:dyDescent="0.3">
      <c r="A42" s="4" t="s">
        <v>53</v>
      </c>
      <c r="B42">
        <f>MAX(B2:B35)</f>
        <v>117.46933300000001</v>
      </c>
      <c r="C42">
        <f t="shared" ref="C42:F42" si="4">MAX(C2:C35)</f>
        <v>179.14099999999999</v>
      </c>
      <c r="D42">
        <f t="shared" si="4"/>
        <v>185.289333</v>
      </c>
      <c r="E42">
        <f t="shared" si="4"/>
        <v>191.738</v>
      </c>
      <c r="F42">
        <f t="shared" si="4"/>
        <v>211.18866700000001</v>
      </c>
    </row>
    <row r="44" spans="1:6" x14ac:dyDescent="0.3">
      <c r="A44" s="4" t="s">
        <v>54</v>
      </c>
      <c r="B44">
        <f>AVERAGE(B2:B35)</f>
        <v>73.921705870588241</v>
      </c>
      <c r="C44">
        <f t="shared" ref="C44:F44" si="5">AVERAGE(C2:C35)</f>
        <v>102.40448493333335</v>
      </c>
      <c r="D44">
        <f t="shared" si="5"/>
        <v>117.24155957142857</v>
      </c>
      <c r="E44">
        <f t="shared" si="5"/>
        <v>131.27781334399998</v>
      </c>
      <c r="F44">
        <f t="shared" si="5"/>
        <v>145.831453428</v>
      </c>
    </row>
    <row r="45" spans="1:6" x14ac:dyDescent="0.3">
      <c r="A45" s="4" t="s">
        <v>55</v>
      </c>
      <c r="B45">
        <f>_xlfn.STDEV.S(B2:B35)</f>
        <v>19.137046485027188</v>
      </c>
      <c r="C45">
        <f t="shared" ref="C45:F45" si="6">_xlfn.STDEV.S(C2:C35)</f>
        <v>26.392244847116675</v>
      </c>
      <c r="D45">
        <f t="shared" si="6"/>
        <v>35.717196295575505</v>
      </c>
      <c r="E45">
        <f t="shared" si="6"/>
        <v>33.10909293498645</v>
      </c>
      <c r="F45">
        <f t="shared" si="6"/>
        <v>46.842156149799585</v>
      </c>
    </row>
    <row r="46" spans="1:6" x14ac:dyDescent="0.3">
      <c r="A46" s="4" t="s">
        <v>56</v>
      </c>
      <c r="B46">
        <f>STDEV(B2:B35)/SQRT(COUNT(B2:B35))</f>
        <v>3.2819763959885844</v>
      </c>
      <c r="C46">
        <f t="shared" ref="C46:F46" si="7">STDEV(C2:C35)/SQRT(COUNT(C2:C35))</f>
        <v>4.5943001183949157</v>
      </c>
      <c r="D46">
        <f t="shared" si="7"/>
        <v>6.7499156376121592</v>
      </c>
      <c r="E46">
        <f t="shared" si="7"/>
        <v>6.6218185869972901</v>
      </c>
      <c r="F46">
        <f t="shared" si="7"/>
        <v>9.3684312299599171</v>
      </c>
    </row>
    <row r="48" spans="1:6" x14ac:dyDescent="0.3">
      <c r="A48" s="4" t="s">
        <v>57</v>
      </c>
      <c r="B48">
        <f>COUNT(B2:B35)</f>
        <v>34</v>
      </c>
      <c r="C48">
        <f t="shared" ref="C48:F48" si="8">COUNT(C2:C35)</f>
        <v>33</v>
      </c>
      <c r="D48">
        <f t="shared" si="8"/>
        <v>28</v>
      </c>
      <c r="E48">
        <f t="shared" si="8"/>
        <v>25</v>
      </c>
      <c r="F48">
        <f t="shared" si="8"/>
        <v>25</v>
      </c>
    </row>
  </sheetData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2AFEA-E4C5-E740-9C25-4AA7AD36D3D3}">
  <dimension ref="A1:F47"/>
  <sheetViews>
    <sheetView workbookViewId="0">
      <selection activeCell="P18" sqref="P18"/>
    </sheetView>
  </sheetViews>
  <sheetFormatPr defaultColWidth="11" defaultRowHeight="15.6" x14ac:dyDescent="0.3"/>
  <sheetData>
    <row r="1" spans="2:6" x14ac:dyDescent="0.3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</row>
    <row r="2" spans="2:6" x14ac:dyDescent="0.3">
      <c r="B2">
        <v>21.25</v>
      </c>
      <c r="C2">
        <v>21.68</v>
      </c>
      <c r="D2">
        <v>20.99</v>
      </c>
      <c r="E2">
        <v>45.45</v>
      </c>
      <c r="F2">
        <v>19.78</v>
      </c>
    </row>
    <row r="3" spans="2:6" x14ac:dyDescent="0.3">
      <c r="B3">
        <v>10.62</v>
      </c>
      <c r="C3">
        <v>9.59</v>
      </c>
      <c r="D3">
        <v>29.55</v>
      </c>
      <c r="E3">
        <v>58</v>
      </c>
      <c r="F3">
        <v>46.56</v>
      </c>
    </row>
    <row r="4" spans="2:6" x14ac:dyDescent="0.3">
      <c r="B4">
        <v>15.14</v>
      </c>
      <c r="C4">
        <v>9.51</v>
      </c>
      <c r="D4">
        <v>32.770000000000003</v>
      </c>
      <c r="E4">
        <v>58.35</v>
      </c>
      <c r="F4">
        <v>63.99</v>
      </c>
    </row>
    <row r="5" spans="2:6" x14ac:dyDescent="0.3">
      <c r="B5">
        <v>17.57</v>
      </c>
      <c r="C5">
        <v>27.5</v>
      </c>
      <c r="D5">
        <v>17.36</v>
      </c>
      <c r="E5">
        <v>43.42</v>
      </c>
      <c r="F5">
        <v>57.45</v>
      </c>
    </row>
    <row r="6" spans="2:6" x14ac:dyDescent="0.3">
      <c r="B6">
        <v>33.22</v>
      </c>
      <c r="C6">
        <v>11.53</v>
      </c>
      <c r="D6">
        <v>8.42</v>
      </c>
      <c r="E6">
        <v>34.44</v>
      </c>
      <c r="F6">
        <v>63.84</v>
      </c>
    </row>
    <row r="7" spans="2:6" x14ac:dyDescent="0.3">
      <c r="B7">
        <v>51.4</v>
      </c>
      <c r="C7">
        <v>11.03</v>
      </c>
      <c r="D7">
        <v>15.68</v>
      </c>
      <c r="E7">
        <v>34.28</v>
      </c>
      <c r="F7">
        <v>41.01</v>
      </c>
    </row>
    <row r="8" spans="2:6" x14ac:dyDescent="0.3">
      <c r="B8">
        <v>30.57</v>
      </c>
      <c r="C8">
        <v>21.66</v>
      </c>
      <c r="D8">
        <v>23.43</v>
      </c>
      <c r="E8">
        <v>35.729999999999997</v>
      </c>
      <c r="F8">
        <v>59.31</v>
      </c>
    </row>
    <row r="9" spans="2:6" x14ac:dyDescent="0.3">
      <c r="B9">
        <v>44.11</v>
      </c>
      <c r="C9">
        <v>38.65</v>
      </c>
      <c r="D9">
        <v>15.99</v>
      </c>
      <c r="E9">
        <v>38.86</v>
      </c>
      <c r="F9">
        <v>39.909999999999997</v>
      </c>
    </row>
    <row r="10" spans="2:6" x14ac:dyDescent="0.3">
      <c r="B10">
        <v>25.3</v>
      </c>
      <c r="C10">
        <v>5.03</v>
      </c>
      <c r="D10">
        <v>22.75</v>
      </c>
      <c r="E10">
        <v>15.65</v>
      </c>
      <c r="F10">
        <v>44.6</v>
      </c>
    </row>
    <row r="11" spans="2:6" x14ac:dyDescent="0.3">
      <c r="B11">
        <v>19.559999999999999</v>
      </c>
      <c r="C11">
        <v>21.45</v>
      </c>
      <c r="D11">
        <v>27.62</v>
      </c>
      <c r="E11">
        <v>24.12</v>
      </c>
      <c r="F11">
        <v>63.7</v>
      </c>
    </row>
    <row r="12" spans="2:6" x14ac:dyDescent="0.3">
      <c r="B12">
        <v>36.46</v>
      </c>
      <c r="C12">
        <v>30.48</v>
      </c>
      <c r="D12">
        <v>34.86</v>
      </c>
      <c r="E12">
        <v>35.479999999999997</v>
      </c>
      <c r="F12">
        <v>42.68</v>
      </c>
    </row>
    <row r="13" spans="2:6" x14ac:dyDescent="0.3">
      <c r="B13">
        <v>27.37</v>
      </c>
      <c r="C13">
        <v>9.68</v>
      </c>
      <c r="D13">
        <v>33.33</v>
      </c>
      <c r="E13">
        <v>32.58</v>
      </c>
      <c r="F13">
        <v>25.88</v>
      </c>
    </row>
    <row r="14" spans="2:6" x14ac:dyDescent="0.3">
      <c r="B14">
        <v>23.38</v>
      </c>
      <c r="C14">
        <v>8.41</v>
      </c>
      <c r="D14">
        <v>8.93</v>
      </c>
      <c r="E14">
        <v>25.08</v>
      </c>
      <c r="F14">
        <v>82.23</v>
      </c>
    </row>
    <row r="15" spans="2:6" x14ac:dyDescent="0.3">
      <c r="B15">
        <v>48.88</v>
      </c>
      <c r="C15">
        <v>10.25</v>
      </c>
      <c r="D15">
        <v>37.479999999999997</v>
      </c>
      <c r="E15">
        <v>37.57</v>
      </c>
      <c r="F15">
        <v>48.01</v>
      </c>
    </row>
    <row r="16" spans="2:6" x14ac:dyDescent="0.3">
      <c r="B16">
        <v>63.93</v>
      </c>
      <c r="C16">
        <v>8.2100000000000009</v>
      </c>
      <c r="D16">
        <v>21.44</v>
      </c>
      <c r="E16">
        <v>22.88</v>
      </c>
      <c r="F16">
        <v>71.2</v>
      </c>
    </row>
    <row r="17" spans="2:6" x14ac:dyDescent="0.3">
      <c r="B17">
        <v>53.56</v>
      </c>
      <c r="C17">
        <v>16.190000000000001</v>
      </c>
      <c r="D17">
        <v>47.32</v>
      </c>
      <c r="E17">
        <v>71.84</v>
      </c>
      <c r="F17">
        <v>23.6</v>
      </c>
    </row>
    <row r="18" spans="2:6" x14ac:dyDescent="0.3">
      <c r="B18">
        <v>51.62</v>
      </c>
      <c r="C18">
        <v>21.41</v>
      </c>
      <c r="D18">
        <v>47.32</v>
      </c>
      <c r="E18">
        <v>47.74</v>
      </c>
      <c r="F18">
        <v>33.85</v>
      </c>
    </row>
    <row r="19" spans="2:6" x14ac:dyDescent="0.3">
      <c r="B19">
        <v>23.06</v>
      </c>
      <c r="C19">
        <v>7.55</v>
      </c>
      <c r="D19">
        <v>46.81</v>
      </c>
      <c r="E19">
        <v>64</v>
      </c>
      <c r="F19">
        <v>19.489999999999998</v>
      </c>
    </row>
    <row r="20" spans="2:6" x14ac:dyDescent="0.3">
      <c r="B20">
        <v>72.12</v>
      </c>
      <c r="C20">
        <v>23.53</v>
      </c>
      <c r="D20">
        <v>80.260000000000005</v>
      </c>
      <c r="E20">
        <v>13.17</v>
      </c>
      <c r="F20">
        <v>22.42</v>
      </c>
    </row>
    <row r="21" spans="2:6" x14ac:dyDescent="0.3">
      <c r="B21">
        <v>21.79</v>
      </c>
      <c r="C21">
        <v>18.190000000000001</v>
      </c>
      <c r="D21">
        <v>78.349999999999994</v>
      </c>
      <c r="E21">
        <v>43.08</v>
      </c>
      <c r="F21">
        <v>21.01</v>
      </c>
    </row>
    <row r="22" spans="2:6" x14ac:dyDescent="0.3">
      <c r="B22">
        <v>24.89</v>
      </c>
      <c r="C22">
        <v>17.82</v>
      </c>
      <c r="D22">
        <v>18.34</v>
      </c>
      <c r="E22">
        <v>47.41</v>
      </c>
      <c r="F22">
        <v>37.86</v>
      </c>
    </row>
    <row r="23" spans="2:6" x14ac:dyDescent="0.3">
      <c r="B23">
        <v>17.78</v>
      </c>
      <c r="C23">
        <v>29.04</v>
      </c>
      <c r="D23">
        <v>31.96</v>
      </c>
      <c r="E23">
        <v>30.49</v>
      </c>
      <c r="F23">
        <v>65.959999999999994</v>
      </c>
    </row>
    <row r="24" spans="2:6" x14ac:dyDescent="0.3">
      <c r="B24">
        <v>11.32</v>
      </c>
      <c r="C24">
        <v>25.43</v>
      </c>
      <c r="D24">
        <v>38.72</v>
      </c>
      <c r="E24">
        <v>47.3</v>
      </c>
      <c r="F24">
        <v>55.05</v>
      </c>
    </row>
    <row r="25" spans="2:6" x14ac:dyDescent="0.3">
      <c r="B25">
        <v>13.65</v>
      </c>
      <c r="C25">
        <v>24.67</v>
      </c>
      <c r="D25">
        <v>37.729999999999997</v>
      </c>
      <c r="F25">
        <v>48.71</v>
      </c>
    </row>
    <row r="26" spans="2:6" x14ac:dyDescent="0.3">
      <c r="C26">
        <v>36.99</v>
      </c>
      <c r="D26">
        <v>24.41</v>
      </c>
      <c r="E26" s="2"/>
      <c r="F26">
        <v>37</v>
      </c>
    </row>
    <row r="27" spans="2:6" x14ac:dyDescent="0.3">
      <c r="C27">
        <v>50.04</v>
      </c>
      <c r="D27">
        <v>39.619999999999997</v>
      </c>
      <c r="E27" s="2"/>
      <c r="F27">
        <v>48.54</v>
      </c>
    </row>
    <row r="28" spans="2:6" x14ac:dyDescent="0.3">
      <c r="C28">
        <v>41.75</v>
      </c>
      <c r="E28" s="2"/>
    </row>
    <row r="29" spans="2:6" x14ac:dyDescent="0.3">
      <c r="C29">
        <v>35.729999999999997</v>
      </c>
      <c r="E29" s="2"/>
    </row>
    <row r="30" spans="2:6" x14ac:dyDescent="0.3">
      <c r="C30">
        <v>8.6999999999999993</v>
      </c>
      <c r="E30" s="2"/>
    </row>
    <row r="31" spans="2:6" x14ac:dyDescent="0.3">
      <c r="C31">
        <v>14.57</v>
      </c>
    </row>
    <row r="32" spans="2:6" x14ac:dyDescent="0.3">
      <c r="C32">
        <v>10.050000000000001</v>
      </c>
    </row>
    <row r="33" spans="1:6" x14ac:dyDescent="0.3">
      <c r="C33">
        <v>17.68</v>
      </c>
    </row>
    <row r="34" spans="1:6" x14ac:dyDescent="0.3">
      <c r="C34">
        <v>14.95</v>
      </c>
    </row>
    <row r="37" spans="1:6" x14ac:dyDescent="0.3">
      <c r="A37" s="4" t="s">
        <v>49</v>
      </c>
      <c r="B37">
        <f>MIN(B2:B34)</f>
        <v>10.62</v>
      </c>
      <c r="C37">
        <f t="shared" ref="C37:F37" si="0">MIN(C2:C34)</f>
        <v>5.03</v>
      </c>
      <c r="D37">
        <f t="shared" si="0"/>
        <v>8.42</v>
      </c>
      <c r="E37">
        <f t="shared" si="0"/>
        <v>13.17</v>
      </c>
      <c r="F37">
        <f t="shared" si="0"/>
        <v>19.489999999999998</v>
      </c>
    </row>
    <row r="38" spans="1:6" x14ac:dyDescent="0.3">
      <c r="A38" s="4" t="s">
        <v>50</v>
      </c>
      <c r="B38">
        <f>_xlfn.QUARTILE.INC(B2:B34,1)</f>
        <v>19.114999999999998</v>
      </c>
      <c r="C38">
        <f t="shared" ref="C38:F38" si="1">_xlfn.QUARTILE.INC(C2:C34,1)</f>
        <v>10.050000000000001</v>
      </c>
      <c r="D38">
        <f t="shared" si="1"/>
        <v>21.102499999999999</v>
      </c>
      <c r="E38">
        <f t="shared" si="1"/>
        <v>31.534999999999997</v>
      </c>
      <c r="F38">
        <f t="shared" si="1"/>
        <v>34.637500000000003</v>
      </c>
    </row>
    <row r="39" spans="1:6" x14ac:dyDescent="0.3">
      <c r="A39" s="4" t="s">
        <v>51</v>
      </c>
      <c r="B39">
        <f>MEDIAN(B2:B34)</f>
        <v>25.094999999999999</v>
      </c>
      <c r="C39">
        <f t="shared" ref="C39:F39" si="2">MEDIAN(C2:C34)</f>
        <v>17.82</v>
      </c>
      <c r="D39">
        <f t="shared" si="2"/>
        <v>30.755000000000003</v>
      </c>
      <c r="E39">
        <f t="shared" si="2"/>
        <v>37.57</v>
      </c>
      <c r="F39">
        <f t="shared" si="2"/>
        <v>45.58</v>
      </c>
    </row>
    <row r="40" spans="1:6" x14ac:dyDescent="0.3">
      <c r="A40" s="4" t="s">
        <v>52</v>
      </c>
      <c r="B40">
        <f>_xlfn.QUARTILE.INC(B2:B34,3)</f>
        <v>45.302500000000002</v>
      </c>
      <c r="C40">
        <f t="shared" ref="C40:F40" si="3">_xlfn.QUARTILE.INC(C2:C34,3)</f>
        <v>25.43</v>
      </c>
      <c r="D40">
        <f t="shared" si="3"/>
        <v>38.472499999999997</v>
      </c>
      <c r="E40">
        <f t="shared" si="3"/>
        <v>47.354999999999997</v>
      </c>
      <c r="F40">
        <f t="shared" si="3"/>
        <v>58.844999999999999</v>
      </c>
    </row>
    <row r="41" spans="1:6" x14ac:dyDescent="0.3">
      <c r="A41" s="4" t="s">
        <v>53</v>
      </c>
      <c r="B41">
        <f>MAX(B2:B34)</f>
        <v>72.12</v>
      </c>
      <c r="C41">
        <f t="shared" ref="C41:F41" si="4">MAX(C2:C34)</f>
        <v>50.04</v>
      </c>
      <c r="D41">
        <f t="shared" si="4"/>
        <v>80.260000000000005</v>
      </c>
      <c r="E41">
        <f t="shared" si="4"/>
        <v>71.84</v>
      </c>
      <c r="F41">
        <f t="shared" si="4"/>
        <v>82.23</v>
      </c>
    </row>
    <row r="43" spans="1:6" x14ac:dyDescent="0.3">
      <c r="A43" s="4" t="s">
        <v>54</v>
      </c>
      <c r="B43">
        <f>AVERAGE(B2:B34)</f>
        <v>31.606249999999992</v>
      </c>
      <c r="C43">
        <f t="shared" ref="C43:F43" si="5">AVERAGE(C2:C34)</f>
        <v>19.968181818181822</v>
      </c>
      <c r="D43">
        <f t="shared" si="5"/>
        <v>32.363076923076932</v>
      </c>
      <c r="E43">
        <f t="shared" si="5"/>
        <v>39.431304347826092</v>
      </c>
      <c r="F43">
        <f t="shared" si="5"/>
        <v>45.524615384615387</v>
      </c>
    </row>
    <row r="44" spans="1:6" x14ac:dyDescent="0.3">
      <c r="A44" s="4" t="s">
        <v>55</v>
      </c>
      <c r="B44">
        <f>_xlfn.STDEV.S(B2:B34)</f>
        <v>17.280822698939257</v>
      </c>
      <c r="C44">
        <f t="shared" ref="C44:F44" si="6">_xlfn.STDEV.S(C2:C34)</f>
        <v>11.339627544188064</v>
      </c>
      <c r="D44">
        <f t="shared" si="6"/>
        <v>17.69254956623962</v>
      </c>
      <c r="E44">
        <f t="shared" si="6"/>
        <v>14.767444939444518</v>
      </c>
      <c r="F44">
        <f t="shared" si="6"/>
        <v>17.379179550432003</v>
      </c>
    </row>
    <row r="45" spans="1:6" x14ac:dyDescent="0.3">
      <c r="A45" s="4" t="s">
        <v>56</v>
      </c>
      <c r="B45">
        <f>STDEV(B2:B34)/SQRT(COUNT(B2:B34))</f>
        <v>3.5274331623255359</v>
      </c>
      <c r="C45">
        <f t="shared" ref="C45:F45" si="7">STDEV(C2:C34)/SQRT(COUNT(C2:C34))</f>
        <v>1.9739757823029245</v>
      </c>
      <c r="D45">
        <f t="shared" si="7"/>
        <v>3.4697944416716688</v>
      </c>
      <c r="E45">
        <f t="shared" si="7"/>
        <v>3.079225128668388</v>
      </c>
      <c r="F45">
        <f t="shared" si="7"/>
        <v>3.4083375253032875</v>
      </c>
    </row>
    <row r="47" spans="1:6" x14ac:dyDescent="0.3">
      <c r="A47" s="4" t="s">
        <v>57</v>
      </c>
      <c r="B47">
        <f>COUNT(B2:B34)</f>
        <v>24</v>
      </c>
      <c r="C47">
        <f t="shared" ref="C47:F47" si="8">COUNT(C2:C34)</f>
        <v>33</v>
      </c>
      <c r="D47">
        <f t="shared" si="8"/>
        <v>26</v>
      </c>
      <c r="E47">
        <f t="shared" si="8"/>
        <v>23</v>
      </c>
      <c r="F47">
        <f t="shared" si="8"/>
        <v>26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350AD-AEE2-2C43-A6A5-CDDD2CD50F70}">
  <dimension ref="A1:E48"/>
  <sheetViews>
    <sheetView workbookViewId="0">
      <selection activeCell="L27" sqref="L27"/>
    </sheetView>
  </sheetViews>
  <sheetFormatPr defaultColWidth="11" defaultRowHeight="15.6" x14ac:dyDescent="0.3"/>
  <sheetData>
    <row r="1" spans="2:5" x14ac:dyDescent="0.3">
      <c r="B1" s="1" t="s">
        <v>7</v>
      </c>
      <c r="C1" s="1" t="s">
        <v>58</v>
      </c>
      <c r="D1" s="1" t="s">
        <v>59</v>
      </c>
      <c r="E1" s="1" t="s">
        <v>60</v>
      </c>
    </row>
    <row r="2" spans="2:5" x14ac:dyDescent="0.3">
      <c r="B2">
        <v>31.735333300000001</v>
      </c>
      <c r="C2">
        <v>95.453999999999994</v>
      </c>
      <c r="D2">
        <v>66.567999999999998</v>
      </c>
      <c r="E2">
        <v>48.539666699999998</v>
      </c>
    </row>
    <row r="3" spans="2:5" x14ac:dyDescent="0.3">
      <c r="B3">
        <v>63.74</v>
      </c>
      <c r="C3">
        <v>87.619333299999994</v>
      </c>
      <c r="D3">
        <v>88.213333300000002</v>
      </c>
      <c r="E3">
        <v>39.102333299999998</v>
      </c>
    </row>
    <row r="4" spans="2:5" x14ac:dyDescent="0.3">
      <c r="B4">
        <v>47.695</v>
      </c>
      <c r="C4">
        <v>98.369333299999994</v>
      </c>
      <c r="D4">
        <v>81.433666700000003</v>
      </c>
      <c r="E4">
        <v>44.061999999999998</v>
      </c>
    </row>
    <row r="5" spans="2:5" x14ac:dyDescent="0.3">
      <c r="B5">
        <v>44.911666699999998</v>
      </c>
      <c r="C5">
        <v>115.979333</v>
      </c>
      <c r="D5">
        <v>79.063999999999993</v>
      </c>
      <c r="E5">
        <v>47.917999999999999</v>
      </c>
    </row>
    <row r="6" spans="2:5" x14ac:dyDescent="0.3">
      <c r="B6">
        <v>39.724333299999998</v>
      </c>
      <c r="C6">
        <v>90.718333299999998</v>
      </c>
      <c r="D6">
        <v>81.525666700000002</v>
      </c>
      <c r="E6">
        <v>99.706999999999994</v>
      </c>
    </row>
    <row r="7" spans="2:5" x14ac:dyDescent="0.3">
      <c r="B7">
        <v>70.247</v>
      </c>
      <c r="C7">
        <v>111.332667</v>
      </c>
      <c r="D7">
        <v>104.945667</v>
      </c>
      <c r="E7">
        <v>75.227333299999998</v>
      </c>
    </row>
    <row r="8" spans="2:5" x14ac:dyDescent="0.3">
      <c r="B8">
        <v>79.908000000000001</v>
      </c>
      <c r="C8">
        <v>112.266333</v>
      </c>
      <c r="D8">
        <v>134.44233299999999</v>
      </c>
      <c r="E8">
        <v>73.466666700000005</v>
      </c>
    </row>
    <row r="9" spans="2:5" x14ac:dyDescent="0.3">
      <c r="B9">
        <v>98.407333300000005</v>
      </c>
      <c r="C9">
        <v>99.277666699999997</v>
      </c>
      <c r="D9">
        <v>99.203000000000003</v>
      </c>
      <c r="E9">
        <v>57.971333299999998</v>
      </c>
    </row>
    <row r="10" spans="2:5" x14ac:dyDescent="0.3">
      <c r="B10">
        <v>96.721999999999994</v>
      </c>
      <c r="C10">
        <v>87.838333300000002</v>
      </c>
      <c r="D10">
        <v>142.304</v>
      </c>
      <c r="E10">
        <v>66.664000000000001</v>
      </c>
    </row>
    <row r="11" spans="2:5" x14ac:dyDescent="0.3">
      <c r="B11">
        <v>66.069000000000003</v>
      </c>
      <c r="C11">
        <v>79.593333299999998</v>
      </c>
      <c r="D11">
        <v>111.99166700000001</v>
      </c>
      <c r="E11">
        <v>84.129000000000005</v>
      </c>
    </row>
    <row r="12" spans="2:5" x14ac:dyDescent="0.3">
      <c r="B12">
        <v>66.365666700000006</v>
      </c>
      <c r="C12">
        <v>97.660333300000005</v>
      </c>
      <c r="D12">
        <v>81.765666699999997</v>
      </c>
      <c r="E12">
        <v>81.534000000000006</v>
      </c>
    </row>
    <row r="13" spans="2:5" x14ac:dyDescent="0.3">
      <c r="B13">
        <v>42.318333299999999</v>
      </c>
      <c r="C13">
        <v>86.4153333</v>
      </c>
      <c r="D13">
        <v>62.743000000000002</v>
      </c>
      <c r="E13">
        <v>87.775666700000002</v>
      </c>
    </row>
    <row r="14" spans="2:5" x14ac:dyDescent="0.3">
      <c r="B14">
        <v>55.0433333</v>
      </c>
      <c r="C14">
        <v>98.538666699999993</v>
      </c>
      <c r="D14">
        <v>86.078333299999997</v>
      </c>
      <c r="E14">
        <v>59.295999999999999</v>
      </c>
    </row>
    <row r="15" spans="2:5" x14ac:dyDescent="0.3">
      <c r="B15">
        <v>133.53366700000001</v>
      </c>
      <c r="C15">
        <v>80.565666699999994</v>
      </c>
      <c r="D15">
        <v>60.944666699999999</v>
      </c>
      <c r="E15">
        <v>61.286333300000003</v>
      </c>
    </row>
    <row r="16" spans="2:5" x14ac:dyDescent="0.3">
      <c r="B16">
        <v>118.549667</v>
      </c>
      <c r="C16">
        <v>82.713333300000002</v>
      </c>
      <c r="D16">
        <v>56.963999999999999</v>
      </c>
      <c r="E16">
        <v>75.745333299999999</v>
      </c>
    </row>
    <row r="17" spans="2:5" x14ac:dyDescent="0.3">
      <c r="B17">
        <v>99.438000000000002</v>
      </c>
      <c r="C17">
        <v>55.868666699999999</v>
      </c>
      <c r="D17">
        <v>51.593333299999998</v>
      </c>
      <c r="E17">
        <v>79.881333299999994</v>
      </c>
    </row>
    <row r="18" spans="2:5" x14ac:dyDescent="0.3">
      <c r="B18">
        <v>82.17</v>
      </c>
      <c r="C18">
        <v>65.876666700000001</v>
      </c>
      <c r="D18">
        <v>29.656666699999999</v>
      </c>
      <c r="E18">
        <v>110.434667</v>
      </c>
    </row>
    <row r="19" spans="2:5" x14ac:dyDescent="0.3">
      <c r="B19">
        <v>97.633333300000004</v>
      </c>
      <c r="C19">
        <v>89.652666699999997</v>
      </c>
      <c r="D19">
        <v>55.9656667</v>
      </c>
      <c r="E19">
        <v>81.935000000000002</v>
      </c>
    </row>
    <row r="20" spans="2:5" x14ac:dyDescent="0.3">
      <c r="B20">
        <v>80.573999999999998</v>
      </c>
      <c r="C20">
        <v>80.333333300000007</v>
      </c>
      <c r="D20">
        <v>61.401000000000003</v>
      </c>
      <c r="E20">
        <v>79.667333299999996</v>
      </c>
    </row>
    <row r="21" spans="2:5" x14ac:dyDescent="0.3">
      <c r="B21">
        <v>88.329666700000004</v>
      </c>
      <c r="C21">
        <v>65.225333300000003</v>
      </c>
      <c r="D21">
        <v>39.322666699999999</v>
      </c>
      <c r="E21">
        <v>67.018666699999997</v>
      </c>
    </row>
    <row r="22" spans="2:5" x14ac:dyDescent="0.3">
      <c r="B22">
        <v>67.659666700000002</v>
      </c>
      <c r="C22">
        <v>74.296333300000001</v>
      </c>
      <c r="D22">
        <v>66.522000000000006</v>
      </c>
      <c r="E22">
        <v>55.408666699999998</v>
      </c>
    </row>
    <row r="23" spans="2:5" x14ac:dyDescent="0.3">
      <c r="B23">
        <v>52.952333299999999</v>
      </c>
      <c r="C23">
        <v>72.668000000000006</v>
      </c>
      <c r="D23">
        <v>72.132999999999996</v>
      </c>
      <c r="E23">
        <v>55.96</v>
      </c>
    </row>
    <row r="24" spans="2:5" x14ac:dyDescent="0.3">
      <c r="B24">
        <v>55.504333299999999</v>
      </c>
      <c r="C24">
        <v>82.901666700000007</v>
      </c>
      <c r="D24">
        <v>67.060666699999999</v>
      </c>
      <c r="E24">
        <v>77.086333300000007</v>
      </c>
    </row>
    <row r="25" spans="2:5" x14ac:dyDescent="0.3">
      <c r="B25">
        <v>82.0816667</v>
      </c>
      <c r="C25">
        <v>171.551333</v>
      </c>
      <c r="D25">
        <v>68.461666699999995</v>
      </c>
      <c r="E25">
        <v>52.492333299999999</v>
      </c>
    </row>
    <row r="26" spans="2:5" x14ac:dyDescent="0.3">
      <c r="B26">
        <v>66.632999999999996</v>
      </c>
      <c r="C26">
        <v>109.011667</v>
      </c>
      <c r="D26">
        <v>79.416666699999993</v>
      </c>
      <c r="E26">
        <v>71.484666700000005</v>
      </c>
    </row>
    <row r="27" spans="2:5" x14ac:dyDescent="0.3">
      <c r="B27">
        <v>82.08</v>
      </c>
      <c r="C27">
        <v>39.0893333</v>
      </c>
      <c r="D27">
        <v>94.177000000000007</v>
      </c>
      <c r="E27">
        <v>70.522000000000006</v>
      </c>
    </row>
    <row r="28" spans="2:5" x14ac:dyDescent="0.3">
      <c r="B28">
        <v>106.168333</v>
      </c>
      <c r="C28">
        <v>55.2706667</v>
      </c>
      <c r="D28">
        <v>86.725666700000005</v>
      </c>
      <c r="E28">
        <v>117.46933300000001</v>
      </c>
    </row>
    <row r="29" spans="2:5" x14ac:dyDescent="0.3">
      <c r="B29">
        <v>108.227333</v>
      </c>
      <c r="C29">
        <v>54.872</v>
      </c>
      <c r="D29">
        <v>71.747333299999994</v>
      </c>
      <c r="E29">
        <v>86.193666699999994</v>
      </c>
    </row>
    <row r="30" spans="2:5" x14ac:dyDescent="0.3">
      <c r="B30">
        <v>127.53400000000001</v>
      </c>
      <c r="C30">
        <v>48.896333300000002</v>
      </c>
      <c r="E30">
        <v>70.289000000000001</v>
      </c>
    </row>
    <row r="31" spans="2:5" x14ac:dyDescent="0.3">
      <c r="B31">
        <v>96.391333299999999</v>
      </c>
      <c r="C31">
        <v>53.735333300000001</v>
      </c>
      <c r="E31">
        <v>93.305333300000001</v>
      </c>
    </row>
    <row r="32" spans="2:5" x14ac:dyDescent="0.3">
      <c r="E32">
        <v>114.885333</v>
      </c>
    </row>
    <row r="33" spans="1:5" x14ac:dyDescent="0.3">
      <c r="E33">
        <v>86.069666699999999</v>
      </c>
    </row>
    <row r="34" spans="1:5" x14ac:dyDescent="0.3">
      <c r="E34">
        <v>71.868666700000006</v>
      </c>
    </row>
    <row r="35" spans="1:5" x14ac:dyDescent="0.3">
      <c r="E35">
        <v>68.941333299999997</v>
      </c>
    </row>
    <row r="38" spans="1:5" x14ac:dyDescent="0.3">
      <c r="A38" s="4" t="s">
        <v>49</v>
      </c>
      <c r="B38">
        <f>MIN(B2:B31)</f>
        <v>31.735333300000001</v>
      </c>
      <c r="C38">
        <f>MIN(C2:C31)</f>
        <v>39.0893333</v>
      </c>
      <c r="D38">
        <f>MIN(D2:D29)</f>
        <v>29.656666699999999</v>
      </c>
      <c r="E38">
        <f>MIN(E2:E35)</f>
        <v>39.102333299999998</v>
      </c>
    </row>
    <row r="39" spans="1:5" x14ac:dyDescent="0.3">
      <c r="A39" s="4" t="s">
        <v>50</v>
      </c>
      <c r="B39">
        <f>_xlfn.QUARTILE.INC(B2:B31,1)</f>
        <v>57.563249974999998</v>
      </c>
      <c r="C39">
        <f>_xlfn.QUARTILE.INC(C2:C31,1)</f>
        <v>67.574500025000006</v>
      </c>
      <c r="D39">
        <f>_xlfn.QUARTILE.INC(D2:D29,1)</f>
        <v>62.407499999999999</v>
      </c>
      <c r="E39">
        <f>_xlfn.QUARTILE.INC(E2:E35,1)</f>
        <v>59.793583325</v>
      </c>
    </row>
    <row r="40" spans="1:5" x14ac:dyDescent="0.3">
      <c r="A40" s="4" t="s">
        <v>51</v>
      </c>
      <c r="B40">
        <f>MEDIAN(B2:B31)</f>
        <v>80.241</v>
      </c>
      <c r="C40">
        <f>MEDIAN(C2:C31)</f>
        <v>84.658500000000004</v>
      </c>
      <c r="D40">
        <f>MEDIAN(D2:D29)</f>
        <v>75.598500000000001</v>
      </c>
      <c r="E40">
        <f>MEDIAN(E2:E35)</f>
        <v>72.667666700000012</v>
      </c>
    </row>
    <row r="41" spans="1:5" x14ac:dyDescent="0.3">
      <c r="A41" s="4" t="s">
        <v>52</v>
      </c>
      <c r="B41">
        <f>_xlfn.QUARTILE.INC(B2:B31,3)</f>
        <v>97.405499974999998</v>
      </c>
      <c r="C41">
        <f>_xlfn.QUARTILE.INC(C2:C31,3)</f>
        <v>98.192083299999993</v>
      </c>
      <c r="D41">
        <f>_xlfn.QUARTILE.INC(D2:D29,3)</f>
        <v>87.097583350000008</v>
      </c>
      <c r="E41">
        <f>_xlfn.QUARTILE.INC(E2:E35,3)</f>
        <v>83.580500000000001</v>
      </c>
    </row>
    <row r="42" spans="1:5" x14ac:dyDescent="0.3">
      <c r="A42" s="4" t="s">
        <v>53</v>
      </c>
      <c r="B42">
        <f>MAX(B2:B31)</f>
        <v>133.53366700000001</v>
      </c>
      <c r="C42">
        <f>MAX(C2:C31)</f>
        <v>171.551333</v>
      </c>
      <c r="D42">
        <f>MAX(D2:D29)</f>
        <v>142.304</v>
      </c>
      <c r="E42">
        <f>MAX(E2:E35)</f>
        <v>117.46933300000001</v>
      </c>
    </row>
    <row r="44" spans="1:5" x14ac:dyDescent="0.3">
      <c r="A44" s="4" t="s">
        <v>54</v>
      </c>
      <c r="B44">
        <f>AVERAGE(B2:B31)</f>
        <v>78.278244440000009</v>
      </c>
      <c r="C44">
        <f>AVERAGE(C2:C31)</f>
        <v>84.786377760000022</v>
      </c>
      <c r="D44">
        <f>AVERAGE(D2:D29)</f>
        <v>77.941797639285696</v>
      </c>
      <c r="E44">
        <f>AVERAGE(E2:E35)</f>
        <v>73.921705870588241</v>
      </c>
    </row>
    <row r="45" spans="1:5" x14ac:dyDescent="0.3">
      <c r="A45" s="4" t="s">
        <v>55</v>
      </c>
      <c r="B45">
        <f>_xlfn.STDEV.S(B2:B31)</f>
        <v>26.479816039345149</v>
      </c>
      <c r="C45">
        <f>_xlfn.STDEV.S(C2:C31)</f>
        <v>25.93242393656886</v>
      </c>
      <c r="D45">
        <f>_xlfn.STDEV.S(D2:D29)</f>
        <v>25.095963897736777</v>
      </c>
      <c r="E45">
        <f>_xlfn.STDEV.S(E2:E35)</f>
        <v>19.137046485027188</v>
      </c>
    </row>
    <row r="46" spans="1:5" x14ac:dyDescent="0.3">
      <c r="A46" s="4" t="s">
        <v>56</v>
      </c>
      <c r="B46">
        <f>STDEV(B2:B31)/SQRT(COUNT(B2:B31))</f>
        <v>4.8345308544454815</v>
      </c>
      <c r="C46">
        <f>STDEV(C2:C31)/SQRT(COUNT(C2:C31))</f>
        <v>4.7345911869485615</v>
      </c>
      <c r="D46">
        <f>STDEV(D2:D29)/SQRT(COUNT(D2:D29))</f>
        <v>4.7426913846333365</v>
      </c>
      <c r="E46">
        <f>STDEV(E2:E35)/SQRT(COUNT(E2:E35))</f>
        <v>3.2819763959885844</v>
      </c>
    </row>
    <row r="48" spans="1:5" x14ac:dyDescent="0.3">
      <c r="A48" s="4" t="s">
        <v>57</v>
      </c>
      <c r="B48">
        <v>30</v>
      </c>
      <c r="C48">
        <v>30</v>
      </c>
      <c r="D48">
        <v>28</v>
      </c>
      <c r="E48">
        <v>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28E12-6F11-2B4D-9D0D-642702ADC444}">
  <dimension ref="A1:E47"/>
  <sheetViews>
    <sheetView workbookViewId="0">
      <selection activeCell="L27" sqref="L2:L27"/>
    </sheetView>
  </sheetViews>
  <sheetFormatPr defaultColWidth="11" defaultRowHeight="15.6" x14ac:dyDescent="0.3"/>
  <sheetData>
    <row r="1" spans="2:5" x14ac:dyDescent="0.3">
      <c r="B1" s="1" t="s">
        <v>7</v>
      </c>
      <c r="C1" s="1" t="s">
        <v>58</v>
      </c>
      <c r="D1" s="1" t="s">
        <v>59</v>
      </c>
      <c r="E1" s="1" t="s">
        <v>60</v>
      </c>
    </row>
    <row r="2" spans="2:5" x14ac:dyDescent="0.3">
      <c r="B2">
        <v>41.01</v>
      </c>
      <c r="C2">
        <v>135</v>
      </c>
      <c r="D2">
        <v>76.825333299999997</v>
      </c>
      <c r="E2">
        <v>112.489</v>
      </c>
    </row>
    <row r="3" spans="2:5" x14ac:dyDescent="0.3">
      <c r="B3">
        <v>52.897666700000002</v>
      </c>
      <c r="C3">
        <v>110.883667</v>
      </c>
      <c r="D3">
        <v>75.041666699999993</v>
      </c>
      <c r="E3">
        <v>69.630666700000006</v>
      </c>
    </row>
    <row r="4" spans="2:5" x14ac:dyDescent="0.3">
      <c r="B4">
        <v>45.956000000000003</v>
      </c>
      <c r="C4">
        <v>91.364999999999995</v>
      </c>
      <c r="D4">
        <v>72.075666699999999</v>
      </c>
      <c r="E4">
        <v>56.231666699999998</v>
      </c>
    </row>
    <row r="5" spans="2:5" x14ac:dyDescent="0.3">
      <c r="B5">
        <v>48.402999999999999</v>
      </c>
      <c r="C5">
        <v>112.416</v>
      </c>
      <c r="D5">
        <v>87.005666700000006</v>
      </c>
      <c r="E5">
        <v>113.125</v>
      </c>
    </row>
    <row r="6" spans="2:5" x14ac:dyDescent="0.3">
      <c r="B6">
        <v>68.981666700000005</v>
      </c>
      <c r="C6">
        <v>65.256333299999994</v>
      </c>
      <c r="D6">
        <v>81.861999999999995</v>
      </c>
      <c r="E6">
        <v>115.05800000000001</v>
      </c>
    </row>
    <row r="7" spans="2:5" x14ac:dyDescent="0.3">
      <c r="B7">
        <v>129.821</v>
      </c>
      <c r="C7">
        <v>85.573666700000004</v>
      </c>
      <c r="D7">
        <v>146.188333</v>
      </c>
      <c r="E7">
        <v>159.98866699999999</v>
      </c>
    </row>
    <row r="8" spans="2:5" x14ac:dyDescent="0.3">
      <c r="B8">
        <v>95.410666699999993</v>
      </c>
      <c r="C8">
        <v>138.724333</v>
      </c>
      <c r="D8">
        <v>134.067667</v>
      </c>
      <c r="E8">
        <v>126.78066699999999</v>
      </c>
    </row>
    <row r="9" spans="2:5" x14ac:dyDescent="0.3">
      <c r="B9">
        <v>48.698999999999998</v>
      </c>
      <c r="C9">
        <v>158.848333</v>
      </c>
      <c r="D9">
        <v>131.64099999999999</v>
      </c>
      <c r="E9">
        <v>179.14099999999999</v>
      </c>
    </row>
    <row r="10" spans="2:5" x14ac:dyDescent="0.3">
      <c r="B10">
        <v>66.898666700000007</v>
      </c>
      <c r="C10">
        <v>105.375333</v>
      </c>
      <c r="D10">
        <v>180.685667</v>
      </c>
      <c r="E10">
        <v>83.999333300000004</v>
      </c>
    </row>
    <row r="11" spans="2:5" x14ac:dyDescent="0.3">
      <c r="B11">
        <v>41.542999999999999</v>
      </c>
      <c r="C11">
        <v>108.47799999999999</v>
      </c>
      <c r="D11">
        <v>132.891333</v>
      </c>
      <c r="E11">
        <v>79.188000000000002</v>
      </c>
    </row>
    <row r="12" spans="2:5" x14ac:dyDescent="0.3">
      <c r="B12">
        <v>184.53299999999999</v>
      </c>
      <c r="C12">
        <v>135.83933300000001</v>
      </c>
      <c r="D12">
        <v>122.57033300000001</v>
      </c>
      <c r="E12">
        <v>93.003333299999994</v>
      </c>
    </row>
    <row r="13" spans="2:5" x14ac:dyDescent="0.3">
      <c r="B13">
        <v>139.55699999999999</v>
      </c>
      <c r="C13">
        <v>148.91933299999999</v>
      </c>
      <c r="D13">
        <v>129.961333</v>
      </c>
      <c r="E13">
        <v>87.2813333</v>
      </c>
    </row>
    <row r="14" spans="2:5" x14ac:dyDescent="0.3">
      <c r="B14">
        <v>192.87566699999999</v>
      </c>
      <c r="C14">
        <v>96.144666700000002</v>
      </c>
      <c r="D14">
        <v>156.95833300000001</v>
      </c>
      <c r="E14">
        <v>101.084</v>
      </c>
    </row>
    <row r="15" spans="2:5" x14ac:dyDescent="0.3">
      <c r="B15">
        <v>180.65966700000001</v>
      </c>
      <c r="C15">
        <v>109.907</v>
      </c>
      <c r="D15">
        <v>147.57900000000001</v>
      </c>
      <c r="E15">
        <v>60.866666700000003</v>
      </c>
    </row>
    <row r="16" spans="2:5" x14ac:dyDescent="0.3">
      <c r="B16">
        <v>148.73833300000001</v>
      </c>
      <c r="C16">
        <v>122.00533299999999</v>
      </c>
      <c r="D16">
        <v>127.856667</v>
      </c>
      <c r="E16">
        <v>113.154</v>
      </c>
    </row>
    <row r="17" spans="2:5" x14ac:dyDescent="0.3">
      <c r="B17">
        <v>101.681333</v>
      </c>
      <c r="C17">
        <v>114.328</v>
      </c>
      <c r="D17">
        <v>111.789</v>
      </c>
      <c r="E17">
        <v>72.466333300000002</v>
      </c>
    </row>
    <row r="18" spans="2:5" x14ac:dyDescent="0.3">
      <c r="B18">
        <v>117.42966699999999</v>
      </c>
      <c r="C18">
        <v>125.221</v>
      </c>
      <c r="D18">
        <v>112.377</v>
      </c>
      <c r="E18">
        <v>88.192666700000004</v>
      </c>
    </row>
    <row r="19" spans="2:5" x14ac:dyDescent="0.3">
      <c r="B19">
        <v>83.811000000000007</v>
      </c>
      <c r="C19">
        <v>125.583333</v>
      </c>
      <c r="D19">
        <v>144.86766700000001</v>
      </c>
      <c r="E19">
        <v>92.616666699999996</v>
      </c>
    </row>
    <row r="20" spans="2:5" x14ac:dyDescent="0.3">
      <c r="B20">
        <v>115.40733299999999</v>
      </c>
      <c r="C20">
        <v>109.845333</v>
      </c>
      <c r="D20">
        <v>160.72733299999999</v>
      </c>
      <c r="E20">
        <v>100.085667</v>
      </c>
    </row>
    <row r="21" spans="2:5" x14ac:dyDescent="0.3">
      <c r="B21">
        <v>88.798666699999998</v>
      </c>
      <c r="C21">
        <v>73.736666700000001</v>
      </c>
      <c r="D21">
        <v>154.152333</v>
      </c>
      <c r="E21">
        <v>99.373000000000005</v>
      </c>
    </row>
    <row r="22" spans="2:5" x14ac:dyDescent="0.3">
      <c r="B22">
        <v>163.335667</v>
      </c>
      <c r="C22">
        <v>128.19466700000001</v>
      </c>
      <c r="D22">
        <v>77.889333300000004</v>
      </c>
      <c r="E22">
        <v>79.069666699999999</v>
      </c>
    </row>
    <row r="23" spans="2:5" x14ac:dyDescent="0.3">
      <c r="B23">
        <v>129.79900000000001</v>
      </c>
      <c r="C23">
        <v>151.057333</v>
      </c>
      <c r="D23">
        <v>74.164333299999996</v>
      </c>
      <c r="E23">
        <v>94.531999999999996</v>
      </c>
    </row>
    <row r="24" spans="2:5" x14ac:dyDescent="0.3">
      <c r="B24">
        <v>122.55800000000001</v>
      </c>
      <c r="C24">
        <v>133.77366699999999</v>
      </c>
      <c r="D24">
        <v>48.995666700000001</v>
      </c>
      <c r="E24">
        <v>95.055999999999997</v>
      </c>
    </row>
    <row r="25" spans="2:5" x14ac:dyDescent="0.3">
      <c r="B25">
        <v>113.080333</v>
      </c>
      <c r="C25">
        <v>101.288667</v>
      </c>
      <c r="D25">
        <v>72.168666700000003</v>
      </c>
      <c r="E25">
        <v>120.86066700000001</v>
      </c>
    </row>
    <row r="26" spans="2:5" x14ac:dyDescent="0.3">
      <c r="B26">
        <v>118.77500000000001</v>
      </c>
      <c r="C26">
        <v>88.520333300000004</v>
      </c>
      <c r="D26">
        <v>60.826999999999998</v>
      </c>
      <c r="E26">
        <v>151.30699999999999</v>
      </c>
    </row>
    <row r="27" spans="2:5" x14ac:dyDescent="0.3">
      <c r="B27">
        <v>123.283</v>
      </c>
      <c r="C27">
        <v>99.927000000000007</v>
      </c>
      <c r="D27">
        <v>99.760999999999996</v>
      </c>
      <c r="E27">
        <v>121.666667</v>
      </c>
    </row>
    <row r="28" spans="2:5" x14ac:dyDescent="0.3">
      <c r="B28">
        <v>165.10633300000001</v>
      </c>
      <c r="C28">
        <v>102.683333</v>
      </c>
      <c r="D28">
        <v>101.163667</v>
      </c>
      <c r="E28">
        <v>104.011667</v>
      </c>
    </row>
    <row r="29" spans="2:5" x14ac:dyDescent="0.3">
      <c r="B29">
        <v>144.15433300000001</v>
      </c>
      <c r="C29">
        <v>96.392666700000007</v>
      </c>
      <c r="D29">
        <v>73.933333300000001</v>
      </c>
      <c r="E29">
        <v>122.040667</v>
      </c>
    </row>
    <row r="30" spans="2:5" x14ac:dyDescent="0.3">
      <c r="B30">
        <v>164.84100000000001</v>
      </c>
      <c r="C30">
        <v>114.965333</v>
      </c>
      <c r="D30">
        <v>77.333666699999995</v>
      </c>
      <c r="E30">
        <v>109.57166700000001</v>
      </c>
    </row>
    <row r="31" spans="2:5" x14ac:dyDescent="0.3">
      <c r="B31">
        <v>209.499</v>
      </c>
      <c r="C31">
        <v>100.063667</v>
      </c>
      <c r="D31">
        <v>100.045333</v>
      </c>
      <c r="E31">
        <v>105.628</v>
      </c>
    </row>
    <row r="32" spans="2:5" x14ac:dyDescent="0.3">
      <c r="E32">
        <v>86.030666699999998</v>
      </c>
    </row>
    <row r="33" spans="1:5" x14ac:dyDescent="0.3">
      <c r="E33">
        <v>92.731666700000005</v>
      </c>
    </row>
    <row r="34" spans="1:5" x14ac:dyDescent="0.3">
      <c r="E34">
        <v>93.085999999999999</v>
      </c>
    </row>
    <row r="37" spans="1:5" x14ac:dyDescent="0.3">
      <c r="A37" s="4" t="s">
        <v>49</v>
      </c>
      <c r="B37">
        <f>MIN(B2:B31)</f>
        <v>41.01</v>
      </c>
      <c r="C37">
        <f t="shared" ref="C37:D37" si="0">MIN(C2:C31)</f>
        <v>65.256333299999994</v>
      </c>
      <c r="D37">
        <f t="shared" si="0"/>
        <v>48.995666700000001</v>
      </c>
      <c r="E37">
        <f>MIN(E2:E34)</f>
        <v>56.231666699999998</v>
      </c>
    </row>
    <row r="38" spans="1:5" x14ac:dyDescent="0.3">
      <c r="A38" s="4" t="s">
        <v>50</v>
      </c>
      <c r="B38">
        <f>_xlfn.QUARTILE.INC(B2:B31,1)</f>
        <v>72.689000025000013</v>
      </c>
      <c r="C38">
        <f t="shared" ref="C38:D38" si="1">_xlfn.QUARTILE.INC(C2:C31,1)</f>
        <v>99.961166750000004</v>
      </c>
      <c r="D38">
        <f t="shared" si="1"/>
        <v>76.952416650000004</v>
      </c>
      <c r="E38">
        <f>_xlfn.QUARTILE.INC(E2:E34,1)</f>
        <v>87.2813333</v>
      </c>
    </row>
    <row r="39" spans="1:5" x14ac:dyDescent="0.3">
      <c r="A39" s="4" t="s">
        <v>51</v>
      </c>
      <c r="B39">
        <f>MEDIAN(B2:B31)</f>
        <v>118.1023335</v>
      </c>
      <c r="C39">
        <f t="shared" ref="C39:D39" si="2">MEDIAN(C2:C31)</f>
        <v>110.39533349999999</v>
      </c>
      <c r="D39">
        <f t="shared" si="2"/>
        <v>106.47633350000001</v>
      </c>
      <c r="E39">
        <f>MEDIAN(E2:E34)</f>
        <v>99.373000000000005</v>
      </c>
    </row>
    <row r="40" spans="1:5" x14ac:dyDescent="0.3">
      <c r="A40" s="4" t="s">
        <v>52</v>
      </c>
      <c r="B40">
        <f>_xlfn.QUARTILE.INC(B2:B31,3)</f>
        <v>147.592333</v>
      </c>
      <c r="C40">
        <f t="shared" ref="C40:D40" si="3">_xlfn.QUARTILE.INC(C2:C31,3)</f>
        <v>127.54183350000001</v>
      </c>
      <c r="D40">
        <f t="shared" si="3"/>
        <v>133.7735835</v>
      </c>
      <c r="E40">
        <f>_xlfn.QUARTILE.INC(E2:E34,3)</f>
        <v>113.154</v>
      </c>
    </row>
    <row r="41" spans="1:5" x14ac:dyDescent="0.3">
      <c r="A41" s="4" t="s">
        <v>53</v>
      </c>
      <c r="B41">
        <f>MAX(B2:B31)</f>
        <v>209.499</v>
      </c>
      <c r="C41">
        <f t="shared" ref="C41:D41" si="4">MAX(C2:C31)</f>
        <v>158.848333</v>
      </c>
      <c r="D41">
        <f t="shared" si="4"/>
        <v>180.685667</v>
      </c>
      <c r="E41">
        <f>MAX(E2:E34)</f>
        <v>179.14099999999999</v>
      </c>
    </row>
    <row r="43" spans="1:5" x14ac:dyDescent="0.3">
      <c r="A43" s="4" t="s">
        <v>54</v>
      </c>
      <c r="B43">
        <f>AVERAGE(B2:B31)</f>
        <v>114.91813331666664</v>
      </c>
      <c r="C43">
        <f t="shared" ref="C43:D43" si="5">AVERAGE(C2:C31)</f>
        <v>113.01057771333335</v>
      </c>
      <c r="D43">
        <f t="shared" si="5"/>
        <v>109.11351108000001</v>
      </c>
      <c r="E43">
        <f>AVERAGE(E2:E34)</f>
        <v>102.40448493333335</v>
      </c>
    </row>
    <row r="44" spans="1:5" x14ac:dyDescent="0.3">
      <c r="A44" s="4" t="s">
        <v>55</v>
      </c>
      <c r="B44">
        <f>_xlfn.STDEV.S(B2:B31)</f>
        <v>48.999770145838731</v>
      </c>
      <c r="C44">
        <f t="shared" ref="C44:D44" si="6">_xlfn.STDEV.S(C2:C31)</f>
        <v>22.322176693840653</v>
      </c>
      <c r="D44">
        <f t="shared" si="6"/>
        <v>35.091641954169269</v>
      </c>
      <c r="E44">
        <f>_xlfn.STDEV.S(E2:E34)</f>
        <v>26.392244847116675</v>
      </c>
    </row>
    <row r="45" spans="1:5" x14ac:dyDescent="0.3">
      <c r="A45" s="4" t="s">
        <v>56</v>
      </c>
      <c r="B45">
        <f>STDEV(B2:B31)/SQRT(COUNT(B2:B31))</f>
        <v>8.9460931404813593</v>
      </c>
      <c r="C45">
        <f t="shared" ref="C45:D45" si="7">STDEV(C2:C31)/SQRT(COUNT(C2:C31))</f>
        <v>4.0754532359442051</v>
      </c>
      <c r="D45">
        <f t="shared" si="7"/>
        <v>6.4068279593977255</v>
      </c>
      <c r="E45">
        <f>STDEV(E2:E34)/SQRT(COUNT(E2:E34))</f>
        <v>4.5943001183949157</v>
      </c>
    </row>
    <row r="47" spans="1:5" x14ac:dyDescent="0.3">
      <c r="A47" s="4" t="s">
        <v>57</v>
      </c>
      <c r="B47">
        <v>30</v>
      </c>
      <c r="C47">
        <v>30</v>
      </c>
      <c r="D47">
        <v>30</v>
      </c>
      <c r="E47">
        <v>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D4DA0-855C-CE4D-88BB-19259E93CF35}">
  <dimension ref="A1:E44"/>
  <sheetViews>
    <sheetView workbookViewId="0">
      <selection activeCell="N20" sqref="N20"/>
    </sheetView>
  </sheetViews>
  <sheetFormatPr defaultColWidth="11" defaultRowHeight="15.6" x14ac:dyDescent="0.3"/>
  <sheetData>
    <row r="1" spans="2:5" x14ac:dyDescent="0.3">
      <c r="B1" s="1" t="s">
        <v>7</v>
      </c>
      <c r="C1" s="1" t="s">
        <v>58</v>
      </c>
      <c r="D1" s="1" t="s">
        <v>59</v>
      </c>
      <c r="E1" s="1" t="s">
        <v>60</v>
      </c>
    </row>
    <row r="2" spans="2:5" x14ac:dyDescent="0.3">
      <c r="B2">
        <v>54.267666699999999</v>
      </c>
      <c r="C2">
        <v>109.16800000000001</v>
      </c>
      <c r="D2">
        <v>128.07566700000001</v>
      </c>
      <c r="E2">
        <v>84.708666699999995</v>
      </c>
    </row>
    <row r="3" spans="2:5" x14ac:dyDescent="0.3">
      <c r="B3">
        <v>59.254333299999999</v>
      </c>
      <c r="C3">
        <v>129.31533300000001</v>
      </c>
      <c r="D3">
        <v>133.611333</v>
      </c>
      <c r="E3">
        <v>60.363666700000003</v>
      </c>
    </row>
    <row r="4" spans="2:5" x14ac:dyDescent="0.3">
      <c r="B4">
        <v>203.595</v>
      </c>
      <c r="C4">
        <v>107.676</v>
      </c>
      <c r="D4">
        <v>132.98833300000001</v>
      </c>
      <c r="E4">
        <v>91.448333300000002</v>
      </c>
    </row>
    <row r="5" spans="2:5" x14ac:dyDescent="0.3">
      <c r="B5">
        <v>188.429</v>
      </c>
      <c r="C5">
        <v>134.76599999999999</v>
      </c>
      <c r="D5">
        <v>116.492</v>
      </c>
      <c r="E5">
        <v>93.116333299999994</v>
      </c>
    </row>
    <row r="6" spans="2:5" x14ac:dyDescent="0.3">
      <c r="B6">
        <v>173.800667</v>
      </c>
      <c r="C6">
        <v>118.370333</v>
      </c>
      <c r="D6">
        <v>128.31299999999999</v>
      </c>
      <c r="E6">
        <v>99.193666699999994</v>
      </c>
    </row>
    <row r="7" spans="2:5" x14ac:dyDescent="0.3">
      <c r="B7">
        <v>46.864333299999998</v>
      </c>
      <c r="C7">
        <v>180.83966699999999</v>
      </c>
      <c r="D7">
        <v>145.75200000000001</v>
      </c>
      <c r="E7">
        <v>88.391000000000005</v>
      </c>
    </row>
    <row r="8" spans="2:5" x14ac:dyDescent="0.3">
      <c r="B8">
        <v>46.248666700000001</v>
      </c>
      <c r="C8">
        <v>209.834667</v>
      </c>
      <c r="D8">
        <v>175.97499999999999</v>
      </c>
      <c r="E8">
        <v>111.422</v>
      </c>
    </row>
    <row r="9" spans="2:5" x14ac:dyDescent="0.3">
      <c r="B9">
        <v>55.640333300000002</v>
      </c>
      <c r="C9">
        <v>169.66499999999999</v>
      </c>
      <c r="D9">
        <v>125.236667</v>
      </c>
      <c r="E9">
        <v>117.860333</v>
      </c>
    </row>
    <row r="10" spans="2:5" x14ac:dyDescent="0.3">
      <c r="B10">
        <v>52.203666699999999</v>
      </c>
      <c r="C10">
        <v>202.66033300000001</v>
      </c>
      <c r="D10">
        <v>136.28899999999999</v>
      </c>
      <c r="E10">
        <v>79.527666699999997</v>
      </c>
    </row>
    <row r="11" spans="2:5" x14ac:dyDescent="0.3">
      <c r="B11">
        <v>54.251666700000001</v>
      </c>
      <c r="C11">
        <v>187.52099999999999</v>
      </c>
      <c r="D11">
        <v>138.34700000000001</v>
      </c>
      <c r="E11">
        <v>102.934667</v>
      </c>
    </row>
    <row r="12" spans="2:5" x14ac:dyDescent="0.3">
      <c r="B12">
        <v>140.09366700000001</v>
      </c>
      <c r="C12">
        <v>166.22399999999999</v>
      </c>
      <c r="D12">
        <v>119.848333</v>
      </c>
      <c r="E12">
        <v>94.391000000000005</v>
      </c>
    </row>
    <row r="13" spans="2:5" x14ac:dyDescent="0.3">
      <c r="B13">
        <v>144.90100000000001</v>
      </c>
      <c r="C13">
        <v>128.86233300000001</v>
      </c>
      <c r="D13">
        <v>140.89233300000001</v>
      </c>
      <c r="E13">
        <v>85.850333300000003</v>
      </c>
    </row>
    <row r="14" spans="2:5" x14ac:dyDescent="0.3">
      <c r="B14">
        <v>131.415333</v>
      </c>
      <c r="C14">
        <v>139.865667</v>
      </c>
      <c r="D14">
        <v>141.21166700000001</v>
      </c>
      <c r="E14">
        <v>81.991</v>
      </c>
    </row>
    <row r="15" spans="2:5" x14ac:dyDescent="0.3">
      <c r="B15">
        <v>141.42599999999999</v>
      </c>
      <c r="C15">
        <v>154.29</v>
      </c>
      <c r="D15">
        <v>109.822333</v>
      </c>
      <c r="E15">
        <v>114.379667</v>
      </c>
    </row>
    <row r="16" spans="2:5" x14ac:dyDescent="0.3">
      <c r="B16">
        <v>172.09899999999999</v>
      </c>
      <c r="C16">
        <v>150.662667</v>
      </c>
      <c r="D16">
        <v>136.001667</v>
      </c>
      <c r="E16">
        <v>98.307000000000002</v>
      </c>
    </row>
    <row r="17" spans="2:5" x14ac:dyDescent="0.3">
      <c r="B17">
        <v>157.47466700000001</v>
      </c>
      <c r="C17">
        <v>186.91800000000001</v>
      </c>
      <c r="D17">
        <v>178.56899999999999</v>
      </c>
      <c r="E17">
        <v>110.681667</v>
      </c>
    </row>
    <row r="18" spans="2:5" x14ac:dyDescent="0.3">
      <c r="B18">
        <v>177.36199999999999</v>
      </c>
      <c r="C18">
        <v>165.938333</v>
      </c>
      <c r="D18">
        <v>202.38566700000001</v>
      </c>
      <c r="E18">
        <v>93.168000000000006</v>
      </c>
    </row>
    <row r="19" spans="2:5" x14ac:dyDescent="0.3">
      <c r="B19">
        <v>139.55166700000001</v>
      </c>
      <c r="C19">
        <v>168.627667</v>
      </c>
      <c r="D19">
        <v>211.465</v>
      </c>
      <c r="E19">
        <v>83.748333299999999</v>
      </c>
    </row>
    <row r="20" spans="2:5" x14ac:dyDescent="0.3">
      <c r="B20">
        <v>117.58799999999999</v>
      </c>
      <c r="C20">
        <v>207.28</v>
      </c>
      <c r="D20">
        <v>176.91200000000001</v>
      </c>
      <c r="E20">
        <v>179.087333</v>
      </c>
    </row>
    <row r="21" spans="2:5" x14ac:dyDescent="0.3">
      <c r="B21">
        <v>233.314333</v>
      </c>
      <c r="C21">
        <v>168.96633299999999</v>
      </c>
      <c r="D21">
        <v>176.456333</v>
      </c>
      <c r="E21">
        <v>185.289333</v>
      </c>
    </row>
    <row r="22" spans="2:5" x14ac:dyDescent="0.3">
      <c r="B22">
        <v>215.977</v>
      </c>
      <c r="C22">
        <v>102.60299999999999</v>
      </c>
      <c r="D22">
        <v>116.76733299999999</v>
      </c>
      <c r="E22">
        <v>171.73566700000001</v>
      </c>
    </row>
    <row r="23" spans="2:5" x14ac:dyDescent="0.3">
      <c r="B23">
        <v>143.161</v>
      </c>
      <c r="C23">
        <v>124.197667</v>
      </c>
      <c r="D23">
        <v>105.26900000000001</v>
      </c>
      <c r="E23">
        <v>160.75966700000001</v>
      </c>
    </row>
    <row r="24" spans="2:5" x14ac:dyDescent="0.3">
      <c r="B24">
        <v>228.328</v>
      </c>
      <c r="C24">
        <v>113.09433300000001</v>
      </c>
      <c r="D24">
        <v>85.858000000000004</v>
      </c>
      <c r="E24">
        <v>165.40899999999999</v>
      </c>
    </row>
    <row r="25" spans="2:5" x14ac:dyDescent="0.3">
      <c r="B25">
        <v>199.96700000000001</v>
      </c>
      <c r="C25">
        <v>162.1</v>
      </c>
      <c r="D25">
        <v>96.640666699999997</v>
      </c>
      <c r="E25">
        <v>141.53100000000001</v>
      </c>
    </row>
    <row r="26" spans="2:5" x14ac:dyDescent="0.3">
      <c r="B26">
        <v>192.21433300000001</v>
      </c>
      <c r="C26">
        <v>139.25966700000001</v>
      </c>
      <c r="D26">
        <v>110.537333</v>
      </c>
      <c r="E26">
        <v>138.16766699999999</v>
      </c>
    </row>
    <row r="27" spans="2:5" x14ac:dyDescent="0.3">
      <c r="B27">
        <v>144.22966700000001</v>
      </c>
      <c r="C27">
        <v>85.303333300000006</v>
      </c>
      <c r="D27">
        <v>151.61966699999999</v>
      </c>
      <c r="E27">
        <v>146.834667</v>
      </c>
    </row>
    <row r="28" spans="2:5" x14ac:dyDescent="0.3">
      <c r="B28">
        <v>166.45933299999999</v>
      </c>
      <c r="C28">
        <v>58.969333300000002</v>
      </c>
      <c r="D28">
        <v>135.221</v>
      </c>
      <c r="E28">
        <v>125.064333</v>
      </c>
    </row>
    <row r="29" spans="2:5" x14ac:dyDescent="0.3">
      <c r="B29">
        <v>133.13933299999999</v>
      </c>
      <c r="C29">
        <v>74.515666699999997</v>
      </c>
      <c r="D29">
        <v>121.682</v>
      </c>
      <c r="E29">
        <v>177.401667</v>
      </c>
    </row>
    <row r="30" spans="2:5" x14ac:dyDescent="0.3">
      <c r="B30">
        <v>181.791</v>
      </c>
      <c r="D30">
        <v>143.32900000000001</v>
      </c>
    </row>
    <row r="31" spans="2:5" x14ac:dyDescent="0.3">
      <c r="B31">
        <v>147.82900000000001</v>
      </c>
      <c r="D31">
        <v>67.248333299999999</v>
      </c>
    </row>
    <row r="34" spans="1:5" x14ac:dyDescent="0.3">
      <c r="A34" s="4" t="s">
        <v>49</v>
      </c>
      <c r="B34">
        <f>MIN(B2:B31)</f>
        <v>46.248666700000001</v>
      </c>
      <c r="C34">
        <f>MIN(C2:C29)</f>
        <v>58.969333300000002</v>
      </c>
      <c r="D34">
        <f>MIN(D2:D31)</f>
        <v>67.248333299999999</v>
      </c>
      <c r="E34">
        <f>MIN(E2:E29)</f>
        <v>60.363666700000003</v>
      </c>
    </row>
    <row r="35" spans="1:5" x14ac:dyDescent="0.3">
      <c r="A35" s="4" t="s">
        <v>50</v>
      </c>
      <c r="B35">
        <f>_xlfn.QUARTILE.INC(B2:B31,1)</f>
        <v>121.04483325</v>
      </c>
      <c r="C35">
        <f>_xlfn.QUARTILE.INC(C2:C29,1)</f>
        <v>117.051333</v>
      </c>
      <c r="D35">
        <f>_xlfn.QUARTILE.INC(D2:D31,1)</f>
        <v>117.537583</v>
      </c>
      <c r="E35">
        <f>_xlfn.QUARTILE.INC(E2:E29,1)</f>
        <v>90.683999975000006</v>
      </c>
    </row>
    <row r="36" spans="1:5" x14ac:dyDescent="0.3">
      <c r="A36" s="4" t="s">
        <v>51</v>
      </c>
      <c r="B36">
        <f>MEDIAN(B2:B31)</f>
        <v>144.56533350000001</v>
      </c>
      <c r="C36">
        <f>MEDIAN(C2:C29)</f>
        <v>145.26416699999999</v>
      </c>
      <c r="D36">
        <f>MEDIAN(D2:D31)</f>
        <v>134.4161665</v>
      </c>
      <c r="E36">
        <f>MEDIAN(E2:E29)</f>
        <v>106.808167</v>
      </c>
    </row>
    <row r="37" spans="1:5" x14ac:dyDescent="0.3">
      <c r="A37" s="4" t="s">
        <v>52</v>
      </c>
      <c r="B37">
        <f>_xlfn.QUARTILE.INC(B2:B31,3)</f>
        <v>180.68375</v>
      </c>
      <c r="C37">
        <f>_xlfn.QUARTILE.INC(C2:C29,3)</f>
        <v>169.14099974999999</v>
      </c>
      <c r="D37">
        <f>_xlfn.QUARTILE.INC(D2:D31,3)</f>
        <v>145.14625000000001</v>
      </c>
      <c r="E37">
        <f>_xlfn.QUARTILE.INC(E2:E29,3)</f>
        <v>142.85691675000001</v>
      </c>
    </row>
    <row r="38" spans="1:5" x14ac:dyDescent="0.3">
      <c r="A38" s="4" t="s">
        <v>53</v>
      </c>
      <c r="B38">
        <f>MAX(B2:B31)</f>
        <v>233.314333</v>
      </c>
      <c r="C38">
        <f>MAX(C2:C29)</f>
        <v>209.834667</v>
      </c>
      <c r="D38">
        <f>MAX(D2:D31)</f>
        <v>211.465</v>
      </c>
      <c r="E38">
        <f>MAX(E2:E29)</f>
        <v>185.289333</v>
      </c>
    </row>
    <row r="40" spans="1:5" x14ac:dyDescent="0.3">
      <c r="A40" s="4" t="s">
        <v>54</v>
      </c>
      <c r="B40">
        <f>AVERAGE(B2:B31)</f>
        <v>141.42922222333334</v>
      </c>
      <c r="C40">
        <f>AVERAGE(C2:C29)</f>
        <v>144.55336904642857</v>
      </c>
      <c r="D40">
        <f t="shared" ref="D40" si="0">AVERAGE(D2:D31)</f>
        <v>136.29388886666669</v>
      </c>
      <c r="E40">
        <f>AVERAGE(E2:E29)</f>
        <v>117.24155957142857</v>
      </c>
    </row>
    <row r="41" spans="1:5" x14ac:dyDescent="0.3">
      <c r="A41" s="4" t="s">
        <v>55</v>
      </c>
      <c r="B41">
        <f>_xlfn.STDEV.S(B2:B31)</f>
        <v>57.38643364994644</v>
      </c>
      <c r="C41">
        <f>_xlfn.STDEV.S(C2:C29)</f>
        <v>39.688424888625534</v>
      </c>
      <c r="D41">
        <f t="shared" ref="D41" si="1">_xlfn.STDEV.S(D2:D31)</f>
        <v>32.059843842430659</v>
      </c>
      <c r="E41">
        <f>_xlfn.STDEV.S(E2:E29)</f>
        <v>35.717196295575505</v>
      </c>
    </row>
    <row r="42" spans="1:5" x14ac:dyDescent="0.3">
      <c r="A42" s="4" t="s">
        <v>56</v>
      </c>
      <c r="B42">
        <f>STDEV(B2:B31)/SQRT(COUNT(B2:B31))</f>
        <v>10.477281401616397</v>
      </c>
      <c r="C42">
        <f>STDEV(C2:C29)/SQRT(COUNT(C2:C29))</f>
        <v>7.5004072987978239</v>
      </c>
      <c r="D42">
        <f t="shared" ref="D42" si="2">STDEV(D2:D31)/SQRT(COUNT(D2:D31))</f>
        <v>5.8532998875307909</v>
      </c>
      <c r="E42">
        <f>STDEV(E2:E29)/SQRT(COUNT(E2:E29))</f>
        <v>6.7499156376121592</v>
      </c>
    </row>
    <row r="44" spans="1:5" x14ac:dyDescent="0.3">
      <c r="A44" s="4" t="s">
        <v>57</v>
      </c>
      <c r="B44">
        <v>30</v>
      </c>
      <c r="C44">
        <v>28</v>
      </c>
      <c r="D44">
        <v>30</v>
      </c>
      <c r="E44">
        <v>28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C11B4-DE90-A34C-8CF1-15D92C2267D2}">
  <dimension ref="A1:E39"/>
  <sheetViews>
    <sheetView workbookViewId="0">
      <selection activeCell="M15" sqref="M15"/>
    </sheetView>
  </sheetViews>
  <sheetFormatPr defaultColWidth="11" defaultRowHeight="15.6" x14ac:dyDescent="0.3"/>
  <sheetData>
    <row r="1" spans="2:5" x14ac:dyDescent="0.3">
      <c r="B1" s="1" t="s">
        <v>7</v>
      </c>
      <c r="C1" s="1" t="s">
        <v>58</v>
      </c>
      <c r="D1" s="1" t="s">
        <v>59</v>
      </c>
      <c r="E1" s="1" t="s">
        <v>60</v>
      </c>
    </row>
    <row r="2" spans="2:5" x14ac:dyDescent="0.3">
      <c r="B2">
        <v>54.929000000000002</v>
      </c>
      <c r="C2">
        <v>104.848333</v>
      </c>
      <c r="D2">
        <v>114.477667</v>
      </c>
      <c r="E2">
        <v>93.448333300000002</v>
      </c>
    </row>
    <row r="3" spans="2:5" x14ac:dyDescent="0.3">
      <c r="B3">
        <v>68.007999999999996</v>
      </c>
      <c r="C3">
        <v>126.001</v>
      </c>
      <c r="D3">
        <v>173.541</v>
      </c>
      <c r="E3">
        <v>110.078333</v>
      </c>
    </row>
    <row r="4" spans="2:5" x14ac:dyDescent="0.3">
      <c r="B4">
        <v>44.435333300000003</v>
      </c>
      <c r="C4">
        <v>125.863333</v>
      </c>
      <c r="D4">
        <v>153.026667</v>
      </c>
      <c r="E4">
        <v>102.391333</v>
      </c>
    </row>
    <row r="5" spans="2:5" x14ac:dyDescent="0.3">
      <c r="B5">
        <v>58.6593333</v>
      </c>
      <c r="C5">
        <v>107.244</v>
      </c>
      <c r="D5">
        <v>165.942667</v>
      </c>
      <c r="E5">
        <v>96.573999999999998</v>
      </c>
    </row>
    <row r="6" spans="2:5" x14ac:dyDescent="0.3">
      <c r="B6">
        <v>51.7873333</v>
      </c>
      <c r="C6">
        <v>113.368667</v>
      </c>
      <c r="D6">
        <v>128.52099999999999</v>
      </c>
      <c r="E6">
        <v>79.286666699999998</v>
      </c>
    </row>
    <row r="7" spans="2:5" x14ac:dyDescent="0.3">
      <c r="B7">
        <v>61.680666700000003</v>
      </c>
      <c r="C7">
        <v>178.45333299999999</v>
      </c>
      <c r="D7">
        <v>152.99333300000001</v>
      </c>
      <c r="E7">
        <v>101.10933300000001</v>
      </c>
    </row>
    <row r="8" spans="2:5" x14ac:dyDescent="0.3">
      <c r="B8">
        <v>49.3526667</v>
      </c>
      <c r="C8">
        <v>231.61766700000001</v>
      </c>
      <c r="D8">
        <v>119.83833300000001</v>
      </c>
      <c r="E8">
        <v>85.398333300000004</v>
      </c>
    </row>
    <row r="9" spans="2:5" x14ac:dyDescent="0.3">
      <c r="B9">
        <v>59.559333299999999</v>
      </c>
      <c r="C9">
        <v>201.62033299999999</v>
      </c>
      <c r="D9">
        <v>111.777333</v>
      </c>
      <c r="E9">
        <v>91.598333299999993</v>
      </c>
    </row>
    <row r="10" spans="2:5" x14ac:dyDescent="0.3">
      <c r="B10">
        <v>61.9123333</v>
      </c>
      <c r="C10">
        <v>235.69133299999999</v>
      </c>
      <c r="D10">
        <v>124.718333</v>
      </c>
      <c r="E10">
        <v>146.71366699999999</v>
      </c>
    </row>
    <row r="11" spans="2:5" x14ac:dyDescent="0.3">
      <c r="B11">
        <v>63.832666699999997</v>
      </c>
      <c r="C11">
        <v>219.929</v>
      </c>
      <c r="D11">
        <v>122.227333</v>
      </c>
      <c r="E11">
        <v>105.026</v>
      </c>
    </row>
    <row r="12" spans="2:5" x14ac:dyDescent="0.3">
      <c r="B12">
        <v>309.193333</v>
      </c>
      <c r="C12">
        <v>76.707333300000002</v>
      </c>
      <c r="D12">
        <v>128.63733300000001</v>
      </c>
      <c r="E12">
        <v>134.27766700000001</v>
      </c>
    </row>
    <row r="13" spans="2:5" x14ac:dyDescent="0.3">
      <c r="B13">
        <v>492.27766700000001</v>
      </c>
      <c r="C13">
        <v>76.622333299999994</v>
      </c>
      <c r="D13">
        <v>140.98566700000001</v>
      </c>
      <c r="E13">
        <v>147.994</v>
      </c>
    </row>
    <row r="14" spans="2:5" x14ac:dyDescent="0.3">
      <c r="B14">
        <v>435.05566700000003</v>
      </c>
      <c r="C14">
        <v>83.272000000000006</v>
      </c>
      <c r="D14">
        <v>155.70833300000001</v>
      </c>
      <c r="E14">
        <v>148.053</v>
      </c>
    </row>
    <row r="15" spans="2:5" x14ac:dyDescent="0.3">
      <c r="B15">
        <v>180.93366700000001</v>
      </c>
      <c r="C15">
        <v>88.176000000000002</v>
      </c>
      <c r="D15">
        <v>149.94966700000001</v>
      </c>
      <c r="E15">
        <v>142.301333</v>
      </c>
    </row>
    <row r="16" spans="2:5" x14ac:dyDescent="0.3">
      <c r="B16">
        <v>203.34033299999999</v>
      </c>
      <c r="C16">
        <v>81.970333299999993</v>
      </c>
      <c r="D16">
        <v>185.67833300000001</v>
      </c>
      <c r="E16">
        <v>122.42833299999999</v>
      </c>
    </row>
    <row r="17" spans="1:5" x14ac:dyDescent="0.3">
      <c r="B17">
        <v>140.685667</v>
      </c>
      <c r="C17">
        <v>179.83233300000001</v>
      </c>
      <c r="D17" s="2"/>
      <c r="E17">
        <v>121.162667</v>
      </c>
    </row>
    <row r="18" spans="1:5" x14ac:dyDescent="0.3">
      <c r="B18">
        <v>103.23399999999999</v>
      </c>
      <c r="C18">
        <v>161.57233299999999</v>
      </c>
      <c r="D18" s="2"/>
      <c r="E18">
        <v>148.86666700000001</v>
      </c>
    </row>
    <row r="19" spans="1:5" x14ac:dyDescent="0.3">
      <c r="B19">
        <v>158.157667</v>
      </c>
      <c r="C19">
        <v>108.334333</v>
      </c>
      <c r="D19" s="2"/>
      <c r="E19">
        <v>142.59800000000001</v>
      </c>
    </row>
    <row r="20" spans="1:5" x14ac:dyDescent="0.3">
      <c r="B20">
        <v>156.977</v>
      </c>
      <c r="C20">
        <v>140.81</v>
      </c>
      <c r="E20">
        <v>158.42766700000001</v>
      </c>
    </row>
    <row r="21" spans="1:5" x14ac:dyDescent="0.3">
      <c r="B21">
        <v>150.78100000000001</v>
      </c>
      <c r="C21">
        <v>151.59299999999999</v>
      </c>
      <c r="E21">
        <v>144.46433300000001</v>
      </c>
    </row>
    <row r="22" spans="1:5" x14ac:dyDescent="0.3">
      <c r="B22">
        <v>159.528333</v>
      </c>
      <c r="C22">
        <v>98.711333300000007</v>
      </c>
      <c r="E22">
        <v>185.77</v>
      </c>
    </row>
    <row r="23" spans="1:5" x14ac:dyDescent="0.3">
      <c r="B23">
        <v>202.21799999999999</v>
      </c>
      <c r="C23">
        <v>78.842333300000007</v>
      </c>
      <c r="E23">
        <v>171.61099999999999</v>
      </c>
    </row>
    <row r="24" spans="1:5" x14ac:dyDescent="0.3">
      <c r="B24">
        <v>144.212333</v>
      </c>
      <c r="C24">
        <v>108.417333</v>
      </c>
      <c r="E24">
        <v>119.66166699999999</v>
      </c>
    </row>
    <row r="25" spans="1:5" x14ac:dyDescent="0.3">
      <c r="B25">
        <v>168.527333</v>
      </c>
      <c r="C25">
        <v>93.9033333</v>
      </c>
      <c r="E25">
        <v>190.966667</v>
      </c>
    </row>
    <row r="26" spans="1:5" x14ac:dyDescent="0.3">
      <c r="B26">
        <v>158.77633299999999</v>
      </c>
      <c r="C26">
        <v>98.394666700000002</v>
      </c>
      <c r="E26">
        <v>191.738</v>
      </c>
    </row>
    <row r="27" spans="1:5" x14ac:dyDescent="0.3">
      <c r="B27" s="2"/>
      <c r="D27" s="2"/>
    </row>
    <row r="28" spans="1:5" x14ac:dyDescent="0.3">
      <c r="B28" s="2"/>
      <c r="D28" s="2"/>
      <c r="E28" s="2"/>
    </row>
    <row r="29" spans="1:5" x14ac:dyDescent="0.3">
      <c r="A29" s="4" t="s">
        <v>49</v>
      </c>
      <c r="B29">
        <f>MIN(B2:B26)</f>
        <v>44.435333300000003</v>
      </c>
      <c r="C29">
        <f t="shared" ref="C29:E29" si="0">MIN(C2:C26)</f>
        <v>76.622333299999994</v>
      </c>
      <c r="D29">
        <f>MIN(D2:D16)</f>
        <v>111.777333</v>
      </c>
      <c r="E29">
        <f t="shared" si="0"/>
        <v>79.286666699999998</v>
      </c>
    </row>
    <row r="30" spans="1:5" x14ac:dyDescent="0.3">
      <c r="A30" s="4" t="s">
        <v>50</v>
      </c>
      <c r="B30">
        <f>_xlfn.QUARTILE.INC(B2:B26,1)</f>
        <v>61.680666700000003</v>
      </c>
      <c r="C30">
        <f t="shared" ref="C30:E30" si="1">_xlfn.QUARTILE.INC(C2:C26,1)</f>
        <v>93.9033333</v>
      </c>
      <c r="D30">
        <f>_xlfn.QUARTILE.INC(D2:D16,1)</f>
        <v>123.47283300000001</v>
      </c>
      <c r="E30">
        <f t="shared" si="1"/>
        <v>102.391333</v>
      </c>
    </row>
    <row r="31" spans="1:5" x14ac:dyDescent="0.3">
      <c r="A31" s="4" t="s">
        <v>51</v>
      </c>
      <c r="B31">
        <f>MEDIAN(B2:B26)</f>
        <v>144.212333</v>
      </c>
      <c r="C31">
        <f t="shared" ref="C31:E31" si="2">MEDIAN(C2:C26)</f>
        <v>108.417333</v>
      </c>
      <c r="D31">
        <f>MEDIAN(D2:D16)</f>
        <v>140.98566700000001</v>
      </c>
      <c r="E31">
        <f t="shared" si="2"/>
        <v>134.27766700000001</v>
      </c>
    </row>
    <row r="32" spans="1:5" x14ac:dyDescent="0.3">
      <c r="A32" s="4" t="s">
        <v>52</v>
      </c>
      <c r="B32">
        <f>_xlfn.QUARTILE.INC(B2:B26,3)</f>
        <v>168.527333</v>
      </c>
      <c r="C32">
        <f t="shared" ref="C32:E32" si="3">_xlfn.QUARTILE.INC(C2:C26,3)</f>
        <v>161.57233299999999</v>
      </c>
      <c r="D32">
        <f>_xlfn.QUARTILE.INC(D2:D16,3)</f>
        <v>154.36750000000001</v>
      </c>
      <c r="E32">
        <f t="shared" si="3"/>
        <v>148.053</v>
      </c>
    </row>
    <row r="33" spans="1:5" x14ac:dyDescent="0.3">
      <c r="A33" s="4" t="s">
        <v>53</v>
      </c>
      <c r="B33">
        <f>MAX(B2:B26)</f>
        <v>492.27766700000001</v>
      </c>
      <c r="C33">
        <f t="shared" ref="C33:E33" si="4">MAX(C2:C26)</f>
        <v>235.69133299999999</v>
      </c>
      <c r="D33">
        <f>MAX(D2:D16)</f>
        <v>185.67833300000001</v>
      </c>
      <c r="E33">
        <f t="shared" si="4"/>
        <v>191.738</v>
      </c>
    </row>
    <row r="35" spans="1:5" x14ac:dyDescent="0.3">
      <c r="A35" s="4" t="s">
        <v>54</v>
      </c>
      <c r="B35">
        <f>AVERAGE(B2:B26)</f>
        <v>149.522199984</v>
      </c>
      <c r="C35">
        <f t="shared" ref="C35:E35" si="5">AVERAGE(C2:C26)</f>
        <v>130.8718399</v>
      </c>
      <c r="D35">
        <f>AVERAGE(D2:D16)</f>
        <v>141.86819993333336</v>
      </c>
      <c r="E35">
        <f t="shared" si="5"/>
        <v>131.27781334399998</v>
      </c>
    </row>
    <row r="36" spans="1:5" x14ac:dyDescent="0.3">
      <c r="A36" s="4" t="s">
        <v>55</v>
      </c>
      <c r="B36">
        <f>_xlfn.STDEV.S(B2:B26)</f>
        <v>115.36146977140501</v>
      </c>
      <c r="C36">
        <f t="shared" ref="C36:E36" si="6">_xlfn.STDEV.S(C2:C26)</f>
        <v>50.550146186209098</v>
      </c>
      <c r="D36">
        <f>_xlfn.STDEV.S(D2:D16)</f>
        <v>22.649651524361023</v>
      </c>
      <c r="E36">
        <f t="shared" si="6"/>
        <v>33.10909293498645</v>
      </c>
    </row>
    <row r="37" spans="1:5" x14ac:dyDescent="0.3">
      <c r="A37" s="4" t="s">
        <v>56</v>
      </c>
      <c r="B37">
        <f>STDEV(B2:B26)/SQRT(COUNT(B2:B26))</f>
        <v>23.072293954281001</v>
      </c>
      <c r="C37">
        <f t="shared" ref="C37:E37" si="7">STDEV(C2:C26)/SQRT(COUNT(C2:C26))</f>
        <v>10.11002923724182</v>
      </c>
      <c r="D37">
        <f>STDEV(D2:D16)/SQRT(COUNT(D2:D16))</f>
        <v>5.8481148767501114</v>
      </c>
      <c r="E37">
        <f t="shared" si="7"/>
        <v>6.6218185869972901</v>
      </c>
    </row>
    <row r="39" spans="1:5" x14ac:dyDescent="0.3">
      <c r="A39" s="4" t="s">
        <v>57</v>
      </c>
      <c r="B39">
        <v>25</v>
      </c>
      <c r="C39">
        <v>25</v>
      </c>
      <c r="D39">
        <v>15</v>
      </c>
      <c r="E39">
        <v>25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E49F0-816D-F249-BC57-61D27D585565}">
  <dimension ref="A1:E39"/>
  <sheetViews>
    <sheetView workbookViewId="0">
      <selection activeCell="O14" sqref="O14"/>
    </sheetView>
  </sheetViews>
  <sheetFormatPr defaultColWidth="11" defaultRowHeight="15.6" x14ac:dyDescent="0.3"/>
  <sheetData>
    <row r="1" spans="2:5" x14ac:dyDescent="0.3">
      <c r="B1" s="1" t="s">
        <v>7</v>
      </c>
      <c r="C1" s="1" t="s">
        <v>58</v>
      </c>
      <c r="D1" s="1" t="s">
        <v>59</v>
      </c>
      <c r="E1" s="1" t="s">
        <v>60</v>
      </c>
    </row>
    <row r="2" spans="2:5" x14ac:dyDescent="0.3">
      <c r="B2">
        <v>57.643999999999998</v>
      </c>
      <c r="C2">
        <v>258.87566700000002</v>
      </c>
      <c r="D2">
        <v>200.66</v>
      </c>
      <c r="E2">
        <v>56.441666699999999</v>
      </c>
    </row>
    <row r="3" spans="2:5" x14ac:dyDescent="0.3">
      <c r="B3">
        <v>53.393666699999997</v>
      </c>
      <c r="C3">
        <v>246.09399999999999</v>
      </c>
      <c r="D3">
        <v>206.32633300000001</v>
      </c>
      <c r="E3">
        <v>57.881</v>
      </c>
    </row>
    <row r="4" spans="2:5" x14ac:dyDescent="0.3">
      <c r="B4">
        <v>63.046333300000001</v>
      </c>
      <c r="C4">
        <v>219.852</v>
      </c>
      <c r="D4">
        <v>203.845</v>
      </c>
      <c r="E4">
        <v>88.084999999999994</v>
      </c>
    </row>
    <row r="5" spans="2:5" x14ac:dyDescent="0.3">
      <c r="B5">
        <v>50.6546667</v>
      </c>
      <c r="C5">
        <v>163.381</v>
      </c>
      <c r="D5">
        <v>235.36533299999999</v>
      </c>
      <c r="E5">
        <v>88.184666699999994</v>
      </c>
    </row>
    <row r="6" spans="2:5" x14ac:dyDescent="0.3">
      <c r="B6">
        <v>71.044333300000005</v>
      </c>
      <c r="C6">
        <v>186.159333</v>
      </c>
      <c r="D6">
        <v>198.58066700000001</v>
      </c>
      <c r="E6">
        <v>66.796000000000006</v>
      </c>
    </row>
    <row r="7" spans="2:5" x14ac:dyDescent="0.3">
      <c r="B7">
        <v>152.011</v>
      </c>
      <c r="C7">
        <v>159.32566700000001</v>
      </c>
      <c r="D7">
        <v>241.66333299999999</v>
      </c>
      <c r="E7">
        <v>130.625</v>
      </c>
    </row>
    <row r="8" spans="2:5" x14ac:dyDescent="0.3">
      <c r="B8">
        <v>121.046333</v>
      </c>
      <c r="C8">
        <v>157.50533300000001</v>
      </c>
      <c r="D8">
        <v>227.388667</v>
      </c>
      <c r="E8">
        <v>155.896333</v>
      </c>
    </row>
    <row r="9" spans="2:5" x14ac:dyDescent="0.3">
      <c r="B9">
        <v>78.6593333</v>
      </c>
      <c r="C9">
        <v>141.03733299999999</v>
      </c>
      <c r="D9">
        <v>121.013333</v>
      </c>
      <c r="E9">
        <v>135.413667</v>
      </c>
    </row>
    <row r="10" spans="2:5" x14ac:dyDescent="0.3">
      <c r="B10">
        <v>185.14866699999999</v>
      </c>
      <c r="C10">
        <v>147.205333</v>
      </c>
      <c r="D10">
        <v>137.385333</v>
      </c>
      <c r="E10">
        <v>143.48733300000001</v>
      </c>
    </row>
    <row r="11" spans="2:5" x14ac:dyDescent="0.3">
      <c r="B11">
        <v>150.089</v>
      </c>
      <c r="C11">
        <v>163.53966700000001</v>
      </c>
      <c r="D11">
        <v>137.49966699999999</v>
      </c>
      <c r="E11">
        <v>148.95500000000001</v>
      </c>
    </row>
    <row r="12" spans="2:5" x14ac:dyDescent="0.3">
      <c r="B12">
        <v>114.901</v>
      </c>
      <c r="C12">
        <v>200.21933300000001</v>
      </c>
      <c r="D12">
        <v>127.225667</v>
      </c>
      <c r="E12">
        <v>123.395667</v>
      </c>
    </row>
    <row r="13" spans="2:5" x14ac:dyDescent="0.3">
      <c r="B13">
        <v>178.65033299999999</v>
      </c>
      <c r="C13">
        <v>253.61199999999999</v>
      </c>
      <c r="D13">
        <v>130.84466699999999</v>
      </c>
      <c r="E13">
        <v>146.78666699999999</v>
      </c>
    </row>
    <row r="14" spans="2:5" x14ac:dyDescent="0.3">
      <c r="B14">
        <v>110.72233300000001</v>
      </c>
      <c r="C14">
        <v>230.13466700000001</v>
      </c>
      <c r="D14">
        <v>125.59133300000001</v>
      </c>
      <c r="E14">
        <v>174.48133300000001</v>
      </c>
    </row>
    <row r="15" spans="2:5" x14ac:dyDescent="0.3">
      <c r="B15">
        <v>232.732</v>
      </c>
      <c r="C15">
        <v>193.64766700000001</v>
      </c>
      <c r="D15">
        <v>108.09099999999999</v>
      </c>
      <c r="E15">
        <v>164.21299999999999</v>
      </c>
    </row>
    <row r="16" spans="2:5" x14ac:dyDescent="0.3">
      <c r="B16">
        <v>187.816667</v>
      </c>
      <c r="C16">
        <v>194.60466700000001</v>
      </c>
      <c r="D16">
        <v>110.709667</v>
      </c>
      <c r="E16">
        <v>98.613333299999994</v>
      </c>
    </row>
    <row r="17" spans="1:5" x14ac:dyDescent="0.3">
      <c r="B17">
        <v>166.829667</v>
      </c>
      <c r="C17">
        <v>150.32566700000001</v>
      </c>
      <c r="E17">
        <v>204.756</v>
      </c>
    </row>
    <row r="18" spans="1:5" x14ac:dyDescent="0.3">
      <c r="B18">
        <v>111.372333</v>
      </c>
      <c r="C18">
        <v>77.971000000000004</v>
      </c>
      <c r="E18">
        <v>174.669667</v>
      </c>
    </row>
    <row r="19" spans="1:5" x14ac:dyDescent="0.3">
      <c r="B19">
        <v>137.464</v>
      </c>
      <c r="C19">
        <v>134.77799999999999</v>
      </c>
      <c r="E19">
        <v>204.68899999999999</v>
      </c>
    </row>
    <row r="20" spans="1:5" x14ac:dyDescent="0.3">
      <c r="B20">
        <v>110.695667</v>
      </c>
      <c r="C20">
        <v>115.115667</v>
      </c>
      <c r="E20">
        <v>198.365667</v>
      </c>
    </row>
    <row r="21" spans="1:5" x14ac:dyDescent="0.3">
      <c r="B21">
        <v>96.484999999999999</v>
      </c>
      <c r="C21">
        <v>140.019667</v>
      </c>
      <c r="E21">
        <v>197.54166699999999</v>
      </c>
    </row>
    <row r="22" spans="1:5" x14ac:dyDescent="0.3">
      <c r="B22">
        <v>154.359667</v>
      </c>
      <c r="E22">
        <v>211.18866700000001</v>
      </c>
    </row>
    <row r="23" spans="1:5" x14ac:dyDescent="0.3">
      <c r="B23">
        <v>156.148</v>
      </c>
      <c r="E23">
        <v>174.477667</v>
      </c>
    </row>
    <row r="24" spans="1:5" x14ac:dyDescent="0.3">
      <c r="B24">
        <v>135.680667</v>
      </c>
      <c r="E24">
        <v>164.535</v>
      </c>
    </row>
    <row r="25" spans="1:5" x14ac:dyDescent="0.3">
      <c r="B25">
        <v>146.99866700000001</v>
      </c>
      <c r="E25">
        <v>163.61866699999999</v>
      </c>
    </row>
    <row r="26" spans="1:5" x14ac:dyDescent="0.3">
      <c r="B26">
        <v>151.14699999999999</v>
      </c>
      <c r="E26">
        <v>172.68866700000001</v>
      </c>
    </row>
    <row r="27" spans="1:5" x14ac:dyDescent="0.3">
      <c r="B27" s="2"/>
    </row>
    <row r="28" spans="1:5" x14ac:dyDescent="0.3">
      <c r="B28" s="2"/>
    </row>
    <row r="29" spans="1:5" x14ac:dyDescent="0.3">
      <c r="A29" s="4" t="s">
        <v>49</v>
      </c>
      <c r="B29">
        <f>MIN(B2:B26)</f>
        <v>50.6546667</v>
      </c>
      <c r="C29">
        <f>MIN(C2:C21)</f>
        <v>77.971000000000004</v>
      </c>
      <c r="D29">
        <f>MIN(D2:D16)</f>
        <v>108.09099999999999</v>
      </c>
      <c r="E29">
        <f t="shared" ref="E29" si="0">MIN(E2:E26)</f>
        <v>56.441666699999999</v>
      </c>
    </row>
    <row r="30" spans="1:5" x14ac:dyDescent="0.3">
      <c r="A30" s="4" t="s">
        <v>50</v>
      </c>
      <c r="B30">
        <f>_xlfn.QUARTILE.INC(B2:B26,1)</f>
        <v>96.484999999999999</v>
      </c>
      <c r="C30">
        <f>_xlfn.QUARTILE.INC(C2:C21,1)</f>
        <v>145.66333299999999</v>
      </c>
      <c r="D30">
        <f>_xlfn.QUARTILE.INC(D2:D16,1)</f>
        <v>126.4085</v>
      </c>
      <c r="E30">
        <f t="shared" ref="E30" si="1">_xlfn.QUARTILE.INC(E2:E26,1)</f>
        <v>123.395667</v>
      </c>
    </row>
    <row r="31" spans="1:5" x14ac:dyDescent="0.3">
      <c r="A31" s="4" t="s">
        <v>51</v>
      </c>
      <c r="B31">
        <f>MEDIAN(B2:B26)</f>
        <v>135.680667</v>
      </c>
      <c r="C31">
        <f>MEDIAN(C2:C21)</f>
        <v>163.46033349999999</v>
      </c>
      <c r="D31">
        <f>MEDIAN(D2:D16)</f>
        <v>137.49966699999999</v>
      </c>
      <c r="E31">
        <f t="shared" ref="E31" si="2">MEDIAN(E2:E26)</f>
        <v>155.896333</v>
      </c>
    </row>
    <row r="32" spans="1:5" x14ac:dyDescent="0.3">
      <c r="A32" s="4" t="s">
        <v>52</v>
      </c>
      <c r="B32">
        <f>_xlfn.QUARTILE.INC(B2:B26,3)</f>
        <v>154.359667</v>
      </c>
      <c r="C32">
        <f>_xlfn.QUARTILE.INC(C2:C21,3)</f>
        <v>205.12749975</v>
      </c>
      <c r="D32">
        <f>_xlfn.QUARTILE.INC(D2:D16,3)</f>
        <v>205.0856665</v>
      </c>
      <c r="E32">
        <f t="shared" ref="E32" si="3">_xlfn.QUARTILE.INC(E2:E26,3)</f>
        <v>174.48133300000001</v>
      </c>
    </row>
    <row r="33" spans="1:5" x14ac:dyDescent="0.3">
      <c r="A33" s="4" t="s">
        <v>53</v>
      </c>
      <c r="B33">
        <f>MAX(B2:B26)</f>
        <v>232.732</v>
      </c>
      <c r="C33">
        <f>MAX(C2:C21)</f>
        <v>258.87566700000002</v>
      </c>
      <c r="D33">
        <f>MAX(D2:D16)</f>
        <v>241.66333299999999</v>
      </c>
      <c r="E33">
        <f>MAX(E2:E26)</f>
        <v>211.18866700000001</v>
      </c>
    </row>
    <row r="34" spans="1:5" x14ac:dyDescent="0.3">
      <c r="C34" s="2"/>
    </row>
    <row r="35" spans="1:5" x14ac:dyDescent="0.3">
      <c r="A35" s="4" t="s">
        <v>54</v>
      </c>
      <c r="B35">
        <f>AVERAGE(B2:B26)</f>
        <v>126.98961337200001</v>
      </c>
      <c r="C35">
        <f>AVERAGE(C2:C21)</f>
        <v>176.67018340000001</v>
      </c>
      <c r="D35">
        <f>AVERAGE(D2:D16)</f>
        <v>167.4793333333333</v>
      </c>
      <c r="E35">
        <f t="shared" ref="E35" si="4">AVERAGE(E2:E26)</f>
        <v>145.831453428</v>
      </c>
    </row>
    <row r="36" spans="1:5" x14ac:dyDescent="0.3">
      <c r="A36" s="4" t="s">
        <v>55</v>
      </c>
      <c r="B36">
        <f>_xlfn.STDEV.S(B2:B26)</f>
        <v>47.408125952015588</v>
      </c>
      <c r="C36">
        <f>_xlfn.STDEV.S(C2:C21)</f>
        <v>48.096836852846728</v>
      </c>
      <c r="D36">
        <f>_xlfn.STDEV.S(D2:D16)</f>
        <v>49.303036924670607</v>
      </c>
      <c r="E36">
        <f t="shared" ref="E36" si="5">_xlfn.STDEV.S(E2:E26)</f>
        <v>46.842156149799585</v>
      </c>
    </row>
    <row r="37" spans="1:5" x14ac:dyDescent="0.3">
      <c r="A37" s="4" t="s">
        <v>56</v>
      </c>
      <c r="B37">
        <f>STDEV(B2:B26)/SQRT(COUNT(B2:B26))</f>
        <v>9.4816251904031184</v>
      </c>
      <c r="C37">
        <f>STDEV(C2:C21)/SQRT(COUNT(C2:C21))</f>
        <v>10.754779670568233</v>
      </c>
      <c r="D37">
        <f>STDEV(D2:D16)/SQRT(COUNT(D2:D16))</f>
        <v>12.72998939511324</v>
      </c>
      <c r="E37">
        <f t="shared" ref="E37" si="6">STDEV(E2:E26)/SQRT(COUNT(E2:E26))</f>
        <v>9.3684312299599171</v>
      </c>
    </row>
    <row r="39" spans="1:5" x14ac:dyDescent="0.3">
      <c r="A39" s="4" t="s">
        <v>57</v>
      </c>
      <c r="B39">
        <v>25</v>
      </c>
      <c r="C39">
        <v>20</v>
      </c>
      <c r="D39">
        <v>15</v>
      </c>
      <c r="E39">
        <v>25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4C549-359F-F640-938D-939B25DCE07B}">
  <dimension ref="A1:N159"/>
  <sheetViews>
    <sheetView tabSelected="1" topLeftCell="A153" workbookViewId="0">
      <selection activeCell="C158" sqref="C158"/>
    </sheetView>
  </sheetViews>
  <sheetFormatPr defaultColWidth="11" defaultRowHeight="15.6" x14ac:dyDescent="0.3"/>
  <sheetData>
    <row r="1" spans="1:14" x14ac:dyDescent="0.3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K1" s="1" t="s">
        <v>7</v>
      </c>
      <c r="L1" s="1" t="s">
        <v>8</v>
      </c>
      <c r="M1" s="1" t="s">
        <v>9</v>
      </c>
      <c r="N1" s="1" t="s">
        <v>10</v>
      </c>
    </row>
    <row r="2" spans="1:14" x14ac:dyDescent="0.3">
      <c r="A2" s="1" t="s">
        <v>7</v>
      </c>
      <c r="J2" t="s">
        <v>11</v>
      </c>
      <c r="K2">
        <v>3</v>
      </c>
      <c r="L2">
        <v>3</v>
      </c>
      <c r="M2">
        <v>3</v>
      </c>
      <c r="N2">
        <v>4</v>
      </c>
    </row>
    <row r="3" spans="1:14" x14ac:dyDescent="0.3">
      <c r="A3" t="s">
        <v>12</v>
      </c>
      <c r="B3" s="2" t="s">
        <v>19</v>
      </c>
      <c r="C3">
        <v>79.760000000000005</v>
      </c>
      <c r="D3" s="2" t="s">
        <v>19</v>
      </c>
      <c r="E3">
        <v>51.78</v>
      </c>
      <c r="F3">
        <v>57.24</v>
      </c>
      <c r="G3">
        <v>10.73</v>
      </c>
      <c r="H3">
        <v>27.93</v>
      </c>
      <c r="J3" t="s">
        <v>13</v>
      </c>
      <c r="K3">
        <v>6</v>
      </c>
      <c r="L3">
        <v>6</v>
      </c>
      <c r="M3">
        <v>6</v>
      </c>
      <c r="N3">
        <v>7</v>
      </c>
    </row>
    <row r="4" spans="1:14" x14ac:dyDescent="0.3">
      <c r="B4" s="2" t="s">
        <v>19</v>
      </c>
      <c r="D4" s="2" t="s">
        <v>19</v>
      </c>
      <c r="E4">
        <v>50.85</v>
      </c>
      <c r="F4">
        <v>43.22</v>
      </c>
      <c r="G4">
        <v>15.23</v>
      </c>
      <c r="H4">
        <v>35.880000000000003</v>
      </c>
      <c r="K4" t="s">
        <v>61</v>
      </c>
    </row>
    <row r="5" spans="1:14" x14ac:dyDescent="0.3">
      <c r="B5" s="2" t="s">
        <v>19</v>
      </c>
      <c r="D5" s="2" t="s">
        <v>19</v>
      </c>
      <c r="E5">
        <v>13.52</v>
      </c>
      <c r="F5">
        <v>45.97</v>
      </c>
      <c r="G5">
        <v>75.09</v>
      </c>
      <c r="H5">
        <v>22.64</v>
      </c>
      <c r="K5" t="s">
        <v>14</v>
      </c>
    </row>
    <row r="6" spans="1:14" x14ac:dyDescent="0.3">
      <c r="B6" s="2" t="s">
        <v>19</v>
      </c>
      <c r="D6" s="2" t="s">
        <v>19</v>
      </c>
      <c r="E6">
        <v>48.1</v>
      </c>
      <c r="F6">
        <v>56.54</v>
      </c>
      <c r="G6">
        <v>26.34</v>
      </c>
      <c r="H6">
        <v>52.52</v>
      </c>
    </row>
    <row r="7" spans="1:14" x14ac:dyDescent="0.3">
      <c r="B7" s="2" t="s">
        <v>19</v>
      </c>
      <c r="D7" s="2" t="s">
        <v>19</v>
      </c>
      <c r="E7">
        <v>35.31</v>
      </c>
      <c r="F7">
        <v>83.33</v>
      </c>
      <c r="G7">
        <v>14.61</v>
      </c>
      <c r="H7">
        <v>44.25</v>
      </c>
    </row>
    <row r="10" spans="1:14" x14ac:dyDescent="0.3">
      <c r="A10" t="s">
        <v>15</v>
      </c>
      <c r="B10">
        <v>30.07</v>
      </c>
      <c r="C10">
        <v>29.98</v>
      </c>
      <c r="D10">
        <v>30.53</v>
      </c>
      <c r="E10">
        <v>30.24</v>
      </c>
      <c r="F10">
        <v>33.4</v>
      </c>
      <c r="G10">
        <v>17.78</v>
      </c>
      <c r="H10">
        <v>75.19</v>
      </c>
    </row>
    <row r="11" spans="1:14" x14ac:dyDescent="0.3">
      <c r="B11">
        <v>41.41</v>
      </c>
      <c r="C11">
        <v>33.75</v>
      </c>
      <c r="D11">
        <v>40.83</v>
      </c>
      <c r="E11">
        <v>47.89</v>
      </c>
      <c r="F11">
        <v>34.229999999999997</v>
      </c>
      <c r="G11">
        <v>13.15</v>
      </c>
      <c r="H11">
        <v>55.91</v>
      </c>
    </row>
    <row r="12" spans="1:14" x14ac:dyDescent="0.3">
      <c r="B12">
        <v>40.89</v>
      </c>
      <c r="C12">
        <v>34.15</v>
      </c>
      <c r="D12">
        <v>30.18</v>
      </c>
      <c r="E12">
        <v>61.82</v>
      </c>
      <c r="F12">
        <v>12.02</v>
      </c>
      <c r="H12">
        <v>15.62</v>
      </c>
    </row>
    <row r="13" spans="1:14" x14ac:dyDescent="0.3">
      <c r="B13">
        <v>23.4</v>
      </c>
      <c r="C13">
        <v>61.27</v>
      </c>
      <c r="D13">
        <v>56.35</v>
      </c>
      <c r="E13">
        <v>35.68</v>
      </c>
      <c r="F13">
        <v>37.64</v>
      </c>
      <c r="H13">
        <v>46.23</v>
      </c>
    </row>
    <row r="14" spans="1:14" x14ac:dyDescent="0.3">
      <c r="B14">
        <v>10.01</v>
      </c>
      <c r="C14">
        <v>63.59</v>
      </c>
      <c r="D14">
        <v>46.42</v>
      </c>
      <c r="E14">
        <v>43.39</v>
      </c>
      <c r="F14">
        <v>37.56</v>
      </c>
      <c r="H14">
        <v>71.98</v>
      </c>
    </row>
    <row r="16" spans="1:14" x14ac:dyDescent="0.3">
      <c r="A16" t="s">
        <v>16</v>
      </c>
      <c r="B16">
        <v>31.28</v>
      </c>
      <c r="C16">
        <v>25.14</v>
      </c>
      <c r="D16">
        <v>26.91</v>
      </c>
      <c r="E16">
        <v>40.29</v>
      </c>
      <c r="F16">
        <v>52.4</v>
      </c>
      <c r="G16">
        <v>46.89</v>
      </c>
      <c r="H16">
        <v>37.590000000000003</v>
      </c>
    </row>
    <row r="17" spans="1:8" x14ac:dyDescent="0.3">
      <c r="B17">
        <v>77.31</v>
      </c>
      <c r="C17">
        <v>19.03</v>
      </c>
      <c r="D17">
        <v>37.89</v>
      </c>
      <c r="E17">
        <v>46.92</v>
      </c>
      <c r="F17">
        <v>44.05</v>
      </c>
      <c r="G17">
        <v>47.45</v>
      </c>
      <c r="H17">
        <v>24.42</v>
      </c>
    </row>
    <row r="18" spans="1:8" x14ac:dyDescent="0.3">
      <c r="B18">
        <v>25.87</v>
      </c>
      <c r="C18">
        <v>31.44</v>
      </c>
      <c r="D18">
        <v>27.82</v>
      </c>
      <c r="E18">
        <v>38.85</v>
      </c>
      <c r="F18">
        <v>37.57</v>
      </c>
      <c r="G18">
        <v>39.07</v>
      </c>
      <c r="H18">
        <v>24.71</v>
      </c>
    </row>
    <row r="19" spans="1:8" x14ac:dyDescent="0.3">
      <c r="B19">
        <v>31.52</v>
      </c>
      <c r="D19">
        <v>30.76</v>
      </c>
      <c r="E19">
        <v>27.25</v>
      </c>
      <c r="F19">
        <v>28.66</v>
      </c>
      <c r="G19">
        <v>40</v>
      </c>
      <c r="H19">
        <v>32.79</v>
      </c>
    </row>
    <row r="20" spans="1:8" x14ac:dyDescent="0.3">
      <c r="B20">
        <v>69.03</v>
      </c>
      <c r="D20">
        <v>21.9</v>
      </c>
      <c r="E20">
        <v>25.43</v>
      </c>
      <c r="F20">
        <v>31.26</v>
      </c>
      <c r="G20">
        <v>43.47</v>
      </c>
      <c r="H20">
        <v>21.05</v>
      </c>
    </row>
    <row r="22" spans="1:8" x14ac:dyDescent="0.3">
      <c r="A22" t="s">
        <v>17</v>
      </c>
      <c r="B22">
        <v>15.77</v>
      </c>
      <c r="C22">
        <v>86.97</v>
      </c>
      <c r="D22">
        <v>70</v>
      </c>
      <c r="E22">
        <v>52.85</v>
      </c>
      <c r="F22">
        <v>19.13</v>
      </c>
      <c r="G22">
        <v>87.01</v>
      </c>
      <c r="H22">
        <v>47.52</v>
      </c>
    </row>
    <row r="23" spans="1:8" x14ac:dyDescent="0.3">
      <c r="B23">
        <v>36.79</v>
      </c>
      <c r="C23">
        <v>74.77</v>
      </c>
      <c r="D23">
        <v>61.37</v>
      </c>
      <c r="E23">
        <v>57.77</v>
      </c>
      <c r="F23">
        <v>34.159999999999997</v>
      </c>
      <c r="G23">
        <v>82.17</v>
      </c>
      <c r="H23">
        <v>45.82</v>
      </c>
    </row>
    <row r="24" spans="1:8" x14ac:dyDescent="0.3">
      <c r="B24">
        <v>36.53</v>
      </c>
      <c r="C24">
        <v>91.04</v>
      </c>
      <c r="D24">
        <v>53.44</v>
      </c>
      <c r="E24">
        <v>41.53</v>
      </c>
      <c r="F24">
        <v>43.96</v>
      </c>
      <c r="G24">
        <v>28.51</v>
      </c>
      <c r="H24">
        <v>66.959999999999994</v>
      </c>
    </row>
    <row r="25" spans="1:8" x14ac:dyDescent="0.3">
      <c r="B25">
        <v>77.69</v>
      </c>
      <c r="D25">
        <v>70.650000000000006</v>
      </c>
      <c r="E25">
        <v>21.66</v>
      </c>
      <c r="F25">
        <v>10.050000000000001</v>
      </c>
      <c r="G25">
        <v>39.51</v>
      </c>
      <c r="H25">
        <v>67.77</v>
      </c>
    </row>
    <row r="26" spans="1:8" x14ac:dyDescent="0.3">
      <c r="B26">
        <v>83.42</v>
      </c>
      <c r="D26">
        <v>45.75</v>
      </c>
      <c r="E26">
        <v>24.68</v>
      </c>
      <c r="F26">
        <v>18.760000000000002</v>
      </c>
      <c r="G26">
        <v>68.930000000000007</v>
      </c>
      <c r="H26">
        <v>36.57</v>
      </c>
    </row>
    <row r="28" spans="1:8" x14ac:dyDescent="0.3">
      <c r="A28" t="s">
        <v>18</v>
      </c>
      <c r="B28">
        <v>8.83</v>
      </c>
      <c r="C28">
        <v>30.06</v>
      </c>
      <c r="D28">
        <v>61.73</v>
      </c>
      <c r="E28">
        <v>89.93</v>
      </c>
      <c r="F28">
        <v>19.91</v>
      </c>
      <c r="G28" s="2" t="s">
        <v>19</v>
      </c>
      <c r="H28" s="2" t="s">
        <v>19</v>
      </c>
    </row>
    <row r="29" spans="1:8" x14ac:dyDescent="0.3">
      <c r="B29">
        <v>8.9499999999999993</v>
      </c>
      <c r="C29">
        <v>25.03</v>
      </c>
      <c r="D29">
        <v>26.65</v>
      </c>
      <c r="E29">
        <v>78.87</v>
      </c>
      <c r="F29">
        <v>19.88</v>
      </c>
      <c r="G29" s="2" t="s">
        <v>19</v>
      </c>
      <c r="H29" s="2" t="s">
        <v>19</v>
      </c>
    </row>
    <row r="30" spans="1:8" x14ac:dyDescent="0.3">
      <c r="B30">
        <v>21.75</v>
      </c>
      <c r="C30">
        <v>23.76</v>
      </c>
      <c r="D30">
        <v>31.72</v>
      </c>
      <c r="E30">
        <v>73.05</v>
      </c>
      <c r="F30">
        <v>23.25</v>
      </c>
      <c r="G30" s="2" t="s">
        <v>19</v>
      </c>
      <c r="H30" s="2" t="s">
        <v>19</v>
      </c>
    </row>
    <row r="31" spans="1:8" x14ac:dyDescent="0.3">
      <c r="B31">
        <v>41.94</v>
      </c>
      <c r="C31">
        <v>6.5</v>
      </c>
      <c r="D31">
        <v>61.04</v>
      </c>
      <c r="E31">
        <v>32.74</v>
      </c>
      <c r="F31">
        <v>35.19</v>
      </c>
      <c r="G31" s="2" t="s">
        <v>19</v>
      </c>
      <c r="H31" s="2" t="s">
        <v>19</v>
      </c>
    </row>
    <row r="32" spans="1:8" x14ac:dyDescent="0.3">
      <c r="B32">
        <v>21.68</v>
      </c>
      <c r="C32">
        <v>13.39</v>
      </c>
      <c r="D32">
        <v>54.06</v>
      </c>
      <c r="E32">
        <v>34.950000000000003</v>
      </c>
      <c r="F32">
        <v>27.71</v>
      </c>
      <c r="G32" s="2" t="s">
        <v>19</v>
      </c>
      <c r="H32" s="2" t="s">
        <v>19</v>
      </c>
    </row>
    <row r="35" spans="1:8" x14ac:dyDescent="0.3">
      <c r="A35" t="s">
        <v>20</v>
      </c>
      <c r="B35">
        <v>71.62</v>
      </c>
      <c r="C35">
        <v>21.23</v>
      </c>
      <c r="D35">
        <v>19.89</v>
      </c>
      <c r="E35">
        <v>26.55</v>
      </c>
      <c r="F35">
        <v>39.08</v>
      </c>
      <c r="G35">
        <v>27.43</v>
      </c>
      <c r="H35">
        <v>40.659999999999997</v>
      </c>
    </row>
    <row r="36" spans="1:8" x14ac:dyDescent="0.3">
      <c r="B36">
        <v>48.01</v>
      </c>
      <c r="C36">
        <v>12.73</v>
      </c>
      <c r="D36">
        <v>33.4</v>
      </c>
      <c r="E36">
        <v>29.92</v>
      </c>
      <c r="F36">
        <v>26.38</v>
      </c>
      <c r="G36">
        <v>22.25</v>
      </c>
    </row>
    <row r="37" spans="1:8" x14ac:dyDescent="0.3">
      <c r="B37">
        <v>22.69</v>
      </c>
      <c r="C37">
        <v>16.63</v>
      </c>
      <c r="D37">
        <v>31.38</v>
      </c>
      <c r="E37">
        <v>42.72</v>
      </c>
      <c r="F37">
        <v>41</v>
      </c>
      <c r="G37">
        <v>30.75</v>
      </c>
    </row>
    <row r="38" spans="1:8" x14ac:dyDescent="0.3">
      <c r="B38">
        <v>30.28</v>
      </c>
      <c r="D38">
        <v>16.62</v>
      </c>
      <c r="E38">
        <v>23.1</v>
      </c>
      <c r="F38">
        <v>50.79</v>
      </c>
      <c r="G38">
        <v>40.450000000000003</v>
      </c>
    </row>
    <row r="39" spans="1:8" x14ac:dyDescent="0.3">
      <c r="B39">
        <v>35.18</v>
      </c>
      <c r="D39">
        <v>18.510000000000002</v>
      </c>
      <c r="E39">
        <v>37.96</v>
      </c>
      <c r="F39">
        <v>43.24</v>
      </c>
      <c r="G39">
        <v>34.590000000000003</v>
      </c>
    </row>
    <row r="41" spans="1:8" x14ac:dyDescent="0.3">
      <c r="A41" s="1" t="s">
        <v>21</v>
      </c>
    </row>
    <row r="42" spans="1:8" x14ac:dyDescent="0.3">
      <c r="A42" t="s">
        <v>22</v>
      </c>
      <c r="B42">
        <v>25.42</v>
      </c>
      <c r="C42">
        <v>31.15</v>
      </c>
      <c r="D42">
        <v>43.74</v>
      </c>
      <c r="E42">
        <v>34.29</v>
      </c>
      <c r="F42">
        <v>20.36</v>
      </c>
      <c r="G42">
        <v>83.01</v>
      </c>
      <c r="H42">
        <v>32.56</v>
      </c>
    </row>
    <row r="43" spans="1:8" x14ac:dyDescent="0.3">
      <c r="B43">
        <v>56.99</v>
      </c>
      <c r="C43">
        <v>75.150000000000006</v>
      </c>
      <c r="D43">
        <v>42.69</v>
      </c>
      <c r="E43">
        <v>22.38</v>
      </c>
      <c r="F43">
        <v>17.45</v>
      </c>
      <c r="G43">
        <v>54.5</v>
      </c>
      <c r="H43">
        <v>26.57</v>
      </c>
    </row>
    <row r="44" spans="1:8" x14ac:dyDescent="0.3">
      <c r="B44">
        <v>76.53</v>
      </c>
      <c r="C44">
        <v>58.46</v>
      </c>
      <c r="D44">
        <v>32.04</v>
      </c>
      <c r="E44">
        <v>53.35</v>
      </c>
      <c r="F44">
        <v>75.78</v>
      </c>
      <c r="G44">
        <v>49.77</v>
      </c>
      <c r="H44">
        <v>33.79</v>
      </c>
    </row>
    <row r="45" spans="1:8" x14ac:dyDescent="0.3">
      <c r="C45">
        <v>82.11</v>
      </c>
      <c r="D45">
        <v>56.97</v>
      </c>
      <c r="E45">
        <v>47.37</v>
      </c>
      <c r="F45">
        <v>48.54</v>
      </c>
      <c r="G45">
        <v>67.94</v>
      </c>
      <c r="H45">
        <v>52.68</v>
      </c>
    </row>
    <row r="46" spans="1:8" x14ac:dyDescent="0.3">
      <c r="C46">
        <v>93.99</v>
      </c>
      <c r="D46">
        <v>39.090000000000003</v>
      </c>
      <c r="E46">
        <v>29.63</v>
      </c>
      <c r="F46">
        <v>55.52</v>
      </c>
      <c r="G46">
        <v>93.21</v>
      </c>
      <c r="H46">
        <v>21.13</v>
      </c>
    </row>
    <row r="48" spans="1:8" x14ac:dyDescent="0.3">
      <c r="A48" t="s">
        <v>23</v>
      </c>
      <c r="B48">
        <v>67.11</v>
      </c>
      <c r="C48">
        <v>31.21</v>
      </c>
      <c r="D48">
        <v>49.91</v>
      </c>
      <c r="E48">
        <v>45.67</v>
      </c>
      <c r="F48">
        <v>29.33</v>
      </c>
      <c r="G48">
        <v>29.33</v>
      </c>
      <c r="H48">
        <v>48.56</v>
      </c>
    </row>
    <row r="49" spans="1:8" x14ac:dyDescent="0.3">
      <c r="B49">
        <v>70.97</v>
      </c>
      <c r="C49">
        <v>35.47</v>
      </c>
      <c r="D49">
        <v>52.08</v>
      </c>
      <c r="E49">
        <v>48.11</v>
      </c>
      <c r="F49">
        <v>58.51</v>
      </c>
      <c r="G49">
        <v>54.89</v>
      </c>
      <c r="H49">
        <v>73.760000000000005</v>
      </c>
    </row>
    <row r="50" spans="1:8" x14ac:dyDescent="0.3">
      <c r="B50">
        <v>94.28</v>
      </c>
      <c r="C50">
        <v>21.68</v>
      </c>
      <c r="D50">
        <v>35.42</v>
      </c>
      <c r="E50">
        <v>55.25</v>
      </c>
      <c r="G50">
        <v>38.75</v>
      </c>
      <c r="H50">
        <v>43.38</v>
      </c>
    </row>
    <row r="51" spans="1:8" x14ac:dyDescent="0.3">
      <c r="B51">
        <v>73.430000000000007</v>
      </c>
      <c r="C51">
        <v>12.09</v>
      </c>
      <c r="D51">
        <v>75.14</v>
      </c>
      <c r="E51">
        <v>78.77</v>
      </c>
      <c r="G51">
        <v>31.4</v>
      </c>
      <c r="H51">
        <v>56.05</v>
      </c>
    </row>
    <row r="52" spans="1:8" x14ac:dyDescent="0.3">
      <c r="B52">
        <v>45</v>
      </c>
      <c r="C52">
        <v>2.94</v>
      </c>
      <c r="D52">
        <v>37.53</v>
      </c>
      <c r="E52">
        <v>60.32</v>
      </c>
      <c r="H52">
        <v>72.87</v>
      </c>
    </row>
    <row r="54" spans="1:8" x14ac:dyDescent="0.3">
      <c r="A54" t="s">
        <v>24</v>
      </c>
      <c r="B54">
        <v>23.39</v>
      </c>
      <c r="C54">
        <v>29.55</v>
      </c>
      <c r="D54">
        <v>27.88</v>
      </c>
      <c r="E54">
        <v>28</v>
      </c>
      <c r="F54">
        <v>52.43</v>
      </c>
      <c r="G54">
        <v>41.4</v>
      </c>
      <c r="H54" s="2" t="s">
        <v>19</v>
      </c>
    </row>
    <row r="55" spans="1:8" x14ac:dyDescent="0.3">
      <c r="C55">
        <v>26.02</v>
      </c>
      <c r="D55">
        <v>29.75</v>
      </c>
      <c r="E55">
        <v>30.14</v>
      </c>
      <c r="F55">
        <v>43.54</v>
      </c>
      <c r="G55">
        <v>48.44</v>
      </c>
      <c r="H55" s="2" t="s">
        <v>19</v>
      </c>
    </row>
    <row r="56" spans="1:8" x14ac:dyDescent="0.3">
      <c r="C56">
        <v>34.380000000000003</v>
      </c>
      <c r="D56">
        <v>24.4</v>
      </c>
      <c r="E56">
        <v>37.35</v>
      </c>
      <c r="F56">
        <v>46.65</v>
      </c>
    </row>
    <row r="57" spans="1:8" x14ac:dyDescent="0.3">
      <c r="C57">
        <v>11.84</v>
      </c>
      <c r="E57">
        <v>41.69</v>
      </c>
      <c r="F57">
        <v>39.69</v>
      </c>
    </row>
    <row r="58" spans="1:8" x14ac:dyDescent="0.3">
      <c r="C58">
        <v>23.74</v>
      </c>
      <c r="E58">
        <v>11.37</v>
      </c>
      <c r="F58">
        <v>53.19</v>
      </c>
    </row>
    <row r="61" spans="1:8" x14ac:dyDescent="0.3">
      <c r="A61" t="s">
        <v>25</v>
      </c>
      <c r="B61" s="2" t="s">
        <v>19</v>
      </c>
      <c r="C61" s="2" t="s">
        <v>19</v>
      </c>
      <c r="D61" s="2" t="s">
        <v>62</v>
      </c>
      <c r="E61">
        <v>14.11</v>
      </c>
      <c r="F61">
        <v>21.36</v>
      </c>
      <c r="G61" s="2" t="s">
        <v>19</v>
      </c>
      <c r="H61">
        <v>43.12</v>
      </c>
    </row>
    <row r="62" spans="1:8" x14ac:dyDescent="0.3">
      <c r="B62" s="2" t="s">
        <v>19</v>
      </c>
      <c r="C62" s="2" t="s">
        <v>19</v>
      </c>
      <c r="D62" s="2" t="s">
        <v>62</v>
      </c>
      <c r="E62">
        <v>30.54</v>
      </c>
      <c r="F62">
        <v>33.08</v>
      </c>
      <c r="G62" s="2" t="s">
        <v>19</v>
      </c>
      <c r="H62">
        <v>50.54</v>
      </c>
    </row>
    <row r="63" spans="1:8" x14ac:dyDescent="0.3">
      <c r="B63" s="2" t="s">
        <v>19</v>
      </c>
      <c r="C63" s="2" t="s">
        <v>19</v>
      </c>
      <c r="D63" s="2" t="s">
        <v>62</v>
      </c>
      <c r="E63">
        <v>33.28</v>
      </c>
      <c r="F63">
        <v>21.16</v>
      </c>
      <c r="G63" s="2" t="s">
        <v>19</v>
      </c>
      <c r="H63">
        <v>25.65</v>
      </c>
    </row>
    <row r="64" spans="1:8" x14ac:dyDescent="0.3">
      <c r="E64">
        <v>9.3000000000000007</v>
      </c>
      <c r="F64">
        <v>28.13</v>
      </c>
      <c r="G64" s="2" t="s">
        <v>19</v>
      </c>
      <c r="H64">
        <v>14.95</v>
      </c>
    </row>
    <row r="65" spans="1:8" x14ac:dyDescent="0.3">
      <c r="E65">
        <v>49.18</v>
      </c>
      <c r="F65">
        <v>37.99</v>
      </c>
      <c r="G65" s="2" t="s">
        <v>19</v>
      </c>
      <c r="H65">
        <v>25.05</v>
      </c>
    </row>
    <row r="67" spans="1:8" x14ac:dyDescent="0.3">
      <c r="A67" s="3" t="s">
        <v>26</v>
      </c>
      <c r="B67">
        <v>21.97</v>
      </c>
      <c r="C67">
        <v>55.73</v>
      </c>
      <c r="D67">
        <v>55.73</v>
      </c>
      <c r="E67">
        <v>39.18</v>
      </c>
      <c r="F67">
        <v>35.549999999999997</v>
      </c>
      <c r="G67">
        <v>28.84</v>
      </c>
      <c r="H67">
        <v>35.369999999999997</v>
      </c>
    </row>
    <row r="68" spans="1:8" x14ac:dyDescent="0.3">
      <c r="B68">
        <v>40.380000000000003</v>
      </c>
      <c r="C68">
        <v>55.18</v>
      </c>
      <c r="D68">
        <v>40.380000000000003</v>
      </c>
      <c r="E68">
        <v>69.66</v>
      </c>
      <c r="F68">
        <v>66.19</v>
      </c>
      <c r="G68">
        <v>28.92</v>
      </c>
      <c r="H68">
        <v>22.46</v>
      </c>
    </row>
    <row r="69" spans="1:8" x14ac:dyDescent="0.3">
      <c r="B69">
        <v>28.99</v>
      </c>
      <c r="C69">
        <v>40.950000000000003</v>
      </c>
      <c r="D69">
        <v>40.950000000000003</v>
      </c>
      <c r="E69">
        <v>20.25</v>
      </c>
      <c r="F69">
        <v>30.93</v>
      </c>
      <c r="G69">
        <v>29.43</v>
      </c>
      <c r="H69">
        <v>26.26</v>
      </c>
    </row>
    <row r="70" spans="1:8" x14ac:dyDescent="0.3">
      <c r="C70">
        <v>26.86</v>
      </c>
      <c r="D70">
        <v>21.97</v>
      </c>
      <c r="E70">
        <v>25.02</v>
      </c>
      <c r="F70">
        <v>41.01</v>
      </c>
      <c r="G70">
        <v>38.200000000000003</v>
      </c>
      <c r="H70">
        <v>19.170000000000002</v>
      </c>
    </row>
    <row r="71" spans="1:8" x14ac:dyDescent="0.3">
      <c r="C71">
        <v>31.12</v>
      </c>
      <c r="D71">
        <v>31.12</v>
      </c>
      <c r="E71">
        <v>40.76</v>
      </c>
      <c r="F71">
        <v>26.82</v>
      </c>
      <c r="G71">
        <v>28.65</v>
      </c>
      <c r="H71">
        <v>27.94</v>
      </c>
    </row>
    <row r="73" spans="1:8" x14ac:dyDescent="0.3">
      <c r="A73" s="3" t="s">
        <v>27</v>
      </c>
      <c r="B73" s="2" t="s">
        <v>19</v>
      </c>
      <c r="C73">
        <v>7.41</v>
      </c>
      <c r="D73" s="2" t="s">
        <v>19</v>
      </c>
      <c r="E73">
        <v>28.46</v>
      </c>
      <c r="F73">
        <v>8.11</v>
      </c>
      <c r="G73">
        <v>4.9800000000000004</v>
      </c>
      <c r="H73" s="2" t="s">
        <v>19</v>
      </c>
    </row>
    <row r="74" spans="1:8" x14ac:dyDescent="0.3">
      <c r="B74" s="2" t="s">
        <v>19</v>
      </c>
      <c r="C74">
        <v>20.11</v>
      </c>
      <c r="D74" s="2" t="s">
        <v>19</v>
      </c>
      <c r="E74">
        <v>18.850000000000001</v>
      </c>
      <c r="F74">
        <v>9.8000000000000007</v>
      </c>
      <c r="G74">
        <v>6.31</v>
      </c>
      <c r="H74" s="2" t="s">
        <v>19</v>
      </c>
    </row>
    <row r="75" spans="1:8" x14ac:dyDescent="0.3">
      <c r="B75" s="2" t="s">
        <v>19</v>
      </c>
      <c r="E75">
        <v>11.63</v>
      </c>
      <c r="F75">
        <v>3.09</v>
      </c>
      <c r="G75">
        <v>7.44</v>
      </c>
      <c r="H75" s="2" t="s">
        <v>19</v>
      </c>
    </row>
    <row r="76" spans="1:8" x14ac:dyDescent="0.3">
      <c r="E76">
        <v>39.69</v>
      </c>
      <c r="G76">
        <v>10.34</v>
      </c>
      <c r="H76" s="2" t="s">
        <v>19</v>
      </c>
    </row>
    <row r="77" spans="1:8" x14ac:dyDescent="0.3">
      <c r="E77">
        <v>16</v>
      </c>
      <c r="G77">
        <v>16.11</v>
      </c>
      <c r="H77" s="2" t="s">
        <v>19</v>
      </c>
    </row>
    <row r="79" spans="1:8" x14ac:dyDescent="0.3">
      <c r="A79" s="1" t="s">
        <v>28</v>
      </c>
    </row>
    <row r="80" spans="1:8" x14ac:dyDescent="0.3">
      <c r="A80" t="s">
        <v>29</v>
      </c>
      <c r="B80">
        <v>24.2</v>
      </c>
      <c r="C80">
        <v>14.61</v>
      </c>
      <c r="D80">
        <v>69.37</v>
      </c>
      <c r="E80">
        <v>40.47</v>
      </c>
      <c r="F80">
        <v>27.36</v>
      </c>
      <c r="G80">
        <v>65.09</v>
      </c>
      <c r="H80" s="2" t="s">
        <v>19</v>
      </c>
    </row>
    <row r="81" spans="1:8" x14ac:dyDescent="0.3">
      <c r="B81">
        <v>41.3</v>
      </c>
      <c r="C81">
        <v>22.25</v>
      </c>
      <c r="D81">
        <v>24.61</v>
      </c>
      <c r="E81">
        <v>10.82</v>
      </c>
      <c r="F81">
        <v>64.709999999999994</v>
      </c>
      <c r="G81">
        <v>43.3</v>
      </c>
      <c r="H81" s="2" t="s">
        <v>19</v>
      </c>
    </row>
    <row r="82" spans="1:8" x14ac:dyDescent="0.3">
      <c r="B82">
        <v>23.34</v>
      </c>
      <c r="C82">
        <v>26.44</v>
      </c>
      <c r="D82">
        <v>59</v>
      </c>
      <c r="E82">
        <v>20.9</v>
      </c>
      <c r="F82">
        <v>57.87</v>
      </c>
      <c r="G82">
        <v>49.06</v>
      </c>
      <c r="H82" s="2" t="s">
        <v>19</v>
      </c>
    </row>
    <row r="83" spans="1:8" x14ac:dyDescent="0.3">
      <c r="B83">
        <v>31.84</v>
      </c>
      <c r="C83">
        <v>49.79</v>
      </c>
      <c r="D83">
        <v>24.88</v>
      </c>
      <c r="E83">
        <v>26.6</v>
      </c>
      <c r="F83">
        <v>56.75</v>
      </c>
      <c r="G83">
        <v>43.59</v>
      </c>
      <c r="H83" s="2" t="s">
        <v>19</v>
      </c>
    </row>
    <row r="84" spans="1:8" x14ac:dyDescent="0.3">
      <c r="B84">
        <v>15.07</v>
      </c>
      <c r="C84">
        <v>36.35</v>
      </c>
      <c r="D84">
        <v>50.66</v>
      </c>
      <c r="E84">
        <v>29.61</v>
      </c>
      <c r="F84">
        <v>64.03</v>
      </c>
      <c r="G84">
        <v>45.63</v>
      </c>
      <c r="H84" s="2" t="s">
        <v>19</v>
      </c>
    </row>
    <row r="86" spans="1:8" x14ac:dyDescent="0.3">
      <c r="A86" t="s">
        <v>30</v>
      </c>
      <c r="B86">
        <v>42.48</v>
      </c>
      <c r="C86">
        <v>14.83</v>
      </c>
      <c r="D86">
        <v>35.15</v>
      </c>
      <c r="E86">
        <v>31.51</v>
      </c>
      <c r="F86">
        <v>16.329999999999998</v>
      </c>
      <c r="G86" s="2" t="s">
        <v>19</v>
      </c>
      <c r="H86" s="2" t="s">
        <v>19</v>
      </c>
    </row>
    <row r="87" spans="1:8" x14ac:dyDescent="0.3">
      <c r="B87">
        <v>34.76</v>
      </c>
      <c r="C87">
        <v>15.03</v>
      </c>
      <c r="D87">
        <v>35.5</v>
      </c>
      <c r="E87">
        <v>22.48</v>
      </c>
      <c r="F87">
        <v>15.45</v>
      </c>
      <c r="G87" s="2" t="s">
        <v>19</v>
      </c>
      <c r="H87" s="2" t="s">
        <v>19</v>
      </c>
    </row>
    <row r="88" spans="1:8" x14ac:dyDescent="0.3">
      <c r="C88">
        <v>15.85</v>
      </c>
      <c r="D88">
        <v>39.15</v>
      </c>
      <c r="E88">
        <v>13.61</v>
      </c>
      <c r="F88">
        <v>10.51</v>
      </c>
      <c r="G88" s="2" t="s">
        <v>19</v>
      </c>
      <c r="H88" s="2" t="s">
        <v>19</v>
      </c>
    </row>
    <row r="89" spans="1:8" x14ac:dyDescent="0.3">
      <c r="C89">
        <v>35.08</v>
      </c>
      <c r="D89">
        <v>43.88</v>
      </c>
      <c r="E89">
        <v>9.32</v>
      </c>
      <c r="F89">
        <v>49.83</v>
      </c>
      <c r="G89" s="2" t="s">
        <v>19</v>
      </c>
      <c r="H89" s="2" t="s">
        <v>19</v>
      </c>
    </row>
    <row r="90" spans="1:8" x14ac:dyDescent="0.3">
      <c r="C90">
        <v>31.72</v>
      </c>
      <c r="D90">
        <v>54.09</v>
      </c>
      <c r="E90">
        <v>10.61</v>
      </c>
      <c r="F90">
        <v>21.02</v>
      </c>
      <c r="G90" s="2" t="s">
        <v>19</v>
      </c>
      <c r="H90" s="2" t="s">
        <v>19</v>
      </c>
    </row>
    <row r="93" spans="1:8" x14ac:dyDescent="0.3">
      <c r="A93" t="s">
        <v>31</v>
      </c>
      <c r="B93" s="2" t="s">
        <v>19</v>
      </c>
      <c r="C93" s="2" t="s">
        <v>19</v>
      </c>
      <c r="D93" s="2" t="s">
        <v>19</v>
      </c>
      <c r="E93">
        <v>27.73</v>
      </c>
      <c r="F93">
        <v>28.46</v>
      </c>
      <c r="G93" s="2" t="s">
        <v>19</v>
      </c>
      <c r="H93">
        <v>17.78</v>
      </c>
    </row>
    <row r="94" spans="1:8" x14ac:dyDescent="0.3">
      <c r="B94" s="2" t="s">
        <v>19</v>
      </c>
      <c r="C94" s="2" t="s">
        <v>19</v>
      </c>
      <c r="D94" s="2" t="s">
        <v>19</v>
      </c>
      <c r="E94">
        <v>49.35</v>
      </c>
      <c r="F94">
        <v>42.18</v>
      </c>
      <c r="G94" s="2" t="s">
        <v>19</v>
      </c>
      <c r="H94">
        <v>45.27</v>
      </c>
    </row>
    <row r="95" spans="1:8" x14ac:dyDescent="0.3">
      <c r="B95" s="2" t="s">
        <v>19</v>
      </c>
      <c r="C95" s="2" t="s">
        <v>19</v>
      </c>
      <c r="D95" s="2" t="s">
        <v>19</v>
      </c>
      <c r="E95">
        <v>40.520000000000003</v>
      </c>
      <c r="F95">
        <v>25.33</v>
      </c>
      <c r="G95" s="2" t="s">
        <v>19</v>
      </c>
      <c r="H95">
        <v>33.32</v>
      </c>
    </row>
    <row r="96" spans="1:8" x14ac:dyDescent="0.3">
      <c r="E96">
        <v>25.78</v>
      </c>
      <c r="F96">
        <v>17.350000000000001</v>
      </c>
      <c r="G96" s="2" t="s">
        <v>19</v>
      </c>
      <c r="H96">
        <v>46.52</v>
      </c>
    </row>
    <row r="97" spans="1:8" x14ac:dyDescent="0.3">
      <c r="E97">
        <v>28.43</v>
      </c>
      <c r="F97">
        <v>7.01</v>
      </c>
      <c r="G97" s="2" t="s">
        <v>19</v>
      </c>
    </row>
    <row r="99" spans="1:8" x14ac:dyDescent="0.3">
      <c r="A99" t="s">
        <v>32</v>
      </c>
      <c r="B99">
        <v>40.270000000000003</v>
      </c>
      <c r="C99" s="2" t="s">
        <v>63</v>
      </c>
      <c r="D99" s="2" t="s">
        <v>19</v>
      </c>
      <c r="E99">
        <v>27.05</v>
      </c>
      <c r="F99">
        <v>13.66</v>
      </c>
      <c r="G99">
        <v>35.4</v>
      </c>
      <c r="H99" s="2" t="s">
        <v>19</v>
      </c>
    </row>
    <row r="100" spans="1:8" x14ac:dyDescent="0.3">
      <c r="B100">
        <v>43.89</v>
      </c>
      <c r="C100" s="2" t="s">
        <v>63</v>
      </c>
      <c r="D100" s="2" t="s">
        <v>19</v>
      </c>
      <c r="E100">
        <v>18.79</v>
      </c>
      <c r="F100">
        <v>19.649999999999999</v>
      </c>
      <c r="G100">
        <v>31.55</v>
      </c>
      <c r="H100" s="2" t="s">
        <v>19</v>
      </c>
    </row>
    <row r="101" spans="1:8" x14ac:dyDescent="0.3">
      <c r="B101">
        <v>28.84</v>
      </c>
      <c r="C101" s="2" t="s">
        <v>63</v>
      </c>
      <c r="D101" s="2" t="s">
        <v>19</v>
      </c>
      <c r="E101">
        <v>16.62</v>
      </c>
      <c r="F101">
        <v>8.41</v>
      </c>
      <c r="G101">
        <v>18.399999999999999</v>
      </c>
      <c r="H101" s="2" t="s">
        <v>19</v>
      </c>
    </row>
    <row r="102" spans="1:8" x14ac:dyDescent="0.3">
      <c r="C102" s="2" t="s">
        <v>63</v>
      </c>
      <c r="D102" s="2" t="s">
        <v>19</v>
      </c>
      <c r="E102">
        <v>17.96</v>
      </c>
      <c r="F102">
        <v>13.34</v>
      </c>
      <c r="G102">
        <v>28.01</v>
      </c>
      <c r="H102" s="2" t="s">
        <v>19</v>
      </c>
    </row>
    <row r="103" spans="1:8" x14ac:dyDescent="0.3">
      <c r="C103" s="2" t="s">
        <v>63</v>
      </c>
      <c r="D103" s="2" t="s">
        <v>19</v>
      </c>
      <c r="E103">
        <v>11.06</v>
      </c>
      <c r="F103">
        <v>13.74</v>
      </c>
      <c r="G103">
        <v>30.3</v>
      </c>
      <c r="H103" s="2" t="s">
        <v>19</v>
      </c>
    </row>
    <row r="105" spans="1:8" x14ac:dyDescent="0.3">
      <c r="A105" s="3" t="s">
        <v>33</v>
      </c>
      <c r="B105">
        <v>62.09</v>
      </c>
      <c r="C105" s="2" t="s">
        <v>19</v>
      </c>
      <c r="D105" s="2" t="s">
        <v>19</v>
      </c>
      <c r="E105">
        <v>31.7</v>
      </c>
      <c r="F105">
        <v>68.48</v>
      </c>
      <c r="G105" s="2" t="s">
        <v>19</v>
      </c>
      <c r="H105">
        <v>95.24</v>
      </c>
    </row>
    <row r="106" spans="1:8" x14ac:dyDescent="0.3">
      <c r="C106" s="2" t="s">
        <v>19</v>
      </c>
      <c r="D106" s="2" t="s">
        <v>19</v>
      </c>
      <c r="E106">
        <v>33.82</v>
      </c>
      <c r="F106">
        <v>81.97</v>
      </c>
      <c r="G106" s="2" t="s">
        <v>19</v>
      </c>
      <c r="H106">
        <v>83.06</v>
      </c>
    </row>
    <row r="107" spans="1:8" x14ac:dyDescent="0.3">
      <c r="C107" s="2" t="s">
        <v>19</v>
      </c>
      <c r="D107" s="2" t="s">
        <v>19</v>
      </c>
      <c r="E107">
        <v>21.91</v>
      </c>
      <c r="F107">
        <v>85.09</v>
      </c>
      <c r="G107" s="2" t="s">
        <v>19</v>
      </c>
      <c r="H107">
        <v>48.12</v>
      </c>
    </row>
    <row r="108" spans="1:8" x14ac:dyDescent="0.3">
      <c r="F108">
        <v>76.91</v>
      </c>
      <c r="G108" s="2" t="s">
        <v>19</v>
      </c>
      <c r="H108">
        <v>62.58</v>
      </c>
    </row>
    <row r="109" spans="1:8" x14ac:dyDescent="0.3">
      <c r="F109">
        <v>94.24</v>
      </c>
      <c r="G109" s="2" t="s">
        <v>19</v>
      </c>
      <c r="H109">
        <v>23.66</v>
      </c>
    </row>
    <row r="111" spans="1:8" x14ac:dyDescent="0.3">
      <c r="A111" s="3" t="s">
        <v>34</v>
      </c>
      <c r="B111">
        <v>34.409999999999997</v>
      </c>
      <c r="C111">
        <v>33.6</v>
      </c>
      <c r="D111">
        <v>34.409999999999997</v>
      </c>
      <c r="E111">
        <v>45.77</v>
      </c>
      <c r="F111">
        <v>71.91</v>
      </c>
      <c r="G111">
        <v>76.63</v>
      </c>
      <c r="H111">
        <v>9.4600000000000009</v>
      </c>
    </row>
    <row r="112" spans="1:8" x14ac:dyDescent="0.3">
      <c r="B112">
        <v>39.56</v>
      </c>
      <c r="C112">
        <v>25.26</v>
      </c>
      <c r="D112">
        <v>25.26</v>
      </c>
      <c r="E112">
        <v>64.02</v>
      </c>
      <c r="F112">
        <v>53.68</v>
      </c>
      <c r="G112">
        <v>75.44</v>
      </c>
      <c r="H112">
        <v>14.66</v>
      </c>
    </row>
    <row r="113" spans="1:8" x14ac:dyDescent="0.3">
      <c r="B113">
        <v>22.78</v>
      </c>
      <c r="C113">
        <v>28.81</v>
      </c>
      <c r="D113">
        <v>22.78</v>
      </c>
      <c r="E113">
        <v>69.540000000000006</v>
      </c>
      <c r="F113">
        <v>80.989999999999995</v>
      </c>
      <c r="G113">
        <v>65.09</v>
      </c>
      <c r="H113">
        <v>7.85</v>
      </c>
    </row>
    <row r="114" spans="1:8" x14ac:dyDescent="0.3">
      <c r="B114">
        <v>43.63</v>
      </c>
      <c r="C114">
        <v>26.37</v>
      </c>
      <c r="D114">
        <v>26.37</v>
      </c>
      <c r="E114">
        <v>52.82</v>
      </c>
      <c r="F114">
        <v>61.96</v>
      </c>
      <c r="G114">
        <v>24.92</v>
      </c>
      <c r="H114">
        <v>8.51</v>
      </c>
    </row>
    <row r="115" spans="1:8" x14ac:dyDescent="0.3">
      <c r="B115">
        <v>55.07</v>
      </c>
      <c r="C115">
        <v>43.79</v>
      </c>
      <c r="D115">
        <v>55.07</v>
      </c>
      <c r="E115">
        <v>35.47</v>
      </c>
      <c r="F115">
        <v>77.8</v>
      </c>
      <c r="G115">
        <v>57.91</v>
      </c>
      <c r="H115">
        <v>14.86</v>
      </c>
    </row>
    <row r="117" spans="1:8" x14ac:dyDescent="0.3">
      <c r="A117" s="1" t="s">
        <v>35</v>
      </c>
    </row>
    <row r="118" spans="1:8" x14ac:dyDescent="0.3">
      <c r="A118" t="s">
        <v>36</v>
      </c>
      <c r="D118" s="2" t="s">
        <v>19</v>
      </c>
      <c r="E118">
        <v>21.68</v>
      </c>
      <c r="F118">
        <v>20.99</v>
      </c>
      <c r="G118">
        <v>45.45</v>
      </c>
      <c r="H118">
        <v>19.78</v>
      </c>
    </row>
    <row r="119" spans="1:8" x14ac:dyDescent="0.3">
      <c r="D119" s="2" t="s">
        <v>19</v>
      </c>
      <c r="E119">
        <v>9.59</v>
      </c>
      <c r="F119">
        <v>29.55</v>
      </c>
      <c r="G119">
        <v>58</v>
      </c>
      <c r="H119">
        <v>46.56</v>
      </c>
    </row>
    <row r="120" spans="1:8" x14ac:dyDescent="0.3">
      <c r="D120" s="2" t="s">
        <v>19</v>
      </c>
      <c r="E120">
        <v>9.51</v>
      </c>
      <c r="F120">
        <v>32.770000000000003</v>
      </c>
      <c r="G120">
        <v>58.35</v>
      </c>
      <c r="H120">
        <v>63.99</v>
      </c>
    </row>
    <row r="121" spans="1:8" x14ac:dyDescent="0.3">
      <c r="G121">
        <v>43.42</v>
      </c>
      <c r="H121">
        <v>57.45</v>
      </c>
    </row>
    <row r="122" spans="1:8" x14ac:dyDescent="0.3">
      <c r="G122">
        <v>34.44</v>
      </c>
      <c r="H122">
        <v>63.84</v>
      </c>
    </row>
    <row r="124" spans="1:8" x14ac:dyDescent="0.3">
      <c r="A124" t="s">
        <v>37</v>
      </c>
      <c r="D124">
        <v>21.25</v>
      </c>
      <c r="E124">
        <v>27.5</v>
      </c>
      <c r="F124">
        <v>17.36</v>
      </c>
      <c r="G124">
        <v>34.28</v>
      </c>
      <c r="H124" s="2" t="s">
        <v>19</v>
      </c>
    </row>
    <row r="125" spans="1:8" x14ac:dyDescent="0.3">
      <c r="D125">
        <v>10.62</v>
      </c>
      <c r="E125">
        <v>11.53</v>
      </c>
      <c r="F125">
        <v>8.42</v>
      </c>
      <c r="G125">
        <v>35.729999999999997</v>
      </c>
      <c r="H125" s="2" t="s">
        <v>19</v>
      </c>
    </row>
    <row r="126" spans="1:8" x14ac:dyDescent="0.3">
      <c r="D126">
        <v>15.14</v>
      </c>
      <c r="E126">
        <v>11.03</v>
      </c>
      <c r="F126">
        <v>15.68</v>
      </c>
      <c r="G126">
        <v>38.86</v>
      </c>
      <c r="H126" s="2" t="s">
        <v>19</v>
      </c>
    </row>
    <row r="127" spans="1:8" x14ac:dyDescent="0.3">
      <c r="D127">
        <v>17.57</v>
      </c>
      <c r="E127">
        <v>21.66</v>
      </c>
      <c r="F127">
        <v>23.43</v>
      </c>
      <c r="G127">
        <v>15.65</v>
      </c>
      <c r="H127" s="2" t="s">
        <v>19</v>
      </c>
    </row>
    <row r="128" spans="1:8" x14ac:dyDescent="0.3">
      <c r="D128">
        <v>33.22</v>
      </c>
      <c r="E128">
        <v>38.65</v>
      </c>
      <c r="F128">
        <v>15.99</v>
      </c>
      <c r="G128">
        <v>24.12</v>
      </c>
      <c r="H128" s="2" t="s">
        <v>19</v>
      </c>
    </row>
    <row r="130" spans="1:8" x14ac:dyDescent="0.3">
      <c r="A130" t="s">
        <v>38</v>
      </c>
      <c r="D130">
        <v>51.4</v>
      </c>
      <c r="E130">
        <v>5.03</v>
      </c>
      <c r="F130">
        <v>22.75</v>
      </c>
      <c r="G130" s="2" t="s">
        <v>19</v>
      </c>
      <c r="H130" s="2" t="s">
        <v>19</v>
      </c>
    </row>
    <row r="131" spans="1:8" x14ac:dyDescent="0.3">
      <c r="D131">
        <v>30.57</v>
      </c>
      <c r="E131">
        <v>21.45</v>
      </c>
      <c r="F131">
        <v>27.62</v>
      </c>
      <c r="G131" s="2" t="s">
        <v>19</v>
      </c>
      <c r="H131" s="2" t="s">
        <v>19</v>
      </c>
    </row>
    <row r="132" spans="1:8" x14ac:dyDescent="0.3">
      <c r="D132">
        <v>44.11</v>
      </c>
      <c r="E132">
        <v>30.48</v>
      </c>
      <c r="F132">
        <v>34.86</v>
      </c>
      <c r="G132" s="2" t="s">
        <v>19</v>
      </c>
      <c r="H132" s="2" t="s">
        <v>19</v>
      </c>
    </row>
    <row r="133" spans="1:8" x14ac:dyDescent="0.3">
      <c r="D133">
        <v>25.3</v>
      </c>
      <c r="E133">
        <v>9.68</v>
      </c>
      <c r="F133">
        <v>33.33</v>
      </c>
      <c r="G133" s="2" t="s">
        <v>19</v>
      </c>
      <c r="H133" s="2" t="s">
        <v>19</v>
      </c>
    </row>
    <row r="134" spans="1:8" x14ac:dyDescent="0.3">
      <c r="D134">
        <v>19.559999999999999</v>
      </c>
      <c r="E134">
        <v>8.41</v>
      </c>
      <c r="F134">
        <v>8.93</v>
      </c>
      <c r="G134" s="2" t="s">
        <v>19</v>
      </c>
      <c r="H134" s="2" t="s">
        <v>19</v>
      </c>
    </row>
    <row r="136" spans="1:8" x14ac:dyDescent="0.3">
      <c r="A136" t="s">
        <v>39</v>
      </c>
      <c r="D136">
        <v>36.46</v>
      </c>
      <c r="E136">
        <v>10.25</v>
      </c>
      <c r="F136" s="2" t="s">
        <v>19</v>
      </c>
      <c r="G136">
        <v>35.479999999999997</v>
      </c>
      <c r="H136">
        <v>41.01</v>
      </c>
    </row>
    <row r="137" spans="1:8" x14ac:dyDescent="0.3">
      <c r="D137">
        <v>27.37</v>
      </c>
      <c r="E137">
        <v>8.2100000000000009</v>
      </c>
      <c r="F137" s="2" t="s">
        <v>19</v>
      </c>
      <c r="G137">
        <v>32.58</v>
      </c>
      <c r="H137">
        <v>59.31</v>
      </c>
    </row>
    <row r="138" spans="1:8" x14ac:dyDescent="0.3">
      <c r="D138">
        <v>23.38</v>
      </c>
      <c r="E138">
        <v>16.190000000000001</v>
      </c>
      <c r="F138" s="2" t="s">
        <v>19</v>
      </c>
      <c r="G138">
        <v>25.08</v>
      </c>
      <c r="H138">
        <v>39.909999999999997</v>
      </c>
    </row>
    <row r="139" spans="1:8" x14ac:dyDescent="0.3">
      <c r="E139">
        <v>21.41</v>
      </c>
      <c r="F139" s="2" t="s">
        <v>19</v>
      </c>
      <c r="G139">
        <v>37.57</v>
      </c>
      <c r="H139">
        <v>44.6</v>
      </c>
    </row>
    <row r="140" spans="1:8" x14ac:dyDescent="0.3">
      <c r="E140">
        <v>7.55</v>
      </c>
      <c r="F140" s="2" t="s">
        <v>19</v>
      </c>
      <c r="G140">
        <v>22.88</v>
      </c>
      <c r="H140">
        <v>63.7</v>
      </c>
    </row>
    <row r="142" spans="1:8" x14ac:dyDescent="0.3">
      <c r="A142" t="s">
        <v>40</v>
      </c>
      <c r="D142">
        <v>48.88</v>
      </c>
      <c r="E142">
        <v>23.53</v>
      </c>
      <c r="F142">
        <v>37.479999999999997</v>
      </c>
      <c r="G142" s="2" t="s">
        <v>19</v>
      </c>
      <c r="H142">
        <v>42.68</v>
      </c>
    </row>
    <row r="143" spans="1:8" x14ac:dyDescent="0.3">
      <c r="E143">
        <v>18.190000000000001</v>
      </c>
      <c r="F143">
        <v>21.44</v>
      </c>
      <c r="G143" s="2" t="s">
        <v>19</v>
      </c>
      <c r="H143">
        <v>25.88</v>
      </c>
    </row>
    <row r="144" spans="1:8" x14ac:dyDescent="0.3">
      <c r="E144">
        <v>17.82</v>
      </c>
      <c r="F144">
        <v>47.32</v>
      </c>
      <c r="G144" s="2" t="s">
        <v>19</v>
      </c>
      <c r="H144">
        <v>82.23</v>
      </c>
    </row>
    <row r="145" spans="1:8" x14ac:dyDescent="0.3">
      <c r="E145">
        <v>29.04</v>
      </c>
      <c r="F145">
        <v>47.32</v>
      </c>
      <c r="G145" s="2" t="s">
        <v>19</v>
      </c>
      <c r="H145">
        <v>48.01</v>
      </c>
    </row>
    <row r="146" spans="1:8" x14ac:dyDescent="0.3">
      <c r="E146">
        <v>25.43</v>
      </c>
      <c r="F146">
        <v>46.81</v>
      </c>
      <c r="G146" s="2" t="s">
        <v>19</v>
      </c>
      <c r="H146">
        <v>71.2</v>
      </c>
    </row>
    <row r="148" spans="1:8" x14ac:dyDescent="0.3">
      <c r="A148" t="s">
        <v>41</v>
      </c>
      <c r="D148">
        <v>63.93</v>
      </c>
      <c r="E148">
        <v>24.67</v>
      </c>
      <c r="F148">
        <v>80.260000000000005</v>
      </c>
      <c r="G148">
        <v>71.84</v>
      </c>
      <c r="H148">
        <v>23.6</v>
      </c>
    </row>
    <row r="149" spans="1:8" x14ac:dyDescent="0.3">
      <c r="D149">
        <v>53.56</v>
      </c>
      <c r="E149">
        <v>36.99</v>
      </c>
      <c r="F149">
        <v>78.349999999999994</v>
      </c>
      <c r="G149">
        <v>47.74</v>
      </c>
      <c r="H149">
        <v>33.85</v>
      </c>
    </row>
    <row r="150" spans="1:8" x14ac:dyDescent="0.3">
      <c r="D150">
        <v>51.62</v>
      </c>
      <c r="E150">
        <v>50.04</v>
      </c>
      <c r="F150">
        <v>18.34</v>
      </c>
      <c r="G150">
        <v>64</v>
      </c>
      <c r="H150">
        <v>19.489999999999998</v>
      </c>
    </row>
    <row r="151" spans="1:8" x14ac:dyDescent="0.3">
      <c r="D151">
        <v>23.06</v>
      </c>
      <c r="E151">
        <v>41.75</v>
      </c>
      <c r="H151">
        <v>22.42</v>
      </c>
    </row>
    <row r="152" spans="1:8" x14ac:dyDescent="0.3">
      <c r="D152">
        <v>72.12</v>
      </c>
      <c r="E152">
        <v>35.729999999999997</v>
      </c>
      <c r="H152">
        <v>21.01</v>
      </c>
    </row>
    <row r="154" spans="1:8" x14ac:dyDescent="0.3">
      <c r="A154" t="s">
        <v>42</v>
      </c>
      <c r="D154">
        <v>21.79</v>
      </c>
      <c r="E154">
        <v>8.6999999999999993</v>
      </c>
      <c r="F154">
        <v>31.96</v>
      </c>
      <c r="G154">
        <v>13.17</v>
      </c>
      <c r="H154">
        <v>37.86</v>
      </c>
    </row>
    <row r="155" spans="1:8" x14ac:dyDescent="0.3">
      <c r="D155">
        <v>24.89</v>
      </c>
      <c r="E155">
        <v>14.57</v>
      </c>
      <c r="F155">
        <v>38.72</v>
      </c>
      <c r="G155">
        <v>43.08</v>
      </c>
      <c r="H155">
        <v>65.959999999999994</v>
      </c>
    </row>
    <row r="156" spans="1:8" x14ac:dyDescent="0.3">
      <c r="D156">
        <v>17.78</v>
      </c>
      <c r="E156">
        <v>10.050000000000001</v>
      </c>
      <c r="F156">
        <v>37.729999999999997</v>
      </c>
      <c r="G156">
        <v>47.41</v>
      </c>
      <c r="H156">
        <v>55.05</v>
      </c>
    </row>
    <row r="157" spans="1:8" x14ac:dyDescent="0.3">
      <c r="D157">
        <v>11.32</v>
      </c>
      <c r="E157">
        <v>17.68</v>
      </c>
      <c r="F157">
        <v>24.41</v>
      </c>
      <c r="G157">
        <v>30.49</v>
      </c>
      <c r="H157">
        <v>48.71</v>
      </c>
    </row>
    <row r="158" spans="1:8" x14ac:dyDescent="0.3">
      <c r="D158">
        <v>13.65</v>
      </c>
      <c r="E158">
        <v>14.95</v>
      </c>
      <c r="F158">
        <v>39.619999999999997</v>
      </c>
      <c r="G158">
        <v>47.3</v>
      </c>
      <c r="H158">
        <v>37</v>
      </c>
    </row>
    <row r="159" spans="1:8" x14ac:dyDescent="0.3">
      <c r="H159">
        <v>48.54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5548A-DE53-5B49-BE0A-120C68D4D834}">
  <dimension ref="A1:G39"/>
  <sheetViews>
    <sheetView workbookViewId="0">
      <selection activeCell="P20" sqref="P20"/>
    </sheetView>
  </sheetViews>
  <sheetFormatPr defaultColWidth="11" defaultRowHeight="15.6" x14ac:dyDescent="0.3"/>
  <sheetData>
    <row r="1" spans="2:7" x14ac:dyDescent="0.3">
      <c r="B1" s="1" t="s">
        <v>43</v>
      </c>
      <c r="C1" s="1" t="s">
        <v>44</v>
      </c>
      <c r="D1" s="1" t="s">
        <v>45</v>
      </c>
      <c r="E1" s="1" t="s">
        <v>46</v>
      </c>
      <c r="F1" s="1" t="s">
        <v>47</v>
      </c>
      <c r="G1" s="1" t="s">
        <v>48</v>
      </c>
    </row>
    <row r="2" spans="2:7" x14ac:dyDescent="0.3">
      <c r="B2">
        <v>30.07</v>
      </c>
      <c r="C2">
        <v>25.42</v>
      </c>
      <c r="D2">
        <v>24.2</v>
      </c>
      <c r="E2">
        <v>79.760000000000005</v>
      </c>
      <c r="F2">
        <v>31.15</v>
      </c>
      <c r="G2">
        <v>14.61</v>
      </c>
    </row>
    <row r="3" spans="2:7" x14ac:dyDescent="0.3">
      <c r="B3">
        <v>41.41</v>
      </c>
      <c r="C3">
        <v>56.99</v>
      </c>
      <c r="D3">
        <v>41.3</v>
      </c>
      <c r="E3">
        <v>29.98</v>
      </c>
      <c r="F3">
        <v>75.150000000000006</v>
      </c>
      <c r="G3">
        <v>22.25</v>
      </c>
    </row>
    <row r="4" spans="2:7" x14ac:dyDescent="0.3">
      <c r="B4">
        <v>40.89</v>
      </c>
      <c r="C4">
        <v>76.53</v>
      </c>
      <c r="D4">
        <v>23.34</v>
      </c>
      <c r="E4">
        <v>33.75</v>
      </c>
      <c r="F4">
        <v>58.46</v>
      </c>
      <c r="G4">
        <v>26.44</v>
      </c>
    </row>
    <row r="5" spans="2:7" x14ac:dyDescent="0.3">
      <c r="B5">
        <v>23.4</v>
      </c>
      <c r="C5">
        <v>67.11</v>
      </c>
      <c r="D5">
        <v>31.84</v>
      </c>
      <c r="E5">
        <v>34.15</v>
      </c>
      <c r="F5">
        <v>82.11</v>
      </c>
      <c r="G5">
        <v>49.79</v>
      </c>
    </row>
    <row r="6" spans="2:7" x14ac:dyDescent="0.3">
      <c r="B6">
        <v>10.01</v>
      </c>
      <c r="C6">
        <v>70.97</v>
      </c>
      <c r="D6">
        <v>15.07</v>
      </c>
      <c r="E6">
        <v>61.27</v>
      </c>
      <c r="F6">
        <v>93.99</v>
      </c>
      <c r="G6">
        <v>36.35</v>
      </c>
    </row>
    <row r="7" spans="2:7" x14ac:dyDescent="0.3">
      <c r="B7">
        <v>31.28</v>
      </c>
      <c r="C7">
        <v>94.28</v>
      </c>
      <c r="D7">
        <v>42.48</v>
      </c>
      <c r="E7">
        <v>63.59</v>
      </c>
      <c r="F7">
        <v>31.21</v>
      </c>
      <c r="G7">
        <v>14.83</v>
      </c>
    </row>
    <row r="8" spans="2:7" x14ac:dyDescent="0.3">
      <c r="B8">
        <v>77.31</v>
      </c>
      <c r="C8">
        <v>73.430000000000007</v>
      </c>
      <c r="D8">
        <v>34.76</v>
      </c>
      <c r="E8">
        <v>25.14</v>
      </c>
      <c r="F8">
        <v>35.47</v>
      </c>
      <c r="G8">
        <v>15.03</v>
      </c>
    </row>
    <row r="9" spans="2:7" x14ac:dyDescent="0.3">
      <c r="B9">
        <v>25.87</v>
      </c>
      <c r="C9">
        <v>45</v>
      </c>
      <c r="D9">
        <v>40.270000000000003</v>
      </c>
      <c r="E9">
        <v>19.03</v>
      </c>
      <c r="F9">
        <v>21.68</v>
      </c>
      <c r="G9">
        <v>15.85</v>
      </c>
    </row>
    <row r="10" spans="2:7" x14ac:dyDescent="0.3">
      <c r="B10">
        <v>31.52</v>
      </c>
      <c r="C10">
        <v>23.39</v>
      </c>
      <c r="D10">
        <v>43.89</v>
      </c>
      <c r="E10">
        <v>31.44</v>
      </c>
      <c r="F10">
        <v>12.09</v>
      </c>
      <c r="G10">
        <v>35.08</v>
      </c>
    </row>
    <row r="11" spans="2:7" x14ac:dyDescent="0.3">
      <c r="B11">
        <v>69.03</v>
      </c>
      <c r="C11">
        <v>21.97</v>
      </c>
      <c r="D11">
        <v>28.84</v>
      </c>
      <c r="E11">
        <v>86.97</v>
      </c>
      <c r="F11">
        <v>2.94</v>
      </c>
      <c r="G11">
        <v>31.72</v>
      </c>
    </row>
    <row r="12" spans="2:7" x14ac:dyDescent="0.3">
      <c r="B12">
        <v>15.77</v>
      </c>
      <c r="C12">
        <v>40.380000000000003</v>
      </c>
      <c r="D12">
        <v>62.09</v>
      </c>
      <c r="E12">
        <v>74.77</v>
      </c>
      <c r="F12">
        <v>29.55</v>
      </c>
      <c r="G12">
        <v>33.6</v>
      </c>
    </row>
    <row r="13" spans="2:7" x14ac:dyDescent="0.3">
      <c r="B13">
        <v>36.79</v>
      </c>
      <c r="C13">
        <v>28.99</v>
      </c>
      <c r="D13">
        <v>34.409999999999997</v>
      </c>
      <c r="E13">
        <v>91.04</v>
      </c>
      <c r="F13">
        <v>26.02</v>
      </c>
      <c r="G13">
        <v>25.26</v>
      </c>
    </row>
    <row r="14" spans="2:7" x14ac:dyDescent="0.3">
      <c r="B14">
        <v>36.53</v>
      </c>
      <c r="D14">
        <v>39.56</v>
      </c>
      <c r="E14">
        <v>30.06</v>
      </c>
      <c r="F14">
        <v>34.380000000000003</v>
      </c>
      <c r="G14">
        <v>28.81</v>
      </c>
    </row>
    <row r="15" spans="2:7" x14ac:dyDescent="0.3">
      <c r="B15">
        <v>77.69</v>
      </c>
      <c r="D15">
        <v>22.78</v>
      </c>
      <c r="E15">
        <v>25.03</v>
      </c>
      <c r="F15">
        <v>11.84</v>
      </c>
      <c r="G15">
        <v>26.37</v>
      </c>
    </row>
    <row r="16" spans="2:7" x14ac:dyDescent="0.3">
      <c r="B16">
        <v>83.42</v>
      </c>
      <c r="D16">
        <v>43.63</v>
      </c>
      <c r="E16">
        <v>23.76</v>
      </c>
      <c r="F16">
        <v>23.74</v>
      </c>
      <c r="G16">
        <v>43.79</v>
      </c>
    </row>
    <row r="17" spans="1:7" x14ac:dyDescent="0.3">
      <c r="B17">
        <v>8.83</v>
      </c>
      <c r="D17">
        <v>55.07</v>
      </c>
      <c r="E17">
        <v>6.5</v>
      </c>
      <c r="F17">
        <v>55.73</v>
      </c>
      <c r="G17" s="2"/>
    </row>
    <row r="18" spans="1:7" x14ac:dyDescent="0.3">
      <c r="B18">
        <v>8.9499999999999993</v>
      </c>
      <c r="E18">
        <v>13.39</v>
      </c>
      <c r="F18">
        <v>55.18</v>
      </c>
    </row>
    <row r="19" spans="1:7" x14ac:dyDescent="0.3">
      <c r="B19">
        <v>21.75</v>
      </c>
      <c r="E19">
        <v>21.23</v>
      </c>
      <c r="F19">
        <v>40.950000000000003</v>
      </c>
    </row>
    <row r="20" spans="1:7" x14ac:dyDescent="0.3">
      <c r="B20">
        <v>41.94</v>
      </c>
      <c r="E20">
        <v>12.73</v>
      </c>
      <c r="F20">
        <v>26.86</v>
      </c>
    </row>
    <row r="21" spans="1:7" x14ac:dyDescent="0.3">
      <c r="B21">
        <v>21.68</v>
      </c>
      <c r="C21" s="2"/>
      <c r="E21">
        <v>16.63</v>
      </c>
      <c r="F21">
        <v>31.12</v>
      </c>
      <c r="G21" s="2"/>
    </row>
    <row r="22" spans="1:7" x14ac:dyDescent="0.3">
      <c r="B22">
        <v>71.62</v>
      </c>
      <c r="C22" s="2"/>
      <c r="F22">
        <v>7.41</v>
      </c>
      <c r="G22" s="2"/>
    </row>
    <row r="23" spans="1:7" x14ac:dyDescent="0.3">
      <c r="B23">
        <v>48.01</v>
      </c>
      <c r="C23" s="2"/>
      <c r="F23">
        <v>20.11</v>
      </c>
      <c r="G23" s="2"/>
    </row>
    <row r="24" spans="1:7" x14ac:dyDescent="0.3">
      <c r="B24">
        <v>22.69</v>
      </c>
      <c r="G24" s="2"/>
    </row>
    <row r="25" spans="1:7" x14ac:dyDescent="0.3">
      <c r="B25">
        <v>30.28</v>
      </c>
      <c r="G25" s="2"/>
    </row>
    <row r="26" spans="1:7" x14ac:dyDescent="0.3">
      <c r="B26">
        <v>35.18</v>
      </c>
    </row>
    <row r="27" spans="1:7" x14ac:dyDescent="0.3">
      <c r="G27" s="2"/>
    </row>
    <row r="28" spans="1:7" x14ac:dyDescent="0.3">
      <c r="G28" s="2"/>
    </row>
    <row r="29" spans="1:7" x14ac:dyDescent="0.3">
      <c r="A29" s="4" t="s">
        <v>49</v>
      </c>
      <c r="B29">
        <f>MIN(B2:B26)</f>
        <v>8.83</v>
      </c>
      <c r="C29">
        <f>MIN(C2:C13)</f>
        <v>21.97</v>
      </c>
      <c r="D29">
        <f>MIN(D2:D17)</f>
        <v>15.07</v>
      </c>
      <c r="E29">
        <f>MIN(E2:E21)</f>
        <v>6.5</v>
      </c>
      <c r="F29">
        <f>MIN(F2:F23)</f>
        <v>2.94</v>
      </c>
      <c r="G29">
        <f>MIN(G2:G16)</f>
        <v>14.61</v>
      </c>
    </row>
    <row r="30" spans="1:7" x14ac:dyDescent="0.3">
      <c r="A30" s="4" t="s">
        <v>50</v>
      </c>
      <c r="B30">
        <f>_xlfn.QUARTILE.INC(B2:B26,1)</f>
        <v>22.69</v>
      </c>
      <c r="C30">
        <f>_xlfn.QUARTILE.INC(C2:C13,1)</f>
        <v>28.0975</v>
      </c>
      <c r="D30">
        <f>_xlfn.QUARTILE.INC(D2:D17,1)</f>
        <v>27.68</v>
      </c>
      <c r="E30">
        <f>_xlfn.QUARTILE.INC(E2:E21,1)</f>
        <v>20.68</v>
      </c>
      <c r="F30">
        <f>_xlfn.QUARTILE.INC(F2:F23,1)</f>
        <v>22.195</v>
      </c>
      <c r="G30">
        <f>_xlfn.QUARTILE.INC(G2:G16,1)</f>
        <v>19.05</v>
      </c>
    </row>
    <row r="31" spans="1:7" x14ac:dyDescent="0.3">
      <c r="A31" s="4" t="s">
        <v>51</v>
      </c>
      <c r="B31">
        <f>MEDIAN(B2:B26)</f>
        <v>31.52</v>
      </c>
      <c r="C31">
        <f>MEDIAN(C2:C13)</f>
        <v>50.995000000000005</v>
      </c>
      <c r="D31">
        <f>MEDIAN(D2:D17)</f>
        <v>37.159999999999997</v>
      </c>
      <c r="E31">
        <f>MEDIAN(E2:E21)</f>
        <v>30.02</v>
      </c>
      <c r="F31">
        <f>MEDIAN(F2:F23)</f>
        <v>31.134999999999998</v>
      </c>
      <c r="G31">
        <f>MEDIAN(G2:G16)</f>
        <v>26.44</v>
      </c>
    </row>
    <row r="32" spans="1:7" x14ac:dyDescent="0.3">
      <c r="A32" s="4" t="s">
        <v>52</v>
      </c>
      <c r="B32">
        <f>_xlfn.QUARTILE.INC(B2:B26,3)</f>
        <v>41.94</v>
      </c>
      <c r="C32">
        <f>_xlfn.QUARTILE.INC(C2:C13,3)</f>
        <v>71.585000000000008</v>
      </c>
      <c r="D32">
        <f>_xlfn.QUARTILE.INC(D2:D17,3)</f>
        <v>42.767499999999998</v>
      </c>
      <c r="E32">
        <f>_xlfn.QUARTILE.INC(E2:E21,3)</f>
        <v>61.85</v>
      </c>
      <c r="F32">
        <f>_xlfn.QUARTILE.INC(F2:F23,3)</f>
        <v>51.622500000000002</v>
      </c>
      <c r="G32">
        <f>_xlfn.QUARTILE.INC(G2:G16,3)</f>
        <v>34.340000000000003</v>
      </c>
    </row>
    <row r="33" spans="1:7" x14ac:dyDescent="0.3">
      <c r="A33" s="4" t="s">
        <v>53</v>
      </c>
      <c r="B33">
        <f>MAX(B2:B26)</f>
        <v>83.42</v>
      </c>
      <c r="C33">
        <f>MAX(C2:C13)</f>
        <v>94.28</v>
      </c>
      <c r="D33">
        <f>MAX(D2:D17)</f>
        <v>62.09</v>
      </c>
      <c r="E33">
        <f>MAX(E2:E21)</f>
        <v>91.04</v>
      </c>
      <c r="F33">
        <f>MAX(F2:F23)</f>
        <v>93.99</v>
      </c>
      <c r="G33">
        <f>MAX(G2:G16)</f>
        <v>49.79</v>
      </c>
    </row>
    <row r="35" spans="1:7" x14ac:dyDescent="0.3">
      <c r="A35" s="4" t="s">
        <v>54</v>
      </c>
      <c r="B35">
        <f>AVERAGE(B2:B26)</f>
        <v>37.6768</v>
      </c>
      <c r="C35">
        <f>AVERAGE(C2:C13)</f>
        <v>52.038333333333334</v>
      </c>
      <c r="D35">
        <f>AVERAGE(D2:D17)</f>
        <v>36.470624999999998</v>
      </c>
      <c r="E35">
        <f>AVERAGE(E2:E21)</f>
        <v>39.010999999999989</v>
      </c>
      <c r="F35">
        <f>AVERAGE(F2:F23)</f>
        <v>36.688181818181818</v>
      </c>
      <c r="G35">
        <f>AVERAGE(G2:G16)</f>
        <v>27.98533333333334</v>
      </c>
    </row>
    <row r="36" spans="1:7" x14ac:dyDescent="0.3">
      <c r="A36" s="4" t="s">
        <v>55</v>
      </c>
      <c r="B36">
        <f>_xlfn.STDEV.S(B2:B26)</f>
        <v>22.106294488222137</v>
      </c>
      <c r="C36">
        <f>_xlfn.STDEV.S(C2:C13)</f>
        <v>24.498485234558451</v>
      </c>
      <c r="D36">
        <f>_xlfn.STDEV.S(D2:D17)</f>
        <v>12.239964307546005</v>
      </c>
      <c r="E36">
        <f>_xlfn.STDEV.S(E2:E21)</f>
        <v>26.711950784936001</v>
      </c>
      <c r="F36">
        <f>_xlfn.STDEV.S(F2:F23)</f>
        <v>24.170930323991943</v>
      </c>
      <c r="G36">
        <f>_xlfn.STDEV.S(G2:G16)</f>
        <v>10.704049211574519</v>
      </c>
    </row>
    <row r="37" spans="1:7" x14ac:dyDescent="0.3">
      <c r="A37" s="4" t="s">
        <v>56</v>
      </c>
      <c r="B37">
        <f>STDEV(B2:B26)/SQRT(COUNT(B2:B26))</f>
        <v>4.4212588976444271</v>
      </c>
      <c r="C37">
        <f>STDEV(C2:C13)/SQRT(COUNT(C2:C13))</f>
        <v>7.0721035224551976</v>
      </c>
      <c r="D37">
        <f>STDEV(D2:D17)/SQRT(COUNT(D2:D17))</f>
        <v>3.0599910768865013</v>
      </c>
      <c r="E37">
        <f>STDEV(E2:E21)/SQRT(COUNT(E2:E21))</f>
        <v>5.9729737766745759</v>
      </c>
      <c r="F37">
        <f>STDEV(F2:F23)/SQRT(COUNT(F2:F23))</f>
        <v>5.1532596600566292</v>
      </c>
      <c r="G37">
        <f>STDEV(G2:G16)/SQRT(COUNT(G2:G16))</f>
        <v>2.7637736222275162</v>
      </c>
    </row>
    <row r="39" spans="1:7" x14ac:dyDescent="0.3">
      <c r="A39" s="4" t="s">
        <v>57</v>
      </c>
      <c r="B39">
        <v>25</v>
      </c>
      <c r="C39">
        <v>12</v>
      </c>
      <c r="D39">
        <v>16</v>
      </c>
      <c r="E39">
        <v>20</v>
      </c>
      <c r="F39">
        <v>22</v>
      </c>
      <c r="G39">
        <v>15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36178909747E940940F7BFFCE1E4777" ma:contentTypeVersion="4" ma:contentTypeDescription="Create a new document." ma:contentTypeScope="" ma:versionID="fc8c86f9d324e547b48a6a5435b0b1fa">
  <xsd:schema xmlns:xsd="http://www.w3.org/2001/XMLSchema" xmlns:xs="http://www.w3.org/2001/XMLSchema" xmlns:p="http://schemas.microsoft.com/office/2006/metadata/properties" xmlns:ns2="cd798177-8d92-4b44-8a39-85ee0dbe9c40" targetNamespace="http://schemas.microsoft.com/office/2006/metadata/properties" ma:root="true" ma:fieldsID="4382c9bc36b1cb65773785d235efefaf" ns2:_="">
    <xsd:import namespace="cd798177-8d92-4b44-8a39-85ee0dbe9c4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d798177-8d92-4b44-8a39-85ee0dbe9c4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34A9DE5-9792-4A00-BF26-6F7044D3433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d798177-8d92-4b44-8a39-85ee0dbe9c4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225424E-F4A2-4315-BB76-4C2AF4AC0443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2F5D7062-A0DC-4753-9FE2-BE8C21C864C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All heights by image</vt:lpstr>
      <vt:lpstr>Beam (H)</vt:lpstr>
      <vt:lpstr>TM (H)</vt:lpstr>
      <vt:lpstr>SC (H)</vt:lpstr>
      <vt:lpstr>CC (H)</vt:lpstr>
      <vt:lpstr>ISV (H)</vt:lpstr>
      <vt:lpstr>ESV (H)</vt:lpstr>
      <vt:lpstr>All coverages by image</vt:lpstr>
      <vt:lpstr>Beam (C)</vt:lpstr>
      <vt:lpstr>TM (C)</vt:lpstr>
      <vt:lpstr>SC (C)</vt:lpstr>
      <vt:lpstr>CC (C)</vt:lpstr>
      <vt:lpstr>ISV (C)</vt:lpstr>
      <vt:lpstr>ESV (C)</vt:lpstr>
      <vt:lpstr>Control (H)</vt:lpstr>
      <vt:lpstr>Control (C)</vt:lpstr>
      <vt:lpstr>High Flow (H)</vt:lpstr>
      <vt:lpstr>High Flow (C)</vt:lpstr>
      <vt:lpstr>Low Flow (H)</vt:lpstr>
      <vt:lpstr>Low Flow (C)</vt:lpstr>
      <vt:lpstr>Nonlasered (H)</vt:lpstr>
      <vt:lpstr>Nonlasered (C)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shayna sosnowik</dc:creator>
  <cp:keywords/>
  <dc:description/>
  <cp:lastModifiedBy>jcarb</cp:lastModifiedBy>
  <cp:revision/>
  <dcterms:created xsi:type="dcterms:W3CDTF">2021-12-03T18:17:07Z</dcterms:created>
  <dcterms:modified xsi:type="dcterms:W3CDTF">2021-12-05T03:55:20Z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0x010100D36178909747E940940F7BFFCE1E4777</vt:lpwstr>
  </property>
</Properties>
</file>