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filterPrivacy="1" codeName="ThisWorkbook"/>
  <xr:revisionPtr revIDLastSave="0" documentId="13_ncr:1_{27E22B7B-55A8-DB48-9609-7DA7BC2FB8A7}" xr6:coauthVersionLast="47" xr6:coauthVersionMax="47" xr10:uidLastSave="{00000000-0000-0000-0000-000000000000}"/>
  <bookViews>
    <workbookView xWindow="0" yWindow="500" windowWidth="35840" windowHeight="20420" xr2:uid="{00000000-000D-0000-FFFF-FFFF00000000}"/>
  </bookViews>
  <sheets>
    <sheet name="プロジェクトのスケジュール" sheetId="11" r:id="rId1"/>
    <sheet name="詳細情報" sheetId="12" r:id="rId2"/>
    <sheet name="余力があったらやること" sheetId="13" r:id="rId3"/>
  </sheets>
  <definedNames>
    <definedName name="_xlnm.Print_Titles" localSheetId="0">プロジェクトのスケジュール!$4:$6</definedName>
    <definedName name="タスク_開始" localSheetId="0">プロジェクトのスケジュール!$F1</definedName>
    <definedName name="タスク_終了" localSheetId="0">プロジェクトのスケジュール!$G1</definedName>
    <definedName name="タスク_進捗状況" localSheetId="0">プロジェクトのスケジュール!$E1</definedName>
    <definedName name="プロジェクト_開始">プロジェクトのスケジュール!$F$3</definedName>
    <definedName name="今日" localSheetId="0">TODAY()</definedName>
    <definedName name="週_表示">プロジェクトのスケジュール!$F$4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9" i="11" l="1"/>
  <c r="I35" i="11"/>
  <c r="I33" i="11"/>
  <c r="I34" i="11"/>
  <c r="I25" i="11"/>
  <c r="I31" i="11"/>
  <c r="I17" i="11"/>
  <c r="I19" i="11"/>
  <c r="I18" i="11"/>
  <c r="I16" i="11"/>
  <c r="I88" i="11" l="1"/>
  <c r="I87" i="11"/>
  <c r="I85" i="11"/>
  <c r="I81" i="11"/>
  <c r="I80" i="11"/>
  <c r="I42" i="11"/>
  <c r="I40" i="11"/>
  <c r="I30" i="11"/>
  <c r="I29" i="11"/>
  <c r="I22" i="11"/>
  <c r="I32" i="11"/>
  <c r="I41" i="11"/>
  <c r="I77" i="11"/>
  <c r="I36" i="11"/>
  <c r="I51" i="11"/>
  <c r="I24" i="11"/>
  <c r="I26" i="11"/>
  <c r="I27" i="11"/>
  <c r="I28" i="11"/>
  <c r="I39" i="11"/>
  <c r="I23" i="11"/>
  <c r="I49" i="11"/>
  <c r="I48" i="11"/>
  <c r="I20" i="11"/>
  <c r="I45" i="11"/>
  <c r="I47" i="11"/>
  <c r="I44" i="11"/>
  <c r="I43" i="11"/>
  <c r="I38" i="11"/>
  <c r="I37" i="11"/>
  <c r="I78" i="11"/>
  <c r="I83" i="11"/>
  <c r="I82" i="11"/>
  <c r="D89" i="11"/>
  <c r="E89" i="11"/>
  <c r="I7" i="11"/>
  <c r="G10" i="11"/>
  <c r="J5" i="11"/>
  <c r="J6" i="11" s="1"/>
  <c r="I93" i="11"/>
  <c r="I89" i="11"/>
  <c r="I84" i="11"/>
  <c r="I79" i="11"/>
  <c r="I15" i="11"/>
  <c r="I13" i="11"/>
  <c r="I8" i="11"/>
  <c r="I9" i="11"/>
  <c r="F11" i="11" l="1"/>
  <c r="I10" i="11"/>
  <c r="J4" i="11"/>
  <c r="K5" i="11"/>
  <c r="G11" i="11" l="1"/>
  <c r="F14" i="11"/>
  <c r="L5" i="11"/>
  <c r="K6" i="11"/>
  <c r="I11" i="11" l="1"/>
  <c r="F12" i="11"/>
  <c r="G14" i="11"/>
  <c r="I14" i="11" s="1"/>
  <c r="M5" i="11"/>
  <c r="L6" i="11"/>
  <c r="G12" i="11" l="1"/>
  <c r="I12" i="11" s="1"/>
  <c r="N5" i="11"/>
  <c r="M6" i="11"/>
  <c r="O5" i="11" l="1"/>
  <c r="N6" i="11"/>
  <c r="P5" i="11" l="1"/>
  <c r="O6" i="11"/>
  <c r="Q5" i="11" l="1"/>
  <c r="P6" i="11"/>
  <c r="Q4" i="11" l="1"/>
  <c r="Q6" i="11"/>
  <c r="R5" i="11"/>
  <c r="R6" i="11" l="1"/>
  <c r="S5" i="11"/>
  <c r="T5" i="11" l="1"/>
  <c r="S6" i="11"/>
  <c r="T6" i="11" l="1"/>
  <c r="U5" i="11"/>
  <c r="V5" i="11" l="1"/>
  <c r="U6" i="11"/>
  <c r="W5" i="11" l="1"/>
  <c r="V6" i="11"/>
  <c r="W6" i="11" l="1"/>
  <c r="X5" i="11"/>
  <c r="X6" i="11" l="1"/>
  <c r="Y5" i="11"/>
  <c r="X4" i="11"/>
  <c r="Y6" i="11" l="1"/>
  <c r="Z5" i="11"/>
  <c r="AA5" i="11" l="1"/>
  <c r="Z6" i="11"/>
  <c r="AB5" i="11" l="1"/>
  <c r="AA6" i="11"/>
  <c r="AC5" i="11" l="1"/>
  <c r="AB6" i="11"/>
  <c r="AD5" i="11" l="1"/>
  <c r="AC6" i="11"/>
  <c r="AE5" i="11" l="1"/>
  <c r="AD6" i="11"/>
  <c r="AE6" i="11" l="1"/>
  <c r="AF5" i="11"/>
  <c r="AE4" i="11"/>
  <c r="AG5" i="11" l="1"/>
  <c r="AF6" i="11"/>
  <c r="AH5" i="11" l="1"/>
  <c r="AG6" i="11"/>
  <c r="AI5" i="11" l="1"/>
  <c r="AH6" i="11"/>
  <c r="AI6" i="11" l="1"/>
  <c r="AJ5" i="11"/>
  <c r="AK5" i="11" l="1"/>
  <c r="AJ6" i="11"/>
  <c r="AK6" i="11" l="1"/>
  <c r="AL5" i="11"/>
  <c r="AL6" i="11" l="1"/>
  <c r="AM5" i="11"/>
  <c r="AL4" i="11"/>
  <c r="AN5" i="11" l="1"/>
  <c r="AM6" i="11"/>
  <c r="AO5" i="11" l="1"/>
  <c r="AN6" i="11"/>
  <c r="AO6" i="11" l="1"/>
  <c r="AP5" i="11"/>
  <c r="AQ5" i="11" l="1"/>
  <c r="AP6" i="11"/>
  <c r="AR5" i="11" l="1"/>
  <c r="AQ6" i="11"/>
  <c r="AR6" i="11" l="1"/>
  <c r="AS5" i="11"/>
  <c r="AT5" i="11" l="1"/>
  <c r="AS4" i="11"/>
  <c r="AS6" i="11"/>
  <c r="AT6" i="11" l="1"/>
  <c r="AU5" i="11"/>
  <c r="AU6" i="11" l="1"/>
  <c r="AV5" i="11"/>
  <c r="AV6" i="11" l="1"/>
  <c r="AW5" i="11"/>
  <c r="AW6" i="11" l="1"/>
  <c r="AX5" i="11"/>
  <c r="AY5" i="11" l="1"/>
  <c r="AX6" i="11"/>
  <c r="AZ5" i="11" l="1"/>
  <c r="AY6" i="11"/>
  <c r="AZ6" i="11" l="1"/>
  <c r="BA5" i="11"/>
  <c r="AZ4" i="11"/>
  <c r="BA6" i="11" l="1"/>
  <c r="BB5" i="11"/>
  <c r="BC5" i="11" l="1"/>
  <c r="BB6" i="11"/>
  <c r="BD5" i="11" l="1"/>
  <c r="BC6" i="11"/>
  <c r="BD6" i="11" l="1"/>
  <c r="BE5" i="11"/>
  <c r="BE6" i="11" l="1"/>
  <c r="BF5" i="11"/>
  <c r="BF6" i="11" l="1"/>
  <c r="BG5" i="11"/>
  <c r="BG6" i="11" l="1"/>
  <c r="BH5" i="11"/>
  <c r="BG4" i="11"/>
  <c r="BI5" i="11" l="1"/>
  <c r="BH6" i="11"/>
  <c r="BI6" i="11" l="1"/>
  <c r="BJ5" i="11"/>
  <c r="BJ6" i="11" l="1"/>
  <c r="BK5" i="11"/>
  <c r="BK6" i="11" l="1"/>
  <c r="BL5" i="11"/>
  <c r="BM5" i="11" l="1"/>
  <c r="BM6" i="11" s="1"/>
  <c r="BL6" i="11"/>
</calcChain>
</file>

<file path=xl/sharedStrings.xml><?xml version="1.0" encoding="utf-8"?>
<sst xmlns="http://schemas.openxmlformats.org/spreadsheetml/2006/main" count="237" uniqueCount="128">
  <si>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</si>
  <si>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</si>
  <si>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</si>
  <si>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</si>
  <si>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</si>
  <si>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 xml:space="preserve">この行は削除しないでください。この行は、プロジェクトのスケジュール内にある現在の日付を強調表示するために使用されている数式を保持するために非表示になっています。 </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</si>
  <si>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</si>
  <si>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</si>
  <si>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タスク</t>
  </si>
  <si>
    <t>この行の上に新しい行を挿入する</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</si>
  <si>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</si>
  <si>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</si>
  <si>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</si>
  <si>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</si>
  <si>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</si>
  <si>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</si>
  <si>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</si>
  <si>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</si>
  <si>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</si>
  <si>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</si>
  <si>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TimeSheet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</si>
  <si>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</si>
  <si>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</si>
  <si>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</si>
  <si>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</si>
  <si>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</si>
  <si>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</si>
  <si>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</si>
  <si>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</si>
  <si>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</si>
  <si>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スケジュール作成</t>
    <rPh sb="6" eb="8">
      <t>サクセイ</t>
    </rPh>
    <phoneticPr fontId="37"/>
  </si>
  <si>
    <t>設計・コーディング・デバッグ</t>
    <phoneticPr fontId="37"/>
  </si>
  <si>
    <t>累計作業時間</t>
    <rPh sb="0" eb="2">
      <t>ルイケイ</t>
    </rPh>
    <rPh sb="2" eb="6">
      <t>サギョウジカン</t>
    </rPh>
    <phoneticPr fontId="37"/>
  </si>
  <si>
    <t>タスクの書きだし</t>
    <rPh sb="4" eb="5">
      <t>カ</t>
    </rPh>
    <phoneticPr fontId="37"/>
  </si>
  <si>
    <t>プロジェクトの終了予定:</t>
    <rPh sb="7" eb="9">
      <t>シュウリョウ</t>
    </rPh>
    <rPh sb="9" eb="11">
      <t>ヨテイ</t>
    </rPh>
    <phoneticPr fontId="37"/>
  </si>
  <si>
    <t>ゲーム内容をパワポにまとめ</t>
    <rPh sb="3" eb="5">
      <t>ナイヨウ</t>
    </rPh>
    <phoneticPr fontId="37"/>
  </si>
  <si>
    <t>日, 2021/9/30</t>
    <rPh sb="0" eb="1">
      <t>ニチ</t>
    </rPh>
    <phoneticPr fontId="37"/>
  </si>
  <si>
    <t>企画・計画</t>
    <rPh sb="0" eb="2">
      <t>キカク</t>
    </rPh>
    <rPh sb="3" eb="5">
      <t xml:space="preserve">ケイカク </t>
    </rPh>
    <phoneticPr fontId="37"/>
  </si>
  <si>
    <t>リリース</t>
    <phoneticPr fontId="37"/>
  </si>
  <si>
    <t>入力</t>
    <rPh sb="0" eb="2">
      <t xml:space="preserve">ニュウリョク </t>
    </rPh>
    <phoneticPr fontId="37"/>
  </si>
  <si>
    <t>スワイプ</t>
    <phoneticPr fontId="37"/>
  </si>
  <si>
    <t>制限時間</t>
    <rPh sb="0" eb="4">
      <t xml:space="preserve">セイゲンジカｎ </t>
    </rPh>
    <phoneticPr fontId="37"/>
  </si>
  <si>
    <t>60秒計測</t>
    <rPh sb="2" eb="3">
      <t xml:space="preserve">ビョウ </t>
    </rPh>
    <rPh sb="3" eb="5">
      <t xml:space="preserve">ケイソク </t>
    </rPh>
    <phoneticPr fontId="37"/>
  </si>
  <si>
    <t>得点</t>
    <rPh sb="0" eb="2">
      <t xml:space="preserve">トクテｎ </t>
    </rPh>
    <phoneticPr fontId="37"/>
  </si>
  <si>
    <t>ポーズボタン（3平行棒ボタン）</t>
    <rPh sb="8" eb="11">
      <t xml:space="preserve">ヘイコウボウ </t>
    </rPh>
    <phoneticPr fontId="37"/>
  </si>
  <si>
    <t>メインゲーム画面</t>
    <phoneticPr fontId="37"/>
  </si>
  <si>
    <t>やめるボタン</t>
    <phoneticPr fontId="37"/>
  </si>
  <si>
    <t>もどるボタン</t>
    <phoneticPr fontId="37"/>
  </si>
  <si>
    <t>タップしてポーズダイアログ表示</t>
    <rPh sb="13" eb="15">
      <t xml:space="preserve">ヒョウジ </t>
    </rPh>
    <phoneticPr fontId="37"/>
  </si>
  <si>
    <t>敵手裏剣</t>
    <rPh sb="0" eb="4">
      <t xml:space="preserve">テキシュリケｎ </t>
    </rPh>
    <phoneticPr fontId="37"/>
  </si>
  <si>
    <t>手裏剣の数が0になった場合に元の数字ぶん得点</t>
    <rPh sb="0" eb="3">
      <t>シュリ</t>
    </rPh>
    <rPh sb="4" eb="5">
      <t xml:space="preserve">カズ </t>
    </rPh>
    <rPh sb="14" eb="15">
      <t xml:space="preserve">モト </t>
    </rPh>
    <rPh sb="16" eb="18">
      <t xml:space="preserve">スウジ </t>
    </rPh>
    <rPh sb="20" eb="22">
      <t xml:space="preserve">トクテｎ </t>
    </rPh>
    <phoneticPr fontId="37"/>
  </si>
  <si>
    <t>手裏剣が一定間隔で自動生成される</t>
    <rPh sb="0" eb="1">
      <t>シュリｋ</t>
    </rPh>
    <rPh sb="4" eb="8">
      <t>イッテイカンカク</t>
    </rPh>
    <rPh sb="9" eb="13">
      <t>ジドウセイセイ</t>
    </rPh>
    <phoneticPr fontId="37"/>
  </si>
  <si>
    <t>手裏剣が画面下ランダム方向に飛んでいく</t>
    <rPh sb="0" eb="1">
      <t>シュリｋ</t>
    </rPh>
    <rPh sb="4" eb="7">
      <t xml:space="preserve">ガメンシタ </t>
    </rPh>
    <rPh sb="11" eb="13">
      <t xml:space="preserve">ホウコウ </t>
    </rPh>
    <rPh sb="14" eb="15">
      <t xml:space="preserve">トンデイク </t>
    </rPh>
    <phoneticPr fontId="37"/>
  </si>
  <si>
    <t>リザルト画面</t>
    <rPh sb="4" eb="6">
      <t xml:space="preserve">ガメｎ </t>
    </rPh>
    <phoneticPr fontId="37"/>
  </si>
  <si>
    <t>「てんすう！」テキストボックス表示</t>
    <rPh sb="15" eb="17">
      <t xml:space="preserve">ヒョウジ オウカ モドル </t>
    </rPh>
    <phoneticPr fontId="37"/>
  </si>
  <si>
    <t>得点アイコンを真ん中上に移動</t>
    <rPh sb="0" eb="1">
      <t xml:space="preserve">トクテｎ </t>
    </rPh>
    <rPh sb="7" eb="8">
      <t xml:space="preserve">マンナカ </t>
    </rPh>
    <rPh sb="10" eb="11">
      <t xml:space="preserve">ウエ </t>
    </rPh>
    <rPh sb="12" eb="14">
      <t xml:space="preserve">イドウ オウカ モドル </t>
    </rPh>
    <phoneticPr fontId="37"/>
  </si>
  <si>
    <t>得点の良し悪しによって5段階で評価</t>
    <rPh sb="0" eb="1">
      <t xml:space="preserve">トクテｎ </t>
    </rPh>
    <rPh sb="3" eb="4">
      <t xml:space="preserve">ヨシアシ </t>
    </rPh>
    <rPh sb="15" eb="17">
      <t xml:space="preserve">ヒョウカ </t>
    </rPh>
    <phoneticPr fontId="37"/>
  </si>
  <si>
    <t>「1ばん」テキストを表示</t>
    <rPh sb="10" eb="12">
      <t xml:space="preserve">ヒョウジ </t>
    </rPh>
    <phoneticPr fontId="37"/>
  </si>
  <si>
    <t>「2ばん」テキストを表示</t>
    <rPh sb="10" eb="12">
      <t xml:space="preserve">ヒョウジ </t>
    </rPh>
    <phoneticPr fontId="37"/>
  </si>
  <si>
    <t>「3ばん」テキストを表示</t>
    <rPh sb="10" eb="12">
      <t xml:space="preserve">ヒョウジ </t>
    </rPh>
    <phoneticPr fontId="37"/>
  </si>
  <si>
    <t>「やめる」テキストを表示</t>
    <rPh sb="10" eb="12">
      <t xml:space="preserve">ヒョウジ </t>
    </rPh>
    <phoneticPr fontId="37"/>
  </si>
  <si>
    <t>やめるボタンを押下するとやめるダイアログ表示</t>
    <rPh sb="7" eb="9">
      <t xml:space="preserve">オウカ </t>
    </rPh>
    <rPh sb="20" eb="22">
      <t xml:space="preserve">ヒョウジ </t>
    </rPh>
    <phoneticPr fontId="37"/>
  </si>
  <si>
    <t>「ほんとうにやめる？」と聞いてはい/いいえで選択</t>
    <rPh sb="12" eb="13">
      <t xml:space="preserve">キイテ </t>
    </rPh>
    <rPh sb="22" eb="24">
      <t xml:space="preserve">センタク </t>
    </rPh>
    <phoneticPr fontId="37"/>
  </si>
  <si>
    <t>もどるボタン押下でメインゲーム画面に戻る</t>
    <rPh sb="6" eb="8">
      <t xml:space="preserve">オウカ </t>
    </rPh>
    <rPh sb="18" eb="19">
      <t xml:space="preserve">モドル </t>
    </rPh>
    <phoneticPr fontId="37"/>
  </si>
  <si>
    <t>評価アイコン（手裏剣マーク）</t>
    <rPh sb="0" eb="2">
      <t xml:space="preserve">ヒョウカ </t>
    </rPh>
    <rPh sb="7" eb="10">
      <t xml:space="preserve">シュリケｎ </t>
    </rPh>
    <phoneticPr fontId="37"/>
  </si>
  <si>
    <t>やめるダイアログ（※1）</t>
    <phoneticPr fontId="37"/>
  </si>
  <si>
    <t>やめるボタン押下でやめるダイアログ（上記※1と同じ）を表示</t>
    <rPh sb="6" eb="8">
      <t xml:space="preserve">オウカ </t>
    </rPh>
    <rPh sb="18" eb="20">
      <t xml:space="preserve">ジョウキ </t>
    </rPh>
    <rPh sb="23" eb="24">
      <t xml:space="preserve">オナジ </t>
    </rPh>
    <rPh sb="27" eb="29">
      <t xml:space="preserve">ヒョウジ </t>
    </rPh>
    <phoneticPr fontId="37"/>
  </si>
  <si>
    <t>「もう１かい！」テキストを表示</t>
    <rPh sb="13" eb="15">
      <t xml:space="preserve">ヒョウジ </t>
    </rPh>
    <phoneticPr fontId="37"/>
  </si>
  <si>
    <t>もう１かい！ボタン</t>
    <phoneticPr fontId="37"/>
  </si>
  <si>
    <t>もう１かい！ボタン押下でプレーがもう一回できる</t>
    <rPh sb="9" eb="11">
      <t xml:space="preserve">オウカ </t>
    </rPh>
    <phoneticPr fontId="37"/>
  </si>
  <si>
    <t>60秒経過した場合に「おわり！」と表示</t>
    <rPh sb="2" eb="3">
      <t xml:space="preserve">ビョウ </t>
    </rPh>
    <rPh sb="3" eb="5">
      <t xml:space="preserve">ケイカ </t>
    </rPh>
    <rPh sb="7" eb="9">
      <t xml:space="preserve">バアイニ </t>
    </rPh>
    <rPh sb="17" eb="19">
      <t xml:space="preserve">ヒョウジ </t>
    </rPh>
    <phoneticPr fontId="37"/>
  </si>
  <si>
    <t>ゲームスタート時</t>
    <rPh sb="0" eb="2">
      <t xml:space="preserve">ゲームスタートジ </t>
    </rPh>
    <phoneticPr fontId="37"/>
  </si>
  <si>
    <t>「3,2,1はじめ！」でゲームが開始</t>
    <phoneticPr fontId="37"/>
  </si>
  <si>
    <t>手裏剣の数字が0になったら破壊される</t>
    <rPh sb="0" eb="3">
      <t xml:space="preserve">シュリケンノスウジ </t>
    </rPh>
    <rPh sb="13" eb="15">
      <t xml:space="preserve">ハカイサレル </t>
    </rPh>
    <phoneticPr fontId="37"/>
  </si>
  <si>
    <t>手裏剣の数字が負の数になったら破壊できなくなる</t>
    <rPh sb="0" eb="3">
      <t xml:space="preserve">シュリケンノスウジ </t>
    </rPh>
    <rPh sb="7" eb="8">
      <t xml:space="preserve">フノカウ </t>
    </rPh>
    <rPh sb="9" eb="10">
      <t xml:space="preserve">カズ </t>
    </rPh>
    <rPh sb="15" eb="17">
      <t>ハカイデキナク</t>
    </rPh>
    <phoneticPr fontId="37"/>
  </si>
  <si>
    <t>リザルト画面を表示</t>
    <rPh sb="0" eb="2">
      <t>リザルトグ</t>
    </rPh>
    <rPh sb="4" eb="6">
      <t>ガメン</t>
    </rPh>
    <rPh sb="7" eb="9">
      <t xml:space="preserve">ヒョウジ </t>
    </rPh>
    <phoneticPr fontId="37"/>
  </si>
  <si>
    <t>「きろく！」巻物画像表示</t>
    <rPh sb="0" eb="2">
      <t xml:space="preserve">キロク </t>
    </rPh>
    <phoneticPr fontId="37"/>
  </si>
  <si>
    <t>「きろく！」テキスト表示</t>
    <rPh sb="10" eb="12">
      <t xml:space="preserve">ヒョウジ オウカ モドル </t>
    </rPh>
    <phoneticPr fontId="37"/>
  </si>
  <si>
    <t>これまでの記録の中で1ばんの点数テキストを表示</t>
    <rPh sb="5" eb="7">
      <t xml:space="preserve">キロク </t>
    </rPh>
    <rPh sb="8" eb="9">
      <t xml:space="preserve">ナカデ </t>
    </rPh>
    <rPh sb="14" eb="16">
      <t xml:space="preserve">テンスウ </t>
    </rPh>
    <rPh sb="21" eb="23">
      <t xml:space="preserve">ヒョウジ </t>
    </rPh>
    <phoneticPr fontId="37"/>
  </si>
  <si>
    <t>これまでの記録の中で2ばんの点数テキストを表示</t>
    <rPh sb="4" eb="6">
      <t xml:space="preserve">テンスウ </t>
    </rPh>
    <rPh sb="11" eb="13">
      <t xml:space="preserve">ヒョウジ </t>
    </rPh>
    <phoneticPr fontId="37"/>
  </si>
  <si>
    <t>これまでの記録の中で3ばんの点数テキストを表示</t>
    <rPh sb="4" eb="6">
      <t xml:space="preserve">テンスウ </t>
    </rPh>
    <rPh sb="11" eb="13">
      <t xml:space="preserve">ヒョウジ </t>
    </rPh>
    <phoneticPr fontId="37"/>
  </si>
  <si>
    <t>今回の点数が1~3ばんの点数でない場合：</t>
    <rPh sb="0" eb="2">
      <t xml:space="preserve">コンカイ </t>
    </rPh>
    <rPh sb="3" eb="5">
      <t xml:space="preserve">テンスウガ </t>
    </rPh>
    <rPh sb="9" eb="11">
      <t xml:space="preserve">ヒョウジ </t>
    </rPh>
    <phoneticPr fontId="37"/>
  </si>
  <si>
    <t>①「こんかい」テキストを表示</t>
    <rPh sb="12" eb="14">
      <t xml:space="preserve">ヒョウジ </t>
    </rPh>
    <phoneticPr fontId="37"/>
  </si>
  <si>
    <t>今回の点数が1~3ばんの点数である場合：</t>
    <rPh sb="0" eb="2">
      <t xml:space="preserve">コンカイ </t>
    </rPh>
    <rPh sb="3" eb="5">
      <t xml:space="preserve">テンスウガ </t>
    </rPh>
    <rPh sb="9" eb="11">
      <t xml:space="preserve">ヒョウジ </t>
    </rPh>
    <rPh sb="17" eb="19">
      <t xml:space="preserve">バアイ </t>
    </rPh>
    <phoneticPr fontId="37"/>
  </si>
  <si>
    <t>①その順番を黄色で塗る</t>
    <rPh sb="3" eb="5">
      <t xml:space="preserve">ジュンバン </t>
    </rPh>
    <rPh sb="6" eb="8">
      <t xml:space="preserve">キイロ </t>
    </rPh>
    <rPh sb="9" eb="10">
      <t xml:space="preserve">ヌル </t>
    </rPh>
    <phoneticPr fontId="37"/>
  </si>
  <si>
    <t>②その点数を強調する</t>
    <rPh sb="3" eb="5">
      <t xml:space="preserve">テンスウ </t>
    </rPh>
    <rPh sb="6" eb="8">
      <t xml:space="preserve">キョウチョウ </t>
    </rPh>
    <phoneticPr fontId="37"/>
  </si>
  <si>
    <t>Androidアプリのリリース向けビルド</t>
    <phoneticPr fontId="37"/>
  </si>
  <si>
    <t>デベロッパーアカウントの登録</t>
    <phoneticPr fontId="37"/>
  </si>
  <si>
    <t>プロモーションビデオ</t>
    <phoneticPr fontId="37"/>
  </si>
  <si>
    <t>ストアに掲載するアプリの説明文</t>
    <rPh sb="4" eb="6">
      <t xml:space="preserve">ケイサイスル </t>
    </rPh>
    <rPh sb="12" eb="15">
      <t xml:space="preserve">セツメイブｎ </t>
    </rPh>
    <phoneticPr fontId="37"/>
  </si>
  <si>
    <t>Playストアに載せるゲームアイコン</t>
    <rPh sb="8" eb="9">
      <t xml:space="preserve">ノセル </t>
    </rPh>
    <phoneticPr fontId="37"/>
  </si>
  <si>
    <t>UnityのPlayer Settingsで必要な情報を登録</t>
    <phoneticPr fontId="37"/>
  </si>
  <si>
    <t>自身の電子署名付証明書</t>
    <phoneticPr fontId="37"/>
  </si>
  <si>
    <t>ファイルアップロード</t>
    <phoneticPr fontId="37"/>
  </si>
  <si>
    <t>①プロモーションビデオ公開</t>
    <rPh sb="11" eb="13">
      <t xml:space="preserve">コウカイ </t>
    </rPh>
    <phoneticPr fontId="37"/>
  </si>
  <si>
    <t>②SNS拡散</t>
    <rPh sb="4" eb="6">
      <t xml:space="preserve">カクサｎ </t>
    </rPh>
    <phoneticPr fontId="37"/>
  </si>
  <si>
    <t>ポーズダイアログ</t>
    <phoneticPr fontId="37"/>
  </si>
  <si>
    <t>Git関係設定</t>
    <rPh sb="3" eb="5">
      <t xml:space="preserve">カンケイ </t>
    </rPh>
    <rPh sb="5" eb="7">
      <t xml:space="preserve">セッテイ </t>
    </rPh>
    <phoneticPr fontId="37"/>
  </si>
  <si>
    <t>Git学習</t>
    <rPh sb="3" eb="5">
      <t xml:space="preserve">ガクシュウ </t>
    </rPh>
    <phoneticPr fontId="37"/>
  </si>
  <si>
    <t>復習</t>
    <rPh sb="0" eb="2">
      <t xml:space="preserve">フクシュウ </t>
    </rPh>
    <phoneticPr fontId="37"/>
  </si>
  <si>
    <t>全体進捗</t>
    <rPh sb="0" eb="2">
      <t>ゼンタイ</t>
    </rPh>
    <rPh sb="2" eb="4">
      <t>シンチョク</t>
    </rPh>
    <phoneticPr fontId="37"/>
  </si>
  <si>
    <t>合計作業時間</t>
    <rPh sb="2" eb="4">
      <t>サギョウ</t>
    </rPh>
    <rPh sb="4" eb="6">
      <t>ジカン</t>
    </rPh>
    <phoneticPr fontId="37"/>
  </si>
  <si>
    <t>1週間前全体進捗</t>
    <rPh sb="1" eb="4">
      <t xml:space="preserve">シュウカンマエ </t>
    </rPh>
    <rPh sb="4" eb="6">
      <t>ゼンタイ</t>
    </rPh>
    <rPh sb="6" eb="8">
      <t>シンチョク</t>
    </rPh>
    <phoneticPr fontId="37"/>
  </si>
  <si>
    <t>1週間進捗率</t>
    <rPh sb="3" eb="6">
      <t xml:space="preserve">シンチョクリツ </t>
    </rPh>
    <phoneticPr fontId="37"/>
  </si>
  <si>
    <t>目標進捗スピード</t>
    <rPh sb="0" eb="2">
      <t xml:space="preserve">モクヒョウ </t>
    </rPh>
    <rPh sb="2" eb="4">
      <t xml:space="preserve">シンチョク </t>
    </rPh>
    <phoneticPr fontId="37"/>
  </si>
  <si>
    <t>残り週</t>
    <rPh sb="0" eb="1">
      <t xml:space="preserve">ノコリ </t>
    </rPh>
    <rPh sb="2" eb="3">
      <t xml:space="preserve">シュウ </t>
    </rPh>
    <phoneticPr fontId="37"/>
  </si>
  <si>
    <t>Office関係設定</t>
    <rPh sb="6" eb="8">
      <t xml:space="preserve">カンケイ </t>
    </rPh>
    <rPh sb="8" eb="10">
      <t xml:space="preserve">セッテイ </t>
    </rPh>
    <phoneticPr fontId="37"/>
  </si>
  <si>
    <t>スロー数字手裏剣</t>
    <rPh sb="5" eb="8">
      <t xml:space="preserve">シュリケｎ </t>
    </rPh>
    <phoneticPr fontId="37"/>
  </si>
  <si>
    <t>自分手裏剣</t>
    <rPh sb="0" eb="2">
      <t xml:space="preserve">ジブｎ </t>
    </rPh>
    <rPh sb="2" eb="5">
      <t xml:space="preserve">テキシュリケｎ </t>
    </rPh>
    <phoneticPr fontId="37"/>
  </si>
  <si>
    <t>スワイプした方向に手裏剣を投げる</t>
    <rPh sb="6" eb="8">
      <t xml:space="preserve">ホウコウ </t>
    </rPh>
    <rPh sb="9" eb="12">
      <t xml:space="preserve">シュリケｎ </t>
    </rPh>
    <rPh sb="13" eb="14">
      <t xml:space="preserve">ナゲル </t>
    </rPh>
    <phoneticPr fontId="37"/>
  </si>
  <si>
    <t>ロングタップした場合：</t>
    <phoneticPr fontId="37"/>
  </si>
  <si>
    <t>ロングタップ（1秒くらい以上？長押しタップ）</t>
    <rPh sb="12" eb="14">
      <t xml:space="preserve">イジョウ </t>
    </rPh>
    <rPh sb="15" eb="17">
      <t xml:space="preserve">ナガオシ </t>
    </rPh>
    <phoneticPr fontId="37"/>
  </si>
  <si>
    <t>①手裏剣をドラッグする。</t>
    <rPh sb="1" eb="4">
      <t xml:space="preserve">シュリケｎ </t>
    </rPh>
    <phoneticPr fontId="37"/>
  </si>
  <si>
    <t>アクション項目</t>
    <rPh sb="5" eb="7">
      <t xml:space="preserve">コウモク </t>
    </rPh>
    <phoneticPr fontId="37"/>
  </si>
  <si>
    <t>MyAreaInfoのSetWidthとSetHeightの引数をゲームオブジェクト名にして、ゲームオブジェクトの幅と高さを使う汎用クラスにして、再利用できるようにする。</t>
    <phoneticPr fontId="37"/>
  </si>
  <si>
    <t>②手裏剣からタッチを離した場合に手裏剣を離した場所に置く</t>
    <rPh sb="1" eb="4">
      <t xml:space="preserve">シュリケｎ </t>
    </rPh>
    <rPh sb="10" eb="11">
      <t xml:space="preserve">ハナシタ </t>
    </rPh>
    <rPh sb="13" eb="15">
      <t xml:space="preserve">バアイ </t>
    </rPh>
    <phoneticPr fontId="37"/>
  </si>
  <si>
    <t>1日平均作業時間</t>
    <rPh sb="2" eb="4">
      <t xml:space="preserve">ヘイキｎ </t>
    </rPh>
    <rPh sb="4" eb="8">
      <t xml:space="preserve">サギョウジカｎ </t>
    </rPh>
    <phoneticPr fontId="37"/>
  </si>
  <si>
    <t>タスク詳細記入</t>
    <rPh sb="3" eb="5">
      <t xml:space="preserve">ショウサイ </t>
    </rPh>
    <rPh sb="5" eb="7">
      <t xml:space="preserve">キニュウ </t>
    </rPh>
    <phoneticPr fontId="37"/>
  </si>
  <si>
    <t>制作反省</t>
    <rPh sb="0" eb="1">
      <t xml:space="preserve">セイサク </t>
    </rPh>
    <rPh sb="2" eb="4">
      <t xml:space="preserve">ハンセイ </t>
    </rPh>
    <phoneticPr fontId="37"/>
  </si>
  <si>
    <t>自分手裏剣が敵手裏剣に当たった場合に敵手裏剣の数字を1減らす</t>
    <rPh sb="0" eb="1">
      <t xml:space="preserve">テキ </t>
    </rPh>
    <phoneticPr fontId="37"/>
  </si>
  <si>
    <t>No.</t>
    <phoneticPr fontId="37"/>
  </si>
  <si>
    <t>13%(8タスク)</t>
    <phoneticPr fontId="37"/>
  </si>
  <si>
    <r>
      <rPr>
        <sz val="11"/>
        <color rgb="FFFF0000"/>
        <rFont val="Meiryo UI"/>
        <family val="2"/>
        <charset val="128"/>
      </rPr>
      <t>6</t>
    </r>
    <r>
      <rPr>
        <sz val="11"/>
        <rFont val="Meiryo UI"/>
        <family val="2"/>
        <charset val="128"/>
      </rPr>
      <t>週</t>
    </r>
    <rPh sb="1" eb="2">
      <t xml:space="preserve">シュウ </t>
    </rPh>
    <phoneticPr fontId="37"/>
  </si>
  <si>
    <t>1日作業時間</t>
    <rPh sb="2" eb="6">
      <t xml:space="preserve">サギョウジカｎ </t>
    </rPh>
    <phoneticPr fontId="37"/>
  </si>
  <si>
    <t>ω</t>
    <phoneticPr fontId="37"/>
  </si>
  <si>
    <t>予想作業時間</t>
    <rPh sb="0" eb="2">
      <t xml:space="preserve">ヨソウ </t>
    </rPh>
    <rPh sb="2" eb="6">
      <t>サギョウジカン</t>
    </rPh>
    <phoneticPr fontId="37"/>
  </si>
  <si>
    <t>ガントチャートの修正</t>
    <rPh sb="8" eb="10">
      <t>シュウセイ</t>
    </rPh>
    <phoneticPr fontId="37"/>
  </si>
  <si>
    <t>合計予想作業時間</t>
    <rPh sb="2" eb="4">
      <t xml:space="preserve">ヨソウ </t>
    </rPh>
    <rPh sb="4" eb="6">
      <t>サギョウ</t>
    </rPh>
    <rPh sb="6" eb="8">
      <t>ジカン</t>
    </rPh>
    <phoneticPr fontId="3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</si>
</sst>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m/d/yyyy"/>
    <numFmt numFmtId="180" formatCode="dd\-mmm\-yyyy;@"/>
    <numFmt numFmtId="181" formatCode="d"/>
  </numFmts>
  <fonts count="40"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b/>
      <sz val="20"/>
      <color theme="4" tint="-0.249977111117893"/>
      <name val="Meiryo UI"/>
      <family val="2"/>
      <charset val="128"/>
    </font>
    <font>
      <sz val="10"/>
      <name val="Meiryo UI"/>
      <family val="2"/>
      <charset val="128"/>
    </font>
    <font>
      <b/>
      <sz val="11"/>
      <color theme="1" tint="0.499984740745262"/>
      <name val="Meiryo UI"/>
      <family val="2"/>
      <charset val="128"/>
    </font>
    <font>
      <sz val="10"/>
      <color theme="1" tint="0.499984740745262"/>
      <name val="Meiryo UI"/>
      <family val="2"/>
      <charset val="128"/>
    </font>
    <font>
      <sz val="9"/>
      <name val="Meiryo UI"/>
      <family val="2"/>
      <charset val="128"/>
    </font>
    <font>
      <b/>
      <sz val="9"/>
      <color theme="0"/>
      <name val="Meiryo UI"/>
      <family val="2"/>
      <charset val="128"/>
    </font>
    <font>
      <sz val="8"/>
      <color theme="0"/>
      <name val="Meiryo UI"/>
      <family val="2"/>
      <charset val="128"/>
    </font>
    <font>
      <sz val="11"/>
      <name val="Meiryo UI"/>
      <family val="2"/>
      <charset val="128"/>
    </font>
    <font>
      <i/>
      <sz val="9"/>
      <color theme="1"/>
      <name val="Meiryo UI"/>
      <family val="2"/>
      <charset val="128"/>
    </font>
    <font>
      <sz val="10"/>
      <name val="Meiryo UI"/>
      <family val="3"/>
      <charset val="128"/>
    </font>
    <font>
      <b/>
      <sz val="12"/>
      <color theme="1" tint="0.34998626667073579"/>
      <name val="Meiryo UI"/>
      <family val="3"/>
      <charset val="128"/>
    </font>
    <font>
      <b/>
      <sz val="10"/>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6"/>
      <name val="Meiryo UI"/>
      <family val="2"/>
      <charset val="128"/>
    </font>
    <font>
      <sz val="9"/>
      <color theme="1"/>
      <name val="Meiryo UI"/>
      <family val="3"/>
      <charset val="128"/>
    </font>
    <font>
      <u/>
      <sz val="11"/>
      <color theme="1"/>
      <name val="Meiryo UI"/>
      <family val="2"/>
      <charset val="128"/>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048"/>
        <bgColor indexed="64"/>
      </patternFill>
    </fill>
    <fill>
      <patternFill patternType="solid">
        <fgColor theme="0"/>
        <bgColor indexed="64"/>
      </patternFill>
    </fill>
    <fill>
      <patternFill patternType="solid">
        <fgColor rgb="FFE4DFEC"/>
        <bgColor indexed="64"/>
      </patternFill>
    </fill>
  </fills>
  <borders count="2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
      <left style="thin">
        <color indexed="64"/>
      </left>
      <right style="thin">
        <color indexed="64"/>
      </right>
      <top/>
      <bottom style="thin">
        <color indexed="6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2" borderId="0" applyNumberFormat="0" applyBorder="0" applyAlignment="0" applyProtection="0"/>
    <xf numFmtId="0" fontId="4" fillId="13" borderId="0" applyNumberFormat="0" applyBorder="0" applyAlignment="0" applyProtection="0"/>
    <xf numFmtId="0" fontId="17" fillId="14" borderId="0" applyNumberFormat="0" applyBorder="0" applyAlignment="0" applyProtection="0"/>
    <xf numFmtId="0" fontId="15" fillId="15" borderId="11" applyNumberFormat="0" applyAlignment="0" applyProtection="0"/>
    <xf numFmtId="0" fontId="16" fillId="16" borderId="12" applyNumberFormat="0" applyAlignment="0" applyProtection="0"/>
    <xf numFmtId="0" fontId="13" fillId="16" borderId="11" applyNumberFormat="0" applyAlignment="0" applyProtection="0"/>
    <xf numFmtId="0" fontId="18" fillId="0" borderId="13" applyNumberFormat="0" applyFill="0" applyAlignment="0" applyProtection="0"/>
    <xf numFmtId="0" fontId="9" fillId="17" borderId="14" applyNumberFormat="0" applyAlignment="0" applyProtection="0"/>
    <xf numFmtId="0" fontId="12" fillId="0" borderId="0" applyNumberFormat="0" applyFill="0" applyBorder="0" applyAlignment="0" applyProtection="0"/>
    <xf numFmtId="0" fontId="1" fillId="18"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cellStyleXfs>
  <cellXfs count="12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0" fillId="0" borderId="0" xfId="0" applyAlignment="1">
      <alignment wrapText="1"/>
    </xf>
    <xf numFmtId="0" fontId="6" fillId="0" borderId="0" xfId="5" applyAlignment="1">
      <alignment horizontal="left"/>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1" borderId="1" xfId="0" applyFont="1" applyFill="1" applyBorder="1" applyAlignment="1">
      <alignment horizontal="center" vertical="center" wrapText="1"/>
    </xf>
    <xf numFmtId="0" fontId="25" fillId="10" borderId="8" xfId="0" applyFont="1" applyFill="1" applyBorder="1" applyAlignment="1">
      <alignment horizontal="center" vertical="center" shrinkToFit="1"/>
    </xf>
    <xf numFmtId="0" fontId="26" fillId="0" borderId="2" xfId="0" applyFont="1" applyBorder="1" applyAlignment="1">
      <alignment horizontal="center"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8" fillId="0" borderId="0" xfId="0" applyFont="1" applyAlignment="1">
      <alignment vertical="top"/>
    </xf>
    <xf numFmtId="0" fontId="28" fillId="0" borderId="0" xfId="0" applyFont="1"/>
    <xf numFmtId="0" fontId="29"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vertical="top"/>
    </xf>
    <xf numFmtId="0" fontId="28"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81" fontId="23" fillId="6" borderId="6" xfId="0" applyNumberFormat="1" applyFont="1" applyFill="1" applyBorder="1" applyAlignment="1">
      <alignment horizontal="center" vertical="center"/>
    </xf>
    <xf numFmtId="181" fontId="23" fillId="6" borderId="0" xfId="0" applyNumberFormat="1" applyFont="1" applyFill="1" applyAlignment="1">
      <alignment horizontal="center" vertical="center"/>
    </xf>
    <xf numFmtId="181" fontId="23" fillId="6" borderId="7" xfId="0" applyNumberFormat="1" applyFont="1" applyFill="1" applyBorder="1" applyAlignment="1">
      <alignment horizontal="center" vertical="center"/>
    </xf>
    <xf numFmtId="178" fontId="1" fillId="2" borderId="2" xfId="10" applyFill="1">
      <alignment horizontal="center" vertical="center"/>
    </xf>
    <xf numFmtId="0" fontId="27" fillId="2" borderId="19" xfId="0" applyFont="1" applyFill="1" applyBorder="1" applyAlignment="1">
      <alignment horizontal="center" vertical="center"/>
    </xf>
    <xf numFmtId="0" fontId="1" fillId="7" borderId="18" xfId="11" applyFill="1" applyBorder="1">
      <alignment horizontal="center" vertical="center"/>
    </xf>
    <xf numFmtId="9" fontId="26" fillId="7" borderId="18" xfId="2" applyFont="1" applyFill="1" applyBorder="1" applyAlignment="1">
      <alignment horizontal="center" vertical="center"/>
    </xf>
    <xf numFmtId="178" fontId="0" fillId="7" borderId="18" xfId="0" applyNumberFormat="1" applyFill="1" applyBorder="1" applyAlignment="1">
      <alignment horizontal="center" vertical="center"/>
    </xf>
    <xf numFmtId="178" fontId="26" fillId="7" borderId="18" xfId="0" applyNumberFormat="1" applyFont="1" applyFill="1" applyBorder="1" applyAlignment="1">
      <alignment horizontal="center" vertical="center"/>
    </xf>
    <xf numFmtId="9" fontId="26" fillId="3" borderId="17" xfId="2" applyFont="1" applyFill="1" applyBorder="1" applyAlignment="1">
      <alignment horizontal="center" vertical="center"/>
    </xf>
    <xf numFmtId="178" fontId="1" fillId="3" borderId="17" xfId="10" applyFill="1" applyBorder="1">
      <alignment horizontal="center" vertical="center"/>
    </xf>
    <xf numFmtId="0" fontId="1" fillId="8" borderId="0" xfId="11" applyFill="1" applyBorder="1">
      <alignment horizontal="center" vertical="center"/>
    </xf>
    <xf numFmtId="9" fontId="26" fillId="8" borderId="0" xfId="2" applyFont="1" applyFill="1" applyBorder="1" applyAlignment="1">
      <alignment horizontal="center" vertical="center"/>
    </xf>
    <xf numFmtId="178" fontId="0" fillId="8" borderId="0" xfId="0" applyNumberFormat="1" applyFill="1" applyBorder="1" applyAlignment="1">
      <alignment horizontal="center" vertical="center"/>
    </xf>
    <xf numFmtId="178" fontId="26" fillId="8" borderId="0" xfId="0" applyNumberFormat="1" applyFont="1" applyFill="1" applyBorder="1" applyAlignment="1">
      <alignment horizontal="center" vertical="center"/>
    </xf>
    <xf numFmtId="0" fontId="1" fillId="4" borderId="17" xfId="11" applyFill="1" applyBorder="1">
      <alignment horizontal="center" vertical="center"/>
    </xf>
    <xf numFmtId="9" fontId="26" fillId="4" borderId="17" xfId="2" applyFont="1" applyFill="1" applyBorder="1" applyAlignment="1">
      <alignment horizontal="center" vertical="center"/>
    </xf>
    <xf numFmtId="178" fontId="1" fillId="4" borderId="17" xfId="10" applyFill="1" applyBorder="1">
      <alignment horizontal="center" vertical="center"/>
    </xf>
    <xf numFmtId="0" fontId="1" fillId="5" borderId="0" xfId="11" applyFill="1" applyBorder="1">
      <alignment horizontal="center" vertical="center"/>
    </xf>
    <xf numFmtId="9" fontId="26" fillId="5" borderId="0" xfId="2" applyFont="1" applyFill="1" applyBorder="1" applyAlignment="1">
      <alignment horizontal="center" vertical="center"/>
    </xf>
    <xf numFmtId="178" fontId="0" fillId="5" borderId="0" xfId="0" applyNumberFormat="1" applyFill="1" applyBorder="1" applyAlignment="1">
      <alignment horizontal="center" vertical="center"/>
    </xf>
    <xf numFmtId="178" fontId="26" fillId="5" borderId="0" xfId="0" applyNumberFormat="1" applyFont="1" applyFill="1" applyBorder="1" applyAlignment="1">
      <alignment horizontal="center" vertical="center"/>
    </xf>
    <xf numFmtId="0" fontId="1" fillId="9" borderId="17" xfId="11" applyFill="1" applyBorder="1">
      <alignment horizontal="center" vertical="center"/>
    </xf>
    <xf numFmtId="9" fontId="26" fillId="9" borderId="17" xfId="2" applyFont="1" applyFill="1" applyBorder="1" applyAlignment="1">
      <alignment horizontal="center" vertical="center"/>
    </xf>
    <xf numFmtId="178" fontId="1" fillId="9" borderId="17" xfId="10" applyFill="1" applyBorder="1">
      <alignment horizontal="center" vertical="center"/>
    </xf>
    <xf numFmtId="20" fontId="1" fillId="3" borderId="17" xfId="11" applyNumberFormat="1" applyFill="1" applyBorder="1">
      <alignment horizontal="center" vertical="center"/>
    </xf>
    <xf numFmtId="9" fontId="26" fillId="2" borderId="19" xfId="2" applyFont="1" applyFill="1" applyBorder="1" applyAlignment="1">
      <alignment horizontal="center" vertical="center"/>
    </xf>
    <xf numFmtId="9" fontId="26" fillId="0" borderId="17" xfId="2" applyFont="1" applyBorder="1" applyAlignment="1">
      <alignment horizontal="center" vertical="center"/>
    </xf>
    <xf numFmtId="0" fontId="1" fillId="43" borderId="0" xfId="11" applyFill="1" applyBorder="1">
      <alignment horizontal="center" vertical="center"/>
    </xf>
    <xf numFmtId="9" fontId="26" fillId="43" borderId="0" xfId="2" applyFont="1" applyFill="1" applyBorder="1" applyAlignment="1">
      <alignment horizontal="center" vertical="center"/>
    </xf>
    <xf numFmtId="178" fontId="0" fillId="43" borderId="0" xfId="0" applyNumberFormat="1" applyFill="1" applyBorder="1" applyAlignment="1">
      <alignment horizontal="center" vertical="center"/>
    </xf>
    <xf numFmtId="178" fontId="26" fillId="43" borderId="0" xfId="0" applyNumberFormat="1" applyFont="1" applyFill="1" applyBorder="1" applyAlignment="1">
      <alignment horizontal="center" vertical="center"/>
    </xf>
    <xf numFmtId="0" fontId="1" fillId="43" borderId="17" xfId="11" applyFill="1" applyBorder="1">
      <alignment horizontal="center" vertical="center"/>
    </xf>
    <xf numFmtId="9" fontId="26" fillId="43" borderId="17" xfId="2" applyFont="1" applyFill="1" applyBorder="1" applyAlignment="1">
      <alignment horizontal="center" vertical="center"/>
    </xf>
    <xf numFmtId="178" fontId="1" fillId="43" borderId="17" xfId="10" applyFill="1" applyBorder="1">
      <alignment horizontal="center" vertical="center"/>
    </xf>
    <xf numFmtId="0" fontId="26" fillId="44" borderId="2" xfId="0" applyFont="1" applyFill="1" applyBorder="1" applyAlignment="1">
      <alignment horizontal="center" vertical="center"/>
    </xf>
    <xf numFmtId="0" fontId="0" fillId="44" borderId="9" xfId="0" applyFill="1" applyBorder="1" applyAlignment="1">
      <alignment vertical="center"/>
    </xf>
    <xf numFmtId="0" fontId="0" fillId="44" borderId="0" xfId="0" applyFill="1" applyAlignment="1">
      <alignment vertical="center"/>
    </xf>
    <xf numFmtId="0" fontId="0" fillId="45" borderId="0" xfId="0" applyFont="1" applyFill="1" applyBorder="1" applyAlignment="1">
      <alignment horizontal="left" vertical="center" indent="1"/>
    </xf>
    <xf numFmtId="0" fontId="1" fillId="45" borderId="0" xfId="11" applyFill="1" applyBorder="1">
      <alignment horizontal="center" vertical="center"/>
    </xf>
    <xf numFmtId="9" fontId="26" fillId="45" borderId="0" xfId="2" applyFont="1" applyFill="1" applyBorder="1" applyAlignment="1">
      <alignment horizontal="center" vertical="center"/>
    </xf>
    <xf numFmtId="178" fontId="0" fillId="45" borderId="0" xfId="0" applyNumberFormat="1" applyFill="1" applyBorder="1" applyAlignment="1">
      <alignment horizontal="center" vertical="center"/>
    </xf>
    <xf numFmtId="178" fontId="26" fillId="45" borderId="0" xfId="0" applyNumberFormat="1" applyFont="1" applyFill="1" applyBorder="1" applyAlignment="1">
      <alignment horizontal="center" vertical="center"/>
    </xf>
    <xf numFmtId="0" fontId="1" fillId="9" borderId="0" xfId="11" applyFill="1" applyBorder="1">
      <alignment horizontal="center" vertical="center"/>
    </xf>
    <xf numFmtId="9" fontId="26" fillId="9" borderId="0" xfId="2" applyFont="1" applyFill="1" applyBorder="1" applyAlignment="1">
      <alignment horizontal="center" vertical="center"/>
    </xf>
    <xf numFmtId="178" fontId="1" fillId="9" borderId="0" xfId="10" applyFill="1" applyBorder="1">
      <alignment horizontal="center" vertical="center"/>
    </xf>
    <xf numFmtId="0" fontId="0" fillId="45" borderId="17" xfId="0" applyFont="1" applyFill="1" applyBorder="1" applyAlignment="1">
      <alignment horizontal="left" vertical="center" indent="1"/>
    </xf>
    <xf numFmtId="0" fontId="0" fillId="45" borderId="0" xfId="0" applyFont="1" applyFill="1" applyBorder="1" applyAlignment="1">
      <alignment horizontal="left" vertical="center"/>
    </xf>
    <xf numFmtId="0" fontId="39" fillId="45" borderId="0" xfId="0" applyFont="1" applyFill="1" applyBorder="1" applyAlignment="1">
      <alignment horizontal="left" vertical="center" indent="1"/>
    </xf>
    <xf numFmtId="0" fontId="1" fillId="9" borderId="17" xfId="12" applyFill="1" applyBorder="1" applyAlignment="1">
      <alignment horizontal="left" vertical="center"/>
    </xf>
    <xf numFmtId="0" fontId="7" fillId="0" borderId="0" xfId="6" applyAlignment="1">
      <alignment horizontal="left"/>
    </xf>
    <xf numFmtId="0" fontId="7" fillId="0" borderId="0" xfId="7" applyAlignment="1">
      <alignment horizontal="left" vertical="top"/>
    </xf>
    <xf numFmtId="0" fontId="0" fillId="0" borderId="0" xfId="0" applyAlignment="1">
      <alignment horizontal="left"/>
    </xf>
    <xf numFmtId="0" fontId="24" fillId="11" borderId="1" xfId="0" applyFont="1" applyFill="1" applyBorder="1" applyAlignment="1">
      <alignment horizontal="left" vertical="center"/>
    </xf>
    <xf numFmtId="0" fontId="10" fillId="7" borderId="18" xfId="0" applyFont="1" applyFill="1" applyBorder="1" applyAlignment="1">
      <alignment horizontal="left" vertical="center"/>
    </xf>
    <xf numFmtId="0" fontId="1" fillId="3" borderId="17" xfId="12" applyFill="1" applyBorder="1" applyAlignment="1">
      <alignment horizontal="left" vertical="center"/>
    </xf>
    <xf numFmtId="0" fontId="10" fillId="8" borderId="0" xfId="0" applyFont="1" applyFill="1" applyBorder="1" applyAlignment="1">
      <alignment horizontal="left" vertical="center"/>
    </xf>
    <xf numFmtId="0" fontId="1" fillId="4" borderId="17" xfId="12" applyFill="1" applyBorder="1" applyAlignment="1">
      <alignment horizontal="left" vertical="center"/>
    </xf>
    <xf numFmtId="0" fontId="10" fillId="5" borderId="0" xfId="0" applyFont="1" applyFill="1" applyBorder="1" applyAlignment="1">
      <alignment horizontal="left" vertical="center"/>
    </xf>
    <xf numFmtId="0" fontId="39" fillId="45" borderId="0" xfId="0" applyFont="1" applyFill="1" applyBorder="1" applyAlignment="1">
      <alignment horizontal="left" vertical="center"/>
    </xf>
    <xf numFmtId="0" fontId="1" fillId="45" borderId="17" xfId="12" applyFill="1" applyBorder="1" applyAlignment="1">
      <alignment horizontal="left" vertical="center"/>
    </xf>
    <xf numFmtId="0" fontId="0" fillId="45" borderId="17" xfId="0" applyFont="1" applyFill="1" applyBorder="1" applyAlignment="1">
      <alignment horizontal="left" vertical="center"/>
    </xf>
    <xf numFmtId="0" fontId="10" fillId="43" borderId="0" xfId="0" applyFont="1" applyFill="1" applyBorder="1" applyAlignment="1">
      <alignment horizontal="left" vertical="center"/>
    </xf>
    <xf numFmtId="0" fontId="1" fillId="43" borderId="17" xfId="12" applyFill="1" applyBorder="1" applyAlignment="1">
      <alignment horizontal="left" vertical="center"/>
    </xf>
    <xf numFmtId="0" fontId="38" fillId="2" borderId="2" xfId="0" applyFont="1" applyFill="1" applyBorder="1" applyAlignment="1">
      <alignment horizontal="left" vertical="center"/>
    </xf>
    <xf numFmtId="0" fontId="39" fillId="45" borderId="0" xfId="0" applyFont="1" applyFill="1" applyBorder="1" applyAlignment="1">
      <alignment horizontal="left" vertical="center" indent="2"/>
    </xf>
    <xf numFmtId="0" fontId="0" fillId="45" borderId="17" xfId="0" applyFont="1" applyFill="1" applyBorder="1" applyAlignment="1">
      <alignment horizontal="left" vertical="center" indent="2"/>
    </xf>
    <xf numFmtId="20" fontId="1" fillId="9" borderId="17" xfId="11" applyNumberFormat="1" applyFill="1" applyBorder="1">
      <alignment horizontal="center" vertical="center"/>
    </xf>
    <xf numFmtId="0" fontId="0" fillId="0" borderId="17" xfId="0" applyBorder="1"/>
    <xf numFmtId="0" fontId="2" fillId="0" borderId="0" xfId="3" applyAlignment="1">
      <alignment horizontal="left" wrapText="1"/>
    </xf>
    <xf numFmtId="0" fontId="2" fillId="0" borderId="0" xfId="3" applyAlignment="1">
      <alignment horizontal="left"/>
    </xf>
    <xf numFmtId="0" fontId="12" fillId="45" borderId="17" xfId="12" applyFont="1" applyFill="1" applyBorder="1" applyAlignment="1">
      <alignment horizontal="left" vertical="center"/>
    </xf>
    <xf numFmtId="0" fontId="12" fillId="45" borderId="17" xfId="0" applyFont="1" applyFill="1" applyBorder="1" applyAlignment="1">
      <alignment horizontal="left" vertical="center"/>
    </xf>
    <xf numFmtId="0" fontId="12" fillId="9" borderId="17" xfId="12" applyFont="1" applyFill="1" applyBorder="1" applyAlignment="1">
      <alignment horizontal="left" vertical="center"/>
    </xf>
    <xf numFmtId="0" fontId="2" fillId="0" borderId="17" xfId="3" applyBorder="1" applyAlignment="1">
      <alignment horizontal="left"/>
    </xf>
    <xf numFmtId="0" fontId="1" fillId="0" borderId="17" xfId="12" applyBorder="1" applyAlignment="1">
      <alignment horizontal="center" vertical="center"/>
    </xf>
    <xf numFmtId="20" fontId="1" fillId="0" borderId="20" xfId="11" applyNumberFormat="1" applyBorder="1" applyAlignment="1">
      <alignment horizontal="center" vertical="center"/>
    </xf>
    <xf numFmtId="0" fontId="1" fillId="0" borderId="20" xfId="12" applyBorder="1" applyAlignment="1">
      <alignment horizontal="center" vertical="center"/>
    </xf>
    <xf numFmtId="178" fontId="1" fillId="0" borderId="17" xfId="10" applyBorder="1" applyAlignment="1">
      <alignment horizontal="center" vertical="center"/>
    </xf>
    <xf numFmtId="0" fontId="0" fillId="0" borderId="0" xfId="0" applyAlignment="1">
      <alignment horizontal="center" vertical="center"/>
    </xf>
    <xf numFmtId="178" fontId="1" fillId="0" borderId="19" xfId="10" applyBorder="1" applyAlignment="1">
      <alignment horizontal="center" vertical="center"/>
    </xf>
    <xf numFmtId="0" fontId="1" fillId="0" borderId="0" xfId="8">
      <alignment horizontal="right" indent="1"/>
    </xf>
    <xf numFmtId="0" fontId="1" fillId="0" borderId="7" xfId="8" applyBorder="1">
      <alignment horizontal="right" indent="1"/>
    </xf>
    <xf numFmtId="0" fontId="0" fillId="0" borderId="10" xfId="0" applyBorder="1"/>
    <xf numFmtId="180" fontId="0" fillId="6" borderId="4" xfId="0" applyNumberFormat="1" applyFill="1" applyBorder="1" applyAlignment="1">
      <alignment horizontal="left" vertical="center" wrapText="1" indent="1"/>
    </xf>
    <xf numFmtId="180" fontId="0" fillId="6" borderId="1" xfId="0" applyNumberFormat="1" applyFill="1" applyBorder="1" applyAlignment="1">
      <alignment horizontal="left" vertical="center" wrapText="1" indent="1"/>
    </xf>
    <xf numFmtId="180" fontId="0" fillId="6" borderId="5" xfId="0" applyNumberFormat="1" applyFill="1" applyBorder="1" applyAlignment="1">
      <alignment horizontal="left" vertical="center" wrapText="1" indent="1"/>
    </xf>
    <xf numFmtId="0" fontId="0" fillId="0" borderId="10" xfId="0" applyBorder="1" applyAlignment="1">
      <alignment horizontal="center" vertical="center"/>
    </xf>
    <xf numFmtId="14" fontId="0" fillId="0" borderId="17" xfId="0" applyNumberFormat="1" applyBorder="1" applyAlignment="1">
      <alignment horizontal="center" vertical="center"/>
    </xf>
    <xf numFmtId="0" fontId="0" fillId="0" borderId="17" xfId="0" applyBorder="1" applyAlignment="1">
      <alignment horizontal="center" vertical="center"/>
    </xf>
    <xf numFmtId="179" fontId="1" fillId="0" borderId="3" xfId="9">
      <alignment horizontal="center" vertical="center"/>
    </xf>
    <xf numFmtId="180" fontId="0" fillId="6" borderId="6" xfId="0" applyNumberFormat="1" applyFill="1" applyBorder="1" applyAlignment="1">
      <alignment horizontal="left" vertical="center" wrapText="1" indent="1"/>
    </xf>
    <xf numFmtId="180" fontId="0" fillId="6" borderId="0" xfId="0" applyNumberFormat="1" applyFill="1" applyBorder="1" applyAlignment="1">
      <alignment horizontal="left" vertical="center" wrapText="1" indent="1"/>
    </xf>
    <xf numFmtId="180" fontId="0" fillId="6" borderId="7" xfId="0" applyNumberFormat="1" applyFill="1" applyBorder="1" applyAlignment="1">
      <alignment horizontal="left" vertical="center" wrapText="1"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12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1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1F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30000000}"/>
    <cellStyle name="入力" xfId="21" builtinId="20" customBuiltin="1"/>
    <cellStyle name="標準" xfId="0" builtinId="0" customBuiltin="1"/>
    <cellStyle name="表示済みのハイパーリンク" xfId="13" builtinId="9" customBuiltin="1"/>
    <cellStyle name="名前" xfId="11" xr:uid="{00000000-0005-0000-0000-000034000000}"/>
    <cellStyle name="良い" xfId="18" builtinId="26" customBuiltin="1"/>
  </cellStyles>
  <dxfs count="23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235"/>
      <tableStyleElement type="headerRow" dxfId="234"/>
      <tableStyleElement type="totalRow" dxfId="233"/>
      <tableStyleElement type="firstColumn" dxfId="232"/>
      <tableStyleElement type="lastColumn" dxfId="231"/>
      <tableStyleElement type="firstRowStripe" dxfId="230"/>
      <tableStyleElement type="secondRowStripe" dxfId="229"/>
      <tableStyleElement type="firstColumnStripe" dxfId="228"/>
      <tableStyleElement type="secondColumnStripe" dxfId="2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4DFEC"/>
      <color rgb="FFD7D900"/>
      <color rgb="FFDBCB75"/>
      <color rgb="FFDAD048"/>
      <color rgb="FF215881"/>
      <color rgb="FF42648A"/>
      <color rgb="FF969696"/>
      <color rgb="FFC0C0C0"/>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25</xdr:col>
      <xdr:colOff>12700</xdr:colOff>
      <xdr:row>45</xdr:row>
      <xdr:rowOff>139700</xdr:rowOff>
    </xdr:from>
    <xdr:to>
      <xdr:col>34</xdr:col>
      <xdr:colOff>203200</xdr:colOff>
      <xdr:row>49</xdr:row>
      <xdr:rowOff>165100</xdr:rowOff>
    </xdr:to>
    <xdr:sp macro="" textlink="">
      <xdr:nvSpPr>
        <xdr:cNvPr id="2" name="正方形/長方形 1">
          <a:extLst>
            <a:ext uri="{FF2B5EF4-FFF2-40B4-BE49-F238E27FC236}">
              <a16:creationId xmlns:a16="http://schemas.microsoft.com/office/drawing/2014/main" id="{36BB6F75-49D2-9E48-8EAD-8051CDF84AAD}"/>
            </a:ext>
          </a:extLst>
        </xdr:cNvPr>
        <xdr:cNvSpPr/>
      </xdr:nvSpPr>
      <xdr:spPr>
        <a:xfrm>
          <a:off x="13042900" y="11760200"/>
          <a:ext cx="2247900" cy="1549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進捗率：</a:t>
          </a:r>
          <a:endParaRPr kumimoji="1" lang="en-US" altLang="ja-JP" sz="1400" b="1"/>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1"/>
            <a:t>22(</a:t>
          </a:r>
          <a:r>
            <a:rPr kumimoji="1" lang="ja-JP" altLang="en-US" sz="1400" b="1"/>
            <a:t>木</a:t>
          </a:r>
          <a:r>
            <a:rPr kumimoji="1" lang="en-US" altLang="ja-JP" sz="1400" b="1"/>
            <a:t>) 0% git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1"/>
            <a:t>21(</a:t>
          </a:r>
          <a:r>
            <a:rPr kumimoji="1" lang="ja-JP" altLang="en-US" sz="1400" b="1"/>
            <a:t>水</a:t>
          </a:r>
          <a:r>
            <a:rPr kumimoji="1" lang="en-US" altLang="ja-JP" sz="1400" b="1"/>
            <a:t>) 2%</a:t>
          </a:r>
        </a:p>
        <a:p>
          <a:pPr algn="l"/>
          <a:r>
            <a:rPr kumimoji="1" lang="en-US" altLang="ja-JP" sz="1400" b="1"/>
            <a:t>20(</a:t>
          </a:r>
          <a:r>
            <a:rPr kumimoji="1" lang="ja-JP" altLang="en-US" sz="1400" b="1"/>
            <a:t>火</a:t>
          </a:r>
          <a:r>
            <a:rPr kumimoji="1" lang="en-US" altLang="ja-JP" sz="1400" b="1"/>
            <a:t>) 4%</a:t>
          </a:r>
          <a:endParaRPr kumimoji="1" lang="ja-JP" altLang="en-US" sz="1400" b="1"/>
        </a:p>
      </xdr:txBody>
    </xdr:sp>
    <xdr:clientData/>
  </xdr:twoCellAnchor>
  <xdr:twoCellAnchor>
    <xdr:from>
      <xdr:col>9</xdr:col>
      <xdr:colOff>63500</xdr:colOff>
      <xdr:row>81</xdr:row>
      <xdr:rowOff>228600</xdr:rowOff>
    </xdr:from>
    <xdr:to>
      <xdr:col>23</xdr:col>
      <xdr:colOff>63500</xdr:colOff>
      <xdr:row>87</xdr:row>
      <xdr:rowOff>177800</xdr:rowOff>
    </xdr:to>
    <xdr:sp macro="" textlink="">
      <xdr:nvSpPr>
        <xdr:cNvPr id="4" name="正方形/長方形 3">
          <a:extLst>
            <a:ext uri="{FF2B5EF4-FFF2-40B4-BE49-F238E27FC236}">
              <a16:creationId xmlns:a16="http://schemas.microsoft.com/office/drawing/2014/main" id="{40269A74-174C-AB40-8FF5-F8F5FFA083C1}"/>
            </a:ext>
          </a:extLst>
        </xdr:cNvPr>
        <xdr:cNvSpPr/>
      </xdr:nvSpPr>
      <xdr:spPr>
        <a:xfrm>
          <a:off x="9601200" y="31661100"/>
          <a:ext cx="3200400" cy="223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7/26</a:t>
          </a:r>
          <a:r>
            <a:rPr kumimoji="1" lang="ja-JP" altLang="en-US" sz="1100"/>
            <a:t>　</a:t>
          </a:r>
          <a:r>
            <a:rPr kumimoji="1" lang="en-US" altLang="ja-JP" sz="1100"/>
            <a:t>1</a:t>
          </a:r>
          <a:r>
            <a:rPr kumimoji="1" lang="ja-JP" altLang="en-US" sz="1100"/>
            <a:t>週間進捗率：</a:t>
          </a:r>
          <a:r>
            <a:rPr kumimoji="1" lang="en-US" altLang="ja-JP" sz="1100"/>
            <a:t>4%</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7/31</a:t>
          </a:r>
          <a:r>
            <a:rPr kumimoji="1" lang="ja-JP" altLang="en-US" sz="1100"/>
            <a:t>　</a:t>
          </a:r>
          <a:r>
            <a:rPr kumimoji="1" lang="en-US" altLang="ja-JP" sz="1100"/>
            <a:t>1</a:t>
          </a:r>
          <a:r>
            <a:rPr kumimoji="1" lang="ja-JP" altLang="en-US" sz="1100"/>
            <a:t>週間進捗率：</a:t>
          </a:r>
          <a:r>
            <a:rPr kumimoji="1" lang="en-US" altLang="ja-JP" sz="1100"/>
            <a:t>1%</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8/7</a:t>
          </a:r>
          <a:r>
            <a:rPr kumimoji="1" lang="ja-JP" altLang="en-US" sz="1100"/>
            <a:t>　</a:t>
          </a:r>
          <a:r>
            <a:rPr kumimoji="1" lang="en-US" altLang="ja-JP" sz="1100"/>
            <a:t>1</a:t>
          </a:r>
          <a:r>
            <a:rPr kumimoji="1" lang="ja-JP" altLang="en-US" sz="1100"/>
            <a:t>週間進捗率：</a:t>
          </a:r>
          <a:r>
            <a:rPr kumimoji="1" lang="en-US" altLang="ja-JP" sz="1100"/>
            <a:t>2%</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8/14</a:t>
          </a:r>
          <a:r>
            <a:rPr kumimoji="1" lang="ja-JP" altLang="en-US" sz="1100"/>
            <a:t>　</a:t>
          </a:r>
          <a:r>
            <a:rPr kumimoji="1" lang="en-US" altLang="ja-JP" sz="1100"/>
            <a:t>1</a:t>
          </a:r>
          <a:r>
            <a:rPr kumimoji="1" lang="ja-JP" altLang="en-US" sz="1100"/>
            <a:t>週間進捗率：</a:t>
          </a:r>
          <a:r>
            <a:rPr kumimoji="1" lang="en-US" altLang="ja-JP" sz="1100"/>
            <a:t>2%</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p>
        <a:p>
          <a:pPr algn="l"/>
          <a:endParaRPr kumimoji="1" lang="ja-JP" altLang="en-US" sz="1100"/>
        </a:p>
      </xdr:txBody>
    </xdr:sp>
    <xdr:clientData/>
  </xdr:twoCellAnchor>
  <xdr:twoCellAnchor>
    <xdr:from>
      <xdr:col>9</xdr:col>
      <xdr:colOff>165100</xdr:colOff>
      <xdr:row>21</xdr:row>
      <xdr:rowOff>342900</xdr:rowOff>
    </xdr:from>
    <xdr:to>
      <xdr:col>19</xdr:col>
      <xdr:colOff>127000</xdr:colOff>
      <xdr:row>25</xdr:row>
      <xdr:rowOff>38100</xdr:rowOff>
    </xdr:to>
    <xdr:sp macro="" textlink="">
      <xdr:nvSpPr>
        <xdr:cNvPr id="6" name="正方形/長方形 5">
          <a:extLst>
            <a:ext uri="{FF2B5EF4-FFF2-40B4-BE49-F238E27FC236}">
              <a16:creationId xmlns:a16="http://schemas.microsoft.com/office/drawing/2014/main" id="{951C1FBB-C5B0-DC44-BA52-7D5C4E810AED}"/>
            </a:ext>
          </a:extLst>
        </xdr:cNvPr>
        <xdr:cNvSpPr/>
      </xdr:nvSpPr>
      <xdr:spPr>
        <a:xfrm>
          <a:off x="9537700" y="7391400"/>
          <a:ext cx="2247900" cy="1219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スワイプして手裏剣を投げる処理の作り込みは時間が余ったら。</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96"/>
  <sheetViews>
    <sheetView showGridLines="0" tabSelected="1" showRuler="0" zoomScaleNormal="100" zoomScalePageLayoutView="70" workbookViewId="0">
      <pane ySplit="6" topLeftCell="A80" activePane="bottomLeft" state="frozen"/>
      <selection activeCell="B1" sqref="B1"/>
      <selection pane="bottomLeft" activeCell="B86" sqref="B86"/>
    </sheetView>
  </sheetViews>
  <sheetFormatPr baseColWidth="10" defaultColWidth="8.7109375" defaultRowHeight="30" customHeight="1" x14ac:dyDescent="0.2"/>
  <cols>
    <col min="1" max="1" width="4.5703125" style="104" customWidth="1"/>
    <col min="2" max="2" width="46" style="86" bestFit="1" customWidth="1"/>
    <col min="3" max="4" width="13" customWidth="1"/>
    <col min="5" max="5" width="15.5703125" bestFit="1" customWidth="1"/>
    <col min="6" max="6" width="12.7109375" style="2" customWidth="1"/>
    <col min="7" max="7" width="12.7109375" customWidth="1"/>
    <col min="8" max="8" width="2.7109375" customWidth="1"/>
    <col min="9" max="9" width="6.28515625" hidden="1" customWidth="1"/>
    <col min="10" max="65" width="2.5703125" customWidth="1"/>
    <col min="67" max="69" width="7"/>
    <col min="70" max="71" width="8"/>
  </cols>
  <sheetData>
    <row r="1" spans="1:65" ht="30" customHeight="1" x14ac:dyDescent="0.35">
      <c r="A1" s="103" t="s">
        <v>0</v>
      </c>
      <c r="B1" s="9" t="s">
        <v>107</v>
      </c>
      <c r="C1" s="10"/>
      <c r="D1" s="10"/>
      <c r="E1" s="11"/>
      <c r="F1" s="12"/>
      <c r="G1" s="13"/>
      <c r="I1" s="11"/>
      <c r="J1" s="14"/>
    </row>
    <row r="2" spans="1:65" ht="30" customHeight="1" x14ac:dyDescent="0.25">
      <c r="A2" s="104" t="s">
        <v>1</v>
      </c>
      <c r="B2" s="84"/>
      <c r="J2" s="15"/>
    </row>
    <row r="3" spans="1:65" ht="30" customHeight="1" x14ac:dyDescent="0.2">
      <c r="A3" s="104" t="s">
        <v>2</v>
      </c>
      <c r="B3" s="85"/>
      <c r="C3" s="85"/>
      <c r="D3" s="115"/>
      <c r="E3" s="116"/>
      <c r="F3" s="124">
        <v>44356</v>
      </c>
      <c r="G3" s="124"/>
      <c r="J3" s="121" t="s">
        <v>34</v>
      </c>
      <c r="K3" s="121"/>
      <c r="L3" s="121"/>
      <c r="M3" s="121"/>
      <c r="N3" s="121"/>
      <c r="O3" s="121"/>
      <c r="P3" s="121"/>
      <c r="Q3" s="122" t="s">
        <v>36</v>
      </c>
      <c r="R3" s="123"/>
      <c r="S3" s="123"/>
      <c r="T3" s="123"/>
      <c r="U3" s="123"/>
      <c r="V3" s="123"/>
      <c r="W3" s="123"/>
    </row>
    <row r="4" spans="1:65" ht="30" customHeight="1" x14ac:dyDescent="0.2">
      <c r="A4" s="103" t="s">
        <v>3</v>
      </c>
      <c r="C4" s="86"/>
      <c r="D4" s="115"/>
      <c r="E4" s="116"/>
      <c r="F4" s="4">
        <v>1</v>
      </c>
      <c r="J4" s="118">
        <f>J5</f>
        <v>44354</v>
      </c>
      <c r="K4" s="119"/>
      <c r="L4" s="119"/>
      <c r="M4" s="119"/>
      <c r="N4" s="119"/>
      <c r="O4" s="119"/>
      <c r="P4" s="120"/>
      <c r="Q4" s="125">
        <f>Q5</f>
        <v>44361</v>
      </c>
      <c r="R4" s="126"/>
      <c r="S4" s="126"/>
      <c r="T4" s="126"/>
      <c r="U4" s="126"/>
      <c r="V4" s="126"/>
      <c r="W4" s="127"/>
      <c r="X4" s="118">
        <f>X5</f>
        <v>44368</v>
      </c>
      <c r="Y4" s="119"/>
      <c r="Z4" s="119"/>
      <c r="AA4" s="119"/>
      <c r="AB4" s="119"/>
      <c r="AC4" s="119"/>
      <c r="AD4" s="120"/>
      <c r="AE4" s="118">
        <f>AE5</f>
        <v>44375</v>
      </c>
      <c r="AF4" s="119"/>
      <c r="AG4" s="119"/>
      <c r="AH4" s="119"/>
      <c r="AI4" s="119"/>
      <c r="AJ4" s="119"/>
      <c r="AK4" s="120"/>
      <c r="AL4" s="118">
        <f>AL5</f>
        <v>44382</v>
      </c>
      <c r="AM4" s="119"/>
      <c r="AN4" s="119"/>
      <c r="AO4" s="119"/>
      <c r="AP4" s="119"/>
      <c r="AQ4" s="119"/>
      <c r="AR4" s="120"/>
      <c r="AS4" s="118">
        <f>AS5</f>
        <v>44389</v>
      </c>
      <c r="AT4" s="119"/>
      <c r="AU4" s="119"/>
      <c r="AV4" s="119"/>
      <c r="AW4" s="119"/>
      <c r="AX4" s="119"/>
      <c r="AY4" s="120"/>
      <c r="AZ4" s="118">
        <f>AZ5</f>
        <v>44396</v>
      </c>
      <c r="BA4" s="119"/>
      <c r="BB4" s="119"/>
      <c r="BC4" s="119"/>
      <c r="BD4" s="119"/>
      <c r="BE4" s="119"/>
      <c r="BF4" s="120"/>
      <c r="BG4" s="118">
        <f>BG5</f>
        <v>44403</v>
      </c>
      <c r="BH4" s="119"/>
      <c r="BI4" s="119"/>
      <c r="BJ4" s="119"/>
      <c r="BK4" s="119"/>
      <c r="BL4" s="119"/>
      <c r="BM4" s="120"/>
    </row>
    <row r="5" spans="1:65" ht="15" customHeight="1" x14ac:dyDescent="0.2">
      <c r="A5" s="103" t="s">
        <v>4</v>
      </c>
      <c r="B5" s="117"/>
      <c r="C5" s="117"/>
      <c r="D5" s="117"/>
      <c r="E5" s="117"/>
      <c r="F5" s="117"/>
      <c r="G5" s="117"/>
      <c r="H5" s="117"/>
      <c r="J5" s="34">
        <f>プロジェクト_開始-WEEKDAY(プロジェクト_開始,1)+2+7*(週_表示-1)</f>
        <v>44354</v>
      </c>
      <c r="K5" s="35">
        <f>J5+1</f>
        <v>44355</v>
      </c>
      <c r="L5" s="35">
        <f t="shared" ref="L5:AY5" si="0">K5+1</f>
        <v>44356</v>
      </c>
      <c r="M5" s="35">
        <f t="shared" si="0"/>
        <v>44357</v>
      </c>
      <c r="N5" s="35">
        <f t="shared" si="0"/>
        <v>44358</v>
      </c>
      <c r="O5" s="35">
        <f t="shared" si="0"/>
        <v>44359</v>
      </c>
      <c r="P5" s="36">
        <f t="shared" si="0"/>
        <v>44360</v>
      </c>
      <c r="Q5" s="34">
        <f>P5+1</f>
        <v>44361</v>
      </c>
      <c r="R5" s="35">
        <f>Q5+1</f>
        <v>44362</v>
      </c>
      <c r="S5" s="35">
        <f t="shared" si="0"/>
        <v>44363</v>
      </c>
      <c r="T5" s="35">
        <f t="shared" si="0"/>
        <v>44364</v>
      </c>
      <c r="U5" s="35">
        <f t="shared" si="0"/>
        <v>44365</v>
      </c>
      <c r="V5" s="35">
        <f t="shared" si="0"/>
        <v>44366</v>
      </c>
      <c r="W5" s="36">
        <f t="shared" si="0"/>
        <v>44367</v>
      </c>
      <c r="X5" s="34">
        <f>W5+1</f>
        <v>44368</v>
      </c>
      <c r="Y5" s="35">
        <f>X5+1</f>
        <v>44369</v>
      </c>
      <c r="Z5" s="35">
        <f t="shared" si="0"/>
        <v>44370</v>
      </c>
      <c r="AA5" s="35">
        <f t="shared" si="0"/>
        <v>44371</v>
      </c>
      <c r="AB5" s="35">
        <f t="shared" si="0"/>
        <v>44372</v>
      </c>
      <c r="AC5" s="35">
        <f t="shared" si="0"/>
        <v>44373</v>
      </c>
      <c r="AD5" s="36">
        <f t="shared" si="0"/>
        <v>44374</v>
      </c>
      <c r="AE5" s="34">
        <f>AD5+1</f>
        <v>44375</v>
      </c>
      <c r="AF5" s="35">
        <f>AE5+1</f>
        <v>44376</v>
      </c>
      <c r="AG5" s="35">
        <f t="shared" si="0"/>
        <v>44377</v>
      </c>
      <c r="AH5" s="35">
        <f t="shared" si="0"/>
        <v>44378</v>
      </c>
      <c r="AI5" s="35">
        <f t="shared" si="0"/>
        <v>44379</v>
      </c>
      <c r="AJ5" s="35">
        <f t="shared" si="0"/>
        <v>44380</v>
      </c>
      <c r="AK5" s="36">
        <f t="shared" si="0"/>
        <v>44381</v>
      </c>
      <c r="AL5" s="34">
        <f>AK5+1</f>
        <v>44382</v>
      </c>
      <c r="AM5" s="35">
        <f>AL5+1</f>
        <v>44383</v>
      </c>
      <c r="AN5" s="35">
        <f t="shared" si="0"/>
        <v>44384</v>
      </c>
      <c r="AO5" s="35">
        <f t="shared" si="0"/>
        <v>44385</v>
      </c>
      <c r="AP5" s="35">
        <f t="shared" si="0"/>
        <v>44386</v>
      </c>
      <c r="AQ5" s="35">
        <f t="shared" si="0"/>
        <v>44387</v>
      </c>
      <c r="AR5" s="36">
        <f t="shared" si="0"/>
        <v>44388</v>
      </c>
      <c r="AS5" s="34">
        <f>AR5+1</f>
        <v>44389</v>
      </c>
      <c r="AT5" s="35">
        <f>AS5+1</f>
        <v>44390</v>
      </c>
      <c r="AU5" s="35">
        <f t="shared" si="0"/>
        <v>44391</v>
      </c>
      <c r="AV5" s="35">
        <f t="shared" si="0"/>
        <v>44392</v>
      </c>
      <c r="AW5" s="35">
        <f t="shared" si="0"/>
        <v>44393</v>
      </c>
      <c r="AX5" s="35">
        <f t="shared" si="0"/>
        <v>44394</v>
      </c>
      <c r="AY5" s="36">
        <f t="shared" si="0"/>
        <v>44395</v>
      </c>
      <c r="AZ5" s="34">
        <f>AY5+1</f>
        <v>44396</v>
      </c>
      <c r="BA5" s="35">
        <f>AZ5+1</f>
        <v>44397</v>
      </c>
      <c r="BB5" s="35">
        <f t="shared" ref="BB5:BF5" si="1">BA5+1</f>
        <v>44398</v>
      </c>
      <c r="BC5" s="35">
        <f t="shared" si="1"/>
        <v>44399</v>
      </c>
      <c r="BD5" s="35">
        <f t="shared" si="1"/>
        <v>44400</v>
      </c>
      <c r="BE5" s="35">
        <f t="shared" si="1"/>
        <v>44401</v>
      </c>
      <c r="BF5" s="36">
        <f t="shared" si="1"/>
        <v>44402</v>
      </c>
      <c r="BG5" s="34">
        <f>BF5+1</f>
        <v>44403</v>
      </c>
      <c r="BH5" s="35">
        <f>BG5+1</f>
        <v>44404</v>
      </c>
      <c r="BI5" s="35">
        <f t="shared" ref="BI5:BM5" si="2">BH5+1</f>
        <v>44405</v>
      </c>
      <c r="BJ5" s="35">
        <f t="shared" si="2"/>
        <v>44406</v>
      </c>
      <c r="BK5" s="35">
        <f t="shared" si="2"/>
        <v>44407</v>
      </c>
      <c r="BL5" s="35">
        <f t="shared" si="2"/>
        <v>44408</v>
      </c>
      <c r="BM5" s="36">
        <f t="shared" si="2"/>
        <v>44409</v>
      </c>
    </row>
    <row r="6" spans="1:65" ht="30" customHeight="1" thickBot="1" x14ac:dyDescent="0.25">
      <c r="A6" s="87" t="s">
        <v>120</v>
      </c>
      <c r="B6" s="87" t="s">
        <v>8</v>
      </c>
      <c r="C6" s="16" t="s">
        <v>125</v>
      </c>
      <c r="D6" s="16" t="s">
        <v>32</v>
      </c>
      <c r="E6" s="16" t="s">
        <v>10</v>
      </c>
      <c r="F6" s="16" t="s">
        <v>11</v>
      </c>
      <c r="G6" s="16" t="s">
        <v>13</v>
      </c>
      <c r="H6" s="16"/>
      <c r="I6" s="16" t="s">
        <v>14</v>
      </c>
      <c r="J6" s="17" t="str">
        <f t="shared" ref="J6:AO6" si="3">LEFT(TEXT(J5,"aaa"),1)</f>
        <v>月</v>
      </c>
      <c r="K6" s="17" t="str">
        <f t="shared" si="3"/>
        <v>火</v>
      </c>
      <c r="L6" s="17" t="str">
        <f t="shared" si="3"/>
        <v>水</v>
      </c>
      <c r="M6" s="17" t="str">
        <f t="shared" si="3"/>
        <v>木</v>
      </c>
      <c r="N6" s="17" t="str">
        <f t="shared" si="3"/>
        <v>金</v>
      </c>
      <c r="O6" s="17" t="str">
        <f t="shared" si="3"/>
        <v>土</v>
      </c>
      <c r="P6" s="17" t="str">
        <f t="shared" si="3"/>
        <v>日</v>
      </c>
      <c r="Q6" s="17" t="str">
        <f t="shared" si="3"/>
        <v>月</v>
      </c>
      <c r="R6" s="17" t="str">
        <f t="shared" si="3"/>
        <v>火</v>
      </c>
      <c r="S6" s="17" t="str">
        <f t="shared" si="3"/>
        <v>水</v>
      </c>
      <c r="T6" s="17" t="str">
        <f t="shared" si="3"/>
        <v>木</v>
      </c>
      <c r="U6" s="17" t="str">
        <f t="shared" si="3"/>
        <v>金</v>
      </c>
      <c r="V6" s="17" t="str">
        <f t="shared" si="3"/>
        <v>土</v>
      </c>
      <c r="W6" s="17" t="str">
        <f t="shared" si="3"/>
        <v>日</v>
      </c>
      <c r="X6" s="17" t="str">
        <f t="shared" si="3"/>
        <v>月</v>
      </c>
      <c r="Y6" s="17" t="str">
        <f t="shared" si="3"/>
        <v>火</v>
      </c>
      <c r="Z6" s="17" t="str">
        <f t="shared" si="3"/>
        <v>水</v>
      </c>
      <c r="AA6" s="17" t="str">
        <f t="shared" si="3"/>
        <v>木</v>
      </c>
      <c r="AB6" s="17" t="str">
        <f t="shared" si="3"/>
        <v>金</v>
      </c>
      <c r="AC6" s="17" t="str">
        <f t="shared" si="3"/>
        <v>土</v>
      </c>
      <c r="AD6" s="17" t="str">
        <f t="shared" si="3"/>
        <v>日</v>
      </c>
      <c r="AE6" s="17" t="str">
        <f t="shared" si="3"/>
        <v>月</v>
      </c>
      <c r="AF6" s="17" t="str">
        <f t="shared" si="3"/>
        <v>火</v>
      </c>
      <c r="AG6" s="17" t="str">
        <f t="shared" si="3"/>
        <v>水</v>
      </c>
      <c r="AH6" s="17" t="str">
        <f t="shared" si="3"/>
        <v>木</v>
      </c>
      <c r="AI6" s="17" t="str">
        <f t="shared" si="3"/>
        <v>金</v>
      </c>
      <c r="AJ6" s="17" t="str">
        <f t="shared" si="3"/>
        <v>土</v>
      </c>
      <c r="AK6" s="17" t="str">
        <f t="shared" si="3"/>
        <v>日</v>
      </c>
      <c r="AL6" s="17" t="str">
        <f t="shared" si="3"/>
        <v>月</v>
      </c>
      <c r="AM6" s="17" t="str">
        <f t="shared" si="3"/>
        <v>火</v>
      </c>
      <c r="AN6" s="17" t="str">
        <f t="shared" si="3"/>
        <v>水</v>
      </c>
      <c r="AO6" s="17" t="str">
        <f t="shared" si="3"/>
        <v>木</v>
      </c>
      <c r="AP6" s="17" t="str">
        <f t="shared" ref="AP6:BM6" si="4">LEFT(TEXT(AP5,"aaa"),1)</f>
        <v>金</v>
      </c>
      <c r="AQ6" s="17" t="str">
        <f t="shared" si="4"/>
        <v>土</v>
      </c>
      <c r="AR6" s="17" t="str">
        <f t="shared" si="4"/>
        <v>日</v>
      </c>
      <c r="AS6" s="17" t="str">
        <f t="shared" si="4"/>
        <v>月</v>
      </c>
      <c r="AT6" s="17" t="str">
        <f t="shared" si="4"/>
        <v>火</v>
      </c>
      <c r="AU6" s="17" t="str">
        <f t="shared" si="4"/>
        <v>水</v>
      </c>
      <c r="AV6" s="17" t="str">
        <f t="shared" si="4"/>
        <v>木</v>
      </c>
      <c r="AW6" s="17" t="str">
        <f t="shared" si="4"/>
        <v>金</v>
      </c>
      <c r="AX6" s="17" t="str">
        <f t="shared" si="4"/>
        <v>土</v>
      </c>
      <c r="AY6" s="17" t="str">
        <f t="shared" si="4"/>
        <v>日</v>
      </c>
      <c r="AZ6" s="17" t="str">
        <f t="shared" si="4"/>
        <v>月</v>
      </c>
      <c r="BA6" s="17" t="str">
        <f t="shared" si="4"/>
        <v>火</v>
      </c>
      <c r="BB6" s="17" t="str">
        <f t="shared" si="4"/>
        <v>水</v>
      </c>
      <c r="BC6" s="17" t="str">
        <f t="shared" si="4"/>
        <v>木</v>
      </c>
      <c r="BD6" s="17" t="str">
        <f t="shared" si="4"/>
        <v>金</v>
      </c>
      <c r="BE6" s="17" t="str">
        <f t="shared" si="4"/>
        <v>土</v>
      </c>
      <c r="BF6" s="17" t="str">
        <f t="shared" si="4"/>
        <v>日</v>
      </c>
      <c r="BG6" s="17" t="str">
        <f t="shared" si="4"/>
        <v>月</v>
      </c>
      <c r="BH6" s="17" t="str">
        <f t="shared" si="4"/>
        <v>火</v>
      </c>
      <c r="BI6" s="17" t="str">
        <f t="shared" si="4"/>
        <v>水</v>
      </c>
      <c r="BJ6" s="17" t="str">
        <f t="shared" si="4"/>
        <v>木</v>
      </c>
      <c r="BK6" s="17" t="str">
        <f t="shared" si="4"/>
        <v>金</v>
      </c>
      <c r="BL6" s="17" t="str">
        <f t="shared" si="4"/>
        <v>土</v>
      </c>
      <c r="BM6" s="17" t="str">
        <f t="shared" si="4"/>
        <v>日</v>
      </c>
    </row>
    <row r="7" spans="1:65" ht="30" hidden="1" customHeight="1" thickBot="1" x14ac:dyDescent="0.25">
      <c r="A7" s="104" t="s">
        <v>5</v>
      </c>
      <c r="C7" s="8"/>
      <c r="D7" s="8"/>
      <c r="F7"/>
      <c r="I7" t="str">
        <f>IF(OR(ISBLANK(タスク_開始),ISBLANK(タスク_終了)),"",タスク_終了-タスク_開始+1)</f>
        <v/>
      </c>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row>
    <row r="8" spans="1:65" s="1" customFormat="1" ht="30" customHeight="1" thickBot="1" x14ac:dyDescent="0.25">
      <c r="A8" s="88"/>
      <c r="B8" s="88" t="s">
        <v>30</v>
      </c>
      <c r="C8" s="39"/>
      <c r="D8" s="39"/>
      <c r="E8" s="40"/>
      <c r="F8" s="41"/>
      <c r="G8" s="42"/>
      <c r="H8" s="18"/>
      <c r="I8" s="18" t="str">
        <f t="shared" ref="I8:I93" si="5">IF(OR(ISBLANK(タスク_開始),ISBLANK(タスク_終了)),"",タスク_終了-タスク_開始+1)</f>
        <v/>
      </c>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row>
    <row r="9" spans="1:65" s="1" customFormat="1" ht="30" customHeight="1" thickBot="1" x14ac:dyDescent="0.25">
      <c r="A9" s="89"/>
      <c r="B9" s="89" t="s">
        <v>126</v>
      </c>
      <c r="C9" s="59"/>
      <c r="D9" s="59">
        <v>2.0833333333333332E-2</v>
      </c>
      <c r="E9" s="43">
        <v>1</v>
      </c>
      <c r="F9" s="44">
        <v>44241</v>
      </c>
      <c r="G9" s="44">
        <v>44241</v>
      </c>
      <c r="H9" s="18"/>
      <c r="I9" s="18">
        <f t="shared" si="5"/>
        <v>1</v>
      </c>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row>
    <row r="10" spans="1:65" s="1" customFormat="1" ht="30" customHeight="1" thickBot="1" x14ac:dyDescent="0.25">
      <c r="A10" s="89"/>
      <c r="B10" s="89" t="s">
        <v>33</v>
      </c>
      <c r="C10" s="59"/>
      <c r="D10" s="59">
        <v>0.32569444444444445</v>
      </c>
      <c r="E10" s="43">
        <v>1</v>
      </c>
      <c r="F10" s="44">
        <v>44386</v>
      </c>
      <c r="G10" s="44">
        <f>F10+2</f>
        <v>44388</v>
      </c>
      <c r="H10" s="18"/>
      <c r="I10" s="18">
        <f t="shared" si="5"/>
        <v>3</v>
      </c>
      <c r="J10" s="5"/>
      <c r="K10" s="5"/>
      <c r="L10" s="5"/>
      <c r="M10" s="5"/>
      <c r="N10" s="5"/>
      <c r="O10" s="5"/>
      <c r="P10" s="5"/>
      <c r="Q10" s="5"/>
      <c r="R10" s="5"/>
      <c r="S10" s="5"/>
      <c r="T10" s="5"/>
      <c r="U10" s="5"/>
      <c r="V10" s="6"/>
      <c r="W10" s="6"/>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row>
    <row r="11" spans="1:65" s="1" customFormat="1" ht="30" customHeight="1" thickBot="1" x14ac:dyDescent="0.25">
      <c r="A11" s="89"/>
      <c r="B11" s="89" t="s">
        <v>117</v>
      </c>
      <c r="C11" s="59"/>
      <c r="D11" s="59"/>
      <c r="E11" s="43">
        <v>0</v>
      </c>
      <c r="F11" s="44">
        <f>G10</f>
        <v>44388</v>
      </c>
      <c r="G11" s="44">
        <f>F11+4</f>
        <v>44392</v>
      </c>
      <c r="H11" s="18"/>
      <c r="I11" s="18">
        <f t="shared" si="5"/>
        <v>5</v>
      </c>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row>
    <row r="12" spans="1:65" s="1" customFormat="1" ht="30" customHeight="1" thickBot="1" x14ac:dyDescent="0.25">
      <c r="A12" s="89"/>
      <c r="B12" s="89" t="s">
        <v>118</v>
      </c>
      <c r="C12" s="59"/>
      <c r="D12" s="59">
        <v>4.6527777777777779E-2</v>
      </c>
      <c r="E12" s="43">
        <v>0</v>
      </c>
      <c r="F12" s="44">
        <f>G11</f>
        <v>44392</v>
      </c>
      <c r="G12" s="44">
        <f>F12+4</f>
        <v>44396</v>
      </c>
      <c r="H12" s="18"/>
      <c r="I12" s="18">
        <f t="shared" si="5"/>
        <v>5</v>
      </c>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row>
    <row r="13" spans="1:65" s="1" customFormat="1" ht="30" customHeight="1" thickBot="1" x14ac:dyDescent="0.25">
      <c r="A13" s="90"/>
      <c r="B13" s="90" t="s">
        <v>37</v>
      </c>
      <c r="C13" s="45"/>
      <c r="D13" s="45"/>
      <c r="E13" s="46"/>
      <c r="F13" s="47"/>
      <c r="G13" s="48"/>
      <c r="H13" s="18"/>
      <c r="I13" s="18" t="str">
        <f t="shared" si="5"/>
        <v/>
      </c>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row>
    <row r="14" spans="1:65" s="1" customFormat="1" ht="30" customHeight="1" thickBot="1" x14ac:dyDescent="0.25">
      <c r="A14" s="91"/>
      <c r="B14" s="91" t="s">
        <v>35</v>
      </c>
      <c r="C14" s="49"/>
      <c r="D14" s="49"/>
      <c r="E14" s="50">
        <v>1</v>
      </c>
      <c r="F14" s="51">
        <f>F11+1</f>
        <v>44389</v>
      </c>
      <c r="G14" s="51">
        <f>F14+4</f>
        <v>44393</v>
      </c>
      <c r="H14" s="18"/>
      <c r="I14" s="18">
        <f t="shared" si="5"/>
        <v>5</v>
      </c>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row>
    <row r="15" spans="1:65" s="1" customFormat="1" ht="30" customHeight="1" thickBot="1" x14ac:dyDescent="0.25">
      <c r="A15" s="92"/>
      <c r="B15" s="92" t="s">
        <v>31</v>
      </c>
      <c r="C15" s="52"/>
      <c r="D15" s="52"/>
      <c r="E15" s="53"/>
      <c r="F15" s="54"/>
      <c r="G15" s="55"/>
      <c r="H15" s="18"/>
      <c r="I15" s="18" t="str">
        <f t="shared" si="5"/>
        <v/>
      </c>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row>
    <row r="16" spans="1:65" s="1" customFormat="1" ht="30" customHeight="1" thickBot="1" x14ac:dyDescent="0.25">
      <c r="A16" s="94"/>
      <c r="B16" s="94" t="s">
        <v>97</v>
      </c>
      <c r="C16" s="101"/>
      <c r="D16" s="101">
        <v>0.12986111111111112</v>
      </c>
      <c r="E16" s="57">
        <v>1</v>
      </c>
      <c r="F16" s="58" t="s">
        <v>12</v>
      </c>
      <c r="G16" s="58" t="s">
        <v>12</v>
      </c>
      <c r="H16" s="18"/>
      <c r="I16" s="18" t="e">
        <f t="shared" si="5"/>
        <v>#VALUE!</v>
      </c>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row>
    <row r="17" spans="1:65" s="1" customFormat="1" ht="30" customHeight="1" thickBot="1" x14ac:dyDescent="0.25">
      <c r="A17" s="94"/>
      <c r="B17" s="94" t="s">
        <v>106</v>
      </c>
      <c r="C17" s="101"/>
      <c r="D17" s="101">
        <v>3.4722222222222224E-2</v>
      </c>
      <c r="E17" s="57">
        <v>1</v>
      </c>
      <c r="F17" s="58" t="s">
        <v>12</v>
      </c>
      <c r="G17" s="58" t="s">
        <v>12</v>
      </c>
      <c r="H17" s="18"/>
      <c r="I17" s="18" t="e">
        <f t="shared" si="5"/>
        <v>#VALUE!</v>
      </c>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row>
    <row r="18" spans="1:65" s="1" customFormat="1" ht="30" customHeight="1" thickBot="1" x14ac:dyDescent="0.25">
      <c r="A18" s="94"/>
      <c r="B18" s="94" t="s">
        <v>98</v>
      </c>
      <c r="C18" s="101"/>
      <c r="D18" s="101">
        <v>0.375</v>
      </c>
      <c r="E18" s="57">
        <v>0</v>
      </c>
      <c r="F18" s="58" t="s">
        <v>12</v>
      </c>
      <c r="G18" s="58" t="s">
        <v>12</v>
      </c>
      <c r="H18" s="18"/>
      <c r="I18" s="18" t="e">
        <f t="shared" si="5"/>
        <v>#VALUE!</v>
      </c>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row>
    <row r="19" spans="1:65" s="1" customFormat="1" ht="30" customHeight="1" thickBot="1" x14ac:dyDescent="0.25">
      <c r="A19" s="94"/>
      <c r="B19" s="94" t="s">
        <v>99</v>
      </c>
      <c r="C19" s="101"/>
      <c r="D19" s="101"/>
      <c r="E19" s="57">
        <v>1</v>
      </c>
      <c r="F19" s="58" t="s">
        <v>12</v>
      </c>
      <c r="G19" s="58" t="s">
        <v>12</v>
      </c>
      <c r="H19" s="18"/>
      <c r="I19" s="18" t="e">
        <f t="shared" si="5"/>
        <v>#VALUE!</v>
      </c>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row>
    <row r="20" spans="1:65" s="1" customFormat="1" ht="30" customHeight="1" thickBot="1" x14ac:dyDescent="0.25">
      <c r="A20" s="93"/>
      <c r="B20" s="93" t="s">
        <v>45</v>
      </c>
      <c r="C20" s="73"/>
      <c r="D20" s="73"/>
      <c r="E20" s="74"/>
      <c r="F20" s="75"/>
      <c r="G20" s="76"/>
      <c r="H20" s="18"/>
      <c r="I20" s="18" t="str">
        <f t="shared" si="5"/>
        <v/>
      </c>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row>
    <row r="21" spans="1:65" s="1" customFormat="1" ht="30" customHeight="1" thickBot="1" x14ac:dyDescent="0.25">
      <c r="A21" s="81"/>
      <c r="B21" s="81" t="s">
        <v>71</v>
      </c>
      <c r="C21" s="73"/>
      <c r="D21" s="73"/>
      <c r="E21" s="74"/>
      <c r="F21" s="75"/>
      <c r="G21" s="76"/>
      <c r="H21" s="18"/>
      <c r="I21" s="18"/>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row>
    <row r="22" spans="1:65" s="1" customFormat="1" ht="30" customHeight="1" thickBot="1" x14ac:dyDescent="0.25">
      <c r="A22" s="94">
        <v>1</v>
      </c>
      <c r="B22" s="94" t="s">
        <v>72</v>
      </c>
      <c r="C22" s="56"/>
      <c r="D22" s="56"/>
      <c r="E22" s="57">
        <v>0</v>
      </c>
      <c r="F22" s="58" t="s">
        <v>12</v>
      </c>
      <c r="G22" s="58" t="s">
        <v>12</v>
      </c>
      <c r="H22" s="18"/>
      <c r="I22" s="18" t="e">
        <f t="shared" si="5"/>
        <v>#VALUE!</v>
      </c>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row>
    <row r="23" spans="1:65" s="1" customFormat="1" ht="30" customHeight="1" thickBot="1" x14ac:dyDescent="0.25">
      <c r="A23" s="81"/>
      <c r="B23" s="81" t="s">
        <v>39</v>
      </c>
      <c r="C23" s="73"/>
      <c r="D23" s="73"/>
      <c r="E23" s="74"/>
      <c r="F23" s="75"/>
      <c r="G23" s="76"/>
      <c r="H23" s="18"/>
      <c r="I23" s="18" t="str">
        <f t="shared" si="5"/>
        <v/>
      </c>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row>
    <row r="24" spans="1:65" s="1" customFormat="1" ht="30" customHeight="1" thickBot="1" x14ac:dyDescent="0.25">
      <c r="A24" s="105">
        <v>2</v>
      </c>
      <c r="B24" s="105" t="s">
        <v>40</v>
      </c>
      <c r="C24" s="56"/>
      <c r="D24" s="56"/>
      <c r="E24" s="57">
        <v>0.4</v>
      </c>
      <c r="F24" s="58" t="s">
        <v>12</v>
      </c>
      <c r="G24" s="58" t="s">
        <v>12</v>
      </c>
      <c r="H24" s="18"/>
      <c r="I24" s="18" t="e">
        <f t="shared" si="5"/>
        <v>#VALUE!</v>
      </c>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row>
    <row r="25" spans="1:65" s="1" customFormat="1" ht="30" customHeight="1" thickBot="1" x14ac:dyDescent="0.25">
      <c r="A25" s="105">
        <v>3</v>
      </c>
      <c r="B25" s="105" t="s">
        <v>111</v>
      </c>
      <c r="C25" s="101"/>
      <c r="D25" s="101">
        <v>2.4999999999999998E-2</v>
      </c>
      <c r="E25" s="57">
        <v>0</v>
      </c>
      <c r="F25" s="58" t="s">
        <v>12</v>
      </c>
      <c r="G25" s="58" t="s">
        <v>12</v>
      </c>
      <c r="H25" s="18"/>
      <c r="I25" s="18" t="e">
        <f t="shared" si="5"/>
        <v>#VALUE!</v>
      </c>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row>
    <row r="26" spans="1:65" s="1" customFormat="1" ht="30" customHeight="1" thickBot="1" x14ac:dyDescent="0.25">
      <c r="A26" s="81"/>
      <c r="B26" s="81" t="s">
        <v>49</v>
      </c>
      <c r="C26" s="73"/>
      <c r="D26" s="73"/>
      <c r="E26" s="74"/>
      <c r="F26" s="75"/>
      <c r="G26" s="76"/>
      <c r="H26" s="18"/>
      <c r="I26" s="18" t="str">
        <f t="shared" si="5"/>
        <v/>
      </c>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row>
    <row r="27" spans="1:65" s="1" customFormat="1" ht="30" customHeight="1" thickBot="1" x14ac:dyDescent="0.25">
      <c r="A27" s="95">
        <v>4</v>
      </c>
      <c r="B27" s="95" t="s">
        <v>51</v>
      </c>
      <c r="C27" s="56"/>
      <c r="D27" s="56"/>
      <c r="E27" s="57">
        <v>1</v>
      </c>
      <c r="F27" s="58" t="s">
        <v>12</v>
      </c>
      <c r="G27" s="58" t="s">
        <v>12</v>
      </c>
      <c r="H27" s="18"/>
      <c r="I27" s="18" t="e">
        <f t="shared" si="5"/>
        <v>#VALUE!</v>
      </c>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row>
    <row r="28" spans="1:65" s="1" customFormat="1" ht="30" customHeight="1" thickBot="1" x14ac:dyDescent="0.25">
      <c r="A28" s="95">
        <v>5</v>
      </c>
      <c r="B28" s="95" t="s">
        <v>52</v>
      </c>
      <c r="C28" s="56"/>
      <c r="D28" s="56"/>
      <c r="E28" s="57">
        <v>1</v>
      </c>
      <c r="F28" s="58" t="s">
        <v>12</v>
      </c>
      <c r="G28" s="58" t="s">
        <v>12</v>
      </c>
      <c r="H28" s="18"/>
      <c r="I28" s="18" t="e">
        <f t="shared" si="5"/>
        <v>#VALUE!</v>
      </c>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row>
    <row r="29" spans="1:65" s="1" customFormat="1" ht="30" customHeight="1" thickBot="1" x14ac:dyDescent="0.25">
      <c r="A29" s="106">
        <v>7</v>
      </c>
      <c r="B29" s="95" t="s">
        <v>73</v>
      </c>
      <c r="C29" s="101">
        <v>8.3333333333333329E-2</v>
      </c>
      <c r="D29" s="56"/>
      <c r="E29" s="57">
        <v>0</v>
      </c>
      <c r="F29" s="58" t="s">
        <v>12</v>
      </c>
      <c r="G29" s="58" t="s">
        <v>12</v>
      </c>
      <c r="H29" s="18"/>
      <c r="I29" s="18" t="e">
        <f t="shared" si="5"/>
        <v>#VALUE!</v>
      </c>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row>
    <row r="30" spans="1:65" s="1" customFormat="1" ht="30" customHeight="1" thickBot="1" x14ac:dyDescent="0.25">
      <c r="A30" s="106">
        <v>8</v>
      </c>
      <c r="B30" s="95" t="s">
        <v>74</v>
      </c>
      <c r="C30" s="101">
        <v>8.3333333333333329E-2</v>
      </c>
      <c r="D30" s="56"/>
      <c r="E30" s="57">
        <v>0</v>
      </c>
      <c r="F30" s="58" t="s">
        <v>12</v>
      </c>
      <c r="G30" s="58" t="s">
        <v>12</v>
      </c>
      <c r="H30" s="18"/>
      <c r="I30" s="18" t="e">
        <f t="shared" si="5"/>
        <v>#VALUE!</v>
      </c>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row>
    <row r="31" spans="1:65" s="1" customFormat="1" ht="30" customHeight="1" thickBot="1" x14ac:dyDescent="0.25">
      <c r="A31" s="81"/>
      <c r="B31" s="81" t="s">
        <v>108</v>
      </c>
      <c r="C31" s="73"/>
      <c r="D31" s="73"/>
      <c r="E31" s="74"/>
      <c r="F31" s="75"/>
      <c r="G31" s="76"/>
      <c r="H31" s="18"/>
      <c r="I31" s="18" t="str">
        <f t="shared" si="5"/>
        <v/>
      </c>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row>
    <row r="32" spans="1:65" s="1" customFormat="1" ht="30" customHeight="1" thickBot="1" x14ac:dyDescent="0.25">
      <c r="A32" s="106">
        <v>9</v>
      </c>
      <c r="B32" s="95" t="s">
        <v>109</v>
      </c>
      <c r="C32" s="56"/>
      <c r="D32" s="56"/>
      <c r="E32" s="57">
        <v>0.8</v>
      </c>
      <c r="F32" s="58" t="s">
        <v>12</v>
      </c>
      <c r="G32" s="58" t="s">
        <v>12</v>
      </c>
      <c r="H32" s="18"/>
      <c r="I32" s="18" t="e">
        <f t="shared" si="5"/>
        <v>#VALUE!</v>
      </c>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row>
    <row r="33" spans="1:65" s="1" customFormat="1" ht="30" customHeight="1" thickBot="1" x14ac:dyDescent="0.25">
      <c r="A33" s="81"/>
      <c r="B33" s="81" t="s">
        <v>110</v>
      </c>
      <c r="C33" s="73"/>
      <c r="D33" s="73"/>
      <c r="E33" s="74"/>
      <c r="F33" s="75"/>
      <c r="G33" s="76"/>
      <c r="H33" s="18"/>
      <c r="I33" s="18" t="str">
        <f t="shared" si="5"/>
        <v/>
      </c>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row>
    <row r="34" spans="1:65" s="1" customFormat="1" ht="30" customHeight="1" thickBot="1" x14ac:dyDescent="0.25">
      <c r="A34" s="106">
        <v>10</v>
      </c>
      <c r="B34" s="95" t="s">
        <v>112</v>
      </c>
      <c r="C34" s="101">
        <v>0.75</v>
      </c>
      <c r="D34" s="101">
        <v>0.24305555555555555</v>
      </c>
      <c r="E34" s="57">
        <v>0.6</v>
      </c>
      <c r="F34" s="58" t="s">
        <v>12</v>
      </c>
      <c r="G34" s="58" t="s">
        <v>12</v>
      </c>
      <c r="H34" s="18"/>
      <c r="I34" s="18" t="e">
        <f t="shared" si="5"/>
        <v>#VALUE!</v>
      </c>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row>
    <row r="35" spans="1:65" s="1" customFormat="1" ht="30" customHeight="1" thickBot="1" x14ac:dyDescent="0.25">
      <c r="A35" s="95">
        <v>11</v>
      </c>
      <c r="B35" s="95" t="s">
        <v>115</v>
      </c>
      <c r="C35" s="56"/>
      <c r="D35" s="56"/>
      <c r="E35" s="57">
        <v>1</v>
      </c>
      <c r="F35" s="58" t="s">
        <v>12</v>
      </c>
      <c r="G35" s="58" t="s">
        <v>12</v>
      </c>
      <c r="H35" s="18"/>
      <c r="I35" s="18" t="e">
        <f t="shared" si="5"/>
        <v>#VALUE!</v>
      </c>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row>
    <row r="36" spans="1:65" s="1" customFormat="1" ht="30" customHeight="1" thickBot="1" x14ac:dyDescent="0.25">
      <c r="A36" s="106">
        <v>12</v>
      </c>
      <c r="B36" s="95" t="s">
        <v>119</v>
      </c>
      <c r="C36" s="101">
        <v>8.3333333333333329E-2</v>
      </c>
      <c r="D36" s="101"/>
      <c r="E36" s="57">
        <v>0</v>
      </c>
      <c r="F36" s="58" t="s">
        <v>12</v>
      </c>
      <c r="G36" s="58" t="s">
        <v>12</v>
      </c>
      <c r="H36" s="18"/>
      <c r="I36" s="18" t="e">
        <f t="shared" si="5"/>
        <v>#VALUE!</v>
      </c>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row>
    <row r="37" spans="1:65" s="1" customFormat="1" ht="30" customHeight="1" thickBot="1" x14ac:dyDescent="0.25">
      <c r="A37" s="81"/>
      <c r="B37" s="81" t="s">
        <v>43</v>
      </c>
      <c r="C37" s="73"/>
      <c r="D37" s="73"/>
      <c r="E37" s="74"/>
      <c r="F37" s="75"/>
      <c r="G37" s="76"/>
      <c r="H37" s="18"/>
      <c r="I37" s="18" t="str">
        <f t="shared" si="5"/>
        <v/>
      </c>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row>
    <row r="38" spans="1:65" s="1" customFormat="1" ht="30" customHeight="1" thickBot="1" x14ac:dyDescent="0.25">
      <c r="A38" s="106">
        <v>13</v>
      </c>
      <c r="B38" s="95" t="s">
        <v>50</v>
      </c>
      <c r="C38" s="101">
        <v>0.125</v>
      </c>
      <c r="D38" s="56"/>
      <c r="E38" s="57">
        <v>0</v>
      </c>
      <c r="F38" s="58" t="s">
        <v>12</v>
      </c>
      <c r="G38" s="58" t="s">
        <v>12</v>
      </c>
      <c r="H38" s="18"/>
      <c r="I38" s="18" t="e">
        <f t="shared" si="5"/>
        <v>#VALUE!</v>
      </c>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row>
    <row r="39" spans="1:65" s="1" customFormat="1" ht="30" customHeight="1" thickBot="1" x14ac:dyDescent="0.25">
      <c r="A39" s="81"/>
      <c r="B39" s="81" t="s">
        <v>41</v>
      </c>
      <c r="C39" s="73"/>
      <c r="D39" s="73"/>
      <c r="E39" s="74"/>
      <c r="F39" s="75"/>
      <c r="G39" s="76"/>
      <c r="H39" s="18"/>
      <c r="I39" s="18" t="str">
        <f t="shared" si="5"/>
        <v/>
      </c>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row>
    <row r="40" spans="1:65" s="1" customFormat="1" ht="30" customHeight="1" thickBot="1" x14ac:dyDescent="0.25">
      <c r="A40" s="107">
        <v>14</v>
      </c>
      <c r="B40" s="83" t="s">
        <v>42</v>
      </c>
      <c r="C40" s="56"/>
      <c r="D40" s="56"/>
      <c r="E40" s="57">
        <v>0</v>
      </c>
      <c r="F40" s="58" t="s">
        <v>12</v>
      </c>
      <c r="G40" s="58" t="s">
        <v>12</v>
      </c>
      <c r="H40" s="18"/>
      <c r="I40" s="18" t="e">
        <f t="shared" si="5"/>
        <v>#VALUE!</v>
      </c>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row>
    <row r="41" spans="1:65" s="1" customFormat="1" ht="30" customHeight="1" thickBot="1" x14ac:dyDescent="0.25">
      <c r="A41" s="83">
        <v>15</v>
      </c>
      <c r="B41" s="83" t="s">
        <v>70</v>
      </c>
      <c r="C41" s="56"/>
      <c r="D41" s="56"/>
      <c r="E41" s="57">
        <v>0</v>
      </c>
      <c r="F41" s="58" t="s">
        <v>12</v>
      </c>
      <c r="G41" s="58" t="s">
        <v>12</v>
      </c>
      <c r="H41" s="18"/>
      <c r="I41" s="18" t="e">
        <f t="shared" si="5"/>
        <v>#VALUE!</v>
      </c>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row>
    <row r="42" spans="1:65" s="1" customFormat="1" ht="30" customHeight="1" thickBot="1" x14ac:dyDescent="0.25">
      <c r="A42" s="83">
        <v>16</v>
      </c>
      <c r="B42" s="83" t="s">
        <v>75</v>
      </c>
      <c r="C42" s="56"/>
      <c r="D42" s="56"/>
      <c r="E42" s="57">
        <v>0</v>
      </c>
      <c r="F42" s="58" t="s">
        <v>12</v>
      </c>
      <c r="G42" s="58" t="s">
        <v>12</v>
      </c>
      <c r="H42" s="18"/>
      <c r="I42" s="18" t="e">
        <f t="shared" si="5"/>
        <v>#VALUE!</v>
      </c>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row>
    <row r="43" spans="1:65" s="1" customFormat="1" ht="30" customHeight="1" thickBot="1" x14ac:dyDescent="0.25">
      <c r="A43" s="81"/>
      <c r="B43" s="81" t="s">
        <v>44</v>
      </c>
      <c r="C43" s="73"/>
      <c r="D43" s="73"/>
      <c r="E43" s="74"/>
      <c r="F43" s="75"/>
      <c r="G43" s="76"/>
      <c r="H43" s="18"/>
      <c r="I43" s="18" t="str">
        <f t="shared" si="5"/>
        <v/>
      </c>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row>
    <row r="44" spans="1:65" s="1" customFormat="1" ht="30" customHeight="1" thickBot="1" x14ac:dyDescent="0.25">
      <c r="A44" s="95">
        <v>17</v>
      </c>
      <c r="B44" s="95" t="s">
        <v>48</v>
      </c>
      <c r="C44" s="56"/>
      <c r="D44" s="56"/>
      <c r="E44" s="57">
        <v>0</v>
      </c>
      <c r="F44" s="58" t="s">
        <v>12</v>
      </c>
      <c r="G44" s="58" t="s">
        <v>12</v>
      </c>
      <c r="H44" s="18"/>
      <c r="I44" s="18" t="e">
        <f t="shared" si="5"/>
        <v>#VALUE!</v>
      </c>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row>
    <row r="45" spans="1:65" s="1" customFormat="1" ht="30" customHeight="1" thickBot="1" x14ac:dyDescent="0.25">
      <c r="A45" s="93"/>
      <c r="B45" s="82" t="s">
        <v>96</v>
      </c>
      <c r="C45" s="73"/>
      <c r="D45" s="73"/>
      <c r="E45" s="74"/>
      <c r="F45" s="75"/>
      <c r="G45" s="76"/>
      <c r="H45" s="18"/>
      <c r="I45" s="18" t="str">
        <f t="shared" si="5"/>
        <v/>
      </c>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row>
    <row r="46" spans="1:65" s="1" customFormat="1" ht="30" customHeight="1" thickBot="1" x14ac:dyDescent="0.25">
      <c r="A46" s="81"/>
      <c r="B46" s="72" t="s">
        <v>46</v>
      </c>
      <c r="C46" s="73"/>
      <c r="D46" s="73"/>
      <c r="E46" s="74"/>
      <c r="F46" s="75"/>
      <c r="G46" s="76"/>
      <c r="H46" s="18"/>
      <c r="I46" s="18"/>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row>
    <row r="47" spans="1:65" s="1" customFormat="1" ht="30" customHeight="1" thickBot="1" x14ac:dyDescent="0.25">
      <c r="A47" s="95">
        <v>18</v>
      </c>
      <c r="B47" s="80" t="s">
        <v>61</v>
      </c>
      <c r="C47" s="56"/>
      <c r="D47" s="56"/>
      <c r="E47" s="57">
        <v>0</v>
      </c>
      <c r="F47" s="58" t="s">
        <v>12</v>
      </c>
      <c r="G47" s="58" t="s">
        <v>12</v>
      </c>
      <c r="H47" s="18"/>
      <c r="I47" s="18" t="e">
        <f t="shared" si="5"/>
        <v>#VALUE!</v>
      </c>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row>
    <row r="48" spans="1:65" s="1" customFormat="1" ht="30" customHeight="1" thickBot="1" x14ac:dyDescent="0.25">
      <c r="A48" s="93"/>
      <c r="B48" s="99" t="s">
        <v>65</v>
      </c>
      <c r="C48" s="73"/>
      <c r="D48" s="73"/>
      <c r="E48" s="74"/>
      <c r="F48" s="75"/>
      <c r="G48" s="76"/>
      <c r="H48" s="18"/>
      <c r="I48" s="18" t="str">
        <f t="shared" si="5"/>
        <v/>
      </c>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row>
    <row r="49" spans="1:65" s="1" customFormat="1" ht="30" customHeight="1" thickBot="1" x14ac:dyDescent="0.25">
      <c r="A49" s="95">
        <v>19</v>
      </c>
      <c r="B49" s="100" t="s">
        <v>62</v>
      </c>
      <c r="C49" s="56"/>
      <c r="D49" s="56"/>
      <c r="E49" s="57">
        <v>0</v>
      </c>
      <c r="F49" s="58" t="s">
        <v>12</v>
      </c>
      <c r="G49" s="58" t="s">
        <v>12</v>
      </c>
      <c r="H49" s="18"/>
      <c r="I49" s="18" t="e">
        <f t="shared" si="5"/>
        <v>#VALUE!</v>
      </c>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row>
    <row r="50" spans="1:65" s="1" customFormat="1" ht="30" customHeight="1" thickBot="1" x14ac:dyDescent="0.25">
      <c r="A50" s="81"/>
      <c r="B50" s="72" t="s">
        <v>47</v>
      </c>
      <c r="C50" s="73"/>
      <c r="D50" s="73"/>
      <c r="E50" s="74"/>
      <c r="F50" s="75"/>
      <c r="G50" s="76"/>
      <c r="H50" s="18"/>
      <c r="I50" s="18"/>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row>
    <row r="51" spans="1:65" s="1" customFormat="1" ht="30" customHeight="1" thickBot="1" x14ac:dyDescent="0.25">
      <c r="A51" s="95">
        <v>20</v>
      </c>
      <c r="B51" s="80" t="s">
        <v>63</v>
      </c>
      <c r="C51" s="56"/>
      <c r="D51" s="56"/>
      <c r="E51" s="57">
        <v>0</v>
      </c>
      <c r="F51" s="58" t="s">
        <v>12</v>
      </c>
      <c r="G51" s="58" t="s">
        <v>12</v>
      </c>
      <c r="H51" s="18"/>
      <c r="I51" s="18" t="e">
        <f t="shared" si="5"/>
        <v>#VALUE!</v>
      </c>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row>
    <row r="52" spans="1:65" s="1" customFormat="1" ht="30" customHeight="1" thickBot="1" x14ac:dyDescent="0.25">
      <c r="A52" s="93"/>
      <c r="B52" s="82" t="s">
        <v>53</v>
      </c>
      <c r="C52" s="77"/>
      <c r="D52" s="77"/>
      <c r="E52" s="78"/>
      <c r="F52" s="79"/>
      <c r="G52" s="79"/>
      <c r="H52" s="18"/>
      <c r="I52" s="18"/>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row>
    <row r="53" spans="1:65" s="1" customFormat="1" ht="30" customHeight="1" thickBot="1" x14ac:dyDescent="0.25">
      <c r="A53" s="95">
        <v>21</v>
      </c>
      <c r="B53" s="80" t="s">
        <v>54</v>
      </c>
      <c r="C53" s="56"/>
      <c r="D53" s="56"/>
      <c r="E53" s="57">
        <v>0</v>
      </c>
      <c r="F53" s="58" t="s">
        <v>12</v>
      </c>
      <c r="G53" s="58" t="s">
        <v>12</v>
      </c>
      <c r="H53" s="18"/>
      <c r="I53" s="18"/>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row>
    <row r="54" spans="1:65" s="1" customFormat="1" ht="30" customHeight="1" thickBot="1" x14ac:dyDescent="0.25">
      <c r="A54" s="95">
        <v>22</v>
      </c>
      <c r="B54" s="80" t="s">
        <v>55</v>
      </c>
      <c r="C54" s="56"/>
      <c r="D54" s="56"/>
      <c r="E54" s="57">
        <v>0</v>
      </c>
      <c r="F54" s="58" t="s">
        <v>12</v>
      </c>
      <c r="G54" s="58" t="s">
        <v>12</v>
      </c>
      <c r="H54" s="18"/>
      <c r="I54" s="18"/>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row>
    <row r="55" spans="1:65" s="1" customFormat="1" ht="30" customHeight="1" thickBot="1" x14ac:dyDescent="0.25">
      <c r="A55" s="95">
        <v>23</v>
      </c>
      <c r="B55" s="80" t="s">
        <v>64</v>
      </c>
      <c r="C55" s="77"/>
      <c r="D55" s="77"/>
      <c r="E55" s="78"/>
      <c r="F55" s="79"/>
      <c r="G55" s="79"/>
      <c r="H55" s="18"/>
      <c r="I55" s="18"/>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row>
    <row r="56" spans="1:65" s="1" customFormat="1" ht="30" customHeight="1" thickBot="1" x14ac:dyDescent="0.25">
      <c r="A56" s="95">
        <v>24</v>
      </c>
      <c r="B56" s="80" t="s">
        <v>56</v>
      </c>
      <c r="C56" s="56"/>
      <c r="D56" s="56"/>
      <c r="E56" s="57">
        <v>0</v>
      </c>
      <c r="F56" s="58" t="s">
        <v>12</v>
      </c>
      <c r="G56" s="58" t="s">
        <v>12</v>
      </c>
      <c r="H56" s="18"/>
      <c r="I56" s="18"/>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row>
    <row r="57" spans="1:65" s="1" customFormat="1" ht="30" customHeight="1" thickBot="1" x14ac:dyDescent="0.25">
      <c r="A57" s="95">
        <v>25</v>
      </c>
      <c r="B57" s="80" t="s">
        <v>76</v>
      </c>
      <c r="C57" s="56"/>
      <c r="D57" s="56"/>
      <c r="E57" s="57">
        <v>0</v>
      </c>
      <c r="F57" s="58" t="s">
        <v>12</v>
      </c>
      <c r="G57" s="58" t="s">
        <v>12</v>
      </c>
      <c r="H57" s="18"/>
      <c r="I57" s="18"/>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row>
    <row r="58" spans="1:65" s="1" customFormat="1" ht="30" customHeight="1" thickBot="1" x14ac:dyDescent="0.25">
      <c r="A58" s="95">
        <v>26</v>
      </c>
      <c r="B58" s="80" t="s">
        <v>77</v>
      </c>
      <c r="C58" s="56"/>
      <c r="D58" s="56"/>
      <c r="E58" s="57">
        <v>0</v>
      </c>
      <c r="F58" s="58" t="s">
        <v>12</v>
      </c>
      <c r="G58" s="58" t="s">
        <v>12</v>
      </c>
      <c r="H58" s="18"/>
      <c r="I58" s="18"/>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row>
    <row r="59" spans="1:65" s="1" customFormat="1" ht="30" customHeight="1" thickBot="1" x14ac:dyDescent="0.25">
      <c r="A59" s="95">
        <v>27</v>
      </c>
      <c r="B59" s="80" t="s">
        <v>57</v>
      </c>
      <c r="C59" s="56"/>
      <c r="D59" s="56"/>
      <c r="E59" s="57">
        <v>0</v>
      </c>
      <c r="F59" s="58" t="s">
        <v>12</v>
      </c>
      <c r="G59" s="58" t="s">
        <v>12</v>
      </c>
      <c r="H59" s="18"/>
      <c r="I59" s="18"/>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row>
    <row r="60" spans="1:65" s="1" customFormat="1" ht="30" customHeight="1" thickBot="1" x14ac:dyDescent="0.25">
      <c r="A60" s="95">
        <v>28</v>
      </c>
      <c r="B60" s="80" t="s">
        <v>78</v>
      </c>
      <c r="C60" s="56"/>
      <c r="D60" s="56"/>
      <c r="E60" s="57">
        <v>0</v>
      </c>
      <c r="F60" s="58" t="s">
        <v>12</v>
      </c>
      <c r="G60" s="58" t="s">
        <v>12</v>
      </c>
      <c r="H60" s="18"/>
      <c r="I60" s="18"/>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row>
    <row r="61" spans="1:65" s="1" customFormat="1" ht="30" customHeight="1" thickBot="1" x14ac:dyDescent="0.25">
      <c r="A61" s="95">
        <v>29</v>
      </c>
      <c r="B61" s="80" t="s">
        <v>58</v>
      </c>
      <c r="C61" s="56"/>
      <c r="D61" s="56"/>
      <c r="E61" s="57">
        <v>0</v>
      </c>
      <c r="F61" s="58" t="s">
        <v>12</v>
      </c>
      <c r="G61" s="58" t="s">
        <v>12</v>
      </c>
      <c r="H61" s="18"/>
      <c r="I61" s="18"/>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row>
    <row r="62" spans="1:65" s="1" customFormat="1" ht="30" customHeight="1" thickBot="1" x14ac:dyDescent="0.25">
      <c r="A62" s="95">
        <v>30</v>
      </c>
      <c r="B62" s="80" t="s">
        <v>79</v>
      </c>
      <c r="C62" s="56"/>
      <c r="D62" s="56"/>
      <c r="E62" s="57">
        <v>0</v>
      </c>
      <c r="F62" s="58" t="s">
        <v>12</v>
      </c>
      <c r="G62" s="58" t="s">
        <v>12</v>
      </c>
      <c r="H62" s="18"/>
      <c r="I62" s="18"/>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row>
    <row r="63" spans="1:65" s="1" customFormat="1" ht="30" customHeight="1" thickBot="1" x14ac:dyDescent="0.25">
      <c r="A63" s="95">
        <v>31</v>
      </c>
      <c r="B63" s="80" t="s">
        <v>59</v>
      </c>
      <c r="C63" s="56"/>
      <c r="D63" s="56"/>
      <c r="E63" s="57">
        <v>0</v>
      </c>
      <c r="F63" s="58" t="s">
        <v>12</v>
      </c>
      <c r="G63" s="58" t="s">
        <v>12</v>
      </c>
      <c r="H63" s="18"/>
      <c r="I63" s="18"/>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row>
    <row r="64" spans="1:65" s="1" customFormat="1" ht="30" customHeight="1" thickBot="1" x14ac:dyDescent="0.25">
      <c r="A64" s="95">
        <v>32</v>
      </c>
      <c r="B64" s="80" t="s">
        <v>80</v>
      </c>
      <c r="C64" s="56"/>
      <c r="D64" s="56"/>
      <c r="E64" s="57">
        <v>0</v>
      </c>
      <c r="F64" s="58" t="s">
        <v>12</v>
      </c>
      <c r="G64" s="58" t="s">
        <v>12</v>
      </c>
      <c r="H64" s="18"/>
      <c r="I64" s="18"/>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row>
    <row r="65" spans="1:65" s="1" customFormat="1" ht="30" customHeight="1" thickBot="1" x14ac:dyDescent="0.25">
      <c r="A65" s="95">
        <v>33</v>
      </c>
      <c r="B65" s="80" t="s">
        <v>83</v>
      </c>
      <c r="C65" s="56"/>
      <c r="D65" s="56"/>
      <c r="E65" s="57">
        <v>0</v>
      </c>
      <c r="F65" s="58" t="s">
        <v>12</v>
      </c>
      <c r="G65" s="58" t="s">
        <v>12</v>
      </c>
      <c r="H65" s="18"/>
      <c r="I65" s="18"/>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row>
    <row r="66" spans="1:65" s="1" customFormat="1" ht="30" customHeight="1" thickBot="1" x14ac:dyDescent="0.25">
      <c r="A66" s="95">
        <v>34</v>
      </c>
      <c r="B66" s="80" t="s">
        <v>84</v>
      </c>
      <c r="C66" s="56"/>
      <c r="D66" s="56"/>
      <c r="E66" s="57">
        <v>0</v>
      </c>
      <c r="F66" s="58" t="s">
        <v>12</v>
      </c>
      <c r="G66" s="58" t="s">
        <v>12</v>
      </c>
      <c r="H66" s="18"/>
      <c r="I66" s="18"/>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row>
    <row r="67" spans="1:65" s="1" customFormat="1" ht="30" customHeight="1" thickBot="1" x14ac:dyDescent="0.25">
      <c r="A67" s="95">
        <v>35</v>
      </c>
      <c r="B67" s="80" t="s">
        <v>85</v>
      </c>
      <c r="C67" s="56"/>
      <c r="D67" s="56"/>
      <c r="E67" s="57">
        <v>0</v>
      </c>
      <c r="F67" s="58" t="s">
        <v>12</v>
      </c>
      <c r="G67" s="58" t="s">
        <v>12</v>
      </c>
      <c r="H67" s="18"/>
      <c r="I67" s="18"/>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row>
    <row r="68" spans="1:65" s="1" customFormat="1" ht="30" customHeight="1" thickBot="1" x14ac:dyDescent="0.25">
      <c r="A68" s="95">
        <v>36</v>
      </c>
      <c r="B68" s="80" t="s">
        <v>81</v>
      </c>
      <c r="C68" s="56"/>
      <c r="D68" s="56"/>
      <c r="E68" s="57">
        <v>0</v>
      </c>
      <c r="F68" s="58" t="s">
        <v>12</v>
      </c>
      <c r="G68" s="58" t="s">
        <v>12</v>
      </c>
      <c r="H68" s="18"/>
      <c r="I68" s="18"/>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row>
    <row r="69" spans="1:65" s="1" customFormat="1" ht="30" customHeight="1" thickBot="1" x14ac:dyDescent="0.25">
      <c r="A69" s="95">
        <v>37</v>
      </c>
      <c r="B69" s="80" t="s">
        <v>82</v>
      </c>
      <c r="C69" s="56"/>
      <c r="D69" s="56"/>
      <c r="E69" s="57">
        <v>0</v>
      </c>
      <c r="F69" s="58" t="s">
        <v>12</v>
      </c>
      <c r="G69" s="58" t="s">
        <v>12</v>
      </c>
      <c r="H69" s="18"/>
      <c r="I69" s="18"/>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row>
    <row r="70" spans="1:65" s="1" customFormat="1" ht="30" customHeight="1" thickBot="1" x14ac:dyDescent="0.25">
      <c r="A70" s="95">
        <v>38</v>
      </c>
      <c r="B70" s="80" t="s">
        <v>85</v>
      </c>
      <c r="C70" s="56"/>
      <c r="D70" s="56"/>
      <c r="E70" s="57">
        <v>0</v>
      </c>
      <c r="F70" s="58" t="s">
        <v>12</v>
      </c>
      <c r="G70" s="58" t="s">
        <v>12</v>
      </c>
      <c r="H70" s="18"/>
      <c r="I70" s="18"/>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row>
    <row r="71" spans="1:65" s="1" customFormat="1" ht="30" customHeight="1" thickBot="1" x14ac:dyDescent="0.25">
      <c r="A71" s="95">
        <v>39</v>
      </c>
      <c r="B71" s="80" t="s">
        <v>60</v>
      </c>
      <c r="C71" s="56"/>
      <c r="D71" s="56"/>
      <c r="E71" s="57">
        <v>0</v>
      </c>
      <c r="F71" s="58" t="s">
        <v>12</v>
      </c>
      <c r="G71" s="58" t="s">
        <v>12</v>
      </c>
      <c r="H71" s="18"/>
      <c r="I71" s="18"/>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row>
    <row r="72" spans="1:65" s="1" customFormat="1" ht="30" customHeight="1" thickBot="1" x14ac:dyDescent="0.25">
      <c r="A72" s="95">
        <v>40</v>
      </c>
      <c r="B72" s="80" t="s">
        <v>46</v>
      </c>
      <c r="C72" s="77"/>
      <c r="D72" s="77"/>
      <c r="E72" s="78"/>
      <c r="F72" s="79"/>
      <c r="G72" s="79"/>
      <c r="H72" s="18"/>
      <c r="I72" s="18"/>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row>
    <row r="73" spans="1:65" s="1" customFormat="1" ht="30" customHeight="1" thickBot="1" x14ac:dyDescent="0.25">
      <c r="A73" s="95">
        <v>41</v>
      </c>
      <c r="B73" s="80" t="s">
        <v>66</v>
      </c>
      <c r="C73" s="56"/>
      <c r="D73" s="56"/>
      <c r="E73" s="57">
        <v>0</v>
      </c>
      <c r="F73" s="58" t="s">
        <v>12</v>
      </c>
      <c r="G73" s="58" t="s">
        <v>12</v>
      </c>
      <c r="H73" s="18"/>
      <c r="I73" s="18"/>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row>
    <row r="74" spans="1:65" s="1" customFormat="1" ht="30" customHeight="1" thickBot="1" x14ac:dyDescent="0.25">
      <c r="A74" s="95">
        <v>42</v>
      </c>
      <c r="B74" s="80" t="s">
        <v>67</v>
      </c>
      <c r="C74" s="56"/>
      <c r="D74" s="56"/>
      <c r="E74" s="57">
        <v>0</v>
      </c>
      <c r="F74" s="58" t="s">
        <v>12</v>
      </c>
      <c r="G74" s="58" t="s">
        <v>12</v>
      </c>
      <c r="H74" s="18"/>
      <c r="I74" s="18"/>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row>
    <row r="75" spans="1:65" s="1" customFormat="1" ht="30" customHeight="1" thickBot="1" x14ac:dyDescent="0.25">
      <c r="A75" s="95">
        <v>43</v>
      </c>
      <c r="B75" s="80" t="s">
        <v>68</v>
      </c>
      <c r="C75" s="77"/>
      <c r="D75" s="77"/>
      <c r="E75" s="78"/>
      <c r="F75" s="79"/>
      <c r="G75" s="79"/>
      <c r="H75" s="18"/>
      <c r="I75" s="18"/>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row>
    <row r="76" spans="1:65" s="1" customFormat="1" ht="30" customHeight="1" thickBot="1" x14ac:dyDescent="0.25">
      <c r="A76" s="95">
        <v>44</v>
      </c>
      <c r="B76" s="80" t="s">
        <v>69</v>
      </c>
      <c r="C76" s="56"/>
      <c r="D76" s="56"/>
      <c r="E76" s="57">
        <v>0</v>
      </c>
      <c r="F76" s="58" t="s">
        <v>12</v>
      </c>
      <c r="G76" s="58" t="s">
        <v>12</v>
      </c>
      <c r="H76" s="18"/>
      <c r="I76" s="18"/>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row>
    <row r="77" spans="1:65" s="1" customFormat="1" ht="30" customHeight="1" thickBot="1" x14ac:dyDescent="0.25">
      <c r="A77" s="96"/>
      <c r="B77" s="96" t="s">
        <v>38</v>
      </c>
      <c r="C77" s="62"/>
      <c r="D77" s="62"/>
      <c r="E77" s="63"/>
      <c r="F77" s="64"/>
      <c r="G77" s="65"/>
      <c r="H77" s="18"/>
      <c r="I77" s="18" t="str">
        <f t="shared" si="5"/>
        <v/>
      </c>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row>
    <row r="78" spans="1:65" s="71" customFormat="1" ht="30" customHeight="1" thickBot="1" x14ac:dyDescent="0.25">
      <c r="A78" s="97">
        <v>45</v>
      </c>
      <c r="B78" s="97" t="s">
        <v>90</v>
      </c>
      <c r="C78" s="66"/>
      <c r="D78" s="66"/>
      <c r="E78" s="67">
        <v>0</v>
      </c>
      <c r="F78" s="68" t="s">
        <v>12</v>
      </c>
      <c r="G78" s="68" t="s">
        <v>12</v>
      </c>
      <c r="H78" s="69"/>
      <c r="I78" s="69" t="e">
        <f t="shared" si="5"/>
        <v>#VALUE!</v>
      </c>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row>
    <row r="79" spans="1:65" s="71" customFormat="1" ht="30" customHeight="1" thickBot="1" x14ac:dyDescent="0.25">
      <c r="A79" s="97">
        <v>45</v>
      </c>
      <c r="B79" s="97" t="s">
        <v>88</v>
      </c>
      <c r="C79" s="66"/>
      <c r="D79" s="66"/>
      <c r="E79" s="67">
        <v>0</v>
      </c>
      <c r="F79" s="68" t="s">
        <v>12</v>
      </c>
      <c r="G79" s="68" t="s">
        <v>12</v>
      </c>
      <c r="H79" s="69"/>
      <c r="I79" s="69" t="e">
        <f t="shared" si="5"/>
        <v>#VALUE!</v>
      </c>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row>
    <row r="80" spans="1:65" s="71" customFormat="1" ht="30" customHeight="1" thickBot="1" x14ac:dyDescent="0.25">
      <c r="A80" s="97">
        <v>45</v>
      </c>
      <c r="B80" s="97" t="s">
        <v>91</v>
      </c>
      <c r="C80" s="66"/>
      <c r="D80" s="66"/>
      <c r="E80" s="67">
        <v>0</v>
      </c>
      <c r="F80" s="68" t="s">
        <v>12</v>
      </c>
      <c r="G80" s="68" t="s">
        <v>12</v>
      </c>
      <c r="H80" s="69"/>
      <c r="I80" s="69" t="e">
        <f t="shared" si="5"/>
        <v>#VALUE!</v>
      </c>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row>
    <row r="81" spans="1:65" s="71" customFormat="1" ht="30" customHeight="1" thickBot="1" x14ac:dyDescent="0.25">
      <c r="A81" s="97">
        <v>45</v>
      </c>
      <c r="B81" s="97" t="s">
        <v>92</v>
      </c>
      <c r="C81" s="66"/>
      <c r="D81" s="66"/>
      <c r="E81" s="67">
        <v>0</v>
      </c>
      <c r="F81" s="68" t="s">
        <v>12</v>
      </c>
      <c r="G81" s="68" t="s">
        <v>12</v>
      </c>
      <c r="H81" s="69"/>
      <c r="I81" s="69" t="e">
        <f t="shared" si="5"/>
        <v>#VALUE!</v>
      </c>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row>
    <row r="82" spans="1:65" s="71" customFormat="1" ht="30" customHeight="1" thickBot="1" x14ac:dyDescent="0.25">
      <c r="A82" s="97">
        <v>45</v>
      </c>
      <c r="B82" s="97" t="s">
        <v>86</v>
      </c>
      <c r="C82" s="66"/>
      <c r="D82" s="66"/>
      <c r="E82" s="67">
        <v>0</v>
      </c>
      <c r="F82" s="68" t="s">
        <v>12</v>
      </c>
      <c r="G82" s="68" t="s">
        <v>12</v>
      </c>
      <c r="H82" s="69"/>
      <c r="I82" s="69" t="e">
        <f t="shared" si="5"/>
        <v>#VALUE!</v>
      </c>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row>
    <row r="83" spans="1:65" s="71" customFormat="1" ht="30" customHeight="1" thickBot="1" x14ac:dyDescent="0.25">
      <c r="A83" s="97">
        <v>45</v>
      </c>
      <c r="B83" s="97" t="s">
        <v>87</v>
      </c>
      <c r="C83" s="66"/>
      <c r="D83" s="66"/>
      <c r="E83" s="67">
        <v>0</v>
      </c>
      <c r="F83" s="68" t="s">
        <v>12</v>
      </c>
      <c r="G83" s="68" t="s">
        <v>12</v>
      </c>
      <c r="H83" s="69"/>
      <c r="I83" s="69" t="e">
        <f t="shared" si="5"/>
        <v>#VALUE!</v>
      </c>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row>
    <row r="84" spans="1:65" s="71" customFormat="1" ht="30" customHeight="1" thickBot="1" x14ac:dyDescent="0.25">
      <c r="A84" s="97">
        <v>45</v>
      </c>
      <c r="B84" s="97" t="s">
        <v>89</v>
      </c>
      <c r="C84" s="66"/>
      <c r="D84" s="66"/>
      <c r="E84" s="67">
        <v>0</v>
      </c>
      <c r="F84" s="68" t="s">
        <v>12</v>
      </c>
      <c r="G84" s="68" t="s">
        <v>12</v>
      </c>
      <c r="H84" s="69"/>
      <c r="I84" s="69" t="e">
        <f t="shared" si="5"/>
        <v>#VALUE!</v>
      </c>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row>
    <row r="85" spans="1:65" s="71" customFormat="1" ht="30" customHeight="1" thickBot="1" x14ac:dyDescent="0.25">
      <c r="A85" s="97">
        <v>45</v>
      </c>
      <c r="B85" s="97" t="s">
        <v>93</v>
      </c>
      <c r="C85" s="66"/>
      <c r="D85" s="66"/>
      <c r="E85" s="67">
        <v>0</v>
      </c>
      <c r="F85" s="68" t="s">
        <v>12</v>
      </c>
      <c r="G85" s="68" t="s">
        <v>12</v>
      </c>
      <c r="H85" s="69"/>
      <c r="I85" s="69" t="e">
        <f t="shared" si="5"/>
        <v>#VALUE!</v>
      </c>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row>
    <row r="86" spans="1:65" s="71" customFormat="1" ht="30" customHeight="1" thickBot="1" x14ac:dyDescent="0.25">
      <c r="A86" s="97">
        <v>55</v>
      </c>
      <c r="B86" s="97" t="s">
        <v>124</v>
      </c>
      <c r="C86" s="66"/>
      <c r="D86" s="66"/>
      <c r="E86" s="67"/>
      <c r="F86" s="68"/>
      <c r="G86" s="68"/>
      <c r="H86" s="69"/>
      <c r="I86" s="69"/>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row>
    <row r="87" spans="1:65" s="71" customFormat="1" ht="30" customHeight="1" thickBot="1" x14ac:dyDescent="0.25">
      <c r="A87" s="97">
        <v>56</v>
      </c>
      <c r="B87" s="97" t="s">
        <v>94</v>
      </c>
      <c r="C87" s="66"/>
      <c r="D87" s="66"/>
      <c r="E87" s="67">
        <v>0</v>
      </c>
      <c r="F87" s="68" t="s">
        <v>12</v>
      </c>
      <c r="G87" s="68" t="s">
        <v>12</v>
      </c>
      <c r="H87" s="69"/>
      <c r="I87" s="69" t="e">
        <f t="shared" si="5"/>
        <v>#VALUE!</v>
      </c>
      <c r="J87" s="70"/>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row>
    <row r="88" spans="1:65" s="71" customFormat="1" ht="30" customHeight="1" thickBot="1" x14ac:dyDescent="0.25">
      <c r="A88" s="97">
        <v>57</v>
      </c>
      <c r="B88" s="97" t="s">
        <v>95</v>
      </c>
      <c r="C88" s="66"/>
      <c r="D88" s="66"/>
      <c r="E88" s="67">
        <v>0</v>
      </c>
      <c r="F88" s="68" t="s">
        <v>12</v>
      </c>
      <c r="G88" s="68" t="s">
        <v>12</v>
      </c>
      <c r="H88" s="69"/>
      <c r="I88" s="69" t="e">
        <f t="shared" si="5"/>
        <v>#VALUE!</v>
      </c>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row>
    <row r="89" spans="1:65" s="1" customFormat="1" ht="30" customHeight="1" thickBot="1" x14ac:dyDescent="0.25">
      <c r="A89" s="108" t="s">
        <v>6</v>
      </c>
      <c r="B89" s="109"/>
      <c r="C89" s="110">
        <f>SUM(C9:C85)</f>
        <v>1.125</v>
      </c>
      <c r="D89" s="110">
        <f>SUM(D9:D85)</f>
        <v>1.2006944444444445</v>
      </c>
      <c r="E89" s="61">
        <f>AVERAGE(E9:E85)</f>
        <v>0.18947368421052632</v>
      </c>
      <c r="F89" s="61">
        <v>0.03</v>
      </c>
      <c r="G89" s="61" t="s">
        <v>121</v>
      </c>
      <c r="H89" s="18"/>
      <c r="I89" s="18" t="e">
        <f t="shared" si="5"/>
        <v>#VALUE!</v>
      </c>
      <c r="J89" s="5"/>
      <c r="K89" s="5"/>
      <c r="L89" s="70"/>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row>
    <row r="90" spans="1:65" s="1" customFormat="1" ht="30" customHeight="1" thickBot="1" x14ac:dyDescent="0.25">
      <c r="A90" s="104"/>
      <c r="B90" s="109" t="s">
        <v>123</v>
      </c>
      <c r="C90" s="111" t="s">
        <v>127</v>
      </c>
      <c r="D90" s="111" t="s">
        <v>101</v>
      </c>
      <c r="E90" s="61" t="s">
        <v>100</v>
      </c>
      <c r="F90" s="61" t="s">
        <v>103</v>
      </c>
      <c r="G90" s="112" t="s">
        <v>104</v>
      </c>
      <c r="H90" s="18"/>
      <c r="I90" s="18"/>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row>
    <row r="91" spans="1:65" s="1" customFormat="1" ht="30" customHeight="1" thickBot="1" x14ac:dyDescent="0.25">
      <c r="A91" s="104"/>
      <c r="C91" s="112"/>
      <c r="D91" s="112"/>
      <c r="E91" s="61">
        <v>0.16</v>
      </c>
      <c r="F91" s="114"/>
      <c r="G91" s="61" t="s">
        <v>122</v>
      </c>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row>
    <row r="92" spans="1:65" s="1" customFormat="1" ht="30" customHeight="1" thickBot="1" x14ac:dyDescent="0.25">
      <c r="A92" s="104"/>
      <c r="B92" s="112" t="s">
        <v>116</v>
      </c>
      <c r="C92" s="113"/>
      <c r="D92" s="113"/>
      <c r="E92" s="61" t="s">
        <v>102</v>
      </c>
      <c r="F92" s="114"/>
      <c r="G92" s="112" t="s">
        <v>105</v>
      </c>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row>
    <row r="93" spans="1:65" s="1" customFormat="1" ht="30" customHeight="1" thickBot="1" x14ac:dyDescent="0.25">
      <c r="A93" s="103" t="s">
        <v>7</v>
      </c>
      <c r="B93" s="98" t="s">
        <v>9</v>
      </c>
      <c r="C93" s="38"/>
      <c r="D93" s="38"/>
      <c r="E93" s="60"/>
      <c r="F93" s="37"/>
      <c r="G93" s="19"/>
      <c r="H93" s="20"/>
      <c r="I93" s="20" t="str">
        <f t="shared" si="5"/>
        <v/>
      </c>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row>
    <row r="94" spans="1:65" ht="30" customHeight="1" x14ac:dyDescent="0.2">
      <c r="A94" s="86"/>
      <c r="B94"/>
      <c r="H94" s="3"/>
    </row>
    <row r="95" spans="1:65" ht="30" customHeight="1" x14ac:dyDescent="0.2">
      <c r="A95" s="86"/>
      <c r="B95"/>
      <c r="C95" s="14"/>
      <c r="D95" s="14"/>
      <c r="G95" s="21"/>
    </row>
    <row r="96" spans="1:65" ht="30" customHeight="1" x14ac:dyDescent="0.2">
      <c r="A96" s="86"/>
      <c r="B96"/>
      <c r="C96" s="22"/>
      <c r="D96" s="22"/>
    </row>
  </sheetData>
  <mergeCells count="14">
    <mergeCell ref="AZ4:BF4"/>
    <mergeCell ref="BG4:BM4"/>
    <mergeCell ref="F3:G3"/>
    <mergeCell ref="J4:P4"/>
    <mergeCell ref="Q4:W4"/>
    <mergeCell ref="X4:AD4"/>
    <mergeCell ref="AE4:AK4"/>
    <mergeCell ref="D3:E3"/>
    <mergeCell ref="D4:E4"/>
    <mergeCell ref="B5:H5"/>
    <mergeCell ref="AL4:AR4"/>
    <mergeCell ref="AS4:AY4"/>
    <mergeCell ref="J3:P3"/>
    <mergeCell ref="Q3:W3"/>
  </mergeCells>
  <phoneticPr fontId="37"/>
  <conditionalFormatting sqref="E7:E11 E24 E77:E79 E89 E82:E84 E32:E33 E13:E15 E29:E30 E36:E42">
    <cfRule type="dataBar" priority="49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11 J24:BM24 J77:BM79 J89:K89 J82:BM84 M89:BM89 J32:BM33 J13:BM15 J29:BM30 J36:BM42">
    <cfRule type="expression" dxfId="226" priority="510">
      <formula>AND(TODAY()&gt;=J$5,TODAY()&lt;K$5)</formula>
    </cfRule>
  </conditionalFormatting>
  <conditionalFormatting sqref="J7:BM11 J24:BM24 J77:BM79 J89:K89 J82:BM84 M89:BM89 J32:BM33 J13:BM15 J29:BM30 J36:BM42">
    <cfRule type="expression" dxfId="225" priority="504">
      <formula>AND(タスク_開始&lt;=J$5,ROUNDDOWN((タスク_終了-タスク_開始+1)*タスク_進捗状況,0)+タスク_開始-1&gt;=J$5)</formula>
    </cfRule>
    <cfRule type="expression" dxfId="224" priority="505" stopIfTrue="1">
      <formula>AND(タスク_終了&gt;=J$5,タスク_開始&lt;K$5)</formula>
    </cfRule>
  </conditionalFormatting>
  <conditionalFormatting sqref="E39">
    <cfRule type="dataBar" priority="462">
      <dataBar>
        <cfvo type="num" val="0"/>
        <cfvo type="num" val="1"/>
        <color theme="0" tint="-0.249977111117893"/>
      </dataBar>
      <extLst>
        <ext xmlns:x14="http://schemas.microsoft.com/office/spreadsheetml/2009/9/main" uri="{B025F937-C7B1-47D3-B67F-A62EFF666E3E}">
          <x14:id>{24F17111-9256-FF47-A90B-BD2748D98F5A}</x14:id>
        </ext>
      </extLst>
    </cfRule>
  </conditionalFormatting>
  <conditionalFormatting sqref="J39:BM39">
    <cfRule type="expression" dxfId="223" priority="465">
      <formula>AND(TODAY()&gt;=J$5,TODAY()&lt;K$5)</formula>
    </cfRule>
  </conditionalFormatting>
  <conditionalFormatting sqref="J39:BM39">
    <cfRule type="expression" dxfId="222" priority="463">
      <formula>AND(タスク_開始&lt;=J$5,ROUNDDOWN((タスク_終了-タスク_開始+1)*タスク_進捗状況,0)+タスク_開始-1&gt;=J$5)</formula>
    </cfRule>
    <cfRule type="expression" dxfId="221" priority="464" stopIfTrue="1">
      <formula>AND(タスク_終了&gt;=J$5,タスク_開始&lt;K$5)</formula>
    </cfRule>
  </conditionalFormatting>
  <conditionalFormatting sqref="E23">
    <cfRule type="dataBar" priority="466">
      <dataBar>
        <cfvo type="num" val="0"/>
        <cfvo type="num" val="1"/>
        <color theme="0" tint="-0.249977111117893"/>
      </dataBar>
      <extLst>
        <ext xmlns:x14="http://schemas.microsoft.com/office/spreadsheetml/2009/9/main" uri="{B025F937-C7B1-47D3-B67F-A62EFF666E3E}">
          <x14:id>{E4DFD210-F8DE-DC4A-9741-B5B243F824A6}</x14:id>
        </ext>
      </extLst>
    </cfRule>
  </conditionalFormatting>
  <conditionalFormatting sqref="J23:BM23">
    <cfRule type="expression" dxfId="220" priority="469">
      <formula>AND(TODAY()&gt;=J$5,TODAY()&lt;K$5)</formula>
    </cfRule>
  </conditionalFormatting>
  <conditionalFormatting sqref="J23:BM23">
    <cfRule type="expression" dxfId="219" priority="467">
      <formula>AND(タスク_開始&lt;=J$5,ROUNDDOWN((タスク_終了-タスク_開始+1)*タスク_進捗状況,0)+タスク_開始-1&gt;=J$5)</formula>
    </cfRule>
    <cfRule type="expression" dxfId="218" priority="468" stopIfTrue="1">
      <formula>AND(タスク_終了&gt;=J$5,タスク_開始&lt;K$5)</formula>
    </cfRule>
  </conditionalFormatting>
  <conditionalFormatting sqref="E37">
    <cfRule type="dataBar" priority="458">
      <dataBar>
        <cfvo type="num" val="0"/>
        <cfvo type="num" val="1"/>
        <color theme="0" tint="-0.249977111117893"/>
      </dataBar>
      <extLst>
        <ext xmlns:x14="http://schemas.microsoft.com/office/spreadsheetml/2009/9/main" uri="{B025F937-C7B1-47D3-B67F-A62EFF666E3E}">
          <x14:id>{C62FE956-AC41-4E46-82CC-268F01DE7ACD}</x14:id>
        </ext>
      </extLst>
    </cfRule>
  </conditionalFormatting>
  <conditionalFormatting sqref="J37:BM37">
    <cfRule type="expression" dxfId="217" priority="461">
      <formula>AND(TODAY()&gt;=J$5,TODAY()&lt;K$5)</formula>
    </cfRule>
  </conditionalFormatting>
  <conditionalFormatting sqref="J37:BM37">
    <cfRule type="expression" dxfId="216" priority="459">
      <formula>AND(タスク_開始&lt;=J$5,ROUNDDOWN((タスク_終了-タスク_開始+1)*タスク_進捗状況,0)+タスク_開始-1&gt;=J$5)</formula>
    </cfRule>
    <cfRule type="expression" dxfId="215" priority="460" stopIfTrue="1">
      <formula>AND(タスク_終了&gt;=J$5,タスク_開始&lt;K$5)</formula>
    </cfRule>
  </conditionalFormatting>
  <conditionalFormatting sqref="E44">
    <cfRule type="dataBar" priority="441">
      <dataBar>
        <cfvo type="num" val="0"/>
        <cfvo type="num" val="1"/>
        <color theme="0" tint="-0.249977111117893"/>
      </dataBar>
      <extLst>
        <ext xmlns:x14="http://schemas.microsoft.com/office/spreadsheetml/2009/9/main" uri="{B025F937-C7B1-47D3-B67F-A62EFF666E3E}">
          <x14:id>{1D6361C8-CB7D-8841-8CD8-18871297265B}</x14:id>
        </ext>
      </extLst>
    </cfRule>
  </conditionalFormatting>
  <conditionalFormatting sqref="J44:BM44">
    <cfRule type="expression" dxfId="214" priority="444">
      <formula>AND(TODAY()&gt;=J$5,TODAY()&lt;K$5)</formula>
    </cfRule>
  </conditionalFormatting>
  <conditionalFormatting sqref="J44:BM44">
    <cfRule type="expression" dxfId="213" priority="442">
      <formula>AND(タスク_開始&lt;=J$5,ROUNDDOWN((タスク_終了-タスク_開始+1)*タスク_進捗状況,0)+タスク_開始-1&gt;=J$5)</formula>
    </cfRule>
    <cfRule type="expression" dxfId="212" priority="443" stopIfTrue="1">
      <formula>AND(タスク_終了&gt;=J$5,タスク_開始&lt;K$5)</formula>
    </cfRule>
  </conditionalFormatting>
  <conditionalFormatting sqref="E52">
    <cfRule type="dataBar" priority="354">
      <dataBar>
        <cfvo type="num" val="0"/>
        <cfvo type="num" val="1"/>
        <color theme="0" tint="-0.249977111117893"/>
      </dataBar>
      <extLst>
        <ext xmlns:x14="http://schemas.microsoft.com/office/spreadsheetml/2009/9/main" uri="{B025F937-C7B1-47D3-B67F-A62EFF666E3E}">
          <x14:id>{95B7E06F-6B9E-6C4B-BC04-3F99AB1A74D4}</x14:id>
        </ext>
      </extLst>
    </cfRule>
  </conditionalFormatting>
  <conditionalFormatting sqref="J53:BM53">
    <cfRule type="expression" dxfId="211" priority="355">
      <formula>AND(タスク_開始&lt;=J$5,ROUNDDOWN((タスク_終了-タスク_開始+1)*タスク_進捗状況,0)+タスク_開始-1&gt;=J$5)</formula>
    </cfRule>
    <cfRule type="expression" dxfId="210" priority="356" stopIfTrue="1">
      <formula>AND(タスク_終了&gt;=J$5,タスク_開始&lt;K$5)</formula>
    </cfRule>
  </conditionalFormatting>
  <conditionalFormatting sqref="E43">
    <cfRule type="dataBar" priority="445">
      <dataBar>
        <cfvo type="num" val="0"/>
        <cfvo type="num" val="1"/>
        <color theme="0" tint="-0.249977111117893"/>
      </dataBar>
      <extLst>
        <ext xmlns:x14="http://schemas.microsoft.com/office/spreadsheetml/2009/9/main" uri="{B025F937-C7B1-47D3-B67F-A62EFF666E3E}">
          <x14:id>{FD86224B-914B-5F46-822F-B75854136693}</x14:id>
        </ext>
      </extLst>
    </cfRule>
  </conditionalFormatting>
  <conditionalFormatting sqref="J43:BM43">
    <cfRule type="expression" dxfId="209" priority="448">
      <formula>AND(TODAY()&gt;=J$5,TODAY()&lt;K$5)</formula>
    </cfRule>
  </conditionalFormatting>
  <conditionalFormatting sqref="J43:BM43">
    <cfRule type="expression" dxfId="208" priority="446">
      <formula>AND(タスク_開始&lt;=J$5,ROUNDDOWN((タスク_終了-タスク_開始+1)*タスク_進捗状況,0)+タスク_開始-1&gt;=J$5)</formula>
    </cfRule>
    <cfRule type="expression" dxfId="207" priority="447" stopIfTrue="1">
      <formula>AND(タスク_終了&gt;=J$5,タスク_開始&lt;K$5)</formula>
    </cfRule>
  </conditionalFormatting>
  <conditionalFormatting sqref="E45:E47 E50">
    <cfRule type="dataBar" priority="433">
      <dataBar>
        <cfvo type="num" val="0"/>
        <cfvo type="num" val="1"/>
        <color theme="0" tint="-0.249977111117893"/>
      </dataBar>
      <extLst>
        <ext xmlns:x14="http://schemas.microsoft.com/office/spreadsheetml/2009/9/main" uri="{B025F937-C7B1-47D3-B67F-A62EFF666E3E}">
          <x14:id>{A230EAA4-3BDE-3745-88B4-B68818DC88A3}</x14:id>
        </ext>
      </extLst>
    </cfRule>
  </conditionalFormatting>
  <conditionalFormatting sqref="E47">
    <cfRule type="dataBar" priority="440">
      <dataBar>
        <cfvo type="num" val="0"/>
        <cfvo type="num" val="1"/>
        <color theme="0" tint="-0.249977111117893"/>
      </dataBar>
      <extLst>
        <ext xmlns:x14="http://schemas.microsoft.com/office/spreadsheetml/2009/9/main" uri="{B025F937-C7B1-47D3-B67F-A62EFF666E3E}">
          <x14:id>{85F05FF5-8C78-5B43-93CB-9F56687B7ED6}</x14:id>
        </ext>
      </extLst>
    </cfRule>
  </conditionalFormatting>
  <conditionalFormatting sqref="J47:BM47">
    <cfRule type="expression" dxfId="206" priority="511">
      <formula>AND(TODAY()&gt;=J$5,TODAY()&lt;K$5)</formula>
    </cfRule>
  </conditionalFormatting>
  <conditionalFormatting sqref="J47:BM47">
    <cfRule type="expression" dxfId="205" priority="438">
      <formula>AND(タスク_開始&lt;=J$5,ROUNDDOWN((タスク_終了-タスク_開始+1)*タスク_進捗状況,0)+タスク_開始-1&gt;=J$5)</formula>
    </cfRule>
    <cfRule type="expression" dxfId="204" priority="439" stopIfTrue="1">
      <formula>AND(タスク_終了&gt;=J$5,タスク_開始&lt;K$5)</formula>
    </cfRule>
  </conditionalFormatting>
  <conditionalFormatting sqref="E20:E21">
    <cfRule type="dataBar" priority="429">
      <dataBar>
        <cfvo type="num" val="0"/>
        <cfvo type="num" val="1"/>
        <color theme="0" tint="-0.249977111117893"/>
      </dataBar>
      <extLst>
        <ext xmlns:x14="http://schemas.microsoft.com/office/spreadsheetml/2009/9/main" uri="{B025F937-C7B1-47D3-B67F-A62EFF666E3E}">
          <x14:id>{ACD4AF40-4A7F-3D4C-8382-D5C86CD21452}</x14:id>
        </ext>
      </extLst>
    </cfRule>
  </conditionalFormatting>
  <conditionalFormatting sqref="J45:BM47 J50:BM50">
    <cfRule type="expression" dxfId="203" priority="436">
      <formula>AND(TODAY()&gt;=J$5,TODAY()&lt;K$5)</formula>
    </cfRule>
  </conditionalFormatting>
  <conditionalFormatting sqref="J45:BM47 J50:BM50">
    <cfRule type="expression" dxfId="202" priority="434">
      <formula>AND(タスク_開始&lt;=J$5,ROUNDDOWN((タスク_終了-タスク_開始+1)*タスク_進捗状況,0)+タスク_開始-1&gt;=J$5)</formula>
    </cfRule>
    <cfRule type="expression" dxfId="201" priority="435" stopIfTrue="1">
      <formula>AND(タスク_終了&gt;=J$5,タスク_開始&lt;K$5)</formula>
    </cfRule>
  </conditionalFormatting>
  <conditionalFormatting sqref="E48">
    <cfRule type="dataBar" priority="421">
      <dataBar>
        <cfvo type="num" val="0"/>
        <cfvo type="num" val="1"/>
        <color theme="0" tint="-0.249977111117893"/>
      </dataBar>
      <extLst>
        <ext xmlns:x14="http://schemas.microsoft.com/office/spreadsheetml/2009/9/main" uri="{B025F937-C7B1-47D3-B67F-A62EFF666E3E}">
          <x14:id>{00D6AEA0-203E-7847-8352-8788688CF8AB}</x14:id>
        </ext>
      </extLst>
    </cfRule>
  </conditionalFormatting>
  <conditionalFormatting sqref="J20:BM21">
    <cfRule type="expression" dxfId="200" priority="432">
      <formula>AND(TODAY()&gt;=J$5,TODAY()&lt;K$5)</formula>
    </cfRule>
  </conditionalFormatting>
  <conditionalFormatting sqref="J20:BM21">
    <cfRule type="expression" dxfId="199" priority="430">
      <formula>AND(タスク_開始&lt;=J$5,ROUNDDOWN((タスク_終了-タスク_開始+1)*タスク_進捗状況,0)+タスク_開始-1&gt;=J$5)</formula>
    </cfRule>
    <cfRule type="expression" dxfId="198" priority="431" stopIfTrue="1">
      <formula>AND(タスク_終了&gt;=J$5,タスク_開始&lt;K$5)</formula>
    </cfRule>
  </conditionalFormatting>
  <conditionalFormatting sqref="E51">
    <cfRule type="dataBar" priority="427">
      <dataBar>
        <cfvo type="num" val="0"/>
        <cfvo type="num" val="1"/>
        <color theme="0" tint="-0.249977111117893"/>
      </dataBar>
      <extLst>
        <ext xmlns:x14="http://schemas.microsoft.com/office/spreadsheetml/2009/9/main" uri="{B025F937-C7B1-47D3-B67F-A62EFF666E3E}">
          <x14:id>{B4DE69B5-631A-D545-95CA-052B3980E2BD}</x14:id>
        </ext>
      </extLst>
    </cfRule>
  </conditionalFormatting>
  <conditionalFormatting sqref="J51:BM51">
    <cfRule type="expression" dxfId="197" priority="425">
      <formula>AND(タスク_開始&lt;=J$5,ROUNDDOWN((タスク_終了-タスク_開始+1)*タスク_進捗状況,0)+タスク_開始-1&gt;=J$5)</formula>
    </cfRule>
    <cfRule type="expression" dxfId="196" priority="426" stopIfTrue="1">
      <formula>AND(タスク_終了&gt;=J$5,タスク_開始&lt;K$5)</formula>
    </cfRule>
  </conditionalFormatting>
  <conditionalFormatting sqref="E27">
    <cfRule type="dataBar" priority="409">
      <dataBar>
        <cfvo type="num" val="0"/>
        <cfvo type="num" val="1"/>
        <color theme="0" tint="-0.249977111117893"/>
      </dataBar>
      <extLst>
        <ext xmlns:x14="http://schemas.microsoft.com/office/spreadsheetml/2009/9/main" uri="{B025F937-C7B1-47D3-B67F-A62EFF666E3E}">
          <x14:id>{CCE23DF5-CA4C-E24E-A4A2-743C521EC5B4}</x14:id>
        </ext>
      </extLst>
    </cfRule>
  </conditionalFormatting>
  <conditionalFormatting sqref="J48:BM48">
    <cfRule type="expression" dxfId="195" priority="424">
      <formula>AND(TODAY()&gt;=J$5,TODAY()&lt;K$5)</formula>
    </cfRule>
  </conditionalFormatting>
  <conditionalFormatting sqref="J48:BM48">
    <cfRule type="expression" dxfId="194" priority="422">
      <formula>AND(タスク_開始&lt;=J$5,ROUNDDOWN((タスク_終了-タスク_開始+1)*タスク_進捗状況,0)+タスク_開始-1&gt;=J$5)</formula>
    </cfRule>
    <cfRule type="expression" dxfId="193" priority="423" stopIfTrue="1">
      <formula>AND(タスク_終了&gt;=J$5,タスク_開始&lt;K$5)</formula>
    </cfRule>
  </conditionalFormatting>
  <conditionalFormatting sqref="E49">
    <cfRule type="dataBar" priority="419">
      <dataBar>
        <cfvo type="num" val="0"/>
        <cfvo type="num" val="1"/>
        <color theme="0" tint="-0.249977111117893"/>
      </dataBar>
      <extLst>
        <ext xmlns:x14="http://schemas.microsoft.com/office/spreadsheetml/2009/9/main" uri="{B025F937-C7B1-47D3-B67F-A62EFF666E3E}">
          <x14:id>{AFE04D94-34DE-7049-A203-DF6FCBA27D1D}</x14:id>
        </ext>
      </extLst>
    </cfRule>
  </conditionalFormatting>
  <conditionalFormatting sqref="J49:BM49">
    <cfRule type="expression" dxfId="192" priority="512">
      <formula>AND(TODAY()&gt;=J$5,TODAY()&lt;K$5)</formula>
    </cfRule>
  </conditionalFormatting>
  <conditionalFormatting sqref="J49:BM49">
    <cfRule type="expression" dxfId="191" priority="417">
      <formula>AND(タスク_開始&lt;=J$5,ROUNDDOWN((タスク_終了-タスク_開始+1)*タスク_進捗状況,0)+タスク_開始-1&gt;=J$5)</formula>
    </cfRule>
    <cfRule type="expression" dxfId="190" priority="418" stopIfTrue="1">
      <formula>AND(タスク_終了&gt;=J$5,タスク_開始&lt;K$5)</formula>
    </cfRule>
  </conditionalFormatting>
  <conditionalFormatting sqref="E26">
    <cfRule type="dataBar" priority="413">
      <dataBar>
        <cfvo type="num" val="0"/>
        <cfvo type="num" val="1"/>
        <color theme="0" tint="-0.249977111117893"/>
      </dataBar>
      <extLst>
        <ext xmlns:x14="http://schemas.microsoft.com/office/spreadsheetml/2009/9/main" uri="{B025F937-C7B1-47D3-B67F-A62EFF666E3E}">
          <x14:id>{A901BF46-B827-D445-ACF5-96CFE6FB89EC}</x14:id>
        </ext>
      </extLst>
    </cfRule>
  </conditionalFormatting>
  <conditionalFormatting sqref="J26:BM26">
    <cfRule type="expression" dxfId="189" priority="416">
      <formula>AND(TODAY()&gt;=J$5,TODAY()&lt;K$5)</formula>
    </cfRule>
  </conditionalFormatting>
  <conditionalFormatting sqref="J26:BM26">
    <cfRule type="expression" dxfId="188" priority="414">
      <formula>AND(タスク_開始&lt;=J$5,ROUNDDOWN((タスク_終了-タスク_開始+1)*タスク_進捗状況,0)+タスク_開始-1&gt;=J$5)</formula>
    </cfRule>
    <cfRule type="expression" dxfId="187" priority="415" stopIfTrue="1">
      <formula>AND(タスク_終了&gt;=J$5,タスク_開始&lt;K$5)</formula>
    </cfRule>
  </conditionalFormatting>
  <conditionalFormatting sqref="E28">
    <cfRule type="dataBar" priority="405">
      <dataBar>
        <cfvo type="num" val="0"/>
        <cfvo type="num" val="1"/>
        <color theme="0" tint="-0.249977111117893"/>
      </dataBar>
      <extLst>
        <ext xmlns:x14="http://schemas.microsoft.com/office/spreadsheetml/2009/9/main" uri="{B025F937-C7B1-47D3-B67F-A62EFF666E3E}">
          <x14:id>{6561463E-7433-724A-A679-B2D4ED2402CA}</x14:id>
        </ext>
      </extLst>
    </cfRule>
  </conditionalFormatting>
  <conditionalFormatting sqref="J27:BM27">
    <cfRule type="expression" dxfId="186" priority="412">
      <formula>AND(TODAY()&gt;=J$5,TODAY()&lt;K$5)</formula>
    </cfRule>
  </conditionalFormatting>
  <conditionalFormatting sqref="J27:BM27">
    <cfRule type="expression" dxfId="185" priority="410">
      <formula>AND(タスク_開始&lt;=J$5,ROUNDDOWN((タスク_終了-タスク_開始+1)*タスク_進捗状況,0)+タスク_開始-1&gt;=J$5)</formula>
    </cfRule>
    <cfRule type="expression" dxfId="184" priority="411" stopIfTrue="1">
      <formula>AND(タスク_終了&gt;=J$5,タスク_開始&lt;K$5)</formula>
    </cfRule>
  </conditionalFormatting>
  <conditionalFormatting sqref="J28:BM28">
    <cfRule type="expression" dxfId="183" priority="408">
      <formula>AND(TODAY()&gt;=J$5,TODAY()&lt;K$5)</formula>
    </cfRule>
  </conditionalFormatting>
  <conditionalFormatting sqref="J28:BM28">
    <cfRule type="expression" dxfId="182" priority="406">
      <formula>AND(タスク_開始&lt;=J$5,ROUNDDOWN((タスク_終了-タスク_開始+1)*タスク_進捗状況,0)+タスク_開始-1&gt;=J$5)</formula>
    </cfRule>
    <cfRule type="expression" dxfId="181" priority="407" stopIfTrue="1">
      <formula>AND(タスク_終了&gt;=J$5,タスク_開始&lt;K$5)</formula>
    </cfRule>
  </conditionalFormatting>
  <conditionalFormatting sqref="J53:BM53">
    <cfRule type="expression" dxfId="180" priority="360">
      <formula>AND(TODAY()&gt;=J$5,TODAY()&lt;K$5)</formula>
    </cfRule>
  </conditionalFormatting>
  <conditionalFormatting sqref="E36">
    <cfRule type="dataBar" priority="395">
      <dataBar>
        <cfvo type="num" val="0"/>
        <cfvo type="num" val="1"/>
        <color theme="0" tint="-0.249977111117893"/>
      </dataBar>
      <extLst>
        <ext xmlns:x14="http://schemas.microsoft.com/office/spreadsheetml/2009/9/main" uri="{B025F937-C7B1-47D3-B67F-A62EFF666E3E}">
          <x14:id>{031E537F-76AB-264A-AE56-DE4BF11ECC6C}</x14:id>
        </ext>
      </extLst>
    </cfRule>
  </conditionalFormatting>
  <conditionalFormatting sqref="J36:BM36">
    <cfRule type="expression" dxfId="179" priority="513">
      <formula>AND(TODAY()&gt;=J$5,TODAY()&lt;K$5)</formula>
    </cfRule>
  </conditionalFormatting>
  <conditionalFormatting sqref="J36:BM36">
    <cfRule type="expression" dxfId="178" priority="393">
      <formula>AND(タスク_開始&lt;=J$5,ROUNDDOWN((タスク_終了-タスク_開始+1)*タスク_進捗状況,0)+タスク_開始-1&gt;=J$5)</formula>
    </cfRule>
    <cfRule type="expression" dxfId="177" priority="394" stopIfTrue="1">
      <formula>AND(タスク_終了&gt;=J$5,タスク_開始&lt;K$5)</formula>
    </cfRule>
  </conditionalFormatting>
  <conditionalFormatting sqref="E73">
    <cfRule type="dataBar" priority="307">
      <dataBar>
        <cfvo type="num" val="0"/>
        <cfvo type="num" val="1"/>
        <color theme="0" tint="-0.249977111117893"/>
      </dataBar>
      <extLst>
        <ext xmlns:x14="http://schemas.microsoft.com/office/spreadsheetml/2009/9/main" uri="{B025F937-C7B1-47D3-B67F-A62EFF666E3E}">
          <x14:id>{E0CBEC52-D3A6-C74C-97BE-B834893CF553}</x14:id>
        </ext>
      </extLst>
    </cfRule>
  </conditionalFormatting>
  <conditionalFormatting sqref="E53">
    <cfRule type="dataBar" priority="353">
      <dataBar>
        <cfvo type="num" val="0"/>
        <cfvo type="num" val="1"/>
        <color theme="0" tint="-0.249977111117893"/>
      </dataBar>
      <extLst>
        <ext xmlns:x14="http://schemas.microsoft.com/office/spreadsheetml/2009/9/main" uri="{B025F937-C7B1-47D3-B67F-A62EFF666E3E}">
          <x14:id>{AD9C13A4-B612-3245-AE76-A8E409F7918F}</x14:id>
        </ext>
      </extLst>
    </cfRule>
  </conditionalFormatting>
  <conditionalFormatting sqref="E54">
    <cfRule type="dataBar" priority="349">
      <dataBar>
        <cfvo type="num" val="0"/>
        <cfvo type="num" val="1"/>
        <color theme="0" tint="-0.249977111117893"/>
      </dataBar>
      <extLst>
        <ext xmlns:x14="http://schemas.microsoft.com/office/spreadsheetml/2009/9/main" uri="{B025F937-C7B1-47D3-B67F-A62EFF666E3E}">
          <x14:id>{A6772426-68EF-A240-800A-5AF7F0F113A9}</x14:id>
        </ext>
      </extLst>
    </cfRule>
  </conditionalFormatting>
  <conditionalFormatting sqref="J54:BM54">
    <cfRule type="expression" dxfId="176" priority="350">
      <formula>AND(タスク_開始&lt;=J$5,ROUNDDOWN((タスク_終了-タスク_開始+1)*タスク_進捗状況,0)+タスク_開始-1&gt;=J$5)</formula>
    </cfRule>
    <cfRule type="expression" dxfId="175" priority="351" stopIfTrue="1">
      <formula>AND(タスク_終了&gt;=J$5,タスク_開始&lt;K$5)</formula>
    </cfRule>
  </conditionalFormatting>
  <conditionalFormatting sqref="J54:BM54">
    <cfRule type="expression" dxfId="174" priority="352">
      <formula>AND(TODAY()&gt;=J$5,TODAY()&lt;K$5)</formula>
    </cfRule>
  </conditionalFormatting>
  <conditionalFormatting sqref="J52:BM52">
    <cfRule type="expression" dxfId="173" priority="359">
      <formula>AND(TODAY()&gt;=J$5,TODAY()&lt;K$5)</formula>
    </cfRule>
  </conditionalFormatting>
  <conditionalFormatting sqref="J52:BM52">
    <cfRule type="expression" dxfId="172" priority="357">
      <formula>AND(タスク_開始&lt;=J$5,ROUNDDOWN((タスク_終了-タスク_開始+1)*タスク_進捗状況,0)+タスク_開始-1&gt;=J$5)</formula>
    </cfRule>
    <cfRule type="expression" dxfId="171" priority="358" stopIfTrue="1">
      <formula>AND(タスク_終了&gt;=J$5,タスク_開始&lt;K$5)</formula>
    </cfRule>
  </conditionalFormatting>
  <conditionalFormatting sqref="E56">
    <cfRule type="dataBar" priority="345">
      <dataBar>
        <cfvo type="num" val="0"/>
        <cfvo type="num" val="1"/>
        <color theme="0" tint="-0.249977111117893"/>
      </dataBar>
      <extLst>
        <ext xmlns:x14="http://schemas.microsoft.com/office/spreadsheetml/2009/9/main" uri="{B025F937-C7B1-47D3-B67F-A62EFF666E3E}">
          <x14:id>{BC765EC6-6523-504A-AED4-7AEFB62A9DF7}</x14:id>
        </ext>
      </extLst>
    </cfRule>
  </conditionalFormatting>
  <conditionalFormatting sqref="E55">
    <cfRule type="dataBar" priority="341">
      <dataBar>
        <cfvo type="num" val="0"/>
        <cfvo type="num" val="1"/>
        <color theme="0" tint="-0.249977111117893"/>
      </dataBar>
      <extLst>
        <ext xmlns:x14="http://schemas.microsoft.com/office/spreadsheetml/2009/9/main" uri="{B025F937-C7B1-47D3-B67F-A62EFF666E3E}">
          <x14:id>{B401F7C8-BE59-8744-857F-12D198A08AE4}</x14:id>
        </ext>
      </extLst>
    </cfRule>
  </conditionalFormatting>
  <conditionalFormatting sqref="J56:BM56">
    <cfRule type="expression" dxfId="170" priority="348">
      <formula>AND(TODAY()&gt;=J$5,TODAY()&lt;K$5)</formula>
    </cfRule>
  </conditionalFormatting>
  <conditionalFormatting sqref="J56:BM56">
    <cfRule type="expression" dxfId="169" priority="346">
      <formula>AND(タスク_開始&lt;=J$5,ROUNDDOWN((タスク_終了-タスク_開始+1)*タスク_進捗状況,0)+タスク_開始-1&gt;=J$5)</formula>
    </cfRule>
    <cfRule type="expression" dxfId="168" priority="347" stopIfTrue="1">
      <formula>AND(タスク_終了&gt;=J$5,タスク_開始&lt;K$5)</formula>
    </cfRule>
  </conditionalFormatting>
  <conditionalFormatting sqref="E57:E58">
    <cfRule type="dataBar" priority="337">
      <dataBar>
        <cfvo type="num" val="0"/>
        <cfvo type="num" val="1"/>
        <color theme="0" tint="-0.249977111117893"/>
      </dataBar>
      <extLst>
        <ext xmlns:x14="http://schemas.microsoft.com/office/spreadsheetml/2009/9/main" uri="{B025F937-C7B1-47D3-B67F-A62EFF666E3E}">
          <x14:id>{C2BA0CD1-C384-464E-824F-33069CB207EF}</x14:id>
        </ext>
      </extLst>
    </cfRule>
  </conditionalFormatting>
  <conditionalFormatting sqref="J55:BM55">
    <cfRule type="expression" dxfId="167" priority="344">
      <formula>AND(TODAY()&gt;=J$5,TODAY()&lt;K$5)</formula>
    </cfRule>
  </conditionalFormatting>
  <conditionalFormatting sqref="J55:BM55">
    <cfRule type="expression" dxfId="166" priority="342">
      <formula>AND(タスク_開始&lt;=J$5,ROUNDDOWN((タスク_終了-タスク_開始+1)*タスク_進捗状況,0)+タスク_開始-1&gt;=J$5)</formula>
    </cfRule>
    <cfRule type="expression" dxfId="165" priority="343" stopIfTrue="1">
      <formula>AND(タスク_終了&gt;=J$5,タスク_開始&lt;K$5)</formula>
    </cfRule>
  </conditionalFormatting>
  <conditionalFormatting sqref="E60">
    <cfRule type="dataBar" priority="333">
      <dataBar>
        <cfvo type="num" val="0"/>
        <cfvo type="num" val="1"/>
        <color theme="0" tint="-0.249977111117893"/>
      </dataBar>
      <extLst>
        <ext xmlns:x14="http://schemas.microsoft.com/office/spreadsheetml/2009/9/main" uri="{B025F937-C7B1-47D3-B67F-A62EFF666E3E}">
          <x14:id>{6CCE1452-5FBC-3F4A-A068-5D75B4B7BCDA}</x14:id>
        </ext>
      </extLst>
    </cfRule>
  </conditionalFormatting>
  <conditionalFormatting sqref="J57:BM58">
    <cfRule type="expression" dxfId="164" priority="340">
      <formula>AND(TODAY()&gt;=J$5,TODAY()&lt;K$5)</formula>
    </cfRule>
  </conditionalFormatting>
  <conditionalFormatting sqref="J57:BM58">
    <cfRule type="expression" dxfId="163" priority="338">
      <formula>AND(タスク_開始&lt;=J$5,ROUNDDOWN((タスク_終了-タスク_開始+1)*タスク_進捗状況,0)+タスク_開始-1&gt;=J$5)</formula>
    </cfRule>
    <cfRule type="expression" dxfId="162" priority="339" stopIfTrue="1">
      <formula>AND(タスク_終了&gt;=J$5,タスク_開始&lt;K$5)</formula>
    </cfRule>
  </conditionalFormatting>
  <conditionalFormatting sqref="E58">
    <cfRule type="dataBar" priority="329">
      <dataBar>
        <cfvo type="num" val="0"/>
        <cfvo type="num" val="1"/>
        <color theme="0" tint="-0.249977111117893"/>
      </dataBar>
      <extLst>
        <ext xmlns:x14="http://schemas.microsoft.com/office/spreadsheetml/2009/9/main" uri="{B025F937-C7B1-47D3-B67F-A62EFF666E3E}">
          <x14:id>{F1706303-4483-6A4F-B5FB-E2CF343EF71C}</x14:id>
        </ext>
      </extLst>
    </cfRule>
  </conditionalFormatting>
  <conditionalFormatting sqref="J60:BM60">
    <cfRule type="expression" dxfId="161" priority="336">
      <formula>AND(TODAY()&gt;=J$5,TODAY()&lt;K$5)</formula>
    </cfRule>
  </conditionalFormatting>
  <conditionalFormatting sqref="J60:BM60">
    <cfRule type="expression" dxfId="160" priority="334">
      <formula>AND(タスク_開始&lt;=J$5,ROUNDDOWN((タスク_終了-タスク_開始+1)*タスク_進捗状況,0)+タスク_開始-1&gt;=J$5)</formula>
    </cfRule>
    <cfRule type="expression" dxfId="159" priority="335" stopIfTrue="1">
      <formula>AND(タスク_終了&gt;=J$5,タスク_開始&lt;K$5)</formula>
    </cfRule>
  </conditionalFormatting>
  <conditionalFormatting sqref="J58:BM58">
    <cfRule type="expression" dxfId="158" priority="330">
      <formula>AND(タスク_開始&lt;=J$5,ROUNDDOWN((タスク_終了-タスク_開始+1)*タスク_進捗状況,0)+タスク_開始-1&gt;=J$5)</formula>
    </cfRule>
    <cfRule type="expression" dxfId="157" priority="331" stopIfTrue="1">
      <formula>AND(タスク_終了&gt;=J$5,タスク_開始&lt;K$5)</formula>
    </cfRule>
  </conditionalFormatting>
  <conditionalFormatting sqref="E59:E60">
    <cfRule type="dataBar" priority="325">
      <dataBar>
        <cfvo type="num" val="0"/>
        <cfvo type="num" val="1"/>
        <color theme="0" tint="-0.249977111117893"/>
      </dataBar>
      <extLst>
        <ext xmlns:x14="http://schemas.microsoft.com/office/spreadsheetml/2009/9/main" uri="{B025F937-C7B1-47D3-B67F-A62EFF666E3E}">
          <x14:id>{BDACFAD9-3E5D-9B4A-9A81-FF3B6F8CBF64}</x14:id>
        </ext>
      </extLst>
    </cfRule>
  </conditionalFormatting>
  <conditionalFormatting sqref="J58:BM58">
    <cfRule type="expression" dxfId="156" priority="332">
      <formula>AND(TODAY()&gt;=J$5,TODAY()&lt;K$5)</formula>
    </cfRule>
  </conditionalFormatting>
  <conditionalFormatting sqref="E61:E62">
    <cfRule type="dataBar" priority="317">
      <dataBar>
        <cfvo type="num" val="0"/>
        <cfvo type="num" val="1"/>
        <color theme="0" tint="-0.249977111117893"/>
      </dataBar>
      <extLst>
        <ext xmlns:x14="http://schemas.microsoft.com/office/spreadsheetml/2009/9/main" uri="{B025F937-C7B1-47D3-B67F-A62EFF666E3E}">
          <x14:id>{AA6B7756-C0C2-F243-92BE-6D626EBB0BC5}</x14:id>
        </ext>
      </extLst>
    </cfRule>
  </conditionalFormatting>
  <conditionalFormatting sqref="J59:BM60">
    <cfRule type="expression" dxfId="155" priority="328">
      <formula>AND(TODAY()&gt;=J$5,TODAY()&lt;K$5)</formula>
    </cfRule>
  </conditionalFormatting>
  <conditionalFormatting sqref="J59:BM60">
    <cfRule type="expression" dxfId="154" priority="326">
      <formula>AND(タスク_開始&lt;=J$5,ROUNDDOWN((タスク_終了-タスク_開始+1)*タスク_進捗状況,0)+タスク_開始-1&gt;=J$5)</formula>
    </cfRule>
    <cfRule type="expression" dxfId="153" priority="327" stopIfTrue="1">
      <formula>AND(タスク_終了&gt;=J$5,タスク_開始&lt;K$5)</formula>
    </cfRule>
  </conditionalFormatting>
  <conditionalFormatting sqref="E62">
    <cfRule type="dataBar" priority="321">
      <dataBar>
        <cfvo type="num" val="0"/>
        <cfvo type="num" val="1"/>
        <color theme="0" tint="-0.249977111117893"/>
      </dataBar>
      <extLst>
        <ext xmlns:x14="http://schemas.microsoft.com/office/spreadsheetml/2009/9/main" uri="{B025F937-C7B1-47D3-B67F-A62EFF666E3E}">
          <x14:id>{F2806D69-C8F2-D244-81EA-5357BF3FA7B1}</x14:id>
        </ext>
      </extLst>
    </cfRule>
  </conditionalFormatting>
  <conditionalFormatting sqref="J62:BM62">
    <cfRule type="expression" dxfId="152" priority="324">
      <formula>AND(TODAY()&gt;=J$5,TODAY()&lt;K$5)</formula>
    </cfRule>
  </conditionalFormatting>
  <conditionalFormatting sqref="J62:BM62">
    <cfRule type="expression" dxfId="151" priority="322">
      <formula>AND(タスク_開始&lt;=J$5,ROUNDDOWN((タスク_終了-タスク_開始+1)*タスク_進捗状況,0)+タスク_開始-1&gt;=J$5)</formula>
    </cfRule>
    <cfRule type="expression" dxfId="150" priority="323" stopIfTrue="1">
      <formula>AND(タスク_終了&gt;=J$5,タスク_開始&lt;K$5)</formula>
    </cfRule>
  </conditionalFormatting>
  <conditionalFormatting sqref="E63:E64">
    <cfRule type="dataBar" priority="309">
      <dataBar>
        <cfvo type="num" val="0"/>
        <cfvo type="num" val="1"/>
        <color theme="0" tint="-0.249977111117893"/>
      </dataBar>
      <extLst>
        <ext xmlns:x14="http://schemas.microsoft.com/office/spreadsheetml/2009/9/main" uri="{B025F937-C7B1-47D3-B67F-A62EFF666E3E}">
          <x14:id>{C7B8B9BB-DF62-964E-B36D-3E40DEDE4AAB}</x14:id>
        </ext>
      </extLst>
    </cfRule>
  </conditionalFormatting>
  <conditionalFormatting sqref="J61:BM62">
    <cfRule type="expression" dxfId="149" priority="320">
      <formula>AND(TODAY()&gt;=J$5,TODAY()&lt;K$5)</formula>
    </cfRule>
  </conditionalFormatting>
  <conditionalFormatting sqref="J61:BM62">
    <cfRule type="expression" dxfId="148" priority="318">
      <formula>AND(タスク_開始&lt;=J$5,ROUNDDOWN((タスク_終了-タスク_開始+1)*タスク_進捗状況,0)+タスク_開始-1&gt;=J$5)</formula>
    </cfRule>
    <cfRule type="expression" dxfId="147" priority="319" stopIfTrue="1">
      <formula>AND(タスク_終了&gt;=J$5,タスク_開始&lt;K$5)</formula>
    </cfRule>
  </conditionalFormatting>
  <conditionalFormatting sqref="E64">
    <cfRule type="dataBar" priority="313">
      <dataBar>
        <cfvo type="num" val="0"/>
        <cfvo type="num" val="1"/>
        <color theme="0" tint="-0.249977111117893"/>
      </dataBar>
      <extLst>
        <ext xmlns:x14="http://schemas.microsoft.com/office/spreadsheetml/2009/9/main" uri="{B025F937-C7B1-47D3-B67F-A62EFF666E3E}">
          <x14:id>{98CD4208-BEBA-F74E-82C6-DC32125D14AC}</x14:id>
        </ext>
      </extLst>
    </cfRule>
  </conditionalFormatting>
  <conditionalFormatting sqref="J64:BM64">
    <cfRule type="expression" dxfId="146" priority="316">
      <formula>AND(TODAY()&gt;=J$5,TODAY()&lt;K$5)</formula>
    </cfRule>
  </conditionalFormatting>
  <conditionalFormatting sqref="J64:BM64">
    <cfRule type="expression" dxfId="145" priority="314">
      <formula>AND(タスク_開始&lt;=J$5,ROUNDDOWN((タスク_終了-タスク_開始+1)*タスク_進捗状況,0)+タスク_開始-1&gt;=J$5)</formula>
    </cfRule>
    <cfRule type="expression" dxfId="144" priority="315" stopIfTrue="1">
      <formula>AND(タスク_終了&gt;=J$5,タスク_開始&lt;K$5)</formula>
    </cfRule>
  </conditionalFormatting>
  <conditionalFormatting sqref="E72">
    <cfRule type="dataBar" priority="297">
      <dataBar>
        <cfvo type="num" val="0"/>
        <cfvo type="num" val="1"/>
        <color theme="0" tint="-0.249977111117893"/>
      </dataBar>
      <extLst>
        <ext xmlns:x14="http://schemas.microsoft.com/office/spreadsheetml/2009/9/main" uri="{B025F937-C7B1-47D3-B67F-A62EFF666E3E}">
          <x14:id>{D0E736E8-06C8-4D41-A71F-BDC7B0EA0160}</x14:id>
        </ext>
      </extLst>
    </cfRule>
  </conditionalFormatting>
  <conditionalFormatting sqref="J63:BM64">
    <cfRule type="expression" dxfId="143" priority="312">
      <formula>AND(TODAY()&gt;=J$5,TODAY()&lt;K$5)</formula>
    </cfRule>
  </conditionalFormatting>
  <conditionalFormatting sqref="J63:BM64">
    <cfRule type="expression" dxfId="142" priority="310">
      <formula>AND(タスク_開始&lt;=J$5,ROUNDDOWN((タスク_終了-タスク_開始+1)*タスク_進捗状況,0)+タスク_開始-1&gt;=J$5)</formula>
    </cfRule>
    <cfRule type="expression" dxfId="141" priority="311" stopIfTrue="1">
      <formula>AND(タスク_終了&gt;=J$5,タスク_開始&lt;K$5)</formula>
    </cfRule>
  </conditionalFormatting>
  <conditionalFormatting sqref="E71 E73">
    <cfRule type="dataBar" priority="308">
      <dataBar>
        <cfvo type="num" val="0"/>
        <cfvo type="num" val="1"/>
        <color theme="0" tint="-0.249977111117893"/>
      </dataBar>
      <extLst>
        <ext xmlns:x14="http://schemas.microsoft.com/office/spreadsheetml/2009/9/main" uri="{B025F937-C7B1-47D3-B67F-A62EFF666E3E}">
          <x14:id>{299B1521-6753-6E49-B368-B60D1EE39BBB}</x14:id>
        </ext>
      </extLst>
    </cfRule>
  </conditionalFormatting>
  <conditionalFormatting sqref="J73:BM73">
    <cfRule type="expression" dxfId="140" priority="515">
      <formula>AND(TODAY()&gt;=J$5,TODAY()&lt;K$5)</formula>
    </cfRule>
  </conditionalFormatting>
  <conditionalFormatting sqref="J73:BM73">
    <cfRule type="expression" dxfId="139" priority="306">
      <formula>AND(タスク_開始&lt;=J$5,ROUNDDOWN((タスク_終了-タスク_開始+1)*タスク_進捗状況,0)+タスク_開始-1&gt;=J$5)</formula>
    </cfRule>
    <cfRule type="expression" dxfId="138" priority="516" stopIfTrue="1">
      <formula>AND(タスク_終了&gt;=J$5,タスク_開始&lt;K$5)</formula>
    </cfRule>
  </conditionalFormatting>
  <conditionalFormatting sqref="J71:BM71 J73:BM73">
    <cfRule type="expression" dxfId="137" priority="304">
      <formula>AND(TODAY()&gt;=J$5,TODAY()&lt;K$5)</formula>
    </cfRule>
  </conditionalFormatting>
  <conditionalFormatting sqref="J71:BM71 J73:BM73">
    <cfRule type="expression" dxfId="136" priority="302">
      <formula>AND(タスク_開始&lt;=J$5,ROUNDDOWN((タスク_終了-タスク_開始+1)*タスク_進捗状況,0)+タスク_開始-1&gt;=J$5)</formula>
    </cfRule>
    <cfRule type="expression" dxfId="135" priority="303" stopIfTrue="1">
      <formula>AND(タスク_終了&gt;=J$5,タスク_開始&lt;K$5)</formula>
    </cfRule>
  </conditionalFormatting>
  <conditionalFormatting sqref="J72:BM72">
    <cfRule type="expression" dxfId="134" priority="300">
      <formula>AND(TODAY()&gt;=J$5,TODAY()&lt;K$5)</formula>
    </cfRule>
  </conditionalFormatting>
  <conditionalFormatting sqref="J72:BM72">
    <cfRule type="expression" dxfId="133" priority="298">
      <formula>AND(タスク_開始&lt;=J$5,ROUNDDOWN((タスク_終了-タスク_開始+1)*タスク_進捗状況,0)+タスク_開始-1&gt;=J$5)</formula>
    </cfRule>
    <cfRule type="expression" dxfId="132" priority="299" stopIfTrue="1">
      <formula>AND(タスク_終了&gt;=J$5,タスク_開始&lt;K$5)</formula>
    </cfRule>
  </conditionalFormatting>
  <conditionalFormatting sqref="E74">
    <cfRule type="dataBar" priority="260">
      <dataBar>
        <cfvo type="num" val="0"/>
        <cfvo type="num" val="1"/>
        <color theme="0" tint="-0.249977111117893"/>
      </dataBar>
      <extLst>
        <ext xmlns:x14="http://schemas.microsoft.com/office/spreadsheetml/2009/9/main" uri="{B025F937-C7B1-47D3-B67F-A62EFF666E3E}">
          <x14:id>{37029FEF-DCD1-5F44-BF01-E7E8FBBEC303}</x14:id>
        </ext>
      </extLst>
    </cfRule>
  </conditionalFormatting>
  <conditionalFormatting sqref="E74">
    <cfRule type="dataBar" priority="259">
      <dataBar>
        <cfvo type="num" val="0"/>
        <cfvo type="num" val="1"/>
        <color theme="0" tint="-0.249977111117893"/>
      </dataBar>
      <extLst>
        <ext xmlns:x14="http://schemas.microsoft.com/office/spreadsheetml/2009/9/main" uri="{B025F937-C7B1-47D3-B67F-A62EFF666E3E}">
          <x14:id>{F01A527D-9F3F-2246-BA2F-16BF59D0B1B0}</x14:id>
        </ext>
      </extLst>
    </cfRule>
  </conditionalFormatting>
  <conditionalFormatting sqref="J74:BM74">
    <cfRule type="expression" dxfId="131" priority="258">
      <formula>AND(タスク_開始&lt;=J$5,ROUNDDOWN((タスク_終了-タスク_開始+1)*タスク_進捗状況,0)+タスク_開始-1&gt;=J$5)</formula>
    </cfRule>
  </conditionalFormatting>
  <conditionalFormatting sqref="J74:BM74">
    <cfRule type="expression" dxfId="130" priority="257">
      <formula>AND(TODAY()&gt;=J$5,TODAY()&lt;K$5)</formula>
    </cfRule>
  </conditionalFormatting>
  <conditionalFormatting sqref="J74:BM74">
    <cfRule type="expression" dxfId="129" priority="255">
      <formula>AND(タスク_開始&lt;=J$5,ROUNDDOWN((タスク_終了-タスク_開始+1)*タスク_進捗状況,0)+タスク_開始-1&gt;=J$5)</formula>
    </cfRule>
    <cfRule type="expression" dxfId="128" priority="256" stopIfTrue="1">
      <formula>AND(タスク_終了&gt;=J$5,タスク_開始&lt;K$5)</formula>
    </cfRule>
  </conditionalFormatting>
  <conditionalFormatting sqref="E76">
    <cfRule type="dataBar" priority="247">
      <dataBar>
        <cfvo type="num" val="0"/>
        <cfvo type="num" val="1"/>
        <color theme="0" tint="-0.249977111117893"/>
      </dataBar>
      <extLst>
        <ext xmlns:x14="http://schemas.microsoft.com/office/spreadsheetml/2009/9/main" uri="{B025F937-C7B1-47D3-B67F-A62EFF666E3E}">
          <x14:id>{680AA153-3270-9046-A64C-8D19EEADC023}</x14:id>
        </ext>
      </extLst>
    </cfRule>
  </conditionalFormatting>
  <conditionalFormatting sqref="E75">
    <cfRule type="dataBar" priority="239">
      <dataBar>
        <cfvo type="num" val="0"/>
        <cfvo type="num" val="1"/>
        <color theme="0" tint="-0.249977111117893"/>
      </dataBar>
      <extLst>
        <ext xmlns:x14="http://schemas.microsoft.com/office/spreadsheetml/2009/9/main" uri="{B025F937-C7B1-47D3-B67F-A62EFF666E3E}">
          <x14:id>{FDF7C793-D057-9049-B6E1-E834A2499378}</x14:id>
        </ext>
      </extLst>
    </cfRule>
  </conditionalFormatting>
  <conditionalFormatting sqref="E76">
    <cfRule type="dataBar" priority="248">
      <dataBar>
        <cfvo type="num" val="0"/>
        <cfvo type="num" val="1"/>
        <color theme="0" tint="-0.249977111117893"/>
      </dataBar>
      <extLst>
        <ext xmlns:x14="http://schemas.microsoft.com/office/spreadsheetml/2009/9/main" uri="{B025F937-C7B1-47D3-B67F-A62EFF666E3E}">
          <x14:id>{F51640C3-D607-B64B-AE9A-67FB162B1792}</x14:id>
        </ext>
      </extLst>
    </cfRule>
  </conditionalFormatting>
  <conditionalFormatting sqref="J76:BM76">
    <cfRule type="expression" dxfId="127" priority="249">
      <formula>AND(TODAY()&gt;=J$5,TODAY()&lt;K$5)</formula>
    </cfRule>
  </conditionalFormatting>
  <conditionalFormatting sqref="J76:BM76">
    <cfRule type="expression" dxfId="126" priority="246">
      <formula>AND(タスク_開始&lt;=J$5,ROUNDDOWN((タスク_終了-タスク_開始+1)*タスク_進捗状況,0)+タスク_開始-1&gt;=J$5)</formula>
    </cfRule>
    <cfRule type="expression" dxfId="125" priority="250" stopIfTrue="1">
      <formula>AND(タスク_終了&gt;=J$5,タスク_開始&lt;K$5)</formula>
    </cfRule>
  </conditionalFormatting>
  <conditionalFormatting sqref="J76:BM76">
    <cfRule type="expression" dxfId="124" priority="245">
      <formula>AND(TODAY()&gt;=J$5,TODAY()&lt;K$5)</formula>
    </cfRule>
  </conditionalFormatting>
  <conditionalFormatting sqref="J76:BM76">
    <cfRule type="expression" dxfId="123" priority="243">
      <formula>AND(タスク_開始&lt;=J$5,ROUNDDOWN((タスク_終了-タスク_開始+1)*タスク_進捗状況,0)+タスク_開始-1&gt;=J$5)</formula>
    </cfRule>
    <cfRule type="expression" dxfId="122" priority="244" stopIfTrue="1">
      <formula>AND(タスク_終了&gt;=J$5,タスク_開始&lt;K$5)</formula>
    </cfRule>
  </conditionalFormatting>
  <conditionalFormatting sqref="J75:BM75">
    <cfRule type="expression" dxfId="121" priority="242">
      <formula>AND(TODAY()&gt;=J$5,TODAY()&lt;K$5)</formula>
    </cfRule>
  </conditionalFormatting>
  <conditionalFormatting sqref="J75:BM75">
    <cfRule type="expression" dxfId="120" priority="240">
      <formula>AND(タスク_開始&lt;=J$5,ROUNDDOWN((タスク_終了-タスク_開始+1)*タスク_進捗状況,0)+タスク_開始-1&gt;=J$5)</formula>
    </cfRule>
    <cfRule type="expression" dxfId="119" priority="241" stopIfTrue="1">
      <formula>AND(タスク_終了&gt;=J$5,タスク_開始&lt;K$5)</formula>
    </cfRule>
  </conditionalFormatting>
  <conditionalFormatting sqref="E41">
    <cfRule type="dataBar" priority="229">
      <dataBar>
        <cfvo type="num" val="0"/>
        <cfvo type="num" val="1"/>
        <color theme="0" tint="-0.249977111117893"/>
      </dataBar>
      <extLst>
        <ext xmlns:x14="http://schemas.microsoft.com/office/spreadsheetml/2009/9/main" uri="{B025F937-C7B1-47D3-B67F-A62EFF666E3E}">
          <x14:id>{1AF9EEB1-188E-D04F-BFC1-EFAEB6262AF9}</x14:id>
        </ext>
      </extLst>
    </cfRule>
  </conditionalFormatting>
  <conditionalFormatting sqref="J41:BM41">
    <cfRule type="expression" dxfId="118" priority="232">
      <formula>AND(TODAY()&gt;=J$5,TODAY()&lt;K$5)</formula>
    </cfRule>
  </conditionalFormatting>
  <conditionalFormatting sqref="J41:BM41">
    <cfRule type="expression" dxfId="117" priority="230">
      <formula>AND(タスク_開始&lt;=J$5,ROUNDDOWN((タスク_終了-タスク_開始+1)*タスク_進捗状況,0)+タスク_開始-1&gt;=J$5)</formula>
    </cfRule>
    <cfRule type="expression" dxfId="116" priority="231" stopIfTrue="1">
      <formula>AND(タスク_終了&gt;=J$5,タスク_開始&lt;K$5)</formula>
    </cfRule>
  </conditionalFormatting>
  <conditionalFormatting sqref="E41">
    <cfRule type="dataBar" priority="225">
      <dataBar>
        <cfvo type="num" val="0"/>
        <cfvo type="num" val="1"/>
        <color theme="0" tint="-0.249977111117893"/>
      </dataBar>
      <extLst>
        <ext xmlns:x14="http://schemas.microsoft.com/office/spreadsheetml/2009/9/main" uri="{B025F937-C7B1-47D3-B67F-A62EFF666E3E}">
          <x14:id>{9CD05753-5724-2C45-B91F-77E4C9EC560D}</x14:id>
        </ext>
      </extLst>
    </cfRule>
  </conditionalFormatting>
  <conditionalFormatting sqref="J41:BM41">
    <cfRule type="expression" dxfId="115" priority="228">
      <formula>AND(TODAY()&gt;=J$5,TODAY()&lt;K$5)</formula>
    </cfRule>
  </conditionalFormatting>
  <conditionalFormatting sqref="J41:BM41">
    <cfRule type="expression" dxfId="114" priority="226">
      <formula>AND(タスク_開始&lt;=J$5,ROUNDDOWN((タスク_終了-タスク_開始+1)*タスク_進捗状況,0)+タスク_開始-1&gt;=J$5)</formula>
    </cfRule>
    <cfRule type="expression" dxfId="113" priority="227" stopIfTrue="1">
      <formula>AND(タスク_終了&gt;=J$5,タスク_開始&lt;K$5)</formula>
    </cfRule>
  </conditionalFormatting>
  <conditionalFormatting sqref="E41">
    <cfRule type="dataBar" priority="221">
      <dataBar>
        <cfvo type="num" val="0"/>
        <cfvo type="num" val="1"/>
        <color theme="0" tint="-0.249977111117893"/>
      </dataBar>
      <extLst>
        <ext xmlns:x14="http://schemas.microsoft.com/office/spreadsheetml/2009/9/main" uri="{B025F937-C7B1-47D3-B67F-A62EFF666E3E}">
          <x14:id>{8B854A83-959A-C440-898C-501D64548932}</x14:id>
        </ext>
      </extLst>
    </cfRule>
  </conditionalFormatting>
  <conditionalFormatting sqref="J41:BM41">
    <cfRule type="expression" dxfId="112" priority="224">
      <formula>AND(TODAY()&gt;=J$5,TODAY()&lt;K$5)</formula>
    </cfRule>
  </conditionalFormatting>
  <conditionalFormatting sqref="J41:BM41">
    <cfRule type="expression" dxfId="111" priority="222">
      <formula>AND(タスク_開始&lt;=J$5,ROUNDDOWN((タスク_終了-タスク_開始+1)*タスク_進捗状況,0)+タスク_開始-1&gt;=J$5)</formula>
    </cfRule>
    <cfRule type="expression" dxfId="110" priority="223" stopIfTrue="1">
      <formula>AND(タスク_終了&gt;=J$5,タスク_開始&lt;K$5)</formula>
    </cfRule>
  </conditionalFormatting>
  <conditionalFormatting sqref="E32:E33">
    <cfRule type="dataBar" priority="207">
      <dataBar>
        <cfvo type="num" val="0"/>
        <cfvo type="num" val="1"/>
        <color theme="0" tint="-0.249977111117893"/>
      </dataBar>
      <extLst>
        <ext xmlns:x14="http://schemas.microsoft.com/office/spreadsheetml/2009/9/main" uri="{B025F937-C7B1-47D3-B67F-A62EFF666E3E}">
          <x14:id>{422C01BA-0699-C446-AEE6-30E04170B4B2}</x14:id>
        </ext>
      </extLst>
    </cfRule>
  </conditionalFormatting>
  <conditionalFormatting sqref="J32:BM33">
    <cfRule type="expression" dxfId="109" priority="208">
      <formula>AND(TODAY()&gt;=J$5,TODAY()&lt;K$5)</formula>
    </cfRule>
  </conditionalFormatting>
  <conditionalFormatting sqref="J32:BM33">
    <cfRule type="expression" dxfId="108" priority="205">
      <formula>AND(タスク_開始&lt;=J$5,ROUNDDOWN((タスク_終了-タスク_開始+1)*タスク_進捗状況,0)+タスク_開始-1&gt;=J$5)</formula>
    </cfRule>
    <cfRule type="expression" dxfId="107" priority="206" stopIfTrue="1">
      <formula>AND(タスク_終了&gt;=J$5,タスク_開始&lt;K$5)</formula>
    </cfRule>
  </conditionalFormatting>
  <conditionalFormatting sqref="E22">
    <cfRule type="dataBar" priority="173">
      <dataBar>
        <cfvo type="num" val="0"/>
        <cfvo type="num" val="1"/>
        <color theme="0" tint="-0.249977111117893"/>
      </dataBar>
      <extLst>
        <ext xmlns:x14="http://schemas.microsoft.com/office/spreadsheetml/2009/9/main" uri="{B025F937-C7B1-47D3-B67F-A62EFF666E3E}">
          <x14:id>{84FC15CB-BF74-6542-A35C-02838372AD20}</x14:id>
        </ext>
      </extLst>
    </cfRule>
  </conditionalFormatting>
  <conditionalFormatting sqref="J22:BM22">
    <cfRule type="expression" dxfId="106" priority="176">
      <formula>AND(TODAY()&gt;=J$5,TODAY()&lt;K$5)</formula>
    </cfRule>
  </conditionalFormatting>
  <conditionalFormatting sqref="J22:BM22">
    <cfRule type="expression" dxfId="105" priority="174">
      <formula>AND(タスク_開始&lt;=J$5,ROUNDDOWN((タスク_終了-タスク_開始+1)*タスク_進捗状況,0)+タスク_開始-1&gt;=J$5)</formula>
    </cfRule>
    <cfRule type="expression" dxfId="104" priority="175" stopIfTrue="1">
      <formula>AND(タスク_終了&gt;=J$5,タスク_開始&lt;K$5)</formula>
    </cfRule>
  </conditionalFormatting>
  <conditionalFormatting sqref="J42:BM42">
    <cfRule type="expression" dxfId="103" priority="137">
      <formula>AND(TODAY()&gt;=J$5,TODAY()&lt;K$5)</formula>
    </cfRule>
  </conditionalFormatting>
  <conditionalFormatting sqref="E40">
    <cfRule type="dataBar" priority="142">
      <dataBar>
        <cfvo type="num" val="0"/>
        <cfvo type="num" val="1"/>
        <color theme="0" tint="-0.249977111117893"/>
      </dataBar>
      <extLst>
        <ext xmlns:x14="http://schemas.microsoft.com/office/spreadsheetml/2009/9/main" uri="{B025F937-C7B1-47D3-B67F-A62EFF666E3E}">
          <x14:id>{47879F2E-D706-9A45-9D62-3E9DEF2279C7}</x14:id>
        </ext>
      </extLst>
    </cfRule>
  </conditionalFormatting>
  <conditionalFormatting sqref="J65:BM65">
    <cfRule type="expression" dxfId="102" priority="129">
      <formula>AND(TODAY()&gt;=J$5,TODAY()&lt;K$5)</formula>
    </cfRule>
  </conditionalFormatting>
  <conditionalFormatting sqref="J40:BM40">
    <cfRule type="expression" dxfId="101" priority="143">
      <formula>AND(タスク_開始&lt;=J$5,ROUNDDOWN((タスク_終了-タスク_開始+1)*タスク_進捗状況,0)+タスク_開始-1&gt;=J$5)</formula>
    </cfRule>
    <cfRule type="expression" dxfId="100" priority="144" stopIfTrue="1">
      <formula>AND(タスク_終了&gt;=J$5,タスク_開始&lt;K$5)</formula>
    </cfRule>
  </conditionalFormatting>
  <conditionalFormatting sqref="E29">
    <cfRule type="dataBar" priority="163">
      <dataBar>
        <cfvo type="num" val="0"/>
        <cfvo type="num" val="1"/>
        <color theme="0" tint="-0.249977111117893"/>
      </dataBar>
      <extLst>
        <ext xmlns:x14="http://schemas.microsoft.com/office/spreadsheetml/2009/9/main" uri="{B025F937-C7B1-47D3-B67F-A62EFF666E3E}">
          <x14:id>{E70DC10E-2576-2947-8D54-799D4D500F13}</x14:id>
        </ext>
      </extLst>
    </cfRule>
  </conditionalFormatting>
  <conditionalFormatting sqref="J29:BM29">
    <cfRule type="expression" dxfId="99" priority="164">
      <formula>AND(TODAY()&gt;=J$5,TODAY()&lt;K$5)</formula>
    </cfRule>
  </conditionalFormatting>
  <conditionalFormatting sqref="J29:BM29">
    <cfRule type="expression" dxfId="98" priority="161">
      <formula>AND(タスク_開始&lt;=J$5,ROUNDDOWN((タスク_終了-タスク_開始+1)*タスク_進捗状況,0)+タスク_開始-1&gt;=J$5)</formula>
    </cfRule>
    <cfRule type="expression" dxfId="97" priority="162" stopIfTrue="1">
      <formula>AND(タスク_終了&gt;=J$5,タスク_開始&lt;K$5)</formula>
    </cfRule>
  </conditionalFormatting>
  <conditionalFormatting sqref="E40">
    <cfRule type="dataBar" priority="149">
      <dataBar>
        <cfvo type="num" val="0"/>
        <cfvo type="num" val="1"/>
        <color theme="0" tint="-0.249977111117893"/>
      </dataBar>
      <extLst>
        <ext xmlns:x14="http://schemas.microsoft.com/office/spreadsheetml/2009/9/main" uri="{B025F937-C7B1-47D3-B67F-A62EFF666E3E}">
          <x14:id>{A0153DB6-19FB-7246-8AA7-92BBA43F6397}</x14:id>
        </ext>
      </extLst>
    </cfRule>
  </conditionalFormatting>
  <conditionalFormatting sqref="J40:BM40">
    <cfRule type="expression" dxfId="96" priority="152">
      <formula>AND(TODAY()&gt;=J$5,TODAY()&lt;K$5)</formula>
    </cfRule>
  </conditionalFormatting>
  <conditionalFormatting sqref="J40:BM40">
    <cfRule type="expression" dxfId="95" priority="150">
      <formula>AND(タスク_開始&lt;=J$5,ROUNDDOWN((タスク_終了-タスク_開始+1)*タスク_進捗状況,0)+タスク_開始-1&gt;=J$5)</formula>
    </cfRule>
    <cfRule type="expression" dxfId="94" priority="151" stopIfTrue="1">
      <formula>AND(タスク_終了&gt;=J$5,タスク_開始&lt;K$5)</formula>
    </cfRule>
  </conditionalFormatting>
  <conditionalFormatting sqref="E40">
    <cfRule type="dataBar" priority="145">
      <dataBar>
        <cfvo type="num" val="0"/>
        <cfvo type="num" val="1"/>
        <color theme="0" tint="-0.249977111117893"/>
      </dataBar>
      <extLst>
        <ext xmlns:x14="http://schemas.microsoft.com/office/spreadsheetml/2009/9/main" uri="{B025F937-C7B1-47D3-B67F-A62EFF666E3E}">
          <x14:id>{089BA24B-7C6B-9545-8D21-BBE5C5EC2E7A}</x14:id>
        </ext>
      </extLst>
    </cfRule>
  </conditionalFormatting>
  <conditionalFormatting sqref="J40:BM40">
    <cfRule type="expression" dxfId="93" priority="148">
      <formula>AND(TODAY()&gt;=J$5,TODAY()&lt;K$5)</formula>
    </cfRule>
  </conditionalFormatting>
  <conditionalFormatting sqref="J40:BM40">
    <cfRule type="expression" dxfId="92" priority="146">
      <formula>AND(タスク_開始&lt;=J$5,ROUNDDOWN((タスク_終了-タスク_開始+1)*タスク_進捗状況,0)+タスク_開始-1&gt;=J$5)</formula>
    </cfRule>
    <cfRule type="expression" dxfId="91" priority="147" stopIfTrue="1">
      <formula>AND(タスク_終了&gt;=J$5,タスク_開始&lt;K$5)</formula>
    </cfRule>
  </conditionalFormatting>
  <conditionalFormatting sqref="E42">
    <cfRule type="dataBar" priority="134">
      <dataBar>
        <cfvo type="num" val="0"/>
        <cfvo type="num" val="1"/>
        <color theme="0" tint="-0.249977111117893"/>
      </dataBar>
      <extLst>
        <ext xmlns:x14="http://schemas.microsoft.com/office/spreadsheetml/2009/9/main" uri="{B025F937-C7B1-47D3-B67F-A62EFF666E3E}">
          <x14:id>{E4736ECF-786A-5A42-B4FF-EF8A0221C81D}</x14:id>
        </ext>
      </extLst>
    </cfRule>
  </conditionalFormatting>
  <conditionalFormatting sqref="J42:BM42">
    <cfRule type="expression" dxfId="90" priority="135">
      <formula>AND(タスク_開始&lt;=J$5,ROUNDDOWN((タスク_終了-タスク_開始+1)*タスク_進捗状況,0)+タスク_開始-1&gt;=J$5)</formula>
    </cfRule>
    <cfRule type="expression" dxfId="89" priority="136" stopIfTrue="1">
      <formula>AND(タスク_終了&gt;=J$5,タスク_開始&lt;K$5)</formula>
    </cfRule>
  </conditionalFormatting>
  <conditionalFormatting sqref="E42">
    <cfRule type="dataBar" priority="138">
      <dataBar>
        <cfvo type="num" val="0"/>
        <cfvo type="num" val="1"/>
        <color theme="0" tint="-0.249977111117893"/>
      </dataBar>
      <extLst>
        <ext xmlns:x14="http://schemas.microsoft.com/office/spreadsheetml/2009/9/main" uri="{B025F937-C7B1-47D3-B67F-A62EFF666E3E}">
          <x14:id>{6BA7FAAC-F6E3-8941-B8E1-5DAEC1E3653E}</x14:id>
        </ext>
      </extLst>
    </cfRule>
  </conditionalFormatting>
  <conditionalFormatting sqref="J42:BM42">
    <cfRule type="expression" dxfId="88" priority="141">
      <formula>AND(TODAY()&gt;=J$5,TODAY()&lt;K$5)</formula>
    </cfRule>
  </conditionalFormatting>
  <conditionalFormatting sqref="J42:BM42">
    <cfRule type="expression" dxfId="87" priority="139">
      <formula>AND(タスク_開始&lt;=J$5,ROUNDDOWN((タスク_終了-タスク_開始+1)*タスク_進捗状況,0)+タスク_開始-1&gt;=J$5)</formula>
    </cfRule>
    <cfRule type="expression" dxfId="86" priority="140" stopIfTrue="1">
      <formula>AND(タスク_終了&gt;=J$5,タスク_開始&lt;K$5)</formula>
    </cfRule>
  </conditionalFormatting>
  <conditionalFormatting sqref="E65">
    <cfRule type="dataBar" priority="126">
      <dataBar>
        <cfvo type="num" val="0"/>
        <cfvo type="num" val="1"/>
        <color theme="0" tint="-0.249977111117893"/>
      </dataBar>
      <extLst>
        <ext xmlns:x14="http://schemas.microsoft.com/office/spreadsheetml/2009/9/main" uri="{B025F937-C7B1-47D3-B67F-A62EFF666E3E}">
          <x14:id>{2EACD2EC-CDC7-2845-B140-417AFDA13CE4}</x14:id>
        </ext>
      </extLst>
    </cfRule>
  </conditionalFormatting>
  <conditionalFormatting sqref="J68:BM68">
    <cfRule type="expression" dxfId="85" priority="121">
      <formula>AND(TODAY()&gt;=J$5,TODAY()&lt;K$5)</formula>
    </cfRule>
  </conditionalFormatting>
  <conditionalFormatting sqref="J65:BM65">
    <cfRule type="expression" dxfId="84" priority="127">
      <formula>AND(タスク_開始&lt;=J$5,ROUNDDOWN((タスク_終了-タスク_開始+1)*タスク_進捗状況,0)+タスク_開始-1&gt;=J$5)</formula>
    </cfRule>
    <cfRule type="expression" dxfId="83" priority="128" stopIfTrue="1">
      <formula>AND(タスク_終了&gt;=J$5,タスク_開始&lt;K$5)</formula>
    </cfRule>
  </conditionalFormatting>
  <conditionalFormatting sqref="E42">
    <cfRule type="dataBar" priority="130">
      <dataBar>
        <cfvo type="num" val="0"/>
        <cfvo type="num" val="1"/>
        <color theme="0" tint="-0.249977111117893"/>
      </dataBar>
      <extLst>
        <ext xmlns:x14="http://schemas.microsoft.com/office/spreadsheetml/2009/9/main" uri="{B025F937-C7B1-47D3-B67F-A62EFF666E3E}">
          <x14:id>{D109718A-7C8F-7B4C-A048-DCBA7091216B}</x14:id>
        </ext>
      </extLst>
    </cfRule>
  </conditionalFormatting>
  <conditionalFormatting sqref="J42:BM42">
    <cfRule type="expression" dxfId="82" priority="133">
      <formula>AND(TODAY()&gt;=J$5,TODAY()&lt;K$5)</formula>
    </cfRule>
  </conditionalFormatting>
  <conditionalFormatting sqref="J42:BM42">
    <cfRule type="expression" dxfId="81" priority="131">
      <formula>AND(タスク_開始&lt;=J$5,ROUNDDOWN((タスク_終了-タスク_開始+1)*タスク_進捗状況,0)+タスク_開始-1&gt;=J$5)</formula>
    </cfRule>
    <cfRule type="expression" dxfId="80" priority="132" stopIfTrue="1">
      <formula>AND(タスク_終了&gt;=J$5,タスク_開始&lt;K$5)</formula>
    </cfRule>
  </conditionalFormatting>
  <conditionalFormatting sqref="E65">
    <cfRule type="dataBar" priority="122">
      <dataBar>
        <cfvo type="num" val="0"/>
        <cfvo type="num" val="1"/>
        <color theme="0" tint="-0.249977111117893"/>
      </dataBar>
      <extLst>
        <ext xmlns:x14="http://schemas.microsoft.com/office/spreadsheetml/2009/9/main" uri="{B025F937-C7B1-47D3-B67F-A62EFF666E3E}">
          <x14:id>{D91CA485-8795-4541-ACDB-213678689900}</x14:id>
        </ext>
      </extLst>
    </cfRule>
  </conditionalFormatting>
  <conditionalFormatting sqref="E68">
    <cfRule type="dataBar" priority="118">
      <dataBar>
        <cfvo type="num" val="0"/>
        <cfvo type="num" val="1"/>
        <color theme="0" tint="-0.249977111117893"/>
      </dataBar>
      <extLst>
        <ext xmlns:x14="http://schemas.microsoft.com/office/spreadsheetml/2009/9/main" uri="{B025F937-C7B1-47D3-B67F-A62EFF666E3E}">
          <x14:id>{54931082-0A87-0B46-A3AF-53B1C7E0349D}</x14:id>
        </ext>
      </extLst>
    </cfRule>
  </conditionalFormatting>
  <conditionalFormatting sqref="J69:BM69">
    <cfRule type="expression" dxfId="79" priority="113">
      <formula>AND(TODAY()&gt;=J$5,TODAY()&lt;K$5)</formula>
    </cfRule>
  </conditionalFormatting>
  <conditionalFormatting sqref="J68:BM68">
    <cfRule type="expression" dxfId="78" priority="119">
      <formula>AND(タスク_開始&lt;=J$5,ROUNDDOWN((タスク_終了-タスク_開始+1)*タスク_進捗状況,0)+タスク_開始-1&gt;=J$5)</formula>
    </cfRule>
    <cfRule type="expression" dxfId="77" priority="120" stopIfTrue="1">
      <formula>AND(タスク_終了&gt;=J$5,タスク_開始&lt;K$5)</formula>
    </cfRule>
  </conditionalFormatting>
  <conditionalFormatting sqref="J65:BM65">
    <cfRule type="expression" dxfId="76" priority="125">
      <formula>AND(TODAY()&gt;=J$5,TODAY()&lt;K$5)</formula>
    </cfRule>
  </conditionalFormatting>
  <conditionalFormatting sqref="J65:BM65">
    <cfRule type="expression" dxfId="75" priority="123">
      <formula>AND(タスク_開始&lt;=J$5,ROUNDDOWN((タスク_終了-タスク_開始+1)*タスク_進捗状況,0)+タスク_開始-1&gt;=J$5)</formula>
    </cfRule>
    <cfRule type="expression" dxfId="74" priority="124" stopIfTrue="1">
      <formula>AND(タスク_終了&gt;=J$5,タスク_開始&lt;K$5)</formula>
    </cfRule>
  </conditionalFormatting>
  <conditionalFormatting sqref="E68">
    <cfRule type="dataBar" priority="114">
      <dataBar>
        <cfvo type="num" val="0"/>
        <cfvo type="num" val="1"/>
        <color theme="0" tint="-0.249977111117893"/>
      </dataBar>
      <extLst>
        <ext xmlns:x14="http://schemas.microsoft.com/office/spreadsheetml/2009/9/main" uri="{B025F937-C7B1-47D3-B67F-A62EFF666E3E}">
          <x14:id>{8F7A8332-D03B-1240-9256-E6C635F6B7AE}</x14:id>
        </ext>
      </extLst>
    </cfRule>
  </conditionalFormatting>
  <conditionalFormatting sqref="E69">
    <cfRule type="dataBar" priority="110">
      <dataBar>
        <cfvo type="num" val="0"/>
        <cfvo type="num" val="1"/>
        <color theme="0" tint="-0.249977111117893"/>
      </dataBar>
      <extLst>
        <ext xmlns:x14="http://schemas.microsoft.com/office/spreadsheetml/2009/9/main" uri="{B025F937-C7B1-47D3-B67F-A62EFF666E3E}">
          <x14:id>{E48B6478-B85A-8C41-A036-8BC8C03FB567}</x14:id>
        </ext>
      </extLst>
    </cfRule>
  </conditionalFormatting>
  <conditionalFormatting sqref="J66:BM66">
    <cfRule type="expression" dxfId="73" priority="105">
      <formula>AND(TODAY()&gt;=J$5,TODAY()&lt;K$5)</formula>
    </cfRule>
  </conditionalFormatting>
  <conditionalFormatting sqref="J69:BM69">
    <cfRule type="expression" dxfId="72" priority="111">
      <formula>AND(タスク_開始&lt;=J$5,ROUNDDOWN((タスク_終了-タスク_開始+1)*タスク_進捗状況,0)+タスク_開始-1&gt;=J$5)</formula>
    </cfRule>
    <cfRule type="expression" dxfId="71" priority="112" stopIfTrue="1">
      <formula>AND(タスク_終了&gt;=J$5,タスク_開始&lt;K$5)</formula>
    </cfRule>
  </conditionalFormatting>
  <conditionalFormatting sqref="J68:BM68">
    <cfRule type="expression" dxfId="70" priority="117">
      <formula>AND(TODAY()&gt;=J$5,TODAY()&lt;K$5)</formula>
    </cfRule>
  </conditionalFormatting>
  <conditionalFormatting sqref="J68:BM68">
    <cfRule type="expression" dxfId="69" priority="115">
      <formula>AND(タスク_開始&lt;=J$5,ROUNDDOWN((タスク_終了-タスク_開始+1)*タスク_進捗状況,0)+タスク_開始-1&gt;=J$5)</formula>
    </cfRule>
    <cfRule type="expression" dxfId="68" priority="116" stopIfTrue="1">
      <formula>AND(タスク_終了&gt;=J$5,タスク_開始&lt;K$5)</formula>
    </cfRule>
  </conditionalFormatting>
  <conditionalFormatting sqref="E69">
    <cfRule type="dataBar" priority="106">
      <dataBar>
        <cfvo type="num" val="0"/>
        <cfvo type="num" val="1"/>
        <color theme="0" tint="-0.249977111117893"/>
      </dataBar>
      <extLst>
        <ext xmlns:x14="http://schemas.microsoft.com/office/spreadsheetml/2009/9/main" uri="{B025F937-C7B1-47D3-B67F-A62EFF666E3E}">
          <x14:id>{3B68B980-280F-9945-8E0B-02FC372E22F9}</x14:id>
        </ext>
      </extLst>
    </cfRule>
  </conditionalFormatting>
  <conditionalFormatting sqref="E66">
    <cfRule type="dataBar" priority="102">
      <dataBar>
        <cfvo type="num" val="0"/>
        <cfvo type="num" val="1"/>
        <color theme="0" tint="-0.249977111117893"/>
      </dataBar>
      <extLst>
        <ext xmlns:x14="http://schemas.microsoft.com/office/spreadsheetml/2009/9/main" uri="{B025F937-C7B1-47D3-B67F-A62EFF666E3E}">
          <x14:id>{1D482DD2-8610-4640-B157-28FF9AA8CCDD}</x14:id>
        </ext>
      </extLst>
    </cfRule>
  </conditionalFormatting>
  <conditionalFormatting sqref="J67:BM67">
    <cfRule type="expression" dxfId="67" priority="97">
      <formula>AND(TODAY()&gt;=J$5,TODAY()&lt;K$5)</formula>
    </cfRule>
  </conditionalFormatting>
  <conditionalFormatting sqref="J66:BM66">
    <cfRule type="expression" dxfId="66" priority="103">
      <formula>AND(タスク_開始&lt;=J$5,ROUNDDOWN((タスク_終了-タスク_開始+1)*タスク_進捗状況,0)+タスク_開始-1&gt;=J$5)</formula>
    </cfRule>
    <cfRule type="expression" dxfId="65" priority="104" stopIfTrue="1">
      <formula>AND(タスク_終了&gt;=J$5,タスク_開始&lt;K$5)</formula>
    </cfRule>
  </conditionalFormatting>
  <conditionalFormatting sqref="J69:BM69">
    <cfRule type="expression" dxfId="64" priority="109">
      <formula>AND(TODAY()&gt;=J$5,TODAY()&lt;K$5)</formula>
    </cfRule>
  </conditionalFormatting>
  <conditionalFormatting sqref="J69:BM69">
    <cfRule type="expression" dxfId="63" priority="107">
      <formula>AND(タスク_開始&lt;=J$5,ROUNDDOWN((タスク_終了-タスク_開始+1)*タスク_進捗状況,0)+タスク_開始-1&gt;=J$5)</formula>
    </cfRule>
    <cfRule type="expression" dxfId="62" priority="108" stopIfTrue="1">
      <formula>AND(タスク_終了&gt;=J$5,タスク_開始&lt;K$5)</formula>
    </cfRule>
  </conditionalFormatting>
  <conditionalFormatting sqref="J67:BM67">
    <cfRule type="expression" dxfId="61" priority="93">
      <formula>AND(TODAY()&gt;=J$5,TODAY()&lt;K$5)</formula>
    </cfRule>
  </conditionalFormatting>
  <conditionalFormatting sqref="E67">
    <cfRule type="dataBar" priority="94">
      <dataBar>
        <cfvo type="num" val="0"/>
        <cfvo type="num" val="1"/>
        <color theme="0" tint="-0.249977111117893"/>
      </dataBar>
      <extLst>
        <ext xmlns:x14="http://schemas.microsoft.com/office/spreadsheetml/2009/9/main" uri="{B025F937-C7B1-47D3-B67F-A62EFF666E3E}">
          <x14:id>{0D505B2A-0E13-8049-BCF4-4C9D87A6E0BC}</x14:id>
        </ext>
      </extLst>
    </cfRule>
  </conditionalFormatting>
  <conditionalFormatting sqref="J67:BM67">
    <cfRule type="expression" dxfId="60" priority="95">
      <formula>AND(タスク_開始&lt;=J$5,ROUNDDOWN((タスク_終了-タスク_開始+1)*タスク_進捗状況,0)+タスク_開始-1&gt;=J$5)</formula>
    </cfRule>
    <cfRule type="expression" dxfId="59" priority="96" stopIfTrue="1">
      <formula>AND(タスク_終了&gt;=J$5,タスク_開始&lt;K$5)</formula>
    </cfRule>
  </conditionalFormatting>
  <conditionalFormatting sqref="E66">
    <cfRule type="dataBar" priority="98">
      <dataBar>
        <cfvo type="num" val="0"/>
        <cfvo type="num" val="1"/>
        <color theme="0" tint="-0.249977111117893"/>
      </dataBar>
      <extLst>
        <ext xmlns:x14="http://schemas.microsoft.com/office/spreadsheetml/2009/9/main" uri="{B025F937-C7B1-47D3-B67F-A62EFF666E3E}">
          <x14:id>{FCC18048-6B89-6146-824E-80010923D5A7}</x14:id>
        </ext>
      </extLst>
    </cfRule>
  </conditionalFormatting>
  <conditionalFormatting sqref="J66:BM66">
    <cfRule type="expression" dxfId="58" priority="101">
      <formula>AND(TODAY()&gt;=J$5,TODAY()&lt;K$5)</formula>
    </cfRule>
  </conditionalFormatting>
  <conditionalFormatting sqref="J66:BM66">
    <cfRule type="expression" dxfId="57" priority="99">
      <formula>AND(タスク_開始&lt;=J$5,ROUNDDOWN((タスク_終了-タスク_開始+1)*タスク_進捗状況,0)+タスク_開始-1&gt;=J$5)</formula>
    </cfRule>
    <cfRule type="expression" dxfId="56" priority="100" stopIfTrue="1">
      <formula>AND(タスク_終了&gt;=J$5,タスク_開始&lt;K$5)</formula>
    </cfRule>
  </conditionalFormatting>
  <conditionalFormatting sqref="J70:BM70">
    <cfRule type="expression" dxfId="55" priority="89">
      <formula>AND(TODAY()&gt;=J$5,TODAY()&lt;K$5)</formula>
    </cfRule>
  </conditionalFormatting>
  <conditionalFormatting sqref="E67">
    <cfRule type="dataBar" priority="90">
      <dataBar>
        <cfvo type="num" val="0"/>
        <cfvo type="num" val="1"/>
        <color theme="0" tint="-0.249977111117893"/>
      </dataBar>
      <extLst>
        <ext xmlns:x14="http://schemas.microsoft.com/office/spreadsheetml/2009/9/main" uri="{B025F937-C7B1-47D3-B67F-A62EFF666E3E}">
          <x14:id>{5DC30E2A-B088-054C-9638-C6035E3DA13E}</x14:id>
        </ext>
      </extLst>
    </cfRule>
  </conditionalFormatting>
  <conditionalFormatting sqref="J67:BM67">
    <cfRule type="expression" dxfId="54" priority="91">
      <formula>AND(タスク_開始&lt;=J$5,ROUNDDOWN((タスク_終了-タスク_開始+1)*タスク_進捗状況,0)+タスク_開始-1&gt;=J$5)</formula>
    </cfRule>
    <cfRule type="expression" dxfId="53" priority="92" stopIfTrue="1">
      <formula>AND(タスク_終了&gt;=J$5,タスク_開始&lt;K$5)</formula>
    </cfRule>
  </conditionalFormatting>
  <conditionalFormatting sqref="E70">
    <cfRule type="dataBar" priority="86">
      <dataBar>
        <cfvo type="num" val="0"/>
        <cfvo type="num" val="1"/>
        <color theme="0" tint="-0.249977111117893"/>
      </dataBar>
      <extLst>
        <ext xmlns:x14="http://schemas.microsoft.com/office/spreadsheetml/2009/9/main" uri="{B025F937-C7B1-47D3-B67F-A62EFF666E3E}">
          <x14:id>{6EA2D0C8-E64E-6C4E-871C-217798EE5D8E}</x14:id>
        </ext>
      </extLst>
    </cfRule>
  </conditionalFormatting>
  <conditionalFormatting sqref="J70:BM70">
    <cfRule type="expression" dxfId="52" priority="87">
      <formula>AND(タスク_開始&lt;=J$5,ROUNDDOWN((タスク_終了-タスク_開始+1)*タスク_進捗状況,0)+タスク_開始-1&gt;=J$5)</formula>
    </cfRule>
    <cfRule type="expression" dxfId="51" priority="88" stopIfTrue="1">
      <formula>AND(タスク_終了&gt;=J$5,タスク_開始&lt;K$5)</formula>
    </cfRule>
  </conditionalFormatting>
  <conditionalFormatting sqref="E70">
    <cfRule type="dataBar" priority="82">
      <dataBar>
        <cfvo type="num" val="0"/>
        <cfvo type="num" val="1"/>
        <color theme="0" tint="-0.249977111117893"/>
      </dataBar>
      <extLst>
        <ext xmlns:x14="http://schemas.microsoft.com/office/spreadsheetml/2009/9/main" uri="{B025F937-C7B1-47D3-B67F-A62EFF666E3E}">
          <x14:id>{7B793B46-8F8E-FA49-A58B-2611FA347C3D}</x14:id>
        </ext>
      </extLst>
    </cfRule>
  </conditionalFormatting>
  <conditionalFormatting sqref="J70:BM70">
    <cfRule type="expression" dxfId="50" priority="85">
      <formula>AND(TODAY()&gt;=J$5,TODAY()&lt;K$5)</formula>
    </cfRule>
  </conditionalFormatting>
  <conditionalFormatting sqref="J70:BM70">
    <cfRule type="expression" dxfId="49" priority="83">
      <formula>AND(タスク_開始&lt;=J$5,ROUNDDOWN((タスク_終了-タスク_開始+1)*タスク_進捗状況,0)+タスク_開始-1&gt;=J$5)</formula>
    </cfRule>
    <cfRule type="expression" dxfId="48" priority="84" stopIfTrue="1">
      <formula>AND(タスク_終了&gt;=J$5,タスク_開始&lt;K$5)</formula>
    </cfRule>
  </conditionalFormatting>
  <conditionalFormatting sqref="E80:E81">
    <cfRule type="dataBar" priority="78">
      <dataBar>
        <cfvo type="num" val="0"/>
        <cfvo type="num" val="1"/>
        <color theme="0" tint="-0.249977111117893"/>
      </dataBar>
      <extLst>
        <ext xmlns:x14="http://schemas.microsoft.com/office/spreadsheetml/2009/9/main" uri="{B025F937-C7B1-47D3-B67F-A62EFF666E3E}">
          <x14:id>{A0FD18F1-2DDC-5F4A-9E5C-EEAD464B1296}</x14:id>
        </ext>
      </extLst>
    </cfRule>
  </conditionalFormatting>
  <conditionalFormatting sqref="J80:BM81">
    <cfRule type="expression" dxfId="47" priority="81">
      <formula>AND(TODAY()&gt;=J$5,TODAY()&lt;K$5)</formula>
    </cfRule>
  </conditionalFormatting>
  <conditionalFormatting sqref="J80:BM81">
    <cfRule type="expression" dxfId="46" priority="79">
      <formula>AND(タスク_開始&lt;=J$5,ROUNDDOWN((タスク_終了-タスク_開始+1)*タスク_進捗状況,0)+タスク_開始-1&gt;=J$5)</formula>
    </cfRule>
    <cfRule type="expression" dxfId="45" priority="80" stopIfTrue="1">
      <formula>AND(タスク_終了&gt;=J$5,タスク_開始&lt;K$5)</formula>
    </cfRule>
  </conditionalFormatting>
  <conditionalFormatting sqref="E85:E86">
    <cfRule type="dataBar" priority="74">
      <dataBar>
        <cfvo type="num" val="0"/>
        <cfvo type="num" val="1"/>
        <color theme="0" tint="-0.249977111117893"/>
      </dataBar>
      <extLst>
        <ext xmlns:x14="http://schemas.microsoft.com/office/spreadsheetml/2009/9/main" uri="{B025F937-C7B1-47D3-B67F-A62EFF666E3E}">
          <x14:id>{4C330308-C068-8B4D-8D83-6FEA4C284F6B}</x14:id>
        </ext>
      </extLst>
    </cfRule>
  </conditionalFormatting>
  <conditionalFormatting sqref="J85:BM86">
    <cfRule type="expression" dxfId="44" priority="77">
      <formula>AND(TODAY()&gt;=J$5,TODAY()&lt;K$5)</formula>
    </cfRule>
  </conditionalFormatting>
  <conditionalFormatting sqref="J85:BM86">
    <cfRule type="expression" dxfId="43" priority="75">
      <formula>AND(タスク_開始&lt;=J$5,ROUNDDOWN((タスク_終了-タスク_開始+1)*タスク_進捗状況,0)+タスク_開始-1&gt;=J$5)</formula>
    </cfRule>
    <cfRule type="expression" dxfId="42" priority="76" stopIfTrue="1">
      <formula>AND(タスク_終了&gt;=J$5,タスク_開始&lt;K$5)</formula>
    </cfRule>
  </conditionalFormatting>
  <conditionalFormatting sqref="E87">
    <cfRule type="dataBar" priority="70">
      <dataBar>
        <cfvo type="num" val="0"/>
        <cfvo type="num" val="1"/>
        <color theme="0" tint="-0.249977111117893"/>
      </dataBar>
      <extLst>
        <ext xmlns:x14="http://schemas.microsoft.com/office/spreadsheetml/2009/9/main" uri="{B025F937-C7B1-47D3-B67F-A62EFF666E3E}">
          <x14:id>{2F75F22C-352D-4449-AB1D-3183DABFA100}</x14:id>
        </ext>
      </extLst>
    </cfRule>
  </conditionalFormatting>
  <conditionalFormatting sqref="J87:BM87">
    <cfRule type="expression" dxfId="41" priority="73">
      <formula>AND(TODAY()&gt;=J$5,TODAY()&lt;K$5)</formula>
    </cfRule>
  </conditionalFormatting>
  <conditionalFormatting sqref="J87:BM87">
    <cfRule type="expression" dxfId="40" priority="71">
      <formula>AND(タスク_開始&lt;=J$5,ROUNDDOWN((タスク_終了-タスク_開始+1)*タスク_進捗状況,0)+タスク_開始-1&gt;=J$5)</formula>
    </cfRule>
    <cfRule type="expression" dxfId="39" priority="72" stopIfTrue="1">
      <formula>AND(タスク_終了&gt;=J$5,タスク_開始&lt;K$5)</formula>
    </cfRule>
  </conditionalFormatting>
  <conditionalFormatting sqref="E88">
    <cfRule type="dataBar" priority="66">
      <dataBar>
        <cfvo type="num" val="0"/>
        <cfvo type="num" val="1"/>
        <color theme="0" tint="-0.249977111117893"/>
      </dataBar>
      <extLst>
        <ext xmlns:x14="http://schemas.microsoft.com/office/spreadsheetml/2009/9/main" uri="{B025F937-C7B1-47D3-B67F-A62EFF666E3E}">
          <x14:id>{9BEEE57C-1DA9-C747-8E7C-346EB91B4E36}</x14:id>
        </ext>
      </extLst>
    </cfRule>
  </conditionalFormatting>
  <conditionalFormatting sqref="J88:BM88 L89">
    <cfRule type="expression" dxfId="38" priority="69">
      <formula>AND(TODAY()&gt;=J$5,TODAY()&lt;K$5)</formula>
    </cfRule>
  </conditionalFormatting>
  <conditionalFormatting sqref="J88:BM88 L89">
    <cfRule type="expression" dxfId="37" priority="67">
      <formula>AND(タスク_開始&lt;=J$5,ROUNDDOWN((タスク_終了-タスク_開始+1)*タスク_進捗状況,0)+タスク_開始-1&gt;=J$5)</formula>
    </cfRule>
    <cfRule type="expression" dxfId="36" priority="68" stopIfTrue="1">
      <formula>AND(タスク_終了&gt;=J$5,タスク_開始&lt;K$5)</formula>
    </cfRule>
  </conditionalFormatting>
  <conditionalFormatting sqref="E16">
    <cfRule type="dataBar" priority="62">
      <dataBar>
        <cfvo type="num" val="0"/>
        <cfvo type="num" val="1"/>
        <color theme="0" tint="-0.249977111117893"/>
      </dataBar>
      <extLst>
        <ext xmlns:x14="http://schemas.microsoft.com/office/spreadsheetml/2009/9/main" uri="{B025F937-C7B1-47D3-B67F-A62EFF666E3E}">
          <x14:id>{4C31BB5A-AEE3-0846-8F27-557A287ED7BF}</x14:id>
        </ext>
      </extLst>
    </cfRule>
  </conditionalFormatting>
  <conditionalFormatting sqref="J16:BM16">
    <cfRule type="expression" dxfId="35" priority="65">
      <formula>AND(TODAY()&gt;=J$5,TODAY()&lt;K$5)</formula>
    </cfRule>
  </conditionalFormatting>
  <conditionalFormatting sqref="J16:BM16">
    <cfRule type="expression" dxfId="34" priority="63">
      <formula>AND(タスク_開始&lt;=J$5,ROUNDDOWN((タスク_終了-タスク_開始+1)*タスク_進捗状況,0)+タスク_開始-1&gt;=J$5)</formula>
    </cfRule>
    <cfRule type="expression" dxfId="33" priority="64" stopIfTrue="1">
      <formula>AND(タスク_終了&gt;=J$5,タスク_開始&lt;K$5)</formula>
    </cfRule>
  </conditionalFormatting>
  <conditionalFormatting sqref="E18">
    <cfRule type="dataBar" priority="58">
      <dataBar>
        <cfvo type="num" val="0"/>
        <cfvo type="num" val="1"/>
        <color theme="0" tint="-0.249977111117893"/>
      </dataBar>
      <extLst>
        <ext xmlns:x14="http://schemas.microsoft.com/office/spreadsheetml/2009/9/main" uri="{B025F937-C7B1-47D3-B67F-A62EFF666E3E}">
          <x14:id>{50E20D4B-BFD2-6649-9AE5-2EAA4163FF70}</x14:id>
        </ext>
      </extLst>
    </cfRule>
  </conditionalFormatting>
  <conditionalFormatting sqref="J18:BM18">
    <cfRule type="expression" dxfId="32" priority="61">
      <formula>AND(TODAY()&gt;=J$5,TODAY()&lt;K$5)</formula>
    </cfRule>
  </conditionalFormatting>
  <conditionalFormatting sqref="J18:BM18">
    <cfRule type="expression" dxfId="31" priority="59">
      <formula>AND(タスク_開始&lt;=J$5,ROUNDDOWN((タスク_終了-タスク_開始+1)*タスク_進捗状況,0)+タスク_開始-1&gt;=J$5)</formula>
    </cfRule>
    <cfRule type="expression" dxfId="30" priority="60" stopIfTrue="1">
      <formula>AND(タスク_終了&gt;=J$5,タスク_開始&lt;K$5)</formula>
    </cfRule>
  </conditionalFormatting>
  <conditionalFormatting sqref="E19">
    <cfRule type="dataBar" priority="54">
      <dataBar>
        <cfvo type="num" val="0"/>
        <cfvo type="num" val="1"/>
        <color theme="0" tint="-0.249977111117893"/>
      </dataBar>
      <extLst>
        <ext xmlns:x14="http://schemas.microsoft.com/office/spreadsheetml/2009/9/main" uri="{B025F937-C7B1-47D3-B67F-A62EFF666E3E}">
          <x14:id>{996A73FA-7C03-1B43-AA7D-1A2833EC5A9D}</x14:id>
        </ext>
      </extLst>
    </cfRule>
  </conditionalFormatting>
  <conditionalFormatting sqref="J19:BM19">
    <cfRule type="expression" dxfId="29" priority="57">
      <formula>AND(TODAY()&gt;=J$5,TODAY()&lt;K$5)</formula>
    </cfRule>
  </conditionalFormatting>
  <conditionalFormatting sqref="J19:BM19">
    <cfRule type="expression" dxfId="28" priority="55">
      <formula>AND(タスク_開始&lt;=J$5,ROUNDDOWN((タスク_終了-タスク_開始+1)*タスク_進捗状況,0)+タスク_開始-1&gt;=J$5)</formula>
    </cfRule>
    <cfRule type="expression" dxfId="27" priority="56" stopIfTrue="1">
      <formula>AND(タスク_終了&gt;=J$5,タスク_開始&lt;K$5)</formula>
    </cfRule>
  </conditionalFormatting>
  <conditionalFormatting sqref="E91">
    <cfRule type="dataBar" priority="53">
      <dataBar>
        <cfvo type="num" val="0"/>
        <cfvo type="num" val="1"/>
        <color theme="0" tint="-0.249977111117893"/>
      </dataBar>
      <extLst>
        <ext xmlns:x14="http://schemas.microsoft.com/office/spreadsheetml/2009/9/main" uri="{B025F937-C7B1-47D3-B67F-A62EFF666E3E}">
          <x14:id>{89A624C5-E497-7C49-9981-BA2F80D3975A}</x14:id>
        </ext>
      </extLst>
    </cfRule>
  </conditionalFormatting>
  <conditionalFormatting sqref="F89">
    <cfRule type="dataBar" priority="52">
      <dataBar>
        <cfvo type="num" val="0"/>
        <cfvo type="num" val="1"/>
        <color theme="0" tint="-0.249977111117893"/>
      </dataBar>
      <extLst>
        <ext xmlns:x14="http://schemas.microsoft.com/office/spreadsheetml/2009/9/main" uri="{B025F937-C7B1-47D3-B67F-A62EFF666E3E}">
          <x14:id>{7C55099D-FFDE-2145-8945-4CC62A21B3F5}</x14:id>
        </ext>
      </extLst>
    </cfRule>
  </conditionalFormatting>
  <conditionalFormatting sqref="G89">
    <cfRule type="dataBar" priority="51">
      <dataBar>
        <cfvo type="num" val="0"/>
        <cfvo type="num" val="1"/>
        <color theme="0" tint="-0.249977111117893"/>
      </dataBar>
      <extLst>
        <ext xmlns:x14="http://schemas.microsoft.com/office/spreadsheetml/2009/9/main" uri="{B025F937-C7B1-47D3-B67F-A62EFF666E3E}">
          <x14:id>{4476D606-ECB9-004B-B8E4-EFF5130FB18D}</x14:id>
        </ext>
      </extLst>
    </cfRule>
  </conditionalFormatting>
  <conditionalFormatting sqref="G91">
    <cfRule type="dataBar" priority="50">
      <dataBar>
        <cfvo type="num" val="0"/>
        <cfvo type="num" val="1"/>
        <color theme="0" tint="-0.249977111117893"/>
      </dataBar>
      <extLst>
        <ext xmlns:x14="http://schemas.microsoft.com/office/spreadsheetml/2009/9/main" uri="{B025F937-C7B1-47D3-B67F-A62EFF666E3E}">
          <x14:id>{9D0DC1B9-49F9-F443-815E-66C468AE9B91}</x14:id>
        </ext>
      </extLst>
    </cfRule>
  </conditionalFormatting>
  <conditionalFormatting sqref="E17">
    <cfRule type="dataBar" priority="46">
      <dataBar>
        <cfvo type="num" val="0"/>
        <cfvo type="num" val="1"/>
        <color theme="0" tint="-0.249977111117893"/>
      </dataBar>
      <extLst>
        <ext xmlns:x14="http://schemas.microsoft.com/office/spreadsheetml/2009/9/main" uri="{B025F937-C7B1-47D3-B67F-A62EFF666E3E}">
          <x14:id>{D56E6119-62DB-3F4F-8553-8F84F7A95988}</x14:id>
        </ext>
      </extLst>
    </cfRule>
  </conditionalFormatting>
  <conditionalFormatting sqref="J17:BM17">
    <cfRule type="expression" dxfId="26" priority="49">
      <formula>AND(TODAY()&gt;=J$5,TODAY()&lt;K$5)</formula>
    </cfRule>
  </conditionalFormatting>
  <conditionalFormatting sqref="J17:BM17">
    <cfRule type="expression" dxfId="25" priority="47">
      <formula>AND(タスク_開始&lt;=J$5,ROUNDDOWN((タスク_終了-タスク_開始+1)*タスク_進捗状況,0)+タスク_開始-1&gt;=J$5)</formula>
    </cfRule>
    <cfRule type="expression" dxfId="24" priority="48" stopIfTrue="1">
      <formula>AND(タスク_終了&gt;=J$5,タスク_開始&lt;K$5)</formula>
    </cfRule>
  </conditionalFormatting>
  <conditionalFormatting sqref="E31">
    <cfRule type="dataBar" priority="42">
      <dataBar>
        <cfvo type="num" val="0"/>
        <cfvo type="num" val="1"/>
        <color theme="0" tint="-0.249977111117893"/>
      </dataBar>
      <extLst>
        <ext xmlns:x14="http://schemas.microsoft.com/office/spreadsheetml/2009/9/main" uri="{B025F937-C7B1-47D3-B67F-A62EFF666E3E}">
          <x14:id>{4A0F5441-0438-8E49-B599-5FADA3D99D56}</x14:id>
        </ext>
      </extLst>
    </cfRule>
  </conditionalFormatting>
  <conditionalFormatting sqref="J31:BM31">
    <cfRule type="expression" dxfId="23" priority="45">
      <formula>AND(TODAY()&gt;=J$5,TODAY()&lt;K$5)</formula>
    </cfRule>
  </conditionalFormatting>
  <conditionalFormatting sqref="J31:BM31">
    <cfRule type="expression" dxfId="22" priority="43">
      <formula>AND(タスク_開始&lt;=J$5,ROUNDDOWN((タスク_終了-タスク_開始+1)*タスク_進捗状況,0)+タスク_開始-1&gt;=J$5)</formula>
    </cfRule>
    <cfRule type="expression" dxfId="21" priority="44" stopIfTrue="1">
      <formula>AND(タスク_終了&gt;=J$5,タスク_開始&lt;K$5)</formula>
    </cfRule>
  </conditionalFormatting>
  <conditionalFormatting sqref="E25">
    <cfRule type="dataBar" priority="33">
      <dataBar>
        <cfvo type="num" val="0"/>
        <cfvo type="num" val="1"/>
        <color theme="0" tint="-0.249977111117893"/>
      </dataBar>
      <extLst>
        <ext xmlns:x14="http://schemas.microsoft.com/office/spreadsheetml/2009/9/main" uri="{B025F937-C7B1-47D3-B67F-A62EFF666E3E}">
          <x14:id>{D6FF4DE1-4BDD-CC4E-BDA9-91C355F7EA80}</x14:id>
        </ext>
      </extLst>
    </cfRule>
  </conditionalFormatting>
  <conditionalFormatting sqref="J25:BM25">
    <cfRule type="expression" dxfId="20" priority="37">
      <formula>AND(TODAY()&gt;=J$5,TODAY()&lt;K$5)</formula>
    </cfRule>
  </conditionalFormatting>
  <conditionalFormatting sqref="J25:BM25">
    <cfRule type="expression" dxfId="19" priority="35">
      <formula>AND(タスク_開始&lt;=J$5,ROUNDDOWN((タスク_終了-タスク_開始+1)*タスク_進捗状況,0)+タスク_開始-1&gt;=J$5)</formula>
    </cfRule>
    <cfRule type="expression" dxfId="18" priority="36" stopIfTrue="1">
      <formula>AND(タスク_終了&gt;=J$5,タスク_開始&lt;K$5)</formula>
    </cfRule>
  </conditionalFormatting>
  <conditionalFormatting sqref="E33">
    <cfRule type="dataBar" priority="21">
      <dataBar>
        <cfvo type="num" val="0"/>
        <cfvo type="num" val="1"/>
        <color theme="0" tint="-0.249977111117893"/>
      </dataBar>
      <extLst>
        <ext xmlns:x14="http://schemas.microsoft.com/office/spreadsheetml/2009/9/main" uri="{B025F937-C7B1-47D3-B67F-A62EFF666E3E}">
          <x14:id>{23ED099E-01F9-9E46-A77D-0A37F8941A77}</x14:id>
        </ext>
      </extLst>
    </cfRule>
  </conditionalFormatting>
  <conditionalFormatting sqref="E34">
    <cfRule type="dataBar" priority="29">
      <dataBar>
        <cfvo type="num" val="0"/>
        <cfvo type="num" val="1"/>
        <color theme="0" tint="-0.249977111117893"/>
      </dataBar>
      <extLst>
        <ext xmlns:x14="http://schemas.microsoft.com/office/spreadsheetml/2009/9/main" uri="{B025F937-C7B1-47D3-B67F-A62EFF666E3E}">
          <x14:id>{93A2B80B-CC05-9248-A22B-7730873193A8}</x14:id>
        </ext>
      </extLst>
    </cfRule>
  </conditionalFormatting>
  <conditionalFormatting sqref="J34:BM34">
    <cfRule type="expression" dxfId="17" priority="32">
      <formula>AND(TODAY()&gt;=J$5,TODAY()&lt;K$5)</formula>
    </cfRule>
  </conditionalFormatting>
  <conditionalFormatting sqref="J34:BM34">
    <cfRule type="expression" dxfId="16" priority="30">
      <formula>AND(タスク_開始&lt;=J$5,ROUNDDOWN((タスク_終了-タスク_開始+1)*タスク_進捗状況,0)+タスク_開始-1&gt;=J$5)</formula>
    </cfRule>
    <cfRule type="expression" dxfId="15" priority="31" stopIfTrue="1">
      <formula>AND(タスク_終了&gt;=J$5,タスク_開始&lt;K$5)</formula>
    </cfRule>
  </conditionalFormatting>
  <conditionalFormatting sqref="E34">
    <cfRule type="dataBar" priority="27">
      <dataBar>
        <cfvo type="num" val="0"/>
        <cfvo type="num" val="1"/>
        <color theme="0" tint="-0.249977111117893"/>
      </dataBar>
      <extLst>
        <ext xmlns:x14="http://schemas.microsoft.com/office/spreadsheetml/2009/9/main" uri="{B025F937-C7B1-47D3-B67F-A62EFF666E3E}">
          <x14:id>{DEF56DD6-2BD8-A649-9E18-9DAF0DAC72BE}</x14:id>
        </ext>
      </extLst>
    </cfRule>
  </conditionalFormatting>
  <conditionalFormatting sqref="J34:BM34">
    <cfRule type="expression" dxfId="14" priority="28">
      <formula>AND(TODAY()&gt;=J$5,TODAY()&lt;K$5)</formula>
    </cfRule>
  </conditionalFormatting>
  <conditionalFormatting sqref="J34:BM34">
    <cfRule type="expression" dxfId="13" priority="25">
      <formula>AND(タスク_開始&lt;=J$5,ROUNDDOWN((タスク_終了-タスク_開始+1)*タスク_進捗状況,0)+タスク_開始-1&gt;=J$5)</formula>
    </cfRule>
    <cfRule type="expression" dxfId="12" priority="26" stopIfTrue="1">
      <formula>AND(タスク_終了&gt;=J$5,タスク_開始&lt;K$5)</formula>
    </cfRule>
  </conditionalFormatting>
  <conditionalFormatting sqref="J33:BM33">
    <cfRule type="expression" dxfId="11" priority="24">
      <formula>AND(TODAY()&gt;=J$5,TODAY()&lt;K$5)</formula>
    </cfRule>
  </conditionalFormatting>
  <conditionalFormatting sqref="J33:BM33">
    <cfRule type="expression" dxfId="10" priority="22">
      <formula>AND(タスク_開始&lt;=J$5,ROUNDDOWN((タスク_終了-タスク_開始+1)*タスク_進捗状況,0)+タスク_開始-1&gt;=J$5)</formula>
    </cfRule>
    <cfRule type="expression" dxfId="9" priority="23" stopIfTrue="1">
      <formula>AND(タスク_終了&gt;=J$5,タスク_開始&lt;K$5)</formula>
    </cfRule>
  </conditionalFormatting>
  <conditionalFormatting sqref="E35">
    <cfRule type="dataBar" priority="17">
      <dataBar>
        <cfvo type="num" val="0"/>
        <cfvo type="num" val="1"/>
        <color theme="0" tint="-0.249977111117893"/>
      </dataBar>
      <extLst>
        <ext xmlns:x14="http://schemas.microsoft.com/office/spreadsheetml/2009/9/main" uri="{B025F937-C7B1-47D3-B67F-A62EFF666E3E}">
          <x14:id>{DF693226-6835-CC43-90DC-98611BE80D6A}</x14:id>
        </ext>
      </extLst>
    </cfRule>
  </conditionalFormatting>
  <conditionalFormatting sqref="J35:BM35">
    <cfRule type="expression" dxfId="8" priority="20">
      <formula>AND(TODAY()&gt;=J$5,TODAY()&lt;K$5)</formula>
    </cfRule>
  </conditionalFormatting>
  <conditionalFormatting sqref="J35:BM35">
    <cfRule type="expression" dxfId="7" priority="18">
      <formula>AND(タスク_開始&lt;=J$5,ROUNDDOWN((タスク_終了-タスク_開始+1)*タスク_進捗状況,0)+タスク_開始-1&gt;=J$5)</formula>
    </cfRule>
    <cfRule type="expression" dxfId="6" priority="19" stopIfTrue="1">
      <formula>AND(タスク_終了&gt;=J$5,タスク_開始&lt;K$5)</formula>
    </cfRule>
  </conditionalFormatting>
  <conditionalFormatting sqref="E35">
    <cfRule type="dataBar" priority="15">
      <dataBar>
        <cfvo type="num" val="0"/>
        <cfvo type="num" val="1"/>
        <color theme="0" tint="-0.249977111117893"/>
      </dataBar>
      <extLst>
        <ext xmlns:x14="http://schemas.microsoft.com/office/spreadsheetml/2009/9/main" uri="{B025F937-C7B1-47D3-B67F-A62EFF666E3E}">
          <x14:id>{C4133C4D-7309-CC4D-AA3F-BB23134E26E0}</x14:id>
        </ext>
      </extLst>
    </cfRule>
  </conditionalFormatting>
  <conditionalFormatting sqref="J35:BM35">
    <cfRule type="expression" dxfId="5" priority="16">
      <formula>AND(TODAY()&gt;=J$5,TODAY()&lt;K$5)</formula>
    </cfRule>
  </conditionalFormatting>
  <conditionalFormatting sqref="J35:BM35">
    <cfRule type="expression" dxfId="4" priority="13">
      <formula>AND(タスク_開始&lt;=J$5,ROUNDDOWN((タスク_終了-タスク_開始+1)*タスク_進捗状況,0)+タスク_開始-1&gt;=J$5)</formula>
    </cfRule>
    <cfRule type="expression" dxfId="3" priority="14" stopIfTrue="1">
      <formula>AND(タスク_終了&gt;=J$5,タスク_開始&lt;K$5)</formula>
    </cfRule>
  </conditionalFormatting>
  <conditionalFormatting sqref="J12:BM12">
    <cfRule type="expression" dxfId="2" priority="4">
      <formula>AND(TODAY()&gt;=J$5,TODAY()&lt;K$5)</formula>
    </cfRule>
  </conditionalFormatting>
  <conditionalFormatting sqref="E12">
    <cfRule type="dataBar" priority="1">
      <dataBar>
        <cfvo type="num" val="0"/>
        <cfvo type="num" val="1"/>
        <color theme="0" tint="-0.249977111117893"/>
      </dataBar>
      <extLst>
        <ext xmlns:x14="http://schemas.microsoft.com/office/spreadsheetml/2009/9/main" uri="{B025F937-C7B1-47D3-B67F-A62EFF666E3E}">
          <x14:id>{EFB62440-25FC-E146-9D87-29BF6B43EE8D}</x14:id>
        </ext>
      </extLst>
    </cfRule>
  </conditionalFormatting>
  <conditionalFormatting sqref="J12:BM12">
    <cfRule type="expression" dxfId="1" priority="2">
      <formula>AND(タスク_開始&lt;=J$5,ROUNDDOWN((タスク_終了-タスク_開始+1)*タスク_進捗状況,0)+タスク_開始-1&gt;=J$5)</formula>
    </cfRule>
    <cfRule type="expression" dxfId="0" priority="3" stopIfTrue="1">
      <formula>AND(タスク_終了&gt;=J$5,タスク_開始&lt;K$5)</formula>
    </cfRule>
  </conditionalFormatting>
  <dataValidations count="1">
    <dataValidation type="whole" operator="greaterThanOrEqual" allowBlank="1" showInputMessage="1" promptTitle="週表示" prompt="この数字を変更すると、ガント チャート ビューがスクロールされます。" sqref="F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E24 E77:E79 E89 E82:E84 E32:E33 E13:E15 E29:E30 E36:E42</xm:sqref>
        </x14:conditionalFormatting>
        <x14:conditionalFormatting xmlns:xm="http://schemas.microsoft.com/office/excel/2006/main">
          <x14:cfRule type="dataBar" id="{24F17111-9256-FF47-A90B-BD2748D98F5A}">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E4DFD210-F8DE-DC4A-9741-B5B243F824A6}">
            <x14:dataBar minLength="0" maxLength="100" gradient="0">
              <x14:cfvo type="num">
                <xm:f>0</xm:f>
              </x14:cfvo>
              <x14:cfvo type="num">
                <xm:f>1</xm:f>
              </x14:cfvo>
              <x14:negativeFillColor rgb="FFFF0000"/>
              <x14:axisColor rgb="FF000000"/>
            </x14:dataBar>
          </x14:cfRule>
          <xm:sqref>E23</xm:sqref>
        </x14:conditionalFormatting>
        <x14:conditionalFormatting xmlns:xm="http://schemas.microsoft.com/office/excel/2006/main">
          <x14:cfRule type="dataBar" id="{C62FE956-AC41-4E46-82CC-268F01DE7ACD}">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1D6361C8-CB7D-8841-8CD8-18871297265B}">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95B7E06F-6B9E-6C4B-BC04-3F99AB1A74D4}">
            <x14:dataBar minLength="0" maxLength="100" gradient="0">
              <x14:cfvo type="num">
                <xm:f>0</xm:f>
              </x14:cfvo>
              <x14:cfvo type="num">
                <xm:f>1</xm:f>
              </x14:cfvo>
              <x14:negativeFillColor rgb="FFFF0000"/>
              <x14:axisColor rgb="FF000000"/>
            </x14:dataBar>
          </x14:cfRule>
          <xm:sqref>E52</xm:sqref>
        </x14:conditionalFormatting>
        <x14:conditionalFormatting xmlns:xm="http://schemas.microsoft.com/office/excel/2006/main">
          <x14:cfRule type="dataBar" id="{FD86224B-914B-5F46-822F-B75854136693}">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A230EAA4-3BDE-3745-88B4-B68818DC88A3}">
            <x14:dataBar minLength="0" maxLength="100" gradient="0">
              <x14:cfvo type="num">
                <xm:f>0</xm:f>
              </x14:cfvo>
              <x14:cfvo type="num">
                <xm:f>1</xm:f>
              </x14:cfvo>
              <x14:negativeFillColor rgb="FFFF0000"/>
              <x14:axisColor rgb="FF000000"/>
            </x14:dataBar>
          </x14:cfRule>
          <xm:sqref>E45:E47 E50</xm:sqref>
        </x14:conditionalFormatting>
        <x14:conditionalFormatting xmlns:xm="http://schemas.microsoft.com/office/excel/2006/main">
          <x14:cfRule type="dataBar" id="{85F05FF5-8C78-5B43-93CB-9F56687B7ED6}">
            <x14:dataBar minLength="0" maxLength="100" gradient="0">
              <x14:cfvo type="num">
                <xm:f>0</xm:f>
              </x14:cfvo>
              <x14:cfvo type="num">
                <xm:f>1</xm:f>
              </x14:cfvo>
              <x14:negativeFillColor rgb="FFFF0000"/>
              <x14:axisColor rgb="FF000000"/>
            </x14:dataBar>
          </x14:cfRule>
          <xm:sqref>E47</xm:sqref>
        </x14:conditionalFormatting>
        <x14:conditionalFormatting xmlns:xm="http://schemas.microsoft.com/office/excel/2006/main">
          <x14:cfRule type="dataBar" id="{ACD4AF40-4A7F-3D4C-8382-D5C86CD21452}">
            <x14:dataBar minLength="0" maxLength="100" gradient="0">
              <x14:cfvo type="num">
                <xm:f>0</xm:f>
              </x14:cfvo>
              <x14:cfvo type="num">
                <xm:f>1</xm:f>
              </x14:cfvo>
              <x14:negativeFillColor rgb="FFFF0000"/>
              <x14:axisColor rgb="FF000000"/>
            </x14:dataBar>
          </x14:cfRule>
          <xm:sqref>E20:E21</xm:sqref>
        </x14:conditionalFormatting>
        <x14:conditionalFormatting xmlns:xm="http://schemas.microsoft.com/office/excel/2006/main">
          <x14:cfRule type="dataBar" id="{00D6AEA0-203E-7847-8352-8788688CF8AB}">
            <x14:dataBar minLength="0" maxLength="100" gradient="0">
              <x14:cfvo type="num">
                <xm:f>0</xm:f>
              </x14:cfvo>
              <x14:cfvo type="num">
                <xm:f>1</xm:f>
              </x14:cfvo>
              <x14:negativeFillColor rgb="FFFF0000"/>
              <x14:axisColor rgb="FF000000"/>
            </x14:dataBar>
          </x14:cfRule>
          <xm:sqref>E48</xm:sqref>
        </x14:conditionalFormatting>
        <x14:conditionalFormatting xmlns:xm="http://schemas.microsoft.com/office/excel/2006/main">
          <x14:cfRule type="dataBar" id="{B4DE69B5-631A-D545-95CA-052B3980E2BD}">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CCE23DF5-CA4C-E24E-A4A2-743C521EC5B4}">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AFE04D94-34DE-7049-A203-DF6FCBA27D1D}">
            <x14:dataBar minLength="0" maxLength="100" gradient="0">
              <x14:cfvo type="num">
                <xm:f>0</xm:f>
              </x14:cfvo>
              <x14:cfvo type="num">
                <xm:f>1</xm:f>
              </x14:cfvo>
              <x14:negativeFillColor rgb="FFFF0000"/>
              <x14:axisColor rgb="FF000000"/>
            </x14:dataBar>
          </x14:cfRule>
          <xm:sqref>E49</xm:sqref>
        </x14:conditionalFormatting>
        <x14:conditionalFormatting xmlns:xm="http://schemas.microsoft.com/office/excel/2006/main">
          <x14:cfRule type="dataBar" id="{A901BF46-B827-D445-ACF5-96CFE6FB89EC}">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6561463E-7433-724A-A679-B2D4ED2402CA}">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031E537F-76AB-264A-AE56-DE4BF11ECC6C}">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E0CBEC52-D3A6-C74C-97BE-B834893CF553}">
            <x14:dataBar minLength="0" maxLength="100" gradient="0">
              <x14:cfvo type="num">
                <xm:f>0</xm:f>
              </x14:cfvo>
              <x14:cfvo type="num">
                <xm:f>1</xm:f>
              </x14:cfvo>
              <x14:negativeFillColor rgb="FFFF0000"/>
              <x14:axisColor rgb="FF000000"/>
            </x14:dataBar>
          </x14:cfRule>
          <xm:sqref>E73</xm:sqref>
        </x14:conditionalFormatting>
        <x14:conditionalFormatting xmlns:xm="http://schemas.microsoft.com/office/excel/2006/main">
          <x14:cfRule type="dataBar" id="{AD9C13A4-B612-3245-AE76-A8E409F7918F}">
            <x14:dataBar minLength="0" maxLength="100" gradient="0">
              <x14:cfvo type="num">
                <xm:f>0</xm:f>
              </x14:cfvo>
              <x14:cfvo type="num">
                <xm:f>1</xm:f>
              </x14:cfvo>
              <x14:negativeFillColor rgb="FFFF0000"/>
              <x14:axisColor rgb="FF000000"/>
            </x14:dataBar>
          </x14:cfRule>
          <xm:sqref>E53</xm:sqref>
        </x14:conditionalFormatting>
        <x14:conditionalFormatting xmlns:xm="http://schemas.microsoft.com/office/excel/2006/main">
          <x14:cfRule type="dataBar" id="{A6772426-68EF-A240-800A-5AF7F0F113A9}">
            <x14:dataBar minLength="0" maxLength="100" gradient="0">
              <x14:cfvo type="num">
                <xm:f>0</xm:f>
              </x14:cfvo>
              <x14:cfvo type="num">
                <xm:f>1</xm:f>
              </x14:cfvo>
              <x14:negativeFillColor rgb="FFFF0000"/>
              <x14:axisColor rgb="FF000000"/>
            </x14:dataBar>
          </x14:cfRule>
          <xm:sqref>E54</xm:sqref>
        </x14:conditionalFormatting>
        <x14:conditionalFormatting xmlns:xm="http://schemas.microsoft.com/office/excel/2006/main">
          <x14:cfRule type="dataBar" id="{BC765EC6-6523-504A-AED4-7AEFB62A9DF7}">
            <x14:dataBar minLength="0" maxLength="100" gradient="0">
              <x14:cfvo type="num">
                <xm:f>0</xm:f>
              </x14:cfvo>
              <x14:cfvo type="num">
                <xm:f>1</xm:f>
              </x14:cfvo>
              <x14:negativeFillColor rgb="FFFF0000"/>
              <x14:axisColor rgb="FF000000"/>
            </x14:dataBar>
          </x14:cfRule>
          <xm:sqref>E56</xm:sqref>
        </x14:conditionalFormatting>
        <x14:conditionalFormatting xmlns:xm="http://schemas.microsoft.com/office/excel/2006/main">
          <x14:cfRule type="dataBar" id="{B401F7C8-BE59-8744-857F-12D198A08AE4}">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dataBar" id="{C2BA0CD1-C384-464E-824F-33069CB207EF}">
            <x14:dataBar minLength="0" maxLength="100" gradient="0">
              <x14:cfvo type="num">
                <xm:f>0</xm:f>
              </x14:cfvo>
              <x14:cfvo type="num">
                <xm:f>1</xm:f>
              </x14:cfvo>
              <x14:negativeFillColor rgb="FFFF0000"/>
              <x14:axisColor rgb="FF000000"/>
            </x14:dataBar>
          </x14:cfRule>
          <xm:sqref>E57:E58</xm:sqref>
        </x14:conditionalFormatting>
        <x14:conditionalFormatting xmlns:xm="http://schemas.microsoft.com/office/excel/2006/main">
          <x14:cfRule type="dataBar" id="{6CCE1452-5FBC-3F4A-A068-5D75B4B7BCDA}">
            <x14:dataBar minLength="0" maxLength="100" gradient="0">
              <x14:cfvo type="num">
                <xm:f>0</xm:f>
              </x14:cfvo>
              <x14:cfvo type="num">
                <xm:f>1</xm:f>
              </x14:cfvo>
              <x14:negativeFillColor rgb="FFFF0000"/>
              <x14:axisColor rgb="FF000000"/>
            </x14:dataBar>
          </x14:cfRule>
          <xm:sqref>E60</xm:sqref>
        </x14:conditionalFormatting>
        <x14:conditionalFormatting xmlns:xm="http://schemas.microsoft.com/office/excel/2006/main">
          <x14:cfRule type="dataBar" id="{F1706303-4483-6A4F-B5FB-E2CF343EF71C}">
            <x14:dataBar minLength="0" maxLength="100" gradient="0">
              <x14:cfvo type="num">
                <xm:f>0</xm:f>
              </x14:cfvo>
              <x14:cfvo type="num">
                <xm:f>1</xm:f>
              </x14:cfvo>
              <x14:negativeFillColor rgb="FFFF0000"/>
              <x14:axisColor rgb="FF000000"/>
            </x14:dataBar>
          </x14:cfRule>
          <xm:sqref>E58</xm:sqref>
        </x14:conditionalFormatting>
        <x14:conditionalFormatting xmlns:xm="http://schemas.microsoft.com/office/excel/2006/main">
          <x14:cfRule type="dataBar" id="{BDACFAD9-3E5D-9B4A-9A81-FF3B6F8CBF64}">
            <x14:dataBar minLength="0" maxLength="100" gradient="0">
              <x14:cfvo type="num">
                <xm:f>0</xm:f>
              </x14:cfvo>
              <x14:cfvo type="num">
                <xm:f>1</xm:f>
              </x14:cfvo>
              <x14:negativeFillColor rgb="FFFF0000"/>
              <x14:axisColor rgb="FF000000"/>
            </x14:dataBar>
          </x14:cfRule>
          <xm:sqref>E59:E60</xm:sqref>
        </x14:conditionalFormatting>
        <x14:conditionalFormatting xmlns:xm="http://schemas.microsoft.com/office/excel/2006/main">
          <x14:cfRule type="dataBar" id="{AA6B7756-C0C2-F243-92BE-6D626EBB0BC5}">
            <x14:dataBar minLength="0" maxLength="100" gradient="0">
              <x14:cfvo type="num">
                <xm:f>0</xm:f>
              </x14:cfvo>
              <x14:cfvo type="num">
                <xm:f>1</xm:f>
              </x14:cfvo>
              <x14:negativeFillColor rgb="FFFF0000"/>
              <x14:axisColor rgb="FF000000"/>
            </x14:dataBar>
          </x14:cfRule>
          <xm:sqref>E61:E62</xm:sqref>
        </x14:conditionalFormatting>
        <x14:conditionalFormatting xmlns:xm="http://schemas.microsoft.com/office/excel/2006/main">
          <x14:cfRule type="dataBar" id="{F2806D69-C8F2-D244-81EA-5357BF3FA7B1}">
            <x14:dataBar minLength="0" maxLength="100" gradient="0">
              <x14:cfvo type="num">
                <xm:f>0</xm:f>
              </x14:cfvo>
              <x14:cfvo type="num">
                <xm:f>1</xm:f>
              </x14:cfvo>
              <x14:negativeFillColor rgb="FFFF0000"/>
              <x14:axisColor rgb="FF000000"/>
            </x14:dataBar>
          </x14:cfRule>
          <xm:sqref>E62</xm:sqref>
        </x14:conditionalFormatting>
        <x14:conditionalFormatting xmlns:xm="http://schemas.microsoft.com/office/excel/2006/main">
          <x14:cfRule type="dataBar" id="{C7B8B9BB-DF62-964E-B36D-3E40DEDE4AAB}">
            <x14:dataBar minLength="0" maxLength="100" gradient="0">
              <x14:cfvo type="num">
                <xm:f>0</xm:f>
              </x14:cfvo>
              <x14:cfvo type="num">
                <xm:f>1</xm:f>
              </x14:cfvo>
              <x14:negativeFillColor rgb="FFFF0000"/>
              <x14:axisColor rgb="FF000000"/>
            </x14:dataBar>
          </x14:cfRule>
          <xm:sqref>E63:E64</xm:sqref>
        </x14:conditionalFormatting>
        <x14:conditionalFormatting xmlns:xm="http://schemas.microsoft.com/office/excel/2006/main">
          <x14:cfRule type="dataBar" id="{98CD4208-BEBA-F74E-82C6-DC32125D14AC}">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D0E736E8-06C8-4D41-A71F-BDC7B0EA0160}">
            <x14:dataBar minLength="0" maxLength="100" gradient="0">
              <x14:cfvo type="num">
                <xm:f>0</xm:f>
              </x14:cfvo>
              <x14:cfvo type="num">
                <xm:f>1</xm:f>
              </x14:cfvo>
              <x14:negativeFillColor rgb="FFFF0000"/>
              <x14:axisColor rgb="FF000000"/>
            </x14:dataBar>
          </x14:cfRule>
          <xm:sqref>E72</xm:sqref>
        </x14:conditionalFormatting>
        <x14:conditionalFormatting xmlns:xm="http://schemas.microsoft.com/office/excel/2006/main">
          <x14:cfRule type="dataBar" id="{299B1521-6753-6E49-B368-B60D1EE39BBB}">
            <x14:dataBar minLength="0" maxLength="100" gradient="0">
              <x14:cfvo type="num">
                <xm:f>0</xm:f>
              </x14:cfvo>
              <x14:cfvo type="num">
                <xm:f>1</xm:f>
              </x14:cfvo>
              <x14:negativeFillColor rgb="FFFF0000"/>
              <x14:axisColor rgb="FF000000"/>
            </x14:dataBar>
          </x14:cfRule>
          <xm:sqref>E71 E73</xm:sqref>
        </x14:conditionalFormatting>
        <x14:conditionalFormatting xmlns:xm="http://schemas.microsoft.com/office/excel/2006/main">
          <x14:cfRule type="dataBar" id="{37029FEF-DCD1-5F44-BF01-E7E8FBBEC303}">
            <x14:dataBar minLength="0" maxLength="100" gradient="0">
              <x14:cfvo type="num">
                <xm:f>0</xm:f>
              </x14:cfvo>
              <x14:cfvo type="num">
                <xm:f>1</xm:f>
              </x14:cfvo>
              <x14:negativeFillColor rgb="FFFF0000"/>
              <x14:axisColor rgb="FF000000"/>
            </x14:dataBar>
          </x14:cfRule>
          <xm:sqref>E74</xm:sqref>
        </x14:conditionalFormatting>
        <x14:conditionalFormatting xmlns:xm="http://schemas.microsoft.com/office/excel/2006/main">
          <x14:cfRule type="dataBar" id="{F01A527D-9F3F-2246-BA2F-16BF59D0B1B0}">
            <x14:dataBar minLength="0" maxLength="100" gradient="0">
              <x14:cfvo type="num">
                <xm:f>0</xm:f>
              </x14:cfvo>
              <x14:cfvo type="num">
                <xm:f>1</xm:f>
              </x14:cfvo>
              <x14:negativeFillColor rgb="FFFF0000"/>
              <x14:axisColor rgb="FF000000"/>
            </x14:dataBar>
          </x14:cfRule>
          <xm:sqref>E74</xm:sqref>
        </x14:conditionalFormatting>
        <x14:conditionalFormatting xmlns:xm="http://schemas.microsoft.com/office/excel/2006/main">
          <x14:cfRule type="dataBar" id="{680AA153-3270-9046-A64C-8D19EEADC023}">
            <x14:dataBar minLength="0" maxLength="100" gradient="0">
              <x14:cfvo type="num">
                <xm:f>0</xm:f>
              </x14:cfvo>
              <x14:cfvo type="num">
                <xm:f>1</xm:f>
              </x14:cfvo>
              <x14:negativeFillColor rgb="FFFF0000"/>
              <x14:axisColor rgb="FF000000"/>
            </x14:dataBar>
          </x14:cfRule>
          <xm:sqref>E76</xm:sqref>
        </x14:conditionalFormatting>
        <x14:conditionalFormatting xmlns:xm="http://schemas.microsoft.com/office/excel/2006/main">
          <x14:cfRule type="dataBar" id="{FDF7C793-D057-9049-B6E1-E834A2499378}">
            <x14:dataBar minLength="0" maxLength="100" gradient="0">
              <x14:cfvo type="num">
                <xm:f>0</xm:f>
              </x14:cfvo>
              <x14:cfvo type="num">
                <xm:f>1</xm:f>
              </x14:cfvo>
              <x14:negativeFillColor rgb="FFFF0000"/>
              <x14:axisColor rgb="FF000000"/>
            </x14:dataBar>
          </x14:cfRule>
          <xm:sqref>E75</xm:sqref>
        </x14:conditionalFormatting>
        <x14:conditionalFormatting xmlns:xm="http://schemas.microsoft.com/office/excel/2006/main">
          <x14:cfRule type="dataBar" id="{F51640C3-D607-B64B-AE9A-67FB162B1792}">
            <x14:dataBar minLength="0" maxLength="100" gradient="0">
              <x14:cfvo type="num">
                <xm:f>0</xm:f>
              </x14:cfvo>
              <x14:cfvo type="num">
                <xm:f>1</xm:f>
              </x14:cfvo>
              <x14:negativeFillColor rgb="FFFF0000"/>
              <x14:axisColor rgb="FF000000"/>
            </x14:dataBar>
          </x14:cfRule>
          <xm:sqref>E76</xm:sqref>
        </x14:conditionalFormatting>
        <x14:conditionalFormatting xmlns:xm="http://schemas.microsoft.com/office/excel/2006/main">
          <x14:cfRule type="dataBar" id="{1AF9EEB1-188E-D04F-BFC1-EFAEB6262AF9}">
            <x14:dataBar minLength="0" maxLength="100" gradient="0">
              <x14:cfvo type="num">
                <xm:f>0</xm:f>
              </x14:cfvo>
              <x14:cfvo type="num">
                <xm:f>1</xm:f>
              </x14:cfvo>
              <x14:negativeFillColor rgb="FFFF0000"/>
              <x14:axisColor rgb="FF000000"/>
            </x14:dataBar>
          </x14:cfRule>
          <xm:sqref>E41</xm:sqref>
        </x14:conditionalFormatting>
        <x14:conditionalFormatting xmlns:xm="http://schemas.microsoft.com/office/excel/2006/main">
          <x14:cfRule type="dataBar" id="{9CD05753-5724-2C45-B91F-77E4C9EC560D}">
            <x14:dataBar minLength="0" maxLength="100" gradient="0">
              <x14:cfvo type="num">
                <xm:f>0</xm:f>
              </x14:cfvo>
              <x14:cfvo type="num">
                <xm:f>1</xm:f>
              </x14:cfvo>
              <x14:negativeFillColor rgb="FFFF0000"/>
              <x14:axisColor rgb="FF000000"/>
            </x14:dataBar>
          </x14:cfRule>
          <xm:sqref>E41</xm:sqref>
        </x14:conditionalFormatting>
        <x14:conditionalFormatting xmlns:xm="http://schemas.microsoft.com/office/excel/2006/main">
          <x14:cfRule type="dataBar" id="{8B854A83-959A-C440-898C-501D64548932}">
            <x14:dataBar minLength="0" maxLength="100" gradient="0">
              <x14:cfvo type="num">
                <xm:f>0</xm:f>
              </x14:cfvo>
              <x14:cfvo type="num">
                <xm:f>1</xm:f>
              </x14:cfvo>
              <x14:negativeFillColor rgb="FFFF0000"/>
              <x14:axisColor rgb="FF000000"/>
            </x14:dataBar>
          </x14:cfRule>
          <xm:sqref>E41</xm:sqref>
        </x14:conditionalFormatting>
        <x14:conditionalFormatting xmlns:xm="http://schemas.microsoft.com/office/excel/2006/main">
          <x14:cfRule type="dataBar" id="{422C01BA-0699-C446-AEE6-30E04170B4B2}">
            <x14:dataBar minLength="0" maxLength="100" gradient="0">
              <x14:cfvo type="num">
                <xm:f>0</xm:f>
              </x14:cfvo>
              <x14:cfvo type="num">
                <xm:f>1</xm:f>
              </x14:cfvo>
              <x14:negativeFillColor rgb="FFFF0000"/>
              <x14:axisColor rgb="FF000000"/>
            </x14:dataBar>
          </x14:cfRule>
          <xm:sqref>E32:E33</xm:sqref>
        </x14:conditionalFormatting>
        <x14:conditionalFormatting xmlns:xm="http://schemas.microsoft.com/office/excel/2006/main">
          <x14:cfRule type="dataBar" id="{84FC15CB-BF74-6542-A35C-02838372AD20}">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47879F2E-D706-9A45-9D62-3E9DEF2279C7}">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E70DC10E-2576-2947-8D54-799D4D500F13}">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A0153DB6-19FB-7246-8AA7-92BBA43F6397}">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089BA24B-7C6B-9545-8D21-BBE5C5EC2E7A}">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E4736ECF-786A-5A42-B4FF-EF8A0221C81D}">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6BA7FAAC-F6E3-8941-B8E1-5DAEC1E3653E}">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2EACD2EC-CDC7-2845-B140-417AFDA13CE4}">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dataBar" id="{D109718A-7C8F-7B4C-A048-DCBA7091216B}">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D91CA485-8795-4541-ACDB-213678689900}">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dataBar" id="{54931082-0A87-0B46-A3AF-53B1C7E0349D}">
            <x14:dataBar minLength="0" maxLength="100" gradient="0">
              <x14:cfvo type="num">
                <xm:f>0</xm:f>
              </x14:cfvo>
              <x14:cfvo type="num">
                <xm:f>1</xm:f>
              </x14:cfvo>
              <x14:negativeFillColor rgb="FFFF0000"/>
              <x14:axisColor rgb="FF000000"/>
            </x14:dataBar>
          </x14:cfRule>
          <xm:sqref>E68</xm:sqref>
        </x14:conditionalFormatting>
        <x14:conditionalFormatting xmlns:xm="http://schemas.microsoft.com/office/excel/2006/main">
          <x14:cfRule type="dataBar" id="{8F7A8332-D03B-1240-9256-E6C635F6B7AE}">
            <x14:dataBar minLength="0" maxLength="100" gradient="0">
              <x14:cfvo type="num">
                <xm:f>0</xm:f>
              </x14:cfvo>
              <x14:cfvo type="num">
                <xm:f>1</xm:f>
              </x14:cfvo>
              <x14:negativeFillColor rgb="FFFF0000"/>
              <x14:axisColor rgb="FF000000"/>
            </x14:dataBar>
          </x14:cfRule>
          <xm:sqref>E68</xm:sqref>
        </x14:conditionalFormatting>
        <x14:conditionalFormatting xmlns:xm="http://schemas.microsoft.com/office/excel/2006/main">
          <x14:cfRule type="dataBar" id="{E48B6478-B85A-8C41-A036-8BC8C03FB567}">
            <x14:dataBar minLength="0" maxLength="100" gradient="0">
              <x14:cfvo type="num">
                <xm:f>0</xm:f>
              </x14:cfvo>
              <x14:cfvo type="num">
                <xm:f>1</xm:f>
              </x14:cfvo>
              <x14:negativeFillColor rgb="FFFF0000"/>
              <x14:axisColor rgb="FF000000"/>
            </x14:dataBar>
          </x14:cfRule>
          <xm:sqref>E69</xm:sqref>
        </x14:conditionalFormatting>
        <x14:conditionalFormatting xmlns:xm="http://schemas.microsoft.com/office/excel/2006/main">
          <x14:cfRule type="dataBar" id="{3B68B980-280F-9945-8E0B-02FC372E22F9}">
            <x14:dataBar minLength="0" maxLength="100" gradient="0">
              <x14:cfvo type="num">
                <xm:f>0</xm:f>
              </x14:cfvo>
              <x14:cfvo type="num">
                <xm:f>1</xm:f>
              </x14:cfvo>
              <x14:negativeFillColor rgb="FFFF0000"/>
              <x14:axisColor rgb="FF000000"/>
            </x14:dataBar>
          </x14:cfRule>
          <xm:sqref>E69</xm:sqref>
        </x14:conditionalFormatting>
        <x14:conditionalFormatting xmlns:xm="http://schemas.microsoft.com/office/excel/2006/main">
          <x14:cfRule type="dataBar" id="{1D482DD2-8610-4640-B157-28FF9AA8CCDD}">
            <x14:dataBar minLength="0" maxLength="100" gradient="0">
              <x14:cfvo type="num">
                <xm:f>0</xm:f>
              </x14:cfvo>
              <x14:cfvo type="num">
                <xm:f>1</xm:f>
              </x14:cfvo>
              <x14:negativeFillColor rgb="FFFF0000"/>
              <x14:axisColor rgb="FF000000"/>
            </x14:dataBar>
          </x14:cfRule>
          <xm:sqref>E66</xm:sqref>
        </x14:conditionalFormatting>
        <x14:conditionalFormatting xmlns:xm="http://schemas.microsoft.com/office/excel/2006/main">
          <x14:cfRule type="dataBar" id="{0D505B2A-0E13-8049-BCF4-4C9D87A6E0BC}">
            <x14:dataBar minLength="0" maxLength="100" gradient="0">
              <x14:cfvo type="num">
                <xm:f>0</xm:f>
              </x14:cfvo>
              <x14:cfvo type="num">
                <xm:f>1</xm:f>
              </x14:cfvo>
              <x14:negativeFillColor rgb="FFFF0000"/>
              <x14:axisColor rgb="FF000000"/>
            </x14:dataBar>
          </x14:cfRule>
          <xm:sqref>E67</xm:sqref>
        </x14:conditionalFormatting>
        <x14:conditionalFormatting xmlns:xm="http://schemas.microsoft.com/office/excel/2006/main">
          <x14:cfRule type="dataBar" id="{FCC18048-6B89-6146-824E-80010923D5A7}">
            <x14:dataBar minLength="0" maxLength="100" gradient="0">
              <x14:cfvo type="num">
                <xm:f>0</xm:f>
              </x14:cfvo>
              <x14:cfvo type="num">
                <xm:f>1</xm:f>
              </x14:cfvo>
              <x14:negativeFillColor rgb="FFFF0000"/>
              <x14:axisColor rgb="FF000000"/>
            </x14:dataBar>
          </x14:cfRule>
          <xm:sqref>E66</xm:sqref>
        </x14:conditionalFormatting>
        <x14:conditionalFormatting xmlns:xm="http://schemas.microsoft.com/office/excel/2006/main">
          <x14:cfRule type="dataBar" id="{5DC30E2A-B088-054C-9638-C6035E3DA13E}">
            <x14:dataBar minLength="0" maxLength="100" gradient="0">
              <x14:cfvo type="num">
                <xm:f>0</xm:f>
              </x14:cfvo>
              <x14:cfvo type="num">
                <xm:f>1</xm:f>
              </x14:cfvo>
              <x14:negativeFillColor rgb="FFFF0000"/>
              <x14:axisColor rgb="FF000000"/>
            </x14:dataBar>
          </x14:cfRule>
          <xm:sqref>E67</xm:sqref>
        </x14:conditionalFormatting>
        <x14:conditionalFormatting xmlns:xm="http://schemas.microsoft.com/office/excel/2006/main">
          <x14:cfRule type="dataBar" id="{6EA2D0C8-E64E-6C4E-871C-217798EE5D8E}">
            <x14:dataBar minLength="0" maxLength="100" gradient="0">
              <x14:cfvo type="num">
                <xm:f>0</xm:f>
              </x14:cfvo>
              <x14:cfvo type="num">
                <xm:f>1</xm:f>
              </x14:cfvo>
              <x14:negativeFillColor rgb="FFFF0000"/>
              <x14:axisColor rgb="FF000000"/>
            </x14:dataBar>
          </x14:cfRule>
          <xm:sqref>E70</xm:sqref>
        </x14:conditionalFormatting>
        <x14:conditionalFormatting xmlns:xm="http://schemas.microsoft.com/office/excel/2006/main">
          <x14:cfRule type="dataBar" id="{7B793B46-8F8E-FA49-A58B-2611FA347C3D}">
            <x14:dataBar minLength="0" maxLength="100" gradient="0">
              <x14:cfvo type="num">
                <xm:f>0</xm:f>
              </x14:cfvo>
              <x14:cfvo type="num">
                <xm:f>1</xm:f>
              </x14:cfvo>
              <x14:negativeFillColor rgb="FFFF0000"/>
              <x14:axisColor rgb="FF000000"/>
            </x14:dataBar>
          </x14:cfRule>
          <xm:sqref>E70</xm:sqref>
        </x14:conditionalFormatting>
        <x14:conditionalFormatting xmlns:xm="http://schemas.microsoft.com/office/excel/2006/main">
          <x14:cfRule type="dataBar" id="{A0FD18F1-2DDC-5F4A-9E5C-EEAD464B1296}">
            <x14:dataBar minLength="0" maxLength="100" gradient="0">
              <x14:cfvo type="num">
                <xm:f>0</xm:f>
              </x14:cfvo>
              <x14:cfvo type="num">
                <xm:f>1</xm:f>
              </x14:cfvo>
              <x14:negativeFillColor rgb="FFFF0000"/>
              <x14:axisColor rgb="FF000000"/>
            </x14:dataBar>
          </x14:cfRule>
          <xm:sqref>E80:E81</xm:sqref>
        </x14:conditionalFormatting>
        <x14:conditionalFormatting xmlns:xm="http://schemas.microsoft.com/office/excel/2006/main">
          <x14:cfRule type="dataBar" id="{4C330308-C068-8B4D-8D83-6FEA4C284F6B}">
            <x14:dataBar minLength="0" maxLength="100" gradient="0">
              <x14:cfvo type="num">
                <xm:f>0</xm:f>
              </x14:cfvo>
              <x14:cfvo type="num">
                <xm:f>1</xm:f>
              </x14:cfvo>
              <x14:negativeFillColor rgb="FFFF0000"/>
              <x14:axisColor rgb="FF000000"/>
            </x14:dataBar>
          </x14:cfRule>
          <xm:sqref>E85:E86</xm:sqref>
        </x14:conditionalFormatting>
        <x14:conditionalFormatting xmlns:xm="http://schemas.microsoft.com/office/excel/2006/main">
          <x14:cfRule type="dataBar" id="{2F75F22C-352D-4449-AB1D-3183DABFA100}">
            <x14:dataBar minLength="0" maxLength="100" gradient="0">
              <x14:cfvo type="num">
                <xm:f>0</xm:f>
              </x14:cfvo>
              <x14:cfvo type="num">
                <xm:f>1</xm:f>
              </x14:cfvo>
              <x14:negativeFillColor rgb="FFFF0000"/>
              <x14:axisColor rgb="FF000000"/>
            </x14:dataBar>
          </x14:cfRule>
          <xm:sqref>E87</xm:sqref>
        </x14:conditionalFormatting>
        <x14:conditionalFormatting xmlns:xm="http://schemas.microsoft.com/office/excel/2006/main">
          <x14:cfRule type="dataBar" id="{9BEEE57C-1DA9-C747-8E7C-346EB91B4E36}">
            <x14:dataBar minLength="0" maxLength="100" gradient="0">
              <x14:cfvo type="num">
                <xm:f>0</xm:f>
              </x14:cfvo>
              <x14:cfvo type="num">
                <xm:f>1</xm:f>
              </x14:cfvo>
              <x14:negativeFillColor rgb="FFFF0000"/>
              <x14:axisColor rgb="FF000000"/>
            </x14:dataBar>
          </x14:cfRule>
          <xm:sqref>E88</xm:sqref>
        </x14:conditionalFormatting>
        <x14:conditionalFormatting xmlns:xm="http://schemas.microsoft.com/office/excel/2006/main">
          <x14:cfRule type="dataBar" id="{4C31BB5A-AEE3-0846-8F27-557A287ED7BF}">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50E20D4B-BFD2-6649-9AE5-2EAA4163FF70}">
            <x14:dataBar minLength="0" maxLength="100" gradient="0">
              <x14:cfvo type="num">
                <xm:f>0</xm:f>
              </x14:cfvo>
              <x14:cfvo type="num">
                <xm:f>1</xm:f>
              </x14:cfvo>
              <x14:negativeFillColor rgb="FFFF0000"/>
              <x14:axisColor rgb="FF000000"/>
            </x14:dataBar>
          </x14:cfRule>
          <xm:sqref>E18</xm:sqref>
        </x14:conditionalFormatting>
        <x14:conditionalFormatting xmlns:xm="http://schemas.microsoft.com/office/excel/2006/main">
          <x14:cfRule type="dataBar" id="{996A73FA-7C03-1B43-AA7D-1A2833EC5A9D}">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89A624C5-E497-7C49-9981-BA2F80D3975A}">
            <x14:dataBar minLength="0" maxLength="100" gradient="0">
              <x14:cfvo type="num">
                <xm:f>0</xm:f>
              </x14:cfvo>
              <x14:cfvo type="num">
                <xm:f>1</xm:f>
              </x14:cfvo>
              <x14:negativeFillColor rgb="FFFF0000"/>
              <x14:axisColor rgb="FF000000"/>
            </x14:dataBar>
          </x14:cfRule>
          <xm:sqref>E91</xm:sqref>
        </x14:conditionalFormatting>
        <x14:conditionalFormatting xmlns:xm="http://schemas.microsoft.com/office/excel/2006/main">
          <x14:cfRule type="dataBar" id="{7C55099D-FFDE-2145-8945-4CC62A21B3F5}">
            <x14:dataBar minLength="0" maxLength="100" gradient="0">
              <x14:cfvo type="num">
                <xm:f>0</xm:f>
              </x14:cfvo>
              <x14:cfvo type="num">
                <xm:f>1</xm:f>
              </x14:cfvo>
              <x14:negativeFillColor rgb="FFFF0000"/>
              <x14:axisColor rgb="FF000000"/>
            </x14:dataBar>
          </x14:cfRule>
          <xm:sqref>F89</xm:sqref>
        </x14:conditionalFormatting>
        <x14:conditionalFormatting xmlns:xm="http://schemas.microsoft.com/office/excel/2006/main">
          <x14:cfRule type="dataBar" id="{4476D606-ECB9-004B-B8E4-EFF5130FB18D}">
            <x14:dataBar minLength="0" maxLength="100" gradient="0">
              <x14:cfvo type="num">
                <xm:f>0</xm:f>
              </x14:cfvo>
              <x14:cfvo type="num">
                <xm:f>1</xm:f>
              </x14:cfvo>
              <x14:negativeFillColor rgb="FFFF0000"/>
              <x14:axisColor rgb="FF000000"/>
            </x14:dataBar>
          </x14:cfRule>
          <xm:sqref>G89</xm:sqref>
        </x14:conditionalFormatting>
        <x14:conditionalFormatting xmlns:xm="http://schemas.microsoft.com/office/excel/2006/main">
          <x14:cfRule type="dataBar" id="{9D0DC1B9-49F9-F443-815E-66C468AE9B91}">
            <x14:dataBar minLength="0" maxLength="100" gradient="0">
              <x14:cfvo type="num">
                <xm:f>0</xm:f>
              </x14:cfvo>
              <x14:cfvo type="num">
                <xm:f>1</xm:f>
              </x14:cfvo>
              <x14:negativeFillColor rgb="FFFF0000"/>
              <x14:axisColor rgb="FF000000"/>
            </x14:dataBar>
          </x14:cfRule>
          <xm:sqref>G91</xm:sqref>
        </x14:conditionalFormatting>
        <x14:conditionalFormatting xmlns:xm="http://schemas.microsoft.com/office/excel/2006/main">
          <x14:cfRule type="dataBar" id="{D56E6119-62DB-3F4F-8553-8F84F7A95988}">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4A0F5441-0438-8E49-B599-5FADA3D99D56}">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D6FF4DE1-4BDD-CC4E-BDA9-91C355F7EA80}">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dataBar" id="{23ED099E-01F9-9E46-A77D-0A37F8941A77}">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93A2B80B-CC05-9248-A22B-7730873193A8}">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DEF56DD6-2BD8-A649-9E18-9DAF0DAC72BE}">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DF693226-6835-CC43-90DC-98611BE80D6A}">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C4133C4D-7309-CC4D-AA3F-BB23134E26E0}">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EFB62440-25FC-E146-9D87-29BF6B43EE8D}">
            <x14:dataBar minLength="0" maxLength="100" gradient="0">
              <x14:cfvo type="num">
                <xm:f>0</xm:f>
              </x14:cfvo>
              <x14:cfvo type="num">
                <xm:f>1</xm:f>
              </x14:cfvo>
              <x14:negativeFillColor rgb="FFFF0000"/>
              <x14:axisColor rgb="FF000000"/>
            </x14:dataBar>
          </x14:cfRule>
          <xm:sqref>E12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11" zoomScaleNormal="100" workbookViewId="0"/>
  </sheetViews>
  <sheetFormatPr baseColWidth="10" defaultColWidth="9.140625" defaultRowHeight="15" x14ac:dyDescent="0.2"/>
  <cols>
    <col min="1" max="1" width="87.140625" style="23" customWidth="1"/>
    <col min="2" max="16384" width="9.140625" style="24"/>
  </cols>
  <sheetData>
    <row r="1" spans="1:2" ht="46.5" customHeight="1" x14ac:dyDescent="0.2"/>
    <row r="2" spans="1:2" s="26" customFormat="1" ht="18" x14ac:dyDescent="0.2">
      <c r="A2" s="25" t="s">
        <v>15</v>
      </c>
      <c r="B2" s="25"/>
    </row>
    <row r="3" spans="1:2" s="28" customFormat="1" ht="27" customHeight="1" x14ac:dyDescent="0.2">
      <c r="A3" s="27" t="s">
        <v>16</v>
      </c>
      <c r="B3" s="27"/>
    </row>
    <row r="4" spans="1:2" s="30" customFormat="1" ht="27" x14ac:dyDescent="0.3">
      <c r="A4" s="29" t="s">
        <v>17</v>
      </c>
    </row>
    <row r="5" spans="1:2" ht="74" customHeight="1" x14ac:dyDescent="0.2">
      <c r="A5" s="31" t="s">
        <v>18</v>
      </c>
    </row>
    <row r="6" spans="1:2" ht="26.25" customHeight="1" x14ac:dyDescent="0.2">
      <c r="A6" s="29" t="s">
        <v>19</v>
      </c>
    </row>
    <row r="7" spans="1:2" s="23" customFormat="1" ht="205" customHeight="1" x14ac:dyDescent="0.2">
      <c r="A7" s="32" t="s">
        <v>20</v>
      </c>
    </row>
    <row r="8" spans="1:2" s="30" customFormat="1" ht="27" x14ac:dyDescent="0.3">
      <c r="A8" s="29" t="s">
        <v>21</v>
      </c>
    </row>
    <row r="9" spans="1:2" ht="49.5" customHeight="1" x14ac:dyDescent="0.2">
      <c r="A9" s="31" t="s">
        <v>22</v>
      </c>
    </row>
    <row r="10" spans="1:2" s="23" customFormat="1" ht="28" customHeight="1" x14ac:dyDescent="0.2">
      <c r="A10" s="33" t="s">
        <v>23</v>
      </c>
    </row>
    <row r="11" spans="1:2" s="30" customFormat="1" ht="27" x14ac:dyDescent="0.3">
      <c r="A11" s="29" t="s">
        <v>24</v>
      </c>
    </row>
    <row r="12" spans="1:2" ht="36" customHeight="1" x14ac:dyDescent="0.2">
      <c r="A12" s="31" t="s">
        <v>25</v>
      </c>
    </row>
    <row r="13" spans="1:2" s="23" customFormat="1" ht="28" customHeight="1" x14ac:dyDescent="0.2">
      <c r="A13" s="33" t="s">
        <v>26</v>
      </c>
    </row>
    <row r="14" spans="1:2" s="30" customFormat="1" ht="27" x14ac:dyDescent="0.3">
      <c r="A14" s="29" t="s">
        <v>27</v>
      </c>
    </row>
    <row r="15" spans="1:2" ht="58.5" customHeight="1" x14ac:dyDescent="0.2">
      <c r="A15" s="31" t="s">
        <v>28</v>
      </c>
    </row>
    <row r="16" spans="1:2" ht="51" x14ac:dyDescent="0.2">
      <c r="A16" s="31" t="s">
        <v>29</v>
      </c>
    </row>
  </sheetData>
  <phoneticPr fontId="37"/>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ACA2F-179F-394D-80EE-A7399BB1F847}">
  <dimension ref="A1:A2"/>
  <sheetViews>
    <sheetView workbookViewId="0">
      <selection activeCell="A6" sqref="A6"/>
    </sheetView>
  </sheetViews>
  <sheetFormatPr baseColWidth="10" defaultRowHeight="16" x14ac:dyDescent="0.2"/>
  <cols>
    <col min="1" max="1" width="105.7109375" bestFit="1" customWidth="1"/>
  </cols>
  <sheetData>
    <row r="1" spans="1:1" x14ac:dyDescent="0.2">
      <c r="A1" s="102" t="s">
        <v>113</v>
      </c>
    </row>
    <row r="2" spans="1:1" x14ac:dyDescent="0.2">
      <c r="A2" s="102" t="s">
        <v>114</v>
      </c>
    </row>
  </sheetData>
  <phoneticPr fontId="3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プロジェクトのスケジュール</vt:lpstr>
      <vt:lpstr>詳細情報</vt:lpstr>
      <vt:lpstr>余力があったらやること</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2021-08-15T04:27:28Z</dcterms:modified>
</cp:coreProperties>
</file>