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13_ncr:1_{97176E29-59A5-EF4A-982F-C2737ED877CA}" xr6:coauthVersionLast="47" xr6:coauthVersionMax="47" xr10:uidLastSave="{00000000-0000-0000-0000-000000000000}"/>
  <bookViews>
    <workbookView xWindow="0" yWindow="500" windowWidth="35840" windowHeight="20380" xr2:uid="{00000000-000D-0000-FFFF-FFFF00000000}"/>
  </bookViews>
  <sheets>
    <sheet name="プロジェクトのスケジュール" sheetId="11" r:id="rId1"/>
    <sheet name="詳細情報" sheetId="12" r:id="rId2"/>
    <sheet name="余力があったらやること" sheetId="13" r:id="rId3"/>
  </sheets>
  <definedNames>
    <definedName name="_xlnm.Print_Titles" localSheetId="0">プロジェクトのスケジュール!$4:$6</definedName>
    <definedName name="タスク_開始" localSheetId="0">プロジェクトのスケジュール!$G1</definedName>
    <definedName name="タスク_終了" localSheetId="0">プロジェクトのスケジュール!$H1</definedName>
    <definedName name="タスク_進捗状況" localSheetId="0">プロジェクトのスケジュール!$F1</definedName>
    <definedName name="プロジェクト_開始">プロジェクトのスケジュール!$G$3</definedName>
    <definedName name="今日" localSheetId="0">TODAY()</definedName>
    <definedName name="週_表示">プロジェクトのスケジュール!$G$4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9" i="11" l="1"/>
  <c r="C89" i="11"/>
  <c r="J35" i="11"/>
  <c r="J33" i="11"/>
  <c r="J34" i="11"/>
  <c r="J25" i="11"/>
  <c r="J31" i="11"/>
  <c r="J17" i="11"/>
  <c r="J19" i="11"/>
  <c r="J18" i="11"/>
  <c r="J16" i="11"/>
  <c r="J88" i="11" l="1"/>
  <c r="J87" i="11"/>
  <c r="J85" i="11"/>
  <c r="J81" i="11"/>
  <c r="J80" i="11"/>
  <c r="J42" i="11"/>
  <c r="J40" i="11"/>
  <c r="J30" i="11"/>
  <c r="J29" i="11"/>
  <c r="J22" i="11"/>
  <c r="J32" i="11"/>
  <c r="J41" i="11"/>
  <c r="J77" i="11"/>
  <c r="J36" i="11"/>
  <c r="J51" i="11"/>
  <c r="J24" i="11"/>
  <c r="J26" i="11"/>
  <c r="J27" i="11"/>
  <c r="J28" i="11"/>
  <c r="J39" i="11"/>
  <c r="J23" i="11"/>
  <c r="J49" i="11"/>
  <c r="J48" i="11"/>
  <c r="J20" i="11"/>
  <c r="J45" i="11"/>
  <c r="J47" i="11"/>
  <c r="J44" i="11"/>
  <c r="J43" i="11"/>
  <c r="J38" i="11"/>
  <c r="J37" i="11"/>
  <c r="J78" i="11"/>
  <c r="J83" i="11"/>
  <c r="J82" i="11"/>
  <c r="E89" i="11"/>
  <c r="F89" i="11"/>
  <c r="J7" i="11"/>
  <c r="H10" i="11"/>
  <c r="K5" i="11"/>
  <c r="K6" i="11" s="1"/>
  <c r="J93" i="11"/>
  <c r="J89" i="11"/>
  <c r="J84" i="11"/>
  <c r="J79" i="11"/>
  <c r="J15" i="11"/>
  <c r="J13" i="11"/>
  <c r="J8" i="11"/>
  <c r="J9" i="11"/>
  <c r="G11" i="11" l="1"/>
  <c r="J10" i="11"/>
  <c r="K4" i="11"/>
  <c r="L5" i="11"/>
  <c r="H11" i="11" l="1"/>
  <c r="G14" i="11"/>
  <c r="M5" i="11"/>
  <c r="L6" i="11"/>
  <c r="J11" i="11" l="1"/>
  <c r="G12" i="11"/>
  <c r="H14" i="11"/>
  <c r="J14" i="11" s="1"/>
  <c r="N5" i="11"/>
  <c r="M6" i="11"/>
  <c r="H12" i="11" l="1"/>
  <c r="J12" i="11" s="1"/>
  <c r="O5" i="11"/>
  <c r="N6" i="11"/>
  <c r="P5" i="11" l="1"/>
  <c r="O6" i="11"/>
  <c r="Q5" i="11" l="1"/>
  <c r="P6" i="11"/>
  <c r="R5" i="11" l="1"/>
  <c r="Q6" i="11"/>
  <c r="R4" i="11" l="1"/>
  <c r="R6" i="11"/>
  <c r="S5" i="11"/>
  <c r="S6" i="11" l="1"/>
  <c r="T5" i="11"/>
  <c r="U5" i="11" l="1"/>
  <c r="T6" i="11"/>
  <c r="U6" i="11" l="1"/>
  <c r="V5" i="11"/>
  <c r="W5" i="11" l="1"/>
  <c r="V6" i="11"/>
  <c r="X5" i="11" l="1"/>
  <c r="W6" i="11"/>
  <c r="X6" i="11" l="1"/>
  <c r="Y5" i="11"/>
  <c r="Y6" i="11" l="1"/>
  <c r="Z5" i="11"/>
  <c r="Y4" i="11"/>
  <c r="Z6" i="11" l="1"/>
  <c r="AA5" i="11"/>
  <c r="AB5" i="11" l="1"/>
  <c r="AA6" i="11"/>
  <c r="AC5" i="11" l="1"/>
  <c r="AB6" i="11"/>
  <c r="AD5" i="11" l="1"/>
  <c r="AC6" i="11"/>
  <c r="AE5" i="11" l="1"/>
  <c r="AD6" i="11"/>
  <c r="AF5" i="11" l="1"/>
  <c r="AE6" i="11"/>
  <c r="AF6" i="11" l="1"/>
  <c r="AG5" i="11"/>
  <c r="AF4" i="11"/>
  <c r="AH5" i="11" l="1"/>
  <c r="AG6" i="11"/>
  <c r="AI5" i="11" l="1"/>
  <c r="AH6" i="11"/>
  <c r="AJ5" i="11" l="1"/>
  <c r="AI6" i="11"/>
  <c r="AJ6" i="11" l="1"/>
  <c r="AK5" i="11"/>
  <c r="AL5" i="11" l="1"/>
  <c r="AK6" i="11"/>
  <c r="AL6" i="11" l="1"/>
  <c r="AM5" i="11"/>
  <c r="AM6" i="11" l="1"/>
  <c r="AN5" i="11"/>
  <c r="AM4" i="11"/>
  <c r="AO5" i="11" l="1"/>
  <c r="AN6" i="11"/>
  <c r="AP5" i="11" l="1"/>
  <c r="AO6" i="11"/>
  <c r="AP6" i="11" l="1"/>
  <c r="AQ5" i="11"/>
  <c r="AR5" i="11" l="1"/>
  <c r="AQ6" i="11"/>
  <c r="AS5" i="11" l="1"/>
  <c r="AR6" i="11"/>
  <c r="AS6" i="11" l="1"/>
  <c r="AT5" i="11"/>
  <c r="AU5" i="11" l="1"/>
  <c r="AT4" i="11"/>
  <c r="AT6" i="11"/>
  <c r="AU6" i="11" l="1"/>
  <c r="AV5" i="11"/>
  <c r="AV6" i="11" l="1"/>
  <c r="AW5" i="11"/>
  <c r="AW6" i="11" l="1"/>
  <c r="AX5" i="11"/>
  <c r="AX6" i="11" l="1"/>
  <c r="AY5" i="11"/>
  <c r="AZ5" i="11" l="1"/>
  <c r="AY6" i="11"/>
  <c r="BA5" i="11" l="1"/>
  <c r="AZ6" i="11"/>
  <c r="BA6" i="11" l="1"/>
  <c r="BB5" i="11"/>
  <c r="BA4" i="11"/>
  <c r="BB6" i="11" l="1"/>
  <c r="BC5" i="11"/>
  <c r="BD5" i="11" l="1"/>
  <c r="BC6" i="11"/>
  <c r="BE5" i="11" l="1"/>
  <c r="BD6" i="11"/>
  <c r="BE6" i="11" l="1"/>
  <c r="BF5" i="11"/>
  <c r="BF6" i="11" l="1"/>
  <c r="BG5" i="11"/>
  <c r="BG6" i="11" l="1"/>
  <c r="BH5" i="11"/>
  <c r="BH6" i="11" l="1"/>
  <c r="BI5" i="11"/>
  <c r="BH4" i="11"/>
  <c r="BJ5" i="11" l="1"/>
  <c r="BI6" i="11"/>
  <c r="BJ6" i="11" l="1"/>
  <c r="BK5" i="11"/>
  <c r="BK6" i="11" l="1"/>
  <c r="BL5" i="11"/>
  <c r="BL6" i="11" l="1"/>
  <c r="BM5" i="11"/>
  <c r="BN5" i="11" l="1"/>
  <c r="BN6" i="11" s="1"/>
  <c r="BM6" i="11"/>
</calcChain>
</file>

<file path=xl/sharedStrings.xml><?xml version="1.0" encoding="utf-8"?>
<sst xmlns="http://schemas.openxmlformats.org/spreadsheetml/2006/main" count="238" uniqueCount="129">
  <si>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</si>
  <si>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</si>
  <si>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</si>
  <si>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</si>
  <si>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</si>
  <si>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</si>
  <si>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</si>
  <si>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</si>
  <si>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</si>
  <si>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</si>
  <si>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</si>
  <si>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</si>
  <si>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</si>
  <si>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</si>
  <si>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</si>
  <si>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</si>
  <si>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</si>
  <si>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</si>
  <si>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</si>
  <si>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</si>
  <si>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</si>
  <si>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</si>
  <si>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</si>
  <si>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</si>
  <si>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</si>
  <si>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</si>
  <si>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</si>
  <si>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</si>
  <si>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</si>
  <si>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</si>
  <si>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</si>
  <si>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</si>
  <si>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</si>
  <si>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</si>
  <si>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プロジェクトの終了予定:</t>
    <rPh sb="7" eb="9">
      <t>シュウリョウ</t>
    </rPh>
    <rPh sb="9" eb="11">
      <t>ヨテイ</t>
    </rPh>
    <phoneticPr fontId="37"/>
  </si>
  <si>
    <t>ゲーム内容をパワポにまとめ</t>
    <rPh sb="3" eb="5">
      <t>ナイヨウ</t>
    </rPh>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</si>
  <si>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</si>
  <si>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</si>
  <si>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</si>
  <si>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</si>
  <si>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</si>
  <si>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</si>
  <si>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</si>
  <si>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</si>
  <si>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</si>
  <si>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</si>
  <si>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</si>
  <si>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</si>
  <si>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</si>
  <si>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</si>
  <si>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</si>
  <si>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</si>
  <si>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</si>
  <si>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</si>
  <si>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</si>
  <si>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</si>
  <si>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</si>
  <si>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</si>
  <si>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</si>
  <si>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</si>
  <si>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</si>
  <si>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</si>
  <si>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</si>
  <si>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</si>
  <si>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</si>
  <si>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</si>
  <si>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</si>
  <si>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</si>
  <si>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</si>
  <si>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</si>
  <si>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</si>
  <si>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ゲームスタート時</t>
    <rPh sb="0" eb="2">
      <t xml:space="preserve">ゲームスタートジ </t>
    </rPh>
    <phoneticPr fontId="37"/>
  </si>
  <si>
    <t>「3,2,1はじめ！」でゲームが開始</t>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</si>
  <si>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</si>
  <si>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</si>
  <si>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</si>
  <si>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</si>
  <si>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</si>
  <si>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</si>
  <si>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</si>
  <si>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</si>
  <si>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</si>
  <si>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</si>
  <si>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</si>
  <si>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</si>
  <si>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</si>
  <si>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</si>
  <si>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</si>
  <si>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</si>
  <si>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</si>
  <si>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</si>
  <si>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</si>
  <si>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</si>
  <si>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</si>
  <si>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</si>
  <si>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</si>
  <si>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</si>
  <si>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</si>
  <si>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</si>
  <si>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</si>
  <si>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</si>
  <si>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</si>
  <si>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</si>
  <si>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</si>
  <si>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</si>
  <si>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</si>
  <si>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Office関係設定</t>
    <rPh sb="6" eb="8">
      <t xml:space="preserve">カンケイ </t>
    </rPh>
    <rPh sb="8" eb="10">
      <t xml:space="preserve">セッテイ </t>
    </rPh>
    <phoneticPr fontId="37"/>
  </si>
  <si>
    <t>スロー数字手裏剣</t>
    <rPh sb="5" eb="8">
      <t xml:space="preserve">シュリケｎ </t>
    </rPh>
    <phoneticPr fontId="37"/>
  </si>
  <si>
    <t>自分手裏剣</t>
    <rPh sb="0" eb="2">
      <t xml:space="preserve">ジブｎ </t>
    </rPh>
    <rPh sb="2" eb="5">
      <t xml:space="preserve">テキシュリケｎ </t>
    </rPh>
    <phoneticPr fontId="37"/>
  </si>
  <si>
    <t>スワイプした方向に手裏剣を投げる</t>
    <rPh sb="6" eb="8">
      <t xml:space="preserve">ホウコウ </t>
    </rPh>
    <rPh sb="9" eb="12">
      <t xml:space="preserve">シュリケｎ </t>
    </rPh>
    <rPh sb="13" eb="14">
      <t xml:space="preserve">ナゲル </t>
    </rPh>
    <phoneticPr fontId="37"/>
  </si>
  <si>
    <t>ロングタップした場合：</t>
    <phoneticPr fontId="37"/>
  </si>
  <si>
    <t>ロングタップ（1秒くらい以上？長押しタップ）</t>
    <rPh sb="12" eb="14">
      <t xml:space="preserve">イジョウ </t>
    </rPh>
    <rPh sb="15" eb="17">
      <t xml:space="preserve">ナガオシ </t>
    </rPh>
    <phoneticPr fontId="37"/>
  </si>
  <si>
    <t>①手裏剣をドラッグする。</t>
    <rPh sb="1" eb="4">
      <t xml:space="preserve">シュリケｎ </t>
    </rPh>
    <phoneticPr fontId="37"/>
  </si>
  <si>
    <t>アクション項目</t>
    <rPh sb="5" eb="7">
      <t xml:space="preserve">コウモク </t>
    </rPh>
    <phoneticPr fontId="37"/>
  </si>
  <si>
    <t>MyAreaInfoのSetWidthとSetHeightの引数をゲームオブジェクト名にして、ゲームオブジェクトの幅と高さを使う汎用クラスにして、再利用できるようにする。</t>
    <phoneticPr fontId="37"/>
  </si>
  <si>
    <t>②手裏剣からタッチを離した場合に手裏剣を離した場所に置く</t>
    <rPh sb="1" eb="4">
      <t xml:space="preserve">シュリケｎ </t>
    </rPh>
    <rPh sb="10" eb="11">
      <t xml:space="preserve">ハナシタ </t>
    </rPh>
    <rPh sb="13" eb="15">
      <t xml:space="preserve">バアイ </t>
    </rPh>
    <phoneticPr fontId="37"/>
  </si>
  <si>
    <t>タスク詳細記入</t>
    <rPh sb="3" eb="5">
      <t xml:space="preserve">ショウサイ </t>
    </rPh>
    <rPh sb="5" eb="7">
      <t xml:space="preserve">キニュウ </t>
    </rPh>
    <phoneticPr fontId="37"/>
  </si>
  <si>
    <t>制作反省</t>
    <rPh sb="0" eb="1">
      <t xml:space="preserve">セイサク </t>
    </rPh>
    <rPh sb="2" eb="4">
      <t xml:space="preserve">ハンセイ </t>
    </rPh>
    <phoneticPr fontId="37"/>
  </si>
  <si>
    <t>自分手裏剣が敵手裏剣に当たった場合に敵手裏剣の数字を1減らす</t>
    <rPh sb="0" eb="1">
      <t xml:space="preserve">テキ </t>
    </rPh>
    <phoneticPr fontId="37"/>
  </si>
  <si>
    <t>No.</t>
    <phoneticPr fontId="37"/>
  </si>
  <si>
    <t>13%(8タスク)</t>
    <phoneticPr fontId="37"/>
  </si>
  <si>
    <r>
      <rPr>
        <sz val="11"/>
        <color rgb="FFFF0000"/>
        <rFont val="Meiryo UI"/>
        <family val="2"/>
        <charset val="128"/>
      </rPr>
      <t>6</t>
    </r>
    <r>
      <rPr>
        <sz val="11"/>
        <rFont val="Meiryo UI"/>
        <family val="2"/>
        <charset val="128"/>
      </rPr>
      <t>週</t>
    </r>
    <rPh sb="1" eb="2">
      <t xml:space="preserve">シュウ </t>
    </rPh>
    <phoneticPr fontId="37"/>
  </si>
  <si>
    <t>予想作業時間</t>
    <rPh sb="0" eb="2">
      <t xml:space="preserve">ヨソウ </t>
    </rPh>
    <rPh sb="2" eb="6">
      <t>サギョウジカン</t>
    </rPh>
    <phoneticPr fontId="37"/>
  </si>
  <si>
    <t>ガントチャートの修正</t>
    <rPh sb="8" eb="10">
      <t>シュウセイ</t>
    </rPh>
    <phoneticPr fontId="37"/>
  </si>
  <si>
    <t>合計予想作業時間</t>
    <rPh sb="2" eb="4">
      <t xml:space="preserve">ヨソウ </t>
    </rPh>
    <rPh sb="4" eb="6">
      <t>サギョウ</t>
    </rPh>
    <rPh sb="6" eb="8">
      <t>ジカン</t>
    </rPh>
    <phoneticPr fontId="37"/>
  </si>
  <si>
    <t>アプリが公開された場合：</t>
    <rPh sb="4" eb="6">
      <t xml:space="preserve">コウカイ </t>
    </rPh>
    <rPh sb="9" eb="11">
      <t xml:space="preserve">バアイ </t>
    </rPh>
    <phoneticPr fontId="37"/>
  </si>
  <si>
    <t>実際作業時間</t>
    <rPh sb="0" eb="2">
      <t xml:space="preserve">ジッサイ </t>
    </rPh>
    <rPh sb="2" eb="6">
      <t>サギョウジカン</t>
    </rPh>
    <phoneticPr fontId="37"/>
  </si>
  <si>
    <t>合計実際作業時間</t>
    <rPh sb="2" eb="4">
      <t xml:space="preserve">ジッサイ </t>
    </rPh>
    <rPh sb="4" eb="6">
      <t>サギョウ</t>
    </rPh>
    <rPh sb="6" eb="8">
      <t>ジカン</t>
    </rPh>
    <phoneticPr fontId="37"/>
  </si>
  <si>
    <t>1週間残りタスク数</t>
    <rPh sb="3" eb="4">
      <t xml:space="preserve">ノコリ </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</si>
</sst>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theme="0" tint="-0.14996795556505021"/>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3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0" fontId="0" fillId="0" borderId="17" xfId="0" applyBorder="1"/>
    <xf numFmtId="0" fontId="2" fillId="0" borderId="0" xfId="3" applyAlignment="1">
      <alignment horizontal="left" wrapText="1"/>
    </xf>
    <xf numFmtId="0" fontId="2" fillId="0" borderId="0" xfId="3" applyAlignment="1">
      <alignment horizontal="left"/>
    </xf>
    <xf numFmtId="0" fontId="12" fillId="45" borderId="17" xfId="12" applyFont="1" applyFill="1" applyBorder="1" applyAlignment="1">
      <alignment horizontal="left" vertical="center"/>
    </xf>
    <xf numFmtId="0" fontId="12" fillId="45" borderId="17" xfId="0" applyFont="1" applyFill="1" applyBorder="1" applyAlignment="1">
      <alignment horizontal="left" vertical="center"/>
    </xf>
    <xf numFmtId="0" fontId="12" fillId="9" borderId="17" xfId="12" applyFont="1" applyFill="1" applyBorder="1" applyAlignment="1">
      <alignment horizontal="left" vertical="center"/>
    </xf>
    <xf numFmtId="0" fontId="2" fillId="0" borderId="17" xfId="3" applyBorder="1" applyAlignment="1">
      <alignment horizontal="left"/>
    </xf>
    <xf numFmtId="0" fontId="1" fillId="0" borderId="17" xfId="12" applyBorder="1" applyAlignment="1">
      <alignment horizontal="center" vertical="center"/>
    </xf>
    <xf numFmtId="20" fontId="1" fillId="0" borderId="20" xfId="11" applyNumberFormat="1" applyBorder="1" applyAlignment="1">
      <alignment horizontal="center" vertical="center"/>
    </xf>
    <xf numFmtId="0" fontId="1" fillId="0" borderId="20" xfId="12" applyBorder="1" applyAlignment="1">
      <alignment horizontal="center" vertical="center"/>
    </xf>
    <xf numFmtId="178" fontId="1" fillId="0" borderId="17" xfId="10" applyBorder="1" applyAlignment="1">
      <alignment horizontal="center" vertical="center"/>
    </xf>
    <xf numFmtId="0" fontId="0" fillId="0" borderId="0" xfId="0" applyAlignment="1">
      <alignment horizontal="center" vertical="center"/>
    </xf>
    <xf numFmtId="178" fontId="1" fillId="0" borderId="19" xfId="10" applyBorder="1" applyAlignment="1">
      <alignment horizontal="center" vertical="center"/>
    </xf>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0" fontId="0" fillId="0" borderId="10" xfId="0" applyBorder="1"/>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0" fontId="1" fillId="45" borderId="17" xfId="12" applyFont="1" applyFill="1" applyBorder="1" applyAlignment="1">
      <alignment horizontal="left" vertical="center"/>
    </xf>
    <xf numFmtId="0" fontId="0" fillId="0" borderId="21" xfId="0" applyBorder="1" applyAlignment="1">
      <alignment vertical="center"/>
    </xf>
    <xf numFmtId="0" fontId="1" fillId="0" borderId="22" xfId="12" applyBorder="1" applyAlignment="1">
      <alignment horizontal="center" vertical="center"/>
    </xf>
    <xf numFmtId="178" fontId="1" fillId="0" borderId="23" xfId="10" applyBorder="1" applyAlignment="1">
      <alignment horizontal="center" vertical="center"/>
    </xf>
    <xf numFmtId="0" fontId="12" fillId="0" borderId="17" xfId="10" applyNumberFormat="1" applyFont="1" applyBorder="1"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35"/>
      <tableStyleElement type="headerRow" dxfId="234"/>
      <tableStyleElement type="totalRow" dxfId="233"/>
      <tableStyleElement type="firstColumn" dxfId="232"/>
      <tableStyleElement type="lastColumn" dxfId="231"/>
      <tableStyleElement type="firstRowStripe" dxfId="230"/>
      <tableStyleElement type="secondRowStripe" dxfId="229"/>
      <tableStyleElement type="firstColumnStripe" dxfId="228"/>
      <tableStyleElement type="secondColumnStripe" dxfId="2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26</xdr:col>
      <xdr:colOff>12700</xdr:colOff>
      <xdr:row>45</xdr:row>
      <xdr:rowOff>139700</xdr:rowOff>
    </xdr:from>
    <xdr:to>
      <xdr:col>35</xdr:col>
      <xdr:colOff>203200</xdr:colOff>
      <xdr:row>49</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10</xdr:col>
      <xdr:colOff>63500</xdr:colOff>
      <xdr:row>81</xdr:row>
      <xdr:rowOff>228600</xdr:rowOff>
    </xdr:from>
    <xdr:to>
      <xdr:col>24</xdr:col>
      <xdr:colOff>63500</xdr:colOff>
      <xdr:row>87</xdr:row>
      <xdr:rowOff>177800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601200" y="31661100"/>
          <a:ext cx="3200400" cy="223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8/7</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8/14</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ja-JP" altLang="en-US" sz="1100"/>
        </a:p>
      </xdr:txBody>
    </xdr:sp>
    <xdr:clientData/>
  </xdr:twoCellAnchor>
  <xdr:twoCellAnchor>
    <xdr:from>
      <xdr:col>10</xdr:col>
      <xdr:colOff>165100</xdr:colOff>
      <xdr:row>21</xdr:row>
      <xdr:rowOff>342900</xdr:rowOff>
    </xdr:from>
    <xdr:to>
      <xdr:col>20</xdr:col>
      <xdr:colOff>127000</xdr:colOff>
      <xdr:row>25</xdr:row>
      <xdr:rowOff>38100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537700" y="7391400"/>
          <a:ext cx="224790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スワイプして手裏剣を投げる処理の作り込みは時間が余ったら。</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96"/>
  <sheetViews>
    <sheetView showGridLines="0" tabSelected="1" showRuler="0" zoomScaleNormal="100" zoomScalePageLayoutView="70" workbookViewId="0">
      <pane ySplit="6" topLeftCell="A28" activePane="bottomLeft" state="frozen"/>
      <selection activeCell="B1" sqref="B1"/>
      <selection pane="bottomLeft" activeCell="B35" sqref="B35"/>
    </sheetView>
  </sheetViews>
  <sheetFormatPr baseColWidth="10" defaultColWidth="8.7109375" defaultRowHeight="30" customHeight="1" x14ac:dyDescent="0.2"/>
  <cols>
    <col min="1" max="1" width="4.5703125" style="104" customWidth="1"/>
    <col min="2" max="2" width="46" style="86" bestFit="1" customWidth="1"/>
    <col min="3" max="4" width="14.42578125" bestFit="1" customWidth="1"/>
    <col min="5" max="5" width="13" customWidth="1"/>
    <col min="6" max="6" width="15.5703125" bestFit="1" customWidth="1"/>
    <col min="7" max="7" width="12.7109375" style="2" customWidth="1"/>
    <col min="8" max="8" width="12.7109375" customWidth="1"/>
    <col min="9" max="9" width="2.7109375" customWidth="1"/>
    <col min="10" max="10" width="6.28515625" hidden="1" customWidth="1"/>
    <col min="11" max="66" width="2.5703125" customWidth="1"/>
    <col min="68" max="70" width="7"/>
    <col min="71" max="72" width="8"/>
  </cols>
  <sheetData>
    <row r="1" spans="1:66" ht="30" customHeight="1" x14ac:dyDescent="0.35">
      <c r="A1" s="103" t="s">
        <v>0</v>
      </c>
      <c r="B1" s="9" t="s">
        <v>107</v>
      </c>
      <c r="C1" s="10"/>
      <c r="D1" s="10"/>
      <c r="E1" s="10"/>
      <c r="F1" s="11"/>
      <c r="G1" s="12"/>
      <c r="H1" s="13"/>
      <c r="J1" s="11"/>
      <c r="K1" s="14"/>
    </row>
    <row r="2" spans="1:66" ht="30" customHeight="1" x14ac:dyDescent="0.25">
      <c r="A2" s="104" t="s">
        <v>1</v>
      </c>
      <c r="B2" s="84"/>
      <c r="K2" s="15"/>
    </row>
    <row r="3" spans="1:66" ht="30" customHeight="1" x14ac:dyDescent="0.2">
      <c r="A3" s="104" t="s">
        <v>2</v>
      </c>
      <c r="B3" s="85"/>
      <c r="C3" s="85"/>
      <c r="D3" s="85"/>
      <c r="E3" s="122"/>
      <c r="F3" s="123"/>
      <c r="G3" s="118">
        <v>44356</v>
      </c>
      <c r="H3" s="118"/>
      <c r="K3" s="125" t="s">
        <v>34</v>
      </c>
      <c r="L3" s="125"/>
      <c r="M3" s="125"/>
      <c r="N3" s="125"/>
      <c r="O3" s="125"/>
      <c r="P3" s="125"/>
      <c r="Q3" s="125"/>
      <c r="R3" s="126" t="s">
        <v>36</v>
      </c>
      <c r="S3" s="127"/>
      <c r="T3" s="127"/>
      <c r="U3" s="127"/>
      <c r="V3" s="127"/>
      <c r="W3" s="127"/>
      <c r="X3" s="127"/>
    </row>
    <row r="4" spans="1:66" ht="30" customHeight="1" x14ac:dyDescent="0.2">
      <c r="A4" s="103" t="s">
        <v>3</v>
      </c>
      <c r="C4" s="86"/>
      <c r="D4" s="86"/>
      <c r="E4" s="122"/>
      <c r="F4" s="123"/>
      <c r="G4" s="4">
        <v>1</v>
      </c>
      <c r="K4" s="115">
        <f>K5</f>
        <v>44354</v>
      </c>
      <c r="L4" s="116"/>
      <c r="M4" s="116"/>
      <c r="N4" s="116"/>
      <c r="O4" s="116"/>
      <c r="P4" s="116"/>
      <c r="Q4" s="117"/>
      <c r="R4" s="119">
        <f>R5</f>
        <v>44361</v>
      </c>
      <c r="S4" s="120"/>
      <c r="T4" s="120"/>
      <c r="U4" s="120"/>
      <c r="V4" s="120"/>
      <c r="W4" s="120"/>
      <c r="X4" s="121"/>
      <c r="Y4" s="115">
        <f>Y5</f>
        <v>44368</v>
      </c>
      <c r="Z4" s="116"/>
      <c r="AA4" s="116"/>
      <c r="AB4" s="116"/>
      <c r="AC4" s="116"/>
      <c r="AD4" s="116"/>
      <c r="AE4" s="117"/>
      <c r="AF4" s="115">
        <f>AF5</f>
        <v>44375</v>
      </c>
      <c r="AG4" s="116"/>
      <c r="AH4" s="116"/>
      <c r="AI4" s="116"/>
      <c r="AJ4" s="116"/>
      <c r="AK4" s="116"/>
      <c r="AL4" s="117"/>
      <c r="AM4" s="115">
        <f>AM5</f>
        <v>44382</v>
      </c>
      <c r="AN4" s="116"/>
      <c r="AO4" s="116"/>
      <c r="AP4" s="116"/>
      <c r="AQ4" s="116"/>
      <c r="AR4" s="116"/>
      <c r="AS4" s="117"/>
      <c r="AT4" s="115">
        <f>AT5</f>
        <v>44389</v>
      </c>
      <c r="AU4" s="116"/>
      <c r="AV4" s="116"/>
      <c r="AW4" s="116"/>
      <c r="AX4" s="116"/>
      <c r="AY4" s="116"/>
      <c r="AZ4" s="117"/>
      <c r="BA4" s="115">
        <f>BA5</f>
        <v>44396</v>
      </c>
      <c r="BB4" s="116"/>
      <c r="BC4" s="116"/>
      <c r="BD4" s="116"/>
      <c r="BE4" s="116"/>
      <c r="BF4" s="116"/>
      <c r="BG4" s="117"/>
      <c r="BH4" s="115">
        <f>BH5</f>
        <v>44403</v>
      </c>
      <c r="BI4" s="116"/>
      <c r="BJ4" s="116"/>
      <c r="BK4" s="116"/>
      <c r="BL4" s="116"/>
      <c r="BM4" s="116"/>
      <c r="BN4" s="117"/>
    </row>
    <row r="5" spans="1:66" ht="15" customHeight="1" x14ac:dyDescent="0.2">
      <c r="A5" s="103" t="s">
        <v>4</v>
      </c>
      <c r="B5" s="124"/>
      <c r="C5" s="124"/>
      <c r="D5" s="124"/>
      <c r="E5" s="124"/>
      <c r="F5" s="124"/>
      <c r="G5" s="124"/>
      <c r="H5" s="124"/>
      <c r="I5" s="124"/>
      <c r="K5" s="34">
        <f>プロジェクト_開始-WEEKDAY(プロジェクト_開始,1)+2+7*(週_表示-1)</f>
        <v>44354</v>
      </c>
      <c r="L5" s="35">
        <f>K5+1</f>
        <v>44355</v>
      </c>
      <c r="M5" s="35">
        <f t="shared" ref="M5:AZ5" si="0">L5+1</f>
        <v>44356</v>
      </c>
      <c r="N5" s="35">
        <f t="shared" si="0"/>
        <v>44357</v>
      </c>
      <c r="O5" s="35">
        <f t="shared" si="0"/>
        <v>44358</v>
      </c>
      <c r="P5" s="35">
        <f t="shared" si="0"/>
        <v>44359</v>
      </c>
      <c r="Q5" s="36">
        <f t="shared" si="0"/>
        <v>44360</v>
      </c>
      <c r="R5" s="34">
        <f>Q5+1</f>
        <v>44361</v>
      </c>
      <c r="S5" s="35">
        <f>R5+1</f>
        <v>44362</v>
      </c>
      <c r="T5" s="35">
        <f t="shared" si="0"/>
        <v>44363</v>
      </c>
      <c r="U5" s="35">
        <f t="shared" si="0"/>
        <v>44364</v>
      </c>
      <c r="V5" s="35">
        <f t="shared" si="0"/>
        <v>44365</v>
      </c>
      <c r="W5" s="35">
        <f t="shared" si="0"/>
        <v>44366</v>
      </c>
      <c r="X5" s="36">
        <f t="shared" si="0"/>
        <v>44367</v>
      </c>
      <c r="Y5" s="34">
        <f>X5+1</f>
        <v>44368</v>
      </c>
      <c r="Z5" s="35">
        <f>Y5+1</f>
        <v>44369</v>
      </c>
      <c r="AA5" s="35">
        <f t="shared" si="0"/>
        <v>44370</v>
      </c>
      <c r="AB5" s="35">
        <f t="shared" si="0"/>
        <v>44371</v>
      </c>
      <c r="AC5" s="35">
        <f t="shared" si="0"/>
        <v>44372</v>
      </c>
      <c r="AD5" s="35">
        <f t="shared" si="0"/>
        <v>44373</v>
      </c>
      <c r="AE5" s="36">
        <f t="shared" si="0"/>
        <v>44374</v>
      </c>
      <c r="AF5" s="34">
        <f>AE5+1</f>
        <v>44375</v>
      </c>
      <c r="AG5" s="35">
        <f>AF5+1</f>
        <v>44376</v>
      </c>
      <c r="AH5" s="35">
        <f t="shared" si="0"/>
        <v>44377</v>
      </c>
      <c r="AI5" s="35">
        <f t="shared" si="0"/>
        <v>44378</v>
      </c>
      <c r="AJ5" s="35">
        <f t="shared" si="0"/>
        <v>44379</v>
      </c>
      <c r="AK5" s="35">
        <f t="shared" si="0"/>
        <v>44380</v>
      </c>
      <c r="AL5" s="36">
        <f t="shared" si="0"/>
        <v>44381</v>
      </c>
      <c r="AM5" s="34">
        <f>AL5+1</f>
        <v>44382</v>
      </c>
      <c r="AN5" s="35">
        <f>AM5+1</f>
        <v>44383</v>
      </c>
      <c r="AO5" s="35">
        <f t="shared" si="0"/>
        <v>44384</v>
      </c>
      <c r="AP5" s="35">
        <f t="shared" si="0"/>
        <v>44385</v>
      </c>
      <c r="AQ5" s="35">
        <f t="shared" si="0"/>
        <v>44386</v>
      </c>
      <c r="AR5" s="35">
        <f t="shared" si="0"/>
        <v>44387</v>
      </c>
      <c r="AS5" s="36">
        <f t="shared" si="0"/>
        <v>44388</v>
      </c>
      <c r="AT5" s="34">
        <f>AS5+1</f>
        <v>44389</v>
      </c>
      <c r="AU5" s="35">
        <f>AT5+1</f>
        <v>44390</v>
      </c>
      <c r="AV5" s="35">
        <f t="shared" si="0"/>
        <v>44391</v>
      </c>
      <c r="AW5" s="35">
        <f t="shared" si="0"/>
        <v>44392</v>
      </c>
      <c r="AX5" s="35">
        <f t="shared" si="0"/>
        <v>44393</v>
      </c>
      <c r="AY5" s="35">
        <f t="shared" si="0"/>
        <v>44394</v>
      </c>
      <c r="AZ5" s="36">
        <f t="shared" si="0"/>
        <v>44395</v>
      </c>
      <c r="BA5" s="34">
        <f>AZ5+1</f>
        <v>44396</v>
      </c>
      <c r="BB5" s="35">
        <f>BA5+1</f>
        <v>44397</v>
      </c>
      <c r="BC5" s="35">
        <f t="shared" ref="BC5:BG5" si="1">BB5+1</f>
        <v>44398</v>
      </c>
      <c r="BD5" s="35">
        <f t="shared" si="1"/>
        <v>44399</v>
      </c>
      <c r="BE5" s="35">
        <f t="shared" si="1"/>
        <v>44400</v>
      </c>
      <c r="BF5" s="35">
        <f t="shared" si="1"/>
        <v>44401</v>
      </c>
      <c r="BG5" s="36">
        <f t="shared" si="1"/>
        <v>44402</v>
      </c>
      <c r="BH5" s="34">
        <f>BG5+1</f>
        <v>44403</v>
      </c>
      <c r="BI5" s="35">
        <f>BH5+1</f>
        <v>44404</v>
      </c>
      <c r="BJ5" s="35">
        <f t="shared" ref="BJ5:BN5" si="2">BI5+1</f>
        <v>44405</v>
      </c>
      <c r="BK5" s="35">
        <f t="shared" si="2"/>
        <v>44406</v>
      </c>
      <c r="BL5" s="35">
        <f t="shared" si="2"/>
        <v>44407</v>
      </c>
      <c r="BM5" s="35">
        <f t="shared" si="2"/>
        <v>44408</v>
      </c>
      <c r="BN5" s="36">
        <f t="shared" si="2"/>
        <v>44409</v>
      </c>
    </row>
    <row r="6" spans="1:66" ht="30" customHeight="1" thickBot="1" x14ac:dyDescent="0.25">
      <c r="A6" s="87" t="s">
        <v>119</v>
      </c>
      <c r="B6" s="87" t="s">
        <v>8</v>
      </c>
      <c r="C6" s="16" t="s">
        <v>122</v>
      </c>
      <c r="D6" s="16" t="s">
        <v>126</v>
      </c>
      <c r="E6" s="16" t="s">
        <v>32</v>
      </c>
      <c r="F6" s="16" t="s">
        <v>10</v>
      </c>
      <c r="G6" s="16" t="s">
        <v>11</v>
      </c>
      <c r="H6" s="16" t="s">
        <v>13</v>
      </c>
      <c r="I6" s="16"/>
      <c r="J6" s="16" t="s">
        <v>14</v>
      </c>
      <c r="K6" s="17" t="str">
        <f t="shared" ref="K6:AP6" si="3">LEFT(TEXT(K5,"aaa"),1)</f>
        <v>月</v>
      </c>
      <c r="L6" s="17" t="str">
        <f t="shared" si="3"/>
        <v>火</v>
      </c>
      <c r="M6" s="17" t="str">
        <f t="shared" si="3"/>
        <v>水</v>
      </c>
      <c r="N6" s="17" t="str">
        <f t="shared" si="3"/>
        <v>木</v>
      </c>
      <c r="O6" s="17" t="str">
        <f t="shared" si="3"/>
        <v>金</v>
      </c>
      <c r="P6" s="17" t="str">
        <f t="shared" si="3"/>
        <v>土</v>
      </c>
      <c r="Q6" s="17" t="str">
        <f t="shared" si="3"/>
        <v>日</v>
      </c>
      <c r="R6" s="17" t="str">
        <f t="shared" si="3"/>
        <v>月</v>
      </c>
      <c r="S6" s="17" t="str">
        <f t="shared" si="3"/>
        <v>火</v>
      </c>
      <c r="T6" s="17" t="str">
        <f t="shared" si="3"/>
        <v>水</v>
      </c>
      <c r="U6" s="17" t="str">
        <f t="shared" si="3"/>
        <v>木</v>
      </c>
      <c r="V6" s="17" t="str">
        <f t="shared" si="3"/>
        <v>金</v>
      </c>
      <c r="W6" s="17" t="str">
        <f t="shared" si="3"/>
        <v>土</v>
      </c>
      <c r="X6" s="17" t="str">
        <f t="shared" si="3"/>
        <v>日</v>
      </c>
      <c r="Y6" s="17" t="str">
        <f t="shared" si="3"/>
        <v>月</v>
      </c>
      <c r="Z6" s="17" t="str">
        <f t="shared" si="3"/>
        <v>火</v>
      </c>
      <c r="AA6" s="17" t="str">
        <f t="shared" si="3"/>
        <v>水</v>
      </c>
      <c r="AB6" s="17" t="str">
        <f t="shared" si="3"/>
        <v>木</v>
      </c>
      <c r="AC6" s="17" t="str">
        <f t="shared" si="3"/>
        <v>金</v>
      </c>
      <c r="AD6" s="17" t="str">
        <f t="shared" si="3"/>
        <v>土</v>
      </c>
      <c r="AE6" s="17" t="str">
        <f t="shared" si="3"/>
        <v>日</v>
      </c>
      <c r="AF6" s="17" t="str">
        <f t="shared" si="3"/>
        <v>月</v>
      </c>
      <c r="AG6" s="17" t="str">
        <f t="shared" si="3"/>
        <v>火</v>
      </c>
      <c r="AH6" s="17" t="str">
        <f t="shared" si="3"/>
        <v>水</v>
      </c>
      <c r="AI6" s="17" t="str">
        <f t="shared" si="3"/>
        <v>木</v>
      </c>
      <c r="AJ6" s="17" t="str">
        <f t="shared" si="3"/>
        <v>金</v>
      </c>
      <c r="AK6" s="17" t="str">
        <f t="shared" si="3"/>
        <v>土</v>
      </c>
      <c r="AL6" s="17" t="str">
        <f t="shared" si="3"/>
        <v>日</v>
      </c>
      <c r="AM6" s="17" t="str">
        <f t="shared" si="3"/>
        <v>月</v>
      </c>
      <c r="AN6" s="17" t="str">
        <f t="shared" si="3"/>
        <v>火</v>
      </c>
      <c r="AO6" s="17" t="str">
        <f t="shared" si="3"/>
        <v>水</v>
      </c>
      <c r="AP6" s="17" t="str">
        <f t="shared" si="3"/>
        <v>木</v>
      </c>
      <c r="AQ6" s="17" t="str">
        <f t="shared" ref="AQ6:BN6" si="4">LEFT(TEXT(AQ5,"aaa"),1)</f>
        <v>金</v>
      </c>
      <c r="AR6" s="17" t="str">
        <f t="shared" si="4"/>
        <v>土</v>
      </c>
      <c r="AS6" s="17" t="str">
        <f t="shared" si="4"/>
        <v>日</v>
      </c>
      <c r="AT6" s="17" t="str">
        <f t="shared" si="4"/>
        <v>月</v>
      </c>
      <c r="AU6" s="17" t="str">
        <f t="shared" si="4"/>
        <v>火</v>
      </c>
      <c r="AV6" s="17" t="str">
        <f t="shared" si="4"/>
        <v>水</v>
      </c>
      <c r="AW6" s="17" t="str">
        <f t="shared" si="4"/>
        <v>木</v>
      </c>
      <c r="AX6" s="17" t="str">
        <f t="shared" si="4"/>
        <v>金</v>
      </c>
      <c r="AY6" s="17" t="str">
        <f t="shared" si="4"/>
        <v>土</v>
      </c>
      <c r="AZ6" s="17" t="str">
        <f t="shared" si="4"/>
        <v>日</v>
      </c>
      <c r="BA6" s="17" t="str">
        <f t="shared" si="4"/>
        <v>月</v>
      </c>
      <c r="BB6" s="17" t="str">
        <f t="shared" si="4"/>
        <v>火</v>
      </c>
      <c r="BC6" s="17" t="str">
        <f t="shared" si="4"/>
        <v>水</v>
      </c>
      <c r="BD6" s="17" t="str">
        <f t="shared" si="4"/>
        <v>木</v>
      </c>
      <c r="BE6" s="17" t="str">
        <f t="shared" si="4"/>
        <v>金</v>
      </c>
      <c r="BF6" s="17" t="str">
        <f t="shared" si="4"/>
        <v>土</v>
      </c>
      <c r="BG6" s="17" t="str">
        <f t="shared" si="4"/>
        <v>日</v>
      </c>
      <c r="BH6" s="17" t="str">
        <f t="shared" si="4"/>
        <v>月</v>
      </c>
      <c r="BI6" s="17" t="str">
        <f t="shared" si="4"/>
        <v>火</v>
      </c>
      <c r="BJ6" s="17" t="str">
        <f t="shared" si="4"/>
        <v>水</v>
      </c>
      <c r="BK6" s="17" t="str">
        <f t="shared" si="4"/>
        <v>木</v>
      </c>
      <c r="BL6" s="17" t="str">
        <f t="shared" si="4"/>
        <v>金</v>
      </c>
      <c r="BM6" s="17" t="str">
        <f t="shared" si="4"/>
        <v>土</v>
      </c>
      <c r="BN6" s="17" t="str">
        <f t="shared" si="4"/>
        <v>日</v>
      </c>
    </row>
    <row r="7" spans="1:66" ht="30" hidden="1" customHeight="1" thickBot="1" x14ac:dyDescent="0.25">
      <c r="A7" s="104" t="s">
        <v>5</v>
      </c>
      <c r="C7" s="8"/>
      <c r="D7" s="8"/>
      <c r="E7" s="8"/>
      <c r="G7"/>
      <c r="J7" t="str">
        <f>IF(OR(ISBLANK(タスク_開始),ISBLANK(タスク_終了)),"",タスク_終了-タスク_開始+1)</f>
        <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row>
    <row r="8" spans="1:66" s="1" customFormat="1" ht="30" customHeight="1" thickBot="1" x14ac:dyDescent="0.25">
      <c r="A8" s="88"/>
      <c r="B8" s="88" t="s">
        <v>30</v>
      </c>
      <c r="C8" s="39"/>
      <c r="D8" s="39"/>
      <c r="E8" s="39"/>
      <c r="F8" s="40"/>
      <c r="G8" s="41"/>
      <c r="H8" s="42"/>
      <c r="I8" s="18"/>
      <c r="J8" s="18" t="str">
        <f t="shared" ref="J8:J93" si="5">IF(OR(ISBLANK(タスク_開始),ISBLANK(タスク_終了)),"",タスク_終了-タスク_開始+1)</f>
        <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row>
    <row r="9" spans="1:66" s="1" customFormat="1" ht="30" customHeight="1" thickBot="1" x14ac:dyDescent="0.25">
      <c r="A9" s="89"/>
      <c r="B9" s="89" t="s">
        <v>123</v>
      </c>
      <c r="C9" s="59"/>
      <c r="D9" s="59"/>
      <c r="E9" s="59">
        <v>2.0833333333333332E-2</v>
      </c>
      <c r="F9" s="43">
        <v>1</v>
      </c>
      <c r="G9" s="44">
        <v>44241</v>
      </c>
      <c r="H9" s="44">
        <v>44241</v>
      </c>
      <c r="I9" s="18"/>
      <c r="J9" s="18">
        <f t="shared" si="5"/>
        <v>1</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row>
    <row r="10" spans="1:66" s="1" customFormat="1" ht="30" customHeight="1" thickBot="1" x14ac:dyDescent="0.25">
      <c r="A10" s="89"/>
      <c r="B10" s="89" t="s">
        <v>33</v>
      </c>
      <c r="C10" s="59"/>
      <c r="D10" s="59"/>
      <c r="E10" s="59">
        <v>0.32569444444444445</v>
      </c>
      <c r="F10" s="43">
        <v>1</v>
      </c>
      <c r="G10" s="44">
        <v>44386</v>
      </c>
      <c r="H10" s="44">
        <f>G10+2</f>
        <v>44388</v>
      </c>
      <c r="I10" s="18"/>
      <c r="J10" s="18">
        <f t="shared" si="5"/>
        <v>3</v>
      </c>
      <c r="K10" s="5"/>
      <c r="L10" s="5"/>
      <c r="M10" s="5"/>
      <c r="N10" s="5"/>
      <c r="O10" s="5"/>
      <c r="P10" s="5"/>
      <c r="Q10" s="5"/>
      <c r="R10" s="5"/>
      <c r="S10" s="5"/>
      <c r="T10" s="5"/>
      <c r="U10" s="5"/>
      <c r="V10" s="5"/>
      <c r="W10" s="6"/>
      <c r="X10" s="6"/>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row>
    <row r="11" spans="1:66" s="1" customFormat="1" ht="30" customHeight="1" thickBot="1" x14ac:dyDescent="0.25">
      <c r="A11" s="89"/>
      <c r="B11" s="89" t="s">
        <v>116</v>
      </c>
      <c r="C11" s="59"/>
      <c r="D11" s="59"/>
      <c r="E11" s="59"/>
      <c r="F11" s="43">
        <v>0</v>
      </c>
      <c r="G11" s="44">
        <f>H10</f>
        <v>44388</v>
      </c>
      <c r="H11" s="44">
        <f>G11+4</f>
        <v>44392</v>
      </c>
      <c r="I11" s="18"/>
      <c r="J11" s="18">
        <f t="shared" si="5"/>
        <v>5</v>
      </c>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row>
    <row r="12" spans="1:66" s="1" customFormat="1" ht="30" customHeight="1" thickBot="1" x14ac:dyDescent="0.25">
      <c r="A12" s="89"/>
      <c r="B12" s="89" t="s">
        <v>117</v>
      </c>
      <c r="C12" s="59"/>
      <c r="D12" s="59"/>
      <c r="E12" s="59">
        <v>4.6527777777777779E-2</v>
      </c>
      <c r="F12" s="43">
        <v>0</v>
      </c>
      <c r="G12" s="44">
        <f>H11</f>
        <v>44392</v>
      </c>
      <c r="H12" s="44">
        <f>G12+4</f>
        <v>44396</v>
      </c>
      <c r="I12" s="18"/>
      <c r="J12" s="18">
        <f t="shared" si="5"/>
        <v>5</v>
      </c>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row>
    <row r="13" spans="1:66" s="1" customFormat="1" ht="30" customHeight="1" thickBot="1" x14ac:dyDescent="0.25">
      <c r="A13" s="90"/>
      <c r="B13" s="90" t="s">
        <v>37</v>
      </c>
      <c r="C13" s="45"/>
      <c r="D13" s="45"/>
      <c r="E13" s="45"/>
      <c r="F13" s="46"/>
      <c r="G13" s="47"/>
      <c r="H13" s="48"/>
      <c r="I13" s="18"/>
      <c r="J13" s="18" t="str">
        <f t="shared" si="5"/>
        <v/>
      </c>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row>
    <row r="14" spans="1:66" s="1" customFormat="1" ht="30" customHeight="1" thickBot="1" x14ac:dyDescent="0.25">
      <c r="A14" s="91"/>
      <c r="B14" s="91" t="s">
        <v>35</v>
      </c>
      <c r="C14" s="49"/>
      <c r="D14" s="49"/>
      <c r="E14" s="49"/>
      <c r="F14" s="50">
        <v>1</v>
      </c>
      <c r="G14" s="51">
        <f>G11+1</f>
        <v>44389</v>
      </c>
      <c r="H14" s="51">
        <f>G14+4</f>
        <v>44393</v>
      </c>
      <c r="I14" s="18"/>
      <c r="J14" s="18">
        <f t="shared" si="5"/>
        <v>5</v>
      </c>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row>
    <row r="15" spans="1:66" s="1" customFormat="1" ht="30" customHeight="1" thickBot="1" x14ac:dyDescent="0.25">
      <c r="A15" s="92"/>
      <c r="B15" s="92" t="s">
        <v>31</v>
      </c>
      <c r="C15" s="52"/>
      <c r="D15" s="52"/>
      <c r="E15" s="52"/>
      <c r="F15" s="53"/>
      <c r="G15" s="54"/>
      <c r="H15" s="55"/>
      <c r="I15" s="18"/>
      <c r="J15" s="18" t="str">
        <f t="shared" si="5"/>
        <v/>
      </c>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row>
    <row r="16" spans="1:66" s="1" customFormat="1" ht="30" customHeight="1" thickBot="1" x14ac:dyDescent="0.25">
      <c r="A16" s="94"/>
      <c r="B16" s="94" t="s">
        <v>97</v>
      </c>
      <c r="C16" s="101"/>
      <c r="D16" s="101"/>
      <c r="E16" s="101">
        <v>0.12986111111111112</v>
      </c>
      <c r="F16" s="57">
        <v>1</v>
      </c>
      <c r="G16" s="58" t="s">
        <v>12</v>
      </c>
      <c r="H16" s="58" t="s">
        <v>12</v>
      </c>
      <c r="I16" s="18"/>
      <c r="J16" s="18" t="e">
        <f t="shared" si="5"/>
        <v>#VALUE!</v>
      </c>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row>
    <row r="17" spans="1:66" s="1" customFormat="1" ht="30" customHeight="1" thickBot="1" x14ac:dyDescent="0.25">
      <c r="A17" s="94"/>
      <c r="B17" s="94" t="s">
        <v>106</v>
      </c>
      <c r="C17" s="101"/>
      <c r="D17" s="101"/>
      <c r="E17" s="101">
        <v>3.4722222222222224E-2</v>
      </c>
      <c r="F17" s="57">
        <v>1</v>
      </c>
      <c r="G17" s="58" t="s">
        <v>12</v>
      </c>
      <c r="H17" s="58" t="s">
        <v>12</v>
      </c>
      <c r="I17" s="18"/>
      <c r="J17" s="18" t="e">
        <f t="shared" si="5"/>
        <v>#VALUE!</v>
      </c>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row>
    <row r="18" spans="1:66" s="1" customFormat="1" ht="30" customHeight="1" thickBot="1" x14ac:dyDescent="0.25">
      <c r="A18" s="94"/>
      <c r="B18" s="94" t="s">
        <v>98</v>
      </c>
      <c r="C18" s="101"/>
      <c r="D18" s="101"/>
      <c r="E18" s="101">
        <v>0.375</v>
      </c>
      <c r="F18" s="57">
        <v>0</v>
      </c>
      <c r="G18" s="58" t="s">
        <v>12</v>
      </c>
      <c r="H18" s="58" t="s">
        <v>12</v>
      </c>
      <c r="I18" s="18"/>
      <c r="J18" s="18" t="e">
        <f t="shared" si="5"/>
        <v>#VALUE!</v>
      </c>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row>
    <row r="19" spans="1:66" s="1" customFormat="1" ht="30" customHeight="1" thickBot="1" x14ac:dyDescent="0.25">
      <c r="A19" s="94"/>
      <c r="B19" s="94" t="s">
        <v>99</v>
      </c>
      <c r="C19" s="101"/>
      <c r="D19" s="101"/>
      <c r="E19" s="101"/>
      <c r="F19" s="57">
        <v>1</v>
      </c>
      <c r="G19" s="58" t="s">
        <v>12</v>
      </c>
      <c r="H19" s="58" t="s">
        <v>12</v>
      </c>
      <c r="I19" s="18"/>
      <c r="J19" s="18" t="e">
        <f t="shared" si="5"/>
        <v>#VALUE!</v>
      </c>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row>
    <row r="20" spans="1:66" s="1" customFormat="1" ht="30" customHeight="1" thickBot="1" x14ac:dyDescent="0.25">
      <c r="A20" s="93"/>
      <c r="B20" s="93" t="s">
        <v>45</v>
      </c>
      <c r="C20" s="73"/>
      <c r="D20" s="73"/>
      <c r="E20" s="73"/>
      <c r="F20" s="74"/>
      <c r="G20" s="75"/>
      <c r="H20" s="76"/>
      <c r="I20" s="18"/>
      <c r="J20" s="18" t="str">
        <f t="shared" si="5"/>
        <v/>
      </c>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row>
    <row r="21" spans="1:66" s="1" customFormat="1" ht="30" customHeight="1" thickBot="1" x14ac:dyDescent="0.25">
      <c r="A21" s="81"/>
      <c r="B21" s="81" t="s">
        <v>71</v>
      </c>
      <c r="C21" s="73"/>
      <c r="D21" s="73"/>
      <c r="E21" s="73"/>
      <c r="F21" s="74"/>
      <c r="G21" s="75"/>
      <c r="H21" s="76"/>
      <c r="I21" s="18"/>
      <c r="J21" s="18"/>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row>
    <row r="22" spans="1:66" s="1" customFormat="1" ht="30" customHeight="1" thickBot="1" x14ac:dyDescent="0.25">
      <c r="A22" s="94">
        <v>1</v>
      </c>
      <c r="B22" s="94" t="s">
        <v>72</v>
      </c>
      <c r="C22" s="56"/>
      <c r="D22" s="56"/>
      <c r="E22" s="56"/>
      <c r="F22" s="57">
        <v>0</v>
      </c>
      <c r="G22" s="58" t="s">
        <v>12</v>
      </c>
      <c r="H22" s="58" t="s">
        <v>12</v>
      </c>
      <c r="I22" s="18"/>
      <c r="J22" s="18" t="e">
        <f t="shared" si="5"/>
        <v>#VALUE!</v>
      </c>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row>
    <row r="23" spans="1:66" s="1" customFormat="1" ht="30" customHeight="1" thickBot="1" x14ac:dyDescent="0.25">
      <c r="A23" s="81"/>
      <c r="B23" s="81" t="s">
        <v>39</v>
      </c>
      <c r="C23" s="73"/>
      <c r="D23" s="73"/>
      <c r="E23" s="73"/>
      <c r="F23" s="74"/>
      <c r="G23" s="75"/>
      <c r="H23" s="76"/>
      <c r="I23" s="18"/>
      <c r="J23" s="18" t="str">
        <f t="shared" si="5"/>
        <v/>
      </c>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row>
    <row r="24" spans="1:66" s="1" customFormat="1" ht="30" customHeight="1" thickBot="1" x14ac:dyDescent="0.25">
      <c r="A24" s="105">
        <v>2</v>
      </c>
      <c r="B24" s="128" t="s">
        <v>40</v>
      </c>
      <c r="C24" s="56"/>
      <c r="D24" s="56"/>
      <c r="E24" s="56"/>
      <c r="F24" s="57">
        <v>0.4</v>
      </c>
      <c r="G24" s="58" t="s">
        <v>12</v>
      </c>
      <c r="H24" s="58" t="s">
        <v>12</v>
      </c>
      <c r="I24" s="18"/>
      <c r="J24" s="18" t="e">
        <f t="shared" si="5"/>
        <v>#VALUE!</v>
      </c>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row>
    <row r="25" spans="1:66" s="1" customFormat="1" ht="30" customHeight="1" thickBot="1" x14ac:dyDescent="0.25">
      <c r="A25" s="105">
        <v>3</v>
      </c>
      <c r="B25" s="128" t="s">
        <v>111</v>
      </c>
      <c r="C25" s="101"/>
      <c r="D25" s="101"/>
      <c r="E25" s="101">
        <v>2.4999999999999998E-2</v>
      </c>
      <c r="F25" s="57">
        <v>0</v>
      </c>
      <c r="G25" s="58" t="s">
        <v>12</v>
      </c>
      <c r="H25" s="58" t="s">
        <v>12</v>
      </c>
      <c r="I25" s="18"/>
      <c r="J25" s="18" t="e">
        <f t="shared" si="5"/>
        <v>#VALUE!</v>
      </c>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row>
    <row r="26" spans="1:66" s="1" customFormat="1" ht="30" customHeight="1" thickBot="1" x14ac:dyDescent="0.25">
      <c r="A26" s="81"/>
      <c r="B26" s="81" t="s">
        <v>49</v>
      </c>
      <c r="C26" s="73"/>
      <c r="D26" s="73"/>
      <c r="E26" s="73"/>
      <c r="F26" s="74"/>
      <c r="G26" s="75"/>
      <c r="H26" s="76"/>
      <c r="I26" s="18"/>
      <c r="J26" s="18" t="str">
        <f t="shared" si="5"/>
        <v/>
      </c>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row>
    <row r="27" spans="1:66" s="1" customFormat="1" ht="30" customHeight="1" thickBot="1" x14ac:dyDescent="0.25">
      <c r="A27" s="95">
        <v>4</v>
      </c>
      <c r="B27" s="95" t="s">
        <v>51</v>
      </c>
      <c r="C27" s="56"/>
      <c r="D27" s="56"/>
      <c r="E27" s="56"/>
      <c r="F27" s="57">
        <v>1</v>
      </c>
      <c r="G27" s="58" t="s">
        <v>12</v>
      </c>
      <c r="H27" s="58" t="s">
        <v>12</v>
      </c>
      <c r="I27" s="18"/>
      <c r="J27" s="18" t="e">
        <f t="shared" si="5"/>
        <v>#VALUE!</v>
      </c>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row>
    <row r="28" spans="1:66" s="1" customFormat="1" ht="30" customHeight="1" thickBot="1" x14ac:dyDescent="0.25">
      <c r="A28" s="95">
        <v>5</v>
      </c>
      <c r="B28" s="95" t="s">
        <v>52</v>
      </c>
      <c r="C28" s="56"/>
      <c r="D28" s="56"/>
      <c r="E28" s="56"/>
      <c r="F28" s="57">
        <v>1</v>
      </c>
      <c r="G28" s="58" t="s">
        <v>12</v>
      </c>
      <c r="H28" s="58" t="s">
        <v>12</v>
      </c>
      <c r="I28" s="18"/>
      <c r="J28" s="18" t="e">
        <f t="shared" si="5"/>
        <v>#VALUE!</v>
      </c>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row>
    <row r="29" spans="1:66" s="1" customFormat="1" ht="30" customHeight="1" thickBot="1" x14ac:dyDescent="0.25">
      <c r="A29" s="106">
        <v>7</v>
      </c>
      <c r="B29" s="95" t="s">
        <v>73</v>
      </c>
      <c r="C29" s="101">
        <v>8.3333333333333329E-2</v>
      </c>
      <c r="D29" s="56"/>
      <c r="E29" s="56"/>
      <c r="F29" s="57">
        <v>0</v>
      </c>
      <c r="G29" s="58" t="s">
        <v>12</v>
      </c>
      <c r="H29" s="58" t="s">
        <v>12</v>
      </c>
      <c r="I29" s="18"/>
      <c r="J29" s="18" t="e">
        <f t="shared" si="5"/>
        <v>#VALUE!</v>
      </c>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row>
    <row r="30" spans="1:66" s="1" customFormat="1" ht="30" customHeight="1" thickBot="1" x14ac:dyDescent="0.25">
      <c r="A30" s="106">
        <v>8</v>
      </c>
      <c r="B30" s="95" t="s">
        <v>74</v>
      </c>
      <c r="C30" s="101">
        <v>8.3333333333333329E-2</v>
      </c>
      <c r="D30" s="56"/>
      <c r="E30" s="56"/>
      <c r="F30" s="57">
        <v>0</v>
      </c>
      <c r="G30" s="58" t="s">
        <v>12</v>
      </c>
      <c r="H30" s="58" t="s">
        <v>12</v>
      </c>
      <c r="I30" s="18"/>
      <c r="J30" s="18" t="e">
        <f t="shared" si="5"/>
        <v>#VALUE!</v>
      </c>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row>
    <row r="31" spans="1:66" s="1" customFormat="1" ht="30" customHeight="1" thickBot="1" x14ac:dyDescent="0.25">
      <c r="A31" s="81"/>
      <c r="B31" s="81" t="s">
        <v>108</v>
      </c>
      <c r="C31" s="73"/>
      <c r="D31" s="73"/>
      <c r="E31" s="73"/>
      <c r="F31" s="74"/>
      <c r="G31" s="75"/>
      <c r="H31" s="76"/>
      <c r="I31" s="18"/>
      <c r="J31" s="18" t="str">
        <f t="shared" si="5"/>
        <v/>
      </c>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row>
    <row r="32" spans="1:66" s="1" customFormat="1" ht="30" customHeight="1" thickBot="1" x14ac:dyDescent="0.25">
      <c r="A32" s="106">
        <v>9</v>
      </c>
      <c r="B32" s="95" t="s">
        <v>109</v>
      </c>
      <c r="C32" s="56"/>
      <c r="D32" s="56"/>
      <c r="E32" s="56"/>
      <c r="F32" s="57">
        <v>0.8</v>
      </c>
      <c r="G32" s="58" t="s">
        <v>12</v>
      </c>
      <c r="H32" s="58" t="s">
        <v>12</v>
      </c>
      <c r="I32" s="18"/>
      <c r="J32" s="18" t="e">
        <f t="shared" si="5"/>
        <v>#VALUE!</v>
      </c>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row>
    <row r="33" spans="1:66" s="1" customFormat="1" ht="30" customHeight="1" thickBot="1" x14ac:dyDescent="0.25">
      <c r="A33" s="81"/>
      <c r="B33" s="81" t="s">
        <v>110</v>
      </c>
      <c r="C33" s="73"/>
      <c r="D33" s="73"/>
      <c r="E33" s="73"/>
      <c r="F33" s="74"/>
      <c r="G33" s="75"/>
      <c r="H33" s="76"/>
      <c r="I33" s="18"/>
      <c r="J33" s="18" t="str">
        <f t="shared" si="5"/>
        <v/>
      </c>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row>
    <row r="34" spans="1:66" s="1" customFormat="1" ht="30" customHeight="1" thickBot="1" x14ac:dyDescent="0.25">
      <c r="A34" s="95">
        <v>10</v>
      </c>
      <c r="B34" s="95" t="s">
        <v>112</v>
      </c>
      <c r="C34" s="101">
        <v>0.25</v>
      </c>
      <c r="D34" s="101">
        <v>7.2222222222222229E-2</v>
      </c>
      <c r="E34" s="101">
        <v>0.2590277777777778</v>
      </c>
      <c r="F34" s="57">
        <v>0.8</v>
      </c>
      <c r="G34" s="58" t="s">
        <v>12</v>
      </c>
      <c r="H34" s="58" t="s">
        <v>12</v>
      </c>
      <c r="I34" s="18"/>
      <c r="J34" s="18" t="e">
        <f t="shared" si="5"/>
        <v>#VALUE!</v>
      </c>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row>
    <row r="35" spans="1:66" s="1" customFormat="1" ht="30" customHeight="1" thickBot="1" x14ac:dyDescent="0.25">
      <c r="A35" s="95">
        <v>11</v>
      </c>
      <c r="B35" s="95" t="s">
        <v>115</v>
      </c>
      <c r="C35" s="56"/>
      <c r="D35" s="56"/>
      <c r="E35" s="56"/>
      <c r="F35" s="57">
        <v>1</v>
      </c>
      <c r="G35" s="58" t="s">
        <v>12</v>
      </c>
      <c r="H35" s="58" t="s">
        <v>12</v>
      </c>
      <c r="I35" s="18"/>
      <c r="J35" s="18" t="e">
        <f t="shared" si="5"/>
        <v>#VALUE!</v>
      </c>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row>
    <row r="36" spans="1:66" s="1" customFormat="1" ht="30" customHeight="1" thickBot="1" x14ac:dyDescent="0.25">
      <c r="A36" s="106">
        <v>12</v>
      </c>
      <c r="B36" s="95" t="s">
        <v>118</v>
      </c>
      <c r="C36" s="101">
        <v>8.3333333333333329E-2</v>
      </c>
      <c r="D36" s="101"/>
      <c r="E36" s="101"/>
      <c r="F36" s="57">
        <v>0</v>
      </c>
      <c r="G36" s="58" t="s">
        <v>12</v>
      </c>
      <c r="H36" s="58" t="s">
        <v>12</v>
      </c>
      <c r="I36" s="18"/>
      <c r="J36" s="18" t="e">
        <f t="shared" si="5"/>
        <v>#VALUE!</v>
      </c>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row>
    <row r="37" spans="1:66" s="1" customFormat="1" ht="30" customHeight="1" thickBot="1" x14ac:dyDescent="0.25">
      <c r="A37" s="81"/>
      <c r="B37" s="81" t="s">
        <v>43</v>
      </c>
      <c r="C37" s="73"/>
      <c r="D37" s="73"/>
      <c r="E37" s="73"/>
      <c r="F37" s="74"/>
      <c r="G37" s="75"/>
      <c r="H37" s="76"/>
      <c r="I37" s="18"/>
      <c r="J37" s="18" t="str">
        <f t="shared" si="5"/>
        <v/>
      </c>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row>
    <row r="38" spans="1:66" s="1" customFormat="1" ht="30" customHeight="1" thickBot="1" x14ac:dyDescent="0.25">
      <c r="A38" s="106">
        <v>13</v>
      </c>
      <c r="B38" s="95" t="s">
        <v>50</v>
      </c>
      <c r="C38" s="101">
        <v>0.125</v>
      </c>
      <c r="D38" s="56"/>
      <c r="E38" s="56"/>
      <c r="F38" s="57">
        <v>0</v>
      </c>
      <c r="G38" s="58" t="s">
        <v>12</v>
      </c>
      <c r="H38" s="58" t="s">
        <v>12</v>
      </c>
      <c r="I38" s="18"/>
      <c r="J38" s="18" t="e">
        <f t="shared" si="5"/>
        <v>#VALUE!</v>
      </c>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row>
    <row r="39" spans="1:66" s="1" customFormat="1" ht="30" customHeight="1" thickBot="1" x14ac:dyDescent="0.25">
      <c r="A39" s="81"/>
      <c r="B39" s="81" t="s">
        <v>41</v>
      </c>
      <c r="C39" s="73"/>
      <c r="D39" s="73"/>
      <c r="E39" s="73"/>
      <c r="F39" s="74"/>
      <c r="G39" s="75"/>
      <c r="H39" s="76"/>
      <c r="I39" s="18"/>
      <c r="J39" s="18" t="str">
        <f t="shared" si="5"/>
        <v/>
      </c>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row>
    <row r="40" spans="1:66" s="1" customFormat="1" ht="30" customHeight="1" thickBot="1" x14ac:dyDescent="0.25">
      <c r="A40" s="107">
        <v>14</v>
      </c>
      <c r="B40" s="83" t="s">
        <v>42</v>
      </c>
      <c r="C40" s="101">
        <v>0.16666666666666666</v>
      </c>
      <c r="D40" s="56"/>
      <c r="E40" s="56"/>
      <c r="F40" s="57">
        <v>0</v>
      </c>
      <c r="G40" s="58" t="s">
        <v>12</v>
      </c>
      <c r="H40" s="58" t="s">
        <v>12</v>
      </c>
      <c r="I40" s="18"/>
      <c r="J40" s="18" t="e">
        <f t="shared" si="5"/>
        <v>#VALUE!</v>
      </c>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row>
    <row r="41" spans="1:66" s="1" customFormat="1" ht="30" customHeight="1" thickBot="1" x14ac:dyDescent="0.25">
      <c r="A41" s="83">
        <v>15</v>
      </c>
      <c r="B41" s="83" t="s">
        <v>70</v>
      </c>
      <c r="C41" s="56"/>
      <c r="D41" s="56"/>
      <c r="E41" s="56"/>
      <c r="F41" s="57">
        <v>0</v>
      </c>
      <c r="G41" s="58" t="s">
        <v>12</v>
      </c>
      <c r="H41" s="58" t="s">
        <v>12</v>
      </c>
      <c r="I41" s="18"/>
      <c r="J41" s="18" t="e">
        <f t="shared" si="5"/>
        <v>#VALUE!</v>
      </c>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row>
    <row r="42" spans="1:66" s="1" customFormat="1" ht="30" customHeight="1" thickBot="1" x14ac:dyDescent="0.25">
      <c r="A42" s="83">
        <v>16</v>
      </c>
      <c r="B42" s="83" t="s">
        <v>75</v>
      </c>
      <c r="C42" s="56"/>
      <c r="D42" s="56"/>
      <c r="E42" s="56"/>
      <c r="F42" s="57">
        <v>0</v>
      </c>
      <c r="G42" s="58" t="s">
        <v>12</v>
      </c>
      <c r="H42" s="58" t="s">
        <v>12</v>
      </c>
      <c r="I42" s="18"/>
      <c r="J42" s="18" t="e">
        <f t="shared" si="5"/>
        <v>#VALUE!</v>
      </c>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row>
    <row r="43" spans="1:66" s="1" customFormat="1" ht="30" customHeight="1" thickBot="1" x14ac:dyDescent="0.25">
      <c r="A43" s="81"/>
      <c r="B43" s="81" t="s">
        <v>44</v>
      </c>
      <c r="C43" s="73"/>
      <c r="D43" s="73"/>
      <c r="E43" s="73"/>
      <c r="F43" s="74"/>
      <c r="G43" s="75"/>
      <c r="H43" s="76"/>
      <c r="I43" s="18"/>
      <c r="J43" s="18" t="str">
        <f t="shared" si="5"/>
        <v/>
      </c>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row>
    <row r="44" spans="1:66" s="1" customFormat="1" ht="30" customHeight="1" thickBot="1" x14ac:dyDescent="0.25">
      <c r="A44" s="95">
        <v>17</v>
      </c>
      <c r="B44" s="95" t="s">
        <v>48</v>
      </c>
      <c r="C44" s="56"/>
      <c r="D44" s="56"/>
      <c r="E44" s="56"/>
      <c r="F44" s="57">
        <v>0</v>
      </c>
      <c r="G44" s="58" t="s">
        <v>12</v>
      </c>
      <c r="H44" s="58" t="s">
        <v>12</v>
      </c>
      <c r="I44" s="18"/>
      <c r="J44" s="18" t="e">
        <f t="shared" si="5"/>
        <v>#VALUE!</v>
      </c>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row>
    <row r="45" spans="1:66" s="1" customFormat="1" ht="30" customHeight="1" thickBot="1" x14ac:dyDescent="0.25">
      <c r="A45" s="93"/>
      <c r="B45" s="82" t="s">
        <v>96</v>
      </c>
      <c r="C45" s="73"/>
      <c r="D45" s="73"/>
      <c r="E45" s="73"/>
      <c r="F45" s="74"/>
      <c r="G45" s="75"/>
      <c r="H45" s="76"/>
      <c r="I45" s="18"/>
      <c r="J45" s="18" t="str">
        <f t="shared" si="5"/>
        <v/>
      </c>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row>
    <row r="46" spans="1:66" s="1" customFormat="1" ht="30" customHeight="1" thickBot="1" x14ac:dyDescent="0.25">
      <c r="A46" s="81"/>
      <c r="B46" s="72" t="s">
        <v>46</v>
      </c>
      <c r="C46" s="73"/>
      <c r="D46" s="73"/>
      <c r="E46" s="73"/>
      <c r="F46" s="74"/>
      <c r="G46" s="75"/>
      <c r="H46" s="76"/>
      <c r="I46" s="18"/>
      <c r="J46" s="18"/>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row>
    <row r="47" spans="1:66" s="1" customFormat="1" ht="30" customHeight="1" thickBot="1" x14ac:dyDescent="0.25">
      <c r="A47" s="95">
        <v>18</v>
      </c>
      <c r="B47" s="80" t="s">
        <v>61</v>
      </c>
      <c r="C47" s="56"/>
      <c r="D47" s="56"/>
      <c r="E47" s="56"/>
      <c r="F47" s="57">
        <v>0</v>
      </c>
      <c r="G47" s="58" t="s">
        <v>12</v>
      </c>
      <c r="H47" s="58" t="s">
        <v>12</v>
      </c>
      <c r="I47" s="18"/>
      <c r="J47" s="18" t="e">
        <f t="shared" si="5"/>
        <v>#VALUE!</v>
      </c>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row>
    <row r="48" spans="1:66" s="1" customFormat="1" ht="30" customHeight="1" thickBot="1" x14ac:dyDescent="0.25">
      <c r="A48" s="93"/>
      <c r="B48" s="99" t="s">
        <v>65</v>
      </c>
      <c r="C48" s="73"/>
      <c r="D48" s="73"/>
      <c r="E48" s="73"/>
      <c r="F48" s="74"/>
      <c r="G48" s="75"/>
      <c r="H48" s="76"/>
      <c r="I48" s="18"/>
      <c r="J48" s="18" t="str">
        <f t="shared" si="5"/>
        <v/>
      </c>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row>
    <row r="49" spans="1:66" s="1" customFormat="1" ht="30" customHeight="1" thickBot="1" x14ac:dyDescent="0.25">
      <c r="A49" s="95">
        <v>19</v>
      </c>
      <c r="B49" s="100" t="s">
        <v>62</v>
      </c>
      <c r="C49" s="56"/>
      <c r="D49" s="56"/>
      <c r="E49" s="56"/>
      <c r="F49" s="57">
        <v>0</v>
      </c>
      <c r="G49" s="58" t="s">
        <v>12</v>
      </c>
      <c r="H49" s="58" t="s">
        <v>12</v>
      </c>
      <c r="I49" s="18"/>
      <c r="J49" s="18" t="e">
        <f t="shared" si="5"/>
        <v>#VALUE!</v>
      </c>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row>
    <row r="50" spans="1:66" s="1" customFormat="1" ht="30" customHeight="1" thickBot="1" x14ac:dyDescent="0.25">
      <c r="A50" s="81"/>
      <c r="B50" s="72" t="s">
        <v>47</v>
      </c>
      <c r="C50" s="73"/>
      <c r="D50" s="73"/>
      <c r="E50" s="73"/>
      <c r="F50" s="74"/>
      <c r="G50" s="75"/>
      <c r="H50" s="76"/>
      <c r="I50" s="18"/>
      <c r="J50" s="18"/>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row>
    <row r="51" spans="1:66" s="1" customFormat="1" ht="30" customHeight="1" thickBot="1" x14ac:dyDescent="0.25">
      <c r="A51" s="95">
        <v>20</v>
      </c>
      <c r="B51" s="80" t="s">
        <v>63</v>
      </c>
      <c r="C51" s="56"/>
      <c r="D51" s="56"/>
      <c r="E51" s="56"/>
      <c r="F51" s="57">
        <v>0</v>
      </c>
      <c r="G51" s="58" t="s">
        <v>12</v>
      </c>
      <c r="H51" s="58" t="s">
        <v>12</v>
      </c>
      <c r="I51" s="18"/>
      <c r="J51" s="18" t="e">
        <f t="shared" si="5"/>
        <v>#VALUE!</v>
      </c>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row>
    <row r="52" spans="1:66" s="1" customFormat="1" ht="30" customHeight="1" thickBot="1" x14ac:dyDescent="0.25">
      <c r="A52" s="93"/>
      <c r="B52" s="82" t="s">
        <v>53</v>
      </c>
      <c r="C52" s="77"/>
      <c r="D52" s="77"/>
      <c r="E52" s="77"/>
      <c r="F52" s="78"/>
      <c r="G52" s="79"/>
      <c r="H52" s="79"/>
      <c r="I52" s="18"/>
      <c r="J52" s="18"/>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row>
    <row r="53" spans="1:66" s="1" customFormat="1" ht="30" customHeight="1" thickBot="1" x14ac:dyDescent="0.25">
      <c r="A53" s="95">
        <v>21</v>
      </c>
      <c r="B53" s="80" t="s">
        <v>54</v>
      </c>
      <c r="C53" s="56"/>
      <c r="D53" s="56"/>
      <c r="E53" s="56"/>
      <c r="F53" s="57">
        <v>0</v>
      </c>
      <c r="G53" s="58" t="s">
        <v>12</v>
      </c>
      <c r="H53" s="58" t="s">
        <v>12</v>
      </c>
      <c r="I53" s="18"/>
      <c r="J53" s="18"/>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row>
    <row r="54" spans="1:66" s="1" customFormat="1" ht="30" customHeight="1" thickBot="1" x14ac:dyDescent="0.25">
      <c r="A54" s="95">
        <v>22</v>
      </c>
      <c r="B54" s="80" t="s">
        <v>55</v>
      </c>
      <c r="C54" s="56"/>
      <c r="D54" s="56"/>
      <c r="E54" s="56"/>
      <c r="F54" s="57">
        <v>0</v>
      </c>
      <c r="G54" s="58" t="s">
        <v>12</v>
      </c>
      <c r="H54" s="58" t="s">
        <v>12</v>
      </c>
      <c r="I54" s="18"/>
      <c r="J54" s="18"/>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row>
    <row r="55" spans="1:66" s="1" customFormat="1" ht="30" customHeight="1" thickBot="1" x14ac:dyDescent="0.25">
      <c r="A55" s="95">
        <v>23</v>
      </c>
      <c r="B55" s="80" t="s">
        <v>64</v>
      </c>
      <c r="C55" s="77"/>
      <c r="D55" s="77"/>
      <c r="E55" s="77"/>
      <c r="F55" s="78"/>
      <c r="G55" s="79"/>
      <c r="H55" s="79"/>
      <c r="I55" s="18"/>
      <c r="J55" s="18"/>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row>
    <row r="56" spans="1:66" s="1" customFormat="1" ht="30" customHeight="1" thickBot="1" x14ac:dyDescent="0.25">
      <c r="A56" s="95">
        <v>24</v>
      </c>
      <c r="B56" s="80" t="s">
        <v>56</v>
      </c>
      <c r="C56" s="56"/>
      <c r="D56" s="56"/>
      <c r="E56" s="56"/>
      <c r="F56" s="57">
        <v>0</v>
      </c>
      <c r="G56" s="58" t="s">
        <v>12</v>
      </c>
      <c r="H56" s="58" t="s">
        <v>12</v>
      </c>
      <c r="I56" s="18"/>
      <c r="J56" s="18"/>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row>
    <row r="57" spans="1:66" s="1" customFormat="1" ht="30" customHeight="1" thickBot="1" x14ac:dyDescent="0.25">
      <c r="A57" s="95">
        <v>25</v>
      </c>
      <c r="B57" s="80" t="s">
        <v>76</v>
      </c>
      <c r="C57" s="56"/>
      <c r="D57" s="56"/>
      <c r="E57" s="56"/>
      <c r="F57" s="57">
        <v>0</v>
      </c>
      <c r="G57" s="58" t="s">
        <v>12</v>
      </c>
      <c r="H57" s="58" t="s">
        <v>12</v>
      </c>
      <c r="I57" s="18"/>
      <c r="J57" s="18"/>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row>
    <row r="58" spans="1:66" s="1" customFormat="1" ht="30" customHeight="1" thickBot="1" x14ac:dyDescent="0.25">
      <c r="A58" s="95">
        <v>26</v>
      </c>
      <c r="B58" s="80" t="s">
        <v>77</v>
      </c>
      <c r="C58" s="56"/>
      <c r="D58" s="56"/>
      <c r="E58" s="56"/>
      <c r="F58" s="57">
        <v>0</v>
      </c>
      <c r="G58" s="58" t="s">
        <v>12</v>
      </c>
      <c r="H58" s="58" t="s">
        <v>12</v>
      </c>
      <c r="I58" s="18"/>
      <c r="J58" s="18"/>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row>
    <row r="59" spans="1:66" s="1" customFormat="1" ht="30" customHeight="1" thickBot="1" x14ac:dyDescent="0.25">
      <c r="A59" s="95">
        <v>27</v>
      </c>
      <c r="B59" s="80" t="s">
        <v>57</v>
      </c>
      <c r="C59" s="56"/>
      <c r="D59" s="56"/>
      <c r="E59" s="56"/>
      <c r="F59" s="57">
        <v>0</v>
      </c>
      <c r="G59" s="58" t="s">
        <v>12</v>
      </c>
      <c r="H59" s="58" t="s">
        <v>12</v>
      </c>
      <c r="I59" s="18"/>
      <c r="J59" s="18"/>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row>
    <row r="60" spans="1:66" s="1" customFormat="1" ht="30" customHeight="1" thickBot="1" x14ac:dyDescent="0.25">
      <c r="A60" s="95">
        <v>28</v>
      </c>
      <c r="B60" s="80" t="s">
        <v>78</v>
      </c>
      <c r="C60" s="56"/>
      <c r="D60" s="56"/>
      <c r="E60" s="56"/>
      <c r="F60" s="57">
        <v>0</v>
      </c>
      <c r="G60" s="58" t="s">
        <v>12</v>
      </c>
      <c r="H60" s="58" t="s">
        <v>12</v>
      </c>
      <c r="I60" s="18"/>
      <c r="J60" s="18"/>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row>
    <row r="61" spans="1:66" s="1" customFormat="1" ht="30" customHeight="1" thickBot="1" x14ac:dyDescent="0.25">
      <c r="A61" s="95">
        <v>29</v>
      </c>
      <c r="B61" s="80" t="s">
        <v>58</v>
      </c>
      <c r="C61" s="56"/>
      <c r="D61" s="56"/>
      <c r="E61" s="56"/>
      <c r="F61" s="57">
        <v>0</v>
      </c>
      <c r="G61" s="58" t="s">
        <v>12</v>
      </c>
      <c r="H61" s="58" t="s">
        <v>12</v>
      </c>
      <c r="I61" s="18"/>
      <c r="J61" s="18"/>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row>
    <row r="62" spans="1:66" s="1" customFormat="1" ht="30" customHeight="1" thickBot="1" x14ac:dyDescent="0.25">
      <c r="A62" s="95">
        <v>30</v>
      </c>
      <c r="B62" s="80" t="s">
        <v>79</v>
      </c>
      <c r="C62" s="56"/>
      <c r="D62" s="56"/>
      <c r="E62" s="56"/>
      <c r="F62" s="57">
        <v>0</v>
      </c>
      <c r="G62" s="58" t="s">
        <v>12</v>
      </c>
      <c r="H62" s="58" t="s">
        <v>12</v>
      </c>
      <c r="I62" s="18"/>
      <c r="J62" s="18"/>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row>
    <row r="63" spans="1:66" s="1" customFormat="1" ht="30" customHeight="1" thickBot="1" x14ac:dyDescent="0.25">
      <c r="A63" s="95">
        <v>31</v>
      </c>
      <c r="B63" s="80" t="s">
        <v>59</v>
      </c>
      <c r="C63" s="56"/>
      <c r="D63" s="56"/>
      <c r="E63" s="56"/>
      <c r="F63" s="57">
        <v>0</v>
      </c>
      <c r="G63" s="58" t="s">
        <v>12</v>
      </c>
      <c r="H63" s="58" t="s">
        <v>12</v>
      </c>
      <c r="I63" s="18"/>
      <c r="J63" s="18"/>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row>
    <row r="64" spans="1:66" s="1" customFormat="1" ht="30" customHeight="1" thickBot="1" x14ac:dyDescent="0.25">
      <c r="A64" s="95">
        <v>32</v>
      </c>
      <c r="B64" s="80" t="s">
        <v>80</v>
      </c>
      <c r="C64" s="56"/>
      <c r="D64" s="56"/>
      <c r="E64" s="56"/>
      <c r="F64" s="57">
        <v>0</v>
      </c>
      <c r="G64" s="58" t="s">
        <v>12</v>
      </c>
      <c r="H64" s="58" t="s">
        <v>12</v>
      </c>
      <c r="I64" s="18"/>
      <c r="J64" s="18"/>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row>
    <row r="65" spans="1:66" s="1" customFormat="1" ht="30" customHeight="1" thickBot="1" x14ac:dyDescent="0.25">
      <c r="A65" s="95">
        <v>33</v>
      </c>
      <c r="B65" s="80" t="s">
        <v>83</v>
      </c>
      <c r="C65" s="56"/>
      <c r="D65" s="56"/>
      <c r="E65" s="56"/>
      <c r="F65" s="57">
        <v>0</v>
      </c>
      <c r="G65" s="58" t="s">
        <v>12</v>
      </c>
      <c r="H65" s="58" t="s">
        <v>12</v>
      </c>
      <c r="I65" s="18"/>
      <c r="J65" s="18"/>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row>
    <row r="66" spans="1:66" s="1" customFormat="1" ht="30" customHeight="1" thickBot="1" x14ac:dyDescent="0.25">
      <c r="A66" s="95">
        <v>34</v>
      </c>
      <c r="B66" s="80" t="s">
        <v>84</v>
      </c>
      <c r="C66" s="56"/>
      <c r="D66" s="56"/>
      <c r="E66" s="56"/>
      <c r="F66" s="57">
        <v>0</v>
      </c>
      <c r="G66" s="58" t="s">
        <v>12</v>
      </c>
      <c r="H66" s="58" t="s">
        <v>12</v>
      </c>
      <c r="I66" s="18"/>
      <c r="J66" s="18"/>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row>
    <row r="67" spans="1:66" s="1" customFormat="1" ht="30" customHeight="1" thickBot="1" x14ac:dyDescent="0.25">
      <c r="A67" s="95">
        <v>35</v>
      </c>
      <c r="B67" s="80" t="s">
        <v>85</v>
      </c>
      <c r="C67" s="56"/>
      <c r="D67" s="56"/>
      <c r="E67" s="56"/>
      <c r="F67" s="57">
        <v>0</v>
      </c>
      <c r="G67" s="58" t="s">
        <v>12</v>
      </c>
      <c r="H67" s="58" t="s">
        <v>12</v>
      </c>
      <c r="I67" s="18"/>
      <c r="J67" s="18"/>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row>
    <row r="68" spans="1:66" s="1" customFormat="1" ht="30" customHeight="1" thickBot="1" x14ac:dyDescent="0.25">
      <c r="A68" s="95">
        <v>36</v>
      </c>
      <c r="B68" s="80" t="s">
        <v>81</v>
      </c>
      <c r="C68" s="56"/>
      <c r="D68" s="56"/>
      <c r="E68" s="56"/>
      <c r="F68" s="57">
        <v>0</v>
      </c>
      <c r="G68" s="58" t="s">
        <v>12</v>
      </c>
      <c r="H68" s="58" t="s">
        <v>12</v>
      </c>
      <c r="I68" s="18"/>
      <c r="J68" s="18"/>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row>
    <row r="69" spans="1:66" s="1" customFormat="1" ht="30" customHeight="1" thickBot="1" x14ac:dyDescent="0.25">
      <c r="A69" s="95">
        <v>37</v>
      </c>
      <c r="B69" s="80" t="s">
        <v>82</v>
      </c>
      <c r="C69" s="56"/>
      <c r="D69" s="56"/>
      <c r="E69" s="56"/>
      <c r="F69" s="57">
        <v>0</v>
      </c>
      <c r="G69" s="58" t="s">
        <v>12</v>
      </c>
      <c r="H69" s="58" t="s">
        <v>12</v>
      </c>
      <c r="I69" s="18"/>
      <c r="J69" s="18"/>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row>
    <row r="70" spans="1:66" s="1" customFormat="1" ht="30" customHeight="1" thickBot="1" x14ac:dyDescent="0.25">
      <c r="A70" s="95">
        <v>38</v>
      </c>
      <c r="B70" s="80" t="s">
        <v>85</v>
      </c>
      <c r="C70" s="56"/>
      <c r="D70" s="56"/>
      <c r="E70" s="56"/>
      <c r="F70" s="57">
        <v>0</v>
      </c>
      <c r="G70" s="58" t="s">
        <v>12</v>
      </c>
      <c r="H70" s="58" t="s">
        <v>12</v>
      </c>
      <c r="I70" s="18"/>
      <c r="J70" s="18"/>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row>
    <row r="71" spans="1:66" s="1" customFormat="1" ht="30" customHeight="1" thickBot="1" x14ac:dyDescent="0.25">
      <c r="A71" s="95">
        <v>39</v>
      </c>
      <c r="B71" s="80" t="s">
        <v>60</v>
      </c>
      <c r="C71" s="56"/>
      <c r="D71" s="56"/>
      <c r="E71" s="56"/>
      <c r="F71" s="57">
        <v>0</v>
      </c>
      <c r="G71" s="58" t="s">
        <v>12</v>
      </c>
      <c r="H71" s="58" t="s">
        <v>12</v>
      </c>
      <c r="I71" s="18"/>
      <c r="J71" s="18"/>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row>
    <row r="72" spans="1:66" s="1" customFormat="1" ht="30" customHeight="1" thickBot="1" x14ac:dyDescent="0.25">
      <c r="A72" s="95">
        <v>40</v>
      </c>
      <c r="B72" s="80" t="s">
        <v>46</v>
      </c>
      <c r="C72" s="77"/>
      <c r="D72" s="77"/>
      <c r="E72" s="77"/>
      <c r="F72" s="78"/>
      <c r="G72" s="79"/>
      <c r="H72" s="79"/>
      <c r="I72" s="18"/>
      <c r="J72" s="18"/>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row>
    <row r="73" spans="1:66" s="1" customFormat="1" ht="30" customHeight="1" thickBot="1" x14ac:dyDescent="0.25">
      <c r="A73" s="95">
        <v>41</v>
      </c>
      <c r="B73" s="80" t="s">
        <v>66</v>
      </c>
      <c r="C73" s="56"/>
      <c r="D73" s="56"/>
      <c r="E73" s="56"/>
      <c r="F73" s="57">
        <v>0</v>
      </c>
      <c r="G73" s="58" t="s">
        <v>12</v>
      </c>
      <c r="H73" s="58" t="s">
        <v>12</v>
      </c>
      <c r="I73" s="18"/>
      <c r="J73" s="18"/>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row>
    <row r="74" spans="1:66" s="1" customFormat="1" ht="30" customHeight="1" thickBot="1" x14ac:dyDescent="0.25">
      <c r="A74" s="95">
        <v>42</v>
      </c>
      <c r="B74" s="80" t="s">
        <v>67</v>
      </c>
      <c r="C74" s="56"/>
      <c r="D74" s="56"/>
      <c r="E74" s="56"/>
      <c r="F74" s="57">
        <v>0</v>
      </c>
      <c r="G74" s="58" t="s">
        <v>12</v>
      </c>
      <c r="H74" s="58" t="s">
        <v>12</v>
      </c>
      <c r="I74" s="18"/>
      <c r="J74" s="18"/>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row>
    <row r="75" spans="1:66" s="1" customFormat="1" ht="30" customHeight="1" thickBot="1" x14ac:dyDescent="0.25">
      <c r="A75" s="95">
        <v>43</v>
      </c>
      <c r="B75" s="80" t="s">
        <v>68</v>
      </c>
      <c r="C75" s="77"/>
      <c r="D75" s="77"/>
      <c r="E75" s="77"/>
      <c r="F75" s="78"/>
      <c r="G75" s="79"/>
      <c r="H75" s="79"/>
      <c r="I75" s="18"/>
      <c r="J75" s="18"/>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row>
    <row r="76" spans="1:66" s="1" customFormat="1" ht="30" customHeight="1" thickBot="1" x14ac:dyDescent="0.25">
      <c r="A76" s="95">
        <v>44</v>
      </c>
      <c r="B76" s="80" t="s">
        <v>69</v>
      </c>
      <c r="C76" s="56"/>
      <c r="D76" s="56"/>
      <c r="E76" s="56"/>
      <c r="F76" s="57">
        <v>0</v>
      </c>
      <c r="G76" s="58" t="s">
        <v>12</v>
      </c>
      <c r="H76" s="58" t="s">
        <v>12</v>
      </c>
      <c r="I76" s="18"/>
      <c r="J76" s="18"/>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row>
    <row r="77" spans="1:66" s="1" customFormat="1" ht="30" customHeight="1" thickBot="1" x14ac:dyDescent="0.25">
      <c r="A77" s="96"/>
      <c r="B77" s="96" t="s">
        <v>38</v>
      </c>
      <c r="C77" s="62"/>
      <c r="D77" s="62"/>
      <c r="E77" s="62"/>
      <c r="F77" s="63"/>
      <c r="G77" s="64"/>
      <c r="H77" s="65"/>
      <c r="I77" s="18"/>
      <c r="J77" s="18" t="str">
        <f t="shared" si="5"/>
        <v/>
      </c>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row>
    <row r="78" spans="1:66" s="71" customFormat="1" ht="30" customHeight="1" thickBot="1" x14ac:dyDescent="0.25">
      <c r="A78" s="97">
        <v>45</v>
      </c>
      <c r="B78" s="97" t="s">
        <v>90</v>
      </c>
      <c r="C78" s="66"/>
      <c r="D78" s="66"/>
      <c r="E78" s="66"/>
      <c r="F78" s="67">
        <v>0</v>
      </c>
      <c r="G78" s="68" t="s">
        <v>12</v>
      </c>
      <c r="H78" s="68" t="s">
        <v>12</v>
      </c>
      <c r="I78" s="69"/>
      <c r="J78" s="69" t="e">
        <f t="shared" si="5"/>
        <v>#VALUE!</v>
      </c>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row>
    <row r="79" spans="1:66" s="71" customFormat="1" ht="30" customHeight="1" thickBot="1" x14ac:dyDescent="0.25">
      <c r="A79" s="97">
        <v>45</v>
      </c>
      <c r="B79" s="97" t="s">
        <v>88</v>
      </c>
      <c r="C79" s="66"/>
      <c r="D79" s="66"/>
      <c r="E79" s="66"/>
      <c r="F79" s="67">
        <v>0</v>
      </c>
      <c r="G79" s="68" t="s">
        <v>12</v>
      </c>
      <c r="H79" s="68" t="s">
        <v>12</v>
      </c>
      <c r="I79" s="69"/>
      <c r="J79" s="69" t="e">
        <f t="shared" si="5"/>
        <v>#VALUE!</v>
      </c>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row>
    <row r="80" spans="1:66" s="71" customFormat="1" ht="30" customHeight="1" thickBot="1" x14ac:dyDescent="0.25">
      <c r="A80" s="97">
        <v>45</v>
      </c>
      <c r="B80" s="97" t="s">
        <v>91</v>
      </c>
      <c r="C80" s="66"/>
      <c r="D80" s="66"/>
      <c r="E80" s="66"/>
      <c r="F80" s="67">
        <v>0</v>
      </c>
      <c r="G80" s="68" t="s">
        <v>12</v>
      </c>
      <c r="H80" s="68" t="s">
        <v>12</v>
      </c>
      <c r="I80" s="69"/>
      <c r="J80" s="69" t="e">
        <f t="shared" si="5"/>
        <v>#VALUE!</v>
      </c>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row>
    <row r="81" spans="1:66" s="71" customFormat="1" ht="30" customHeight="1" thickBot="1" x14ac:dyDescent="0.25">
      <c r="A81" s="97">
        <v>45</v>
      </c>
      <c r="B81" s="97" t="s">
        <v>92</v>
      </c>
      <c r="C81" s="66"/>
      <c r="D81" s="66"/>
      <c r="E81" s="66"/>
      <c r="F81" s="67">
        <v>0</v>
      </c>
      <c r="G81" s="68" t="s">
        <v>12</v>
      </c>
      <c r="H81" s="68" t="s">
        <v>12</v>
      </c>
      <c r="I81" s="69"/>
      <c r="J81" s="69" t="e">
        <f t="shared" si="5"/>
        <v>#VALUE!</v>
      </c>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row>
    <row r="82" spans="1:66" s="71" customFormat="1" ht="30" customHeight="1" thickBot="1" x14ac:dyDescent="0.25">
      <c r="A82" s="97">
        <v>45</v>
      </c>
      <c r="B82" s="97" t="s">
        <v>86</v>
      </c>
      <c r="C82" s="66"/>
      <c r="D82" s="66"/>
      <c r="E82" s="66"/>
      <c r="F82" s="67">
        <v>0</v>
      </c>
      <c r="G82" s="68" t="s">
        <v>12</v>
      </c>
      <c r="H82" s="68" t="s">
        <v>12</v>
      </c>
      <c r="I82" s="69"/>
      <c r="J82" s="69" t="e">
        <f t="shared" si="5"/>
        <v>#VALUE!</v>
      </c>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row>
    <row r="83" spans="1:66" s="71" customFormat="1" ht="30" customHeight="1" thickBot="1" x14ac:dyDescent="0.25">
      <c r="A83" s="97">
        <v>45</v>
      </c>
      <c r="B83" s="97" t="s">
        <v>87</v>
      </c>
      <c r="C83" s="66"/>
      <c r="D83" s="66"/>
      <c r="E83" s="66"/>
      <c r="F83" s="67">
        <v>0</v>
      </c>
      <c r="G83" s="68" t="s">
        <v>12</v>
      </c>
      <c r="H83" s="68" t="s">
        <v>12</v>
      </c>
      <c r="I83" s="69"/>
      <c r="J83" s="69" t="e">
        <f t="shared" si="5"/>
        <v>#VALUE!</v>
      </c>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row>
    <row r="84" spans="1:66" s="71" customFormat="1" ht="30" customHeight="1" thickBot="1" x14ac:dyDescent="0.25">
      <c r="A84" s="97">
        <v>45</v>
      </c>
      <c r="B84" s="97" t="s">
        <v>89</v>
      </c>
      <c r="C84" s="66"/>
      <c r="D84" s="66"/>
      <c r="E84" s="66"/>
      <c r="F84" s="67">
        <v>0</v>
      </c>
      <c r="G84" s="68" t="s">
        <v>12</v>
      </c>
      <c r="H84" s="68" t="s">
        <v>12</v>
      </c>
      <c r="I84" s="69"/>
      <c r="J84" s="69" t="e">
        <f t="shared" si="5"/>
        <v>#VALUE!</v>
      </c>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row>
    <row r="85" spans="1:66" s="71" customFormat="1" ht="30" customHeight="1" thickBot="1" x14ac:dyDescent="0.25">
      <c r="A85" s="97">
        <v>45</v>
      </c>
      <c r="B85" s="97" t="s">
        <v>93</v>
      </c>
      <c r="C85" s="66"/>
      <c r="D85" s="66"/>
      <c r="E85" s="66"/>
      <c r="F85" s="67">
        <v>0</v>
      </c>
      <c r="G85" s="68" t="s">
        <v>12</v>
      </c>
      <c r="H85" s="68" t="s">
        <v>12</v>
      </c>
      <c r="I85" s="69"/>
      <c r="J85" s="69" t="e">
        <f t="shared" si="5"/>
        <v>#VALUE!</v>
      </c>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row>
    <row r="86" spans="1:66" s="71" customFormat="1" ht="30" customHeight="1" thickBot="1" x14ac:dyDescent="0.25">
      <c r="A86" s="97">
        <v>55</v>
      </c>
      <c r="B86" s="97" t="s">
        <v>125</v>
      </c>
      <c r="C86" s="66"/>
      <c r="D86" s="66"/>
      <c r="E86" s="66"/>
      <c r="F86" s="67"/>
      <c r="G86" s="68"/>
      <c r="H86" s="68"/>
      <c r="I86" s="69"/>
      <c r="J86" s="69"/>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row>
    <row r="87" spans="1:66" s="71" customFormat="1" ht="30" customHeight="1" thickBot="1" x14ac:dyDescent="0.25">
      <c r="A87" s="97">
        <v>56</v>
      </c>
      <c r="B87" s="97" t="s">
        <v>94</v>
      </c>
      <c r="C87" s="66"/>
      <c r="D87" s="66"/>
      <c r="E87" s="66"/>
      <c r="F87" s="67">
        <v>0</v>
      </c>
      <c r="G87" s="68" t="s">
        <v>12</v>
      </c>
      <c r="H87" s="68" t="s">
        <v>12</v>
      </c>
      <c r="I87" s="69"/>
      <c r="J87" s="69" t="e">
        <f t="shared" si="5"/>
        <v>#VALUE!</v>
      </c>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row>
    <row r="88" spans="1:66" s="71" customFormat="1" ht="30" customHeight="1" thickBot="1" x14ac:dyDescent="0.25">
      <c r="A88" s="97">
        <v>57</v>
      </c>
      <c r="B88" s="97" t="s">
        <v>95</v>
      </c>
      <c r="C88" s="66"/>
      <c r="D88" s="66"/>
      <c r="E88" s="66"/>
      <c r="F88" s="67">
        <v>0</v>
      </c>
      <c r="G88" s="68" t="s">
        <v>12</v>
      </c>
      <c r="H88" s="68" t="s">
        <v>12</v>
      </c>
      <c r="I88" s="69"/>
      <c r="J88" s="69" t="e">
        <f t="shared" si="5"/>
        <v>#VALUE!</v>
      </c>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row>
    <row r="89" spans="1:66" s="1" customFormat="1" ht="30" customHeight="1" thickBot="1" x14ac:dyDescent="0.25">
      <c r="A89" s="108" t="s">
        <v>6</v>
      </c>
      <c r="B89" s="109"/>
      <c r="C89" s="110">
        <f>SUM(C9:C85)</f>
        <v>0.79166666666666663</v>
      </c>
      <c r="D89" s="110">
        <f>SUM(D9:D85)</f>
        <v>7.2222222222222229E-2</v>
      </c>
      <c r="E89" s="110">
        <f>SUM(E9:E85)</f>
        <v>1.2166666666666668</v>
      </c>
      <c r="F89" s="61">
        <f>AVERAGE(F9:F85)</f>
        <v>0.19298245614035092</v>
      </c>
      <c r="G89" s="61">
        <v>0.03</v>
      </c>
      <c r="H89" s="61" t="s">
        <v>120</v>
      </c>
      <c r="I89" s="18"/>
      <c r="J89" s="18" t="e">
        <f t="shared" si="5"/>
        <v>#VALUE!</v>
      </c>
      <c r="K89" s="5"/>
      <c r="L89" s="5"/>
      <c r="M89" s="70"/>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row>
    <row r="90" spans="1:66" s="1" customFormat="1" ht="30" customHeight="1" thickBot="1" x14ac:dyDescent="0.25">
      <c r="A90" s="104"/>
      <c r="B90" s="130"/>
      <c r="C90" s="111" t="s">
        <v>124</v>
      </c>
      <c r="D90" s="111" t="s">
        <v>127</v>
      </c>
      <c r="E90" s="111" t="s">
        <v>101</v>
      </c>
      <c r="F90" s="61" t="s">
        <v>100</v>
      </c>
      <c r="G90" s="61" t="s">
        <v>103</v>
      </c>
      <c r="H90" s="112" t="s">
        <v>104</v>
      </c>
      <c r="I90" s="18"/>
      <c r="J90" s="18"/>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row>
    <row r="91" spans="1:66" s="1" customFormat="1" ht="30" customHeight="1" thickBot="1" x14ac:dyDescent="0.25">
      <c r="A91" s="104"/>
      <c r="B91" s="129"/>
      <c r="C91" s="112"/>
      <c r="D91" s="132">
        <v>7</v>
      </c>
      <c r="E91" s="112"/>
      <c r="F91" s="61">
        <v>0.18</v>
      </c>
      <c r="G91" s="114"/>
      <c r="H91" s="61" t="s">
        <v>121</v>
      </c>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row>
    <row r="92" spans="1:66" s="1" customFormat="1" ht="30" customHeight="1" thickBot="1" x14ac:dyDescent="0.25">
      <c r="A92" s="104"/>
      <c r="B92" s="131"/>
      <c r="C92" s="113"/>
      <c r="D92" s="113" t="s">
        <v>128</v>
      </c>
      <c r="E92" s="113"/>
      <c r="F92" s="61" t="s">
        <v>102</v>
      </c>
      <c r="G92" s="114"/>
      <c r="H92" s="112" t="s">
        <v>105</v>
      </c>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row>
    <row r="93" spans="1:66" s="1" customFormat="1" ht="30" customHeight="1" thickBot="1" x14ac:dyDescent="0.25">
      <c r="A93" s="103" t="s">
        <v>7</v>
      </c>
      <c r="B93" s="98" t="s">
        <v>9</v>
      </c>
      <c r="C93" s="38"/>
      <c r="D93" s="38"/>
      <c r="E93" s="38"/>
      <c r="F93" s="60"/>
      <c r="G93" s="37"/>
      <c r="H93" s="19"/>
      <c r="I93" s="20"/>
      <c r="J93" s="20" t="str">
        <f t="shared" si="5"/>
        <v/>
      </c>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row>
    <row r="94" spans="1:66" ht="30" customHeight="1" x14ac:dyDescent="0.2">
      <c r="A94" s="86"/>
      <c r="B94"/>
      <c r="I94" s="3"/>
    </row>
    <row r="95" spans="1:66" ht="30" customHeight="1" x14ac:dyDescent="0.2">
      <c r="A95" s="86"/>
      <c r="B95"/>
      <c r="C95" s="14"/>
      <c r="D95" s="14"/>
      <c r="E95" s="14"/>
      <c r="H95" s="21"/>
    </row>
    <row r="96" spans="1:66" ht="30" customHeight="1" x14ac:dyDescent="0.2">
      <c r="A96" s="86"/>
      <c r="B96"/>
      <c r="C96" s="22"/>
      <c r="D96" s="22"/>
      <c r="E96" s="22"/>
    </row>
  </sheetData>
  <mergeCells count="14">
    <mergeCell ref="E3:F3"/>
    <mergeCell ref="E4:F4"/>
    <mergeCell ref="B5:I5"/>
    <mergeCell ref="AM4:AS4"/>
    <mergeCell ref="AT4:AZ4"/>
    <mergeCell ref="K3:Q3"/>
    <mergeCell ref="R3:X3"/>
    <mergeCell ref="BA4:BG4"/>
    <mergeCell ref="BH4:BN4"/>
    <mergeCell ref="G3:H3"/>
    <mergeCell ref="K4:Q4"/>
    <mergeCell ref="R4:X4"/>
    <mergeCell ref="Y4:AE4"/>
    <mergeCell ref="AF4:AL4"/>
  </mergeCells>
  <phoneticPr fontId="37"/>
  <conditionalFormatting sqref="F7:F11 F24 F77:F79 F89 F82:F84 F32:F33 F13:F15 F29:F30 F36:F42">
    <cfRule type="dataBar" priority="49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11 K24:BN24 K77:BN79 K89:L89 K82:BN84 N89:BN89 K32:BN33 K13:BN15 K29:BN30 K36:BN42">
    <cfRule type="expression" dxfId="226" priority="510">
      <formula>AND(TODAY()&gt;=K$5,TODAY()&lt;L$5)</formula>
    </cfRule>
  </conditionalFormatting>
  <conditionalFormatting sqref="K7:BN11 K24:BN24 K77:BN79 K89:L89 K82:BN84 N89:BN89 K32:BN33 K13:BN15 K29:BN30 K36:BN42">
    <cfRule type="expression" dxfId="225" priority="504">
      <formula>AND(タスク_開始&lt;=K$5,ROUNDDOWN((タスク_終了-タスク_開始+1)*タスク_進捗状況,0)+タスク_開始-1&gt;=K$5)</formula>
    </cfRule>
    <cfRule type="expression" dxfId="224" priority="505" stopIfTrue="1">
      <formula>AND(タスク_終了&gt;=K$5,タスク_開始&lt;L$5)</formula>
    </cfRule>
  </conditionalFormatting>
  <conditionalFormatting sqref="F39">
    <cfRule type="dataBar" priority="462">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K39:BN39">
    <cfRule type="expression" dxfId="223" priority="465">
      <formula>AND(TODAY()&gt;=K$5,TODAY()&lt;L$5)</formula>
    </cfRule>
  </conditionalFormatting>
  <conditionalFormatting sqref="K39:BN39">
    <cfRule type="expression" dxfId="222" priority="463">
      <formula>AND(タスク_開始&lt;=K$5,ROUNDDOWN((タスク_終了-タスク_開始+1)*タスク_進捗状況,0)+タスク_開始-1&gt;=K$5)</formula>
    </cfRule>
    <cfRule type="expression" dxfId="221" priority="464" stopIfTrue="1">
      <formula>AND(タスク_終了&gt;=K$5,タスク_開始&lt;L$5)</formula>
    </cfRule>
  </conditionalFormatting>
  <conditionalFormatting sqref="F23">
    <cfRule type="dataBar" priority="466">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K23:BN23">
    <cfRule type="expression" dxfId="220" priority="469">
      <formula>AND(TODAY()&gt;=K$5,TODAY()&lt;L$5)</formula>
    </cfRule>
  </conditionalFormatting>
  <conditionalFormatting sqref="K23:BN23">
    <cfRule type="expression" dxfId="219" priority="467">
      <formula>AND(タスク_開始&lt;=K$5,ROUNDDOWN((タスク_終了-タスク_開始+1)*タスク_進捗状況,0)+タスク_開始-1&gt;=K$5)</formula>
    </cfRule>
    <cfRule type="expression" dxfId="218" priority="468" stopIfTrue="1">
      <formula>AND(タスク_終了&gt;=K$5,タスク_開始&lt;L$5)</formula>
    </cfRule>
  </conditionalFormatting>
  <conditionalFormatting sqref="F37">
    <cfRule type="dataBar" priority="458">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K37:BN37">
    <cfRule type="expression" dxfId="217" priority="461">
      <formula>AND(TODAY()&gt;=K$5,TODAY()&lt;L$5)</formula>
    </cfRule>
  </conditionalFormatting>
  <conditionalFormatting sqref="K37:BN37">
    <cfRule type="expression" dxfId="216" priority="459">
      <formula>AND(タスク_開始&lt;=K$5,ROUNDDOWN((タスク_終了-タスク_開始+1)*タスク_進捗状況,0)+タスク_開始-1&gt;=K$5)</formula>
    </cfRule>
    <cfRule type="expression" dxfId="215" priority="460" stopIfTrue="1">
      <formula>AND(タスク_終了&gt;=K$5,タスク_開始&lt;L$5)</formula>
    </cfRule>
  </conditionalFormatting>
  <conditionalFormatting sqref="F44">
    <cfRule type="dataBar" priority="441">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K44:BN44">
    <cfRule type="expression" dxfId="214" priority="444">
      <formula>AND(TODAY()&gt;=K$5,TODAY()&lt;L$5)</formula>
    </cfRule>
  </conditionalFormatting>
  <conditionalFormatting sqref="K44:BN44">
    <cfRule type="expression" dxfId="213" priority="442">
      <formula>AND(タスク_開始&lt;=K$5,ROUNDDOWN((タスク_終了-タスク_開始+1)*タスク_進捗状況,0)+タスク_開始-1&gt;=K$5)</formula>
    </cfRule>
    <cfRule type="expression" dxfId="212" priority="443" stopIfTrue="1">
      <formula>AND(タスク_終了&gt;=K$5,タスク_開始&lt;L$5)</formula>
    </cfRule>
  </conditionalFormatting>
  <conditionalFormatting sqref="F52">
    <cfRule type="dataBar" priority="354">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K53:BN53">
    <cfRule type="expression" dxfId="211" priority="355">
      <formula>AND(タスク_開始&lt;=K$5,ROUNDDOWN((タスク_終了-タスク_開始+1)*タスク_進捗状況,0)+タスク_開始-1&gt;=K$5)</formula>
    </cfRule>
    <cfRule type="expression" dxfId="210" priority="356" stopIfTrue="1">
      <formula>AND(タスク_終了&gt;=K$5,タスク_開始&lt;L$5)</formula>
    </cfRule>
  </conditionalFormatting>
  <conditionalFormatting sqref="F43">
    <cfRule type="dataBar" priority="445">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K43:BN43">
    <cfRule type="expression" dxfId="209" priority="448">
      <formula>AND(TODAY()&gt;=K$5,TODAY()&lt;L$5)</formula>
    </cfRule>
  </conditionalFormatting>
  <conditionalFormatting sqref="K43:BN43">
    <cfRule type="expression" dxfId="208" priority="446">
      <formula>AND(タスク_開始&lt;=K$5,ROUNDDOWN((タスク_終了-タスク_開始+1)*タスク_進捗状況,0)+タスク_開始-1&gt;=K$5)</formula>
    </cfRule>
    <cfRule type="expression" dxfId="207" priority="447" stopIfTrue="1">
      <formula>AND(タスク_終了&gt;=K$5,タスク_開始&lt;L$5)</formula>
    </cfRule>
  </conditionalFormatting>
  <conditionalFormatting sqref="F45:F47 F50">
    <cfRule type="dataBar" priority="433">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F47">
    <cfRule type="dataBar" priority="440">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K47:BN47">
    <cfRule type="expression" dxfId="206" priority="511">
      <formula>AND(TODAY()&gt;=K$5,TODAY()&lt;L$5)</formula>
    </cfRule>
  </conditionalFormatting>
  <conditionalFormatting sqref="K47:BN47">
    <cfRule type="expression" dxfId="205" priority="438">
      <formula>AND(タスク_開始&lt;=K$5,ROUNDDOWN((タスク_終了-タスク_開始+1)*タスク_進捗状況,0)+タスク_開始-1&gt;=K$5)</formula>
    </cfRule>
    <cfRule type="expression" dxfId="204" priority="439" stopIfTrue="1">
      <formula>AND(タスク_終了&gt;=K$5,タスク_開始&lt;L$5)</formula>
    </cfRule>
  </conditionalFormatting>
  <conditionalFormatting sqref="F20:F21">
    <cfRule type="dataBar" priority="429">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K45:BN47 K50:BN50">
    <cfRule type="expression" dxfId="203" priority="436">
      <formula>AND(TODAY()&gt;=K$5,TODAY()&lt;L$5)</formula>
    </cfRule>
  </conditionalFormatting>
  <conditionalFormatting sqref="K45:BN47 K50:BN50">
    <cfRule type="expression" dxfId="202" priority="434">
      <formula>AND(タスク_開始&lt;=K$5,ROUNDDOWN((タスク_終了-タスク_開始+1)*タスク_進捗状況,0)+タスク_開始-1&gt;=K$5)</formula>
    </cfRule>
    <cfRule type="expression" dxfId="201" priority="435" stopIfTrue="1">
      <formula>AND(タスク_終了&gt;=K$5,タスク_開始&lt;L$5)</formula>
    </cfRule>
  </conditionalFormatting>
  <conditionalFormatting sqref="F48">
    <cfRule type="dataBar" priority="421">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K20:BN21">
    <cfRule type="expression" dxfId="200" priority="432">
      <formula>AND(TODAY()&gt;=K$5,TODAY()&lt;L$5)</formula>
    </cfRule>
  </conditionalFormatting>
  <conditionalFormatting sqref="K20:BN21">
    <cfRule type="expression" dxfId="199" priority="430">
      <formula>AND(タスク_開始&lt;=K$5,ROUNDDOWN((タスク_終了-タスク_開始+1)*タスク_進捗状況,0)+タスク_開始-1&gt;=K$5)</formula>
    </cfRule>
    <cfRule type="expression" dxfId="198" priority="431" stopIfTrue="1">
      <formula>AND(タスク_終了&gt;=K$5,タスク_開始&lt;L$5)</formula>
    </cfRule>
  </conditionalFormatting>
  <conditionalFormatting sqref="F51">
    <cfRule type="dataBar" priority="427">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K51:BN51">
    <cfRule type="expression" dxfId="197" priority="425">
      <formula>AND(タスク_開始&lt;=K$5,ROUNDDOWN((タスク_終了-タスク_開始+1)*タスク_進捗状況,0)+タスク_開始-1&gt;=K$5)</formula>
    </cfRule>
    <cfRule type="expression" dxfId="196" priority="426" stopIfTrue="1">
      <formula>AND(タスク_終了&gt;=K$5,タスク_開始&lt;L$5)</formula>
    </cfRule>
  </conditionalFormatting>
  <conditionalFormatting sqref="F27">
    <cfRule type="dataBar" priority="409">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K48:BN48">
    <cfRule type="expression" dxfId="195" priority="424">
      <formula>AND(TODAY()&gt;=K$5,TODAY()&lt;L$5)</formula>
    </cfRule>
  </conditionalFormatting>
  <conditionalFormatting sqref="K48:BN48">
    <cfRule type="expression" dxfId="194" priority="422">
      <formula>AND(タスク_開始&lt;=K$5,ROUNDDOWN((タスク_終了-タスク_開始+1)*タスク_進捗状況,0)+タスク_開始-1&gt;=K$5)</formula>
    </cfRule>
    <cfRule type="expression" dxfId="193" priority="423" stopIfTrue="1">
      <formula>AND(タスク_終了&gt;=K$5,タスク_開始&lt;L$5)</formula>
    </cfRule>
  </conditionalFormatting>
  <conditionalFormatting sqref="F49">
    <cfRule type="dataBar" priority="419">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K49:BN49">
    <cfRule type="expression" dxfId="192" priority="512">
      <formula>AND(TODAY()&gt;=K$5,TODAY()&lt;L$5)</formula>
    </cfRule>
  </conditionalFormatting>
  <conditionalFormatting sqref="K49:BN49">
    <cfRule type="expression" dxfId="191" priority="417">
      <formula>AND(タスク_開始&lt;=K$5,ROUNDDOWN((タスク_終了-タスク_開始+1)*タスク_進捗状況,0)+タスク_開始-1&gt;=K$5)</formula>
    </cfRule>
    <cfRule type="expression" dxfId="190" priority="418" stopIfTrue="1">
      <formula>AND(タスク_終了&gt;=K$5,タスク_開始&lt;L$5)</formula>
    </cfRule>
  </conditionalFormatting>
  <conditionalFormatting sqref="F26">
    <cfRule type="dataBar" priority="413">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K26:BN26">
    <cfRule type="expression" dxfId="189" priority="416">
      <formula>AND(TODAY()&gt;=K$5,TODAY()&lt;L$5)</formula>
    </cfRule>
  </conditionalFormatting>
  <conditionalFormatting sqref="K26:BN26">
    <cfRule type="expression" dxfId="188" priority="414">
      <formula>AND(タスク_開始&lt;=K$5,ROUNDDOWN((タスク_終了-タスク_開始+1)*タスク_進捗状況,0)+タスク_開始-1&gt;=K$5)</formula>
    </cfRule>
    <cfRule type="expression" dxfId="187" priority="415" stopIfTrue="1">
      <formula>AND(タスク_終了&gt;=K$5,タスク_開始&lt;L$5)</formula>
    </cfRule>
  </conditionalFormatting>
  <conditionalFormatting sqref="F28">
    <cfRule type="dataBar" priority="405">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K27:BN27">
    <cfRule type="expression" dxfId="186" priority="412">
      <formula>AND(TODAY()&gt;=K$5,TODAY()&lt;L$5)</formula>
    </cfRule>
  </conditionalFormatting>
  <conditionalFormatting sqref="K27:BN27">
    <cfRule type="expression" dxfId="185" priority="410">
      <formula>AND(タスク_開始&lt;=K$5,ROUNDDOWN((タスク_終了-タスク_開始+1)*タスク_進捗状況,0)+タスク_開始-1&gt;=K$5)</formula>
    </cfRule>
    <cfRule type="expression" dxfId="184" priority="411" stopIfTrue="1">
      <formula>AND(タスク_終了&gt;=K$5,タスク_開始&lt;L$5)</formula>
    </cfRule>
  </conditionalFormatting>
  <conditionalFormatting sqref="K28:BN28">
    <cfRule type="expression" dxfId="183" priority="408">
      <formula>AND(TODAY()&gt;=K$5,TODAY()&lt;L$5)</formula>
    </cfRule>
  </conditionalFormatting>
  <conditionalFormatting sqref="K28:BN28">
    <cfRule type="expression" dxfId="182" priority="406">
      <formula>AND(タスク_開始&lt;=K$5,ROUNDDOWN((タスク_終了-タスク_開始+1)*タスク_進捗状況,0)+タスク_開始-1&gt;=K$5)</formula>
    </cfRule>
    <cfRule type="expression" dxfId="181" priority="407" stopIfTrue="1">
      <formula>AND(タスク_終了&gt;=K$5,タスク_開始&lt;L$5)</formula>
    </cfRule>
  </conditionalFormatting>
  <conditionalFormatting sqref="K53:BN53">
    <cfRule type="expression" dxfId="180" priority="360">
      <formula>AND(TODAY()&gt;=K$5,TODAY()&lt;L$5)</formula>
    </cfRule>
  </conditionalFormatting>
  <conditionalFormatting sqref="F36">
    <cfRule type="dataBar" priority="395">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K36:BN36">
    <cfRule type="expression" dxfId="179" priority="513">
      <formula>AND(TODAY()&gt;=K$5,TODAY()&lt;L$5)</formula>
    </cfRule>
  </conditionalFormatting>
  <conditionalFormatting sqref="K36:BN36">
    <cfRule type="expression" dxfId="178" priority="393">
      <formula>AND(タスク_開始&lt;=K$5,ROUNDDOWN((タスク_終了-タスク_開始+1)*タスク_進捗状況,0)+タスク_開始-1&gt;=K$5)</formula>
    </cfRule>
    <cfRule type="expression" dxfId="177" priority="394" stopIfTrue="1">
      <formula>AND(タスク_終了&gt;=K$5,タスク_開始&lt;L$5)</formula>
    </cfRule>
  </conditionalFormatting>
  <conditionalFormatting sqref="F73">
    <cfRule type="dataBar" priority="307">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F53">
    <cfRule type="dataBar" priority="353">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F54">
    <cfRule type="dataBar" priority="349">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K54:BN54">
    <cfRule type="expression" dxfId="176" priority="350">
      <formula>AND(タスク_開始&lt;=K$5,ROUNDDOWN((タスク_終了-タスク_開始+1)*タスク_進捗状況,0)+タスク_開始-1&gt;=K$5)</formula>
    </cfRule>
    <cfRule type="expression" dxfId="175" priority="351" stopIfTrue="1">
      <formula>AND(タスク_終了&gt;=K$5,タスク_開始&lt;L$5)</formula>
    </cfRule>
  </conditionalFormatting>
  <conditionalFormatting sqref="K54:BN54">
    <cfRule type="expression" dxfId="174" priority="352">
      <formula>AND(TODAY()&gt;=K$5,TODAY()&lt;L$5)</formula>
    </cfRule>
  </conditionalFormatting>
  <conditionalFormatting sqref="K52:BN52">
    <cfRule type="expression" dxfId="173" priority="359">
      <formula>AND(TODAY()&gt;=K$5,TODAY()&lt;L$5)</formula>
    </cfRule>
  </conditionalFormatting>
  <conditionalFormatting sqref="K52:BN52">
    <cfRule type="expression" dxfId="172" priority="357">
      <formula>AND(タスク_開始&lt;=K$5,ROUNDDOWN((タスク_終了-タスク_開始+1)*タスク_進捗状況,0)+タスク_開始-1&gt;=K$5)</formula>
    </cfRule>
    <cfRule type="expression" dxfId="171" priority="358" stopIfTrue="1">
      <formula>AND(タスク_終了&gt;=K$5,タスク_開始&lt;L$5)</formula>
    </cfRule>
  </conditionalFormatting>
  <conditionalFormatting sqref="F56">
    <cfRule type="dataBar" priority="345">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F55">
    <cfRule type="dataBar" priority="341">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K56:BN56">
    <cfRule type="expression" dxfId="170" priority="348">
      <formula>AND(TODAY()&gt;=K$5,TODAY()&lt;L$5)</formula>
    </cfRule>
  </conditionalFormatting>
  <conditionalFormatting sqref="K56:BN56">
    <cfRule type="expression" dxfId="169" priority="346">
      <formula>AND(タスク_開始&lt;=K$5,ROUNDDOWN((タスク_終了-タスク_開始+1)*タスク_進捗状況,0)+タスク_開始-1&gt;=K$5)</formula>
    </cfRule>
    <cfRule type="expression" dxfId="168" priority="347" stopIfTrue="1">
      <formula>AND(タスク_終了&gt;=K$5,タスク_開始&lt;L$5)</formula>
    </cfRule>
  </conditionalFormatting>
  <conditionalFormatting sqref="F57:F58">
    <cfRule type="dataBar" priority="337">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K55:BN55">
    <cfRule type="expression" dxfId="167" priority="344">
      <formula>AND(TODAY()&gt;=K$5,TODAY()&lt;L$5)</formula>
    </cfRule>
  </conditionalFormatting>
  <conditionalFormatting sqref="K55:BN55">
    <cfRule type="expression" dxfId="166" priority="342">
      <formula>AND(タスク_開始&lt;=K$5,ROUNDDOWN((タスク_終了-タスク_開始+1)*タスク_進捗状況,0)+タスク_開始-1&gt;=K$5)</formula>
    </cfRule>
    <cfRule type="expression" dxfId="165" priority="343" stopIfTrue="1">
      <formula>AND(タスク_終了&gt;=K$5,タスク_開始&lt;L$5)</formula>
    </cfRule>
  </conditionalFormatting>
  <conditionalFormatting sqref="F60">
    <cfRule type="dataBar" priority="333">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K57:BN58">
    <cfRule type="expression" dxfId="164" priority="340">
      <formula>AND(TODAY()&gt;=K$5,TODAY()&lt;L$5)</formula>
    </cfRule>
  </conditionalFormatting>
  <conditionalFormatting sqref="K57:BN58">
    <cfRule type="expression" dxfId="163" priority="338">
      <formula>AND(タスク_開始&lt;=K$5,ROUNDDOWN((タスク_終了-タスク_開始+1)*タスク_進捗状況,0)+タスク_開始-1&gt;=K$5)</formula>
    </cfRule>
    <cfRule type="expression" dxfId="162" priority="339" stopIfTrue="1">
      <formula>AND(タスク_終了&gt;=K$5,タスク_開始&lt;L$5)</formula>
    </cfRule>
  </conditionalFormatting>
  <conditionalFormatting sqref="F58">
    <cfRule type="dataBar" priority="329">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K60:BN60">
    <cfRule type="expression" dxfId="161" priority="336">
      <formula>AND(TODAY()&gt;=K$5,TODAY()&lt;L$5)</formula>
    </cfRule>
  </conditionalFormatting>
  <conditionalFormatting sqref="K60:BN60">
    <cfRule type="expression" dxfId="160" priority="334">
      <formula>AND(タスク_開始&lt;=K$5,ROUNDDOWN((タスク_終了-タスク_開始+1)*タスク_進捗状況,0)+タスク_開始-1&gt;=K$5)</formula>
    </cfRule>
    <cfRule type="expression" dxfId="159" priority="335" stopIfTrue="1">
      <formula>AND(タスク_終了&gt;=K$5,タスク_開始&lt;L$5)</formula>
    </cfRule>
  </conditionalFormatting>
  <conditionalFormatting sqref="K58:BN58">
    <cfRule type="expression" dxfId="158" priority="330">
      <formula>AND(タスク_開始&lt;=K$5,ROUNDDOWN((タスク_終了-タスク_開始+1)*タスク_進捗状況,0)+タスク_開始-1&gt;=K$5)</formula>
    </cfRule>
    <cfRule type="expression" dxfId="157" priority="331" stopIfTrue="1">
      <formula>AND(タスク_終了&gt;=K$5,タスク_開始&lt;L$5)</formula>
    </cfRule>
  </conditionalFormatting>
  <conditionalFormatting sqref="F59:F60">
    <cfRule type="dataBar" priority="325">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K58:BN58">
    <cfRule type="expression" dxfId="156" priority="332">
      <formula>AND(TODAY()&gt;=K$5,TODAY()&lt;L$5)</formula>
    </cfRule>
  </conditionalFormatting>
  <conditionalFormatting sqref="F61:F62">
    <cfRule type="dataBar" priority="317">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K59:BN60">
    <cfRule type="expression" dxfId="155" priority="328">
      <formula>AND(TODAY()&gt;=K$5,TODAY()&lt;L$5)</formula>
    </cfRule>
  </conditionalFormatting>
  <conditionalFormatting sqref="K59:BN60">
    <cfRule type="expression" dxfId="154" priority="326">
      <formula>AND(タスク_開始&lt;=K$5,ROUNDDOWN((タスク_終了-タスク_開始+1)*タスク_進捗状況,0)+タスク_開始-1&gt;=K$5)</formula>
    </cfRule>
    <cfRule type="expression" dxfId="153" priority="327" stopIfTrue="1">
      <formula>AND(タスク_終了&gt;=K$5,タスク_開始&lt;L$5)</formula>
    </cfRule>
  </conditionalFormatting>
  <conditionalFormatting sqref="F62">
    <cfRule type="dataBar" priority="321">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K62:BN62">
    <cfRule type="expression" dxfId="152" priority="324">
      <formula>AND(TODAY()&gt;=K$5,TODAY()&lt;L$5)</formula>
    </cfRule>
  </conditionalFormatting>
  <conditionalFormatting sqref="K62:BN62">
    <cfRule type="expression" dxfId="151" priority="322">
      <formula>AND(タスク_開始&lt;=K$5,ROUNDDOWN((タスク_終了-タスク_開始+1)*タスク_進捗状況,0)+タスク_開始-1&gt;=K$5)</formula>
    </cfRule>
    <cfRule type="expression" dxfId="150" priority="323" stopIfTrue="1">
      <formula>AND(タスク_終了&gt;=K$5,タスク_開始&lt;L$5)</formula>
    </cfRule>
  </conditionalFormatting>
  <conditionalFormatting sqref="F63:F64">
    <cfRule type="dataBar" priority="309">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K61:BN62">
    <cfRule type="expression" dxfId="149" priority="320">
      <formula>AND(TODAY()&gt;=K$5,TODAY()&lt;L$5)</formula>
    </cfRule>
  </conditionalFormatting>
  <conditionalFormatting sqref="K61:BN62">
    <cfRule type="expression" dxfId="148" priority="318">
      <formula>AND(タスク_開始&lt;=K$5,ROUNDDOWN((タスク_終了-タスク_開始+1)*タスク_進捗状況,0)+タスク_開始-1&gt;=K$5)</formula>
    </cfRule>
    <cfRule type="expression" dxfId="147" priority="319" stopIfTrue="1">
      <formula>AND(タスク_終了&gt;=K$5,タスク_開始&lt;L$5)</formula>
    </cfRule>
  </conditionalFormatting>
  <conditionalFormatting sqref="F64">
    <cfRule type="dataBar" priority="313">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K64:BN64">
    <cfRule type="expression" dxfId="146" priority="316">
      <formula>AND(TODAY()&gt;=K$5,TODAY()&lt;L$5)</formula>
    </cfRule>
  </conditionalFormatting>
  <conditionalFormatting sqref="K64:BN64">
    <cfRule type="expression" dxfId="145" priority="314">
      <formula>AND(タスク_開始&lt;=K$5,ROUNDDOWN((タスク_終了-タスク_開始+1)*タスク_進捗状況,0)+タスク_開始-1&gt;=K$5)</formula>
    </cfRule>
    <cfRule type="expression" dxfId="144" priority="315" stopIfTrue="1">
      <formula>AND(タスク_終了&gt;=K$5,タスク_開始&lt;L$5)</formula>
    </cfRule>
  </conditionalFormatting>
  <conditionalFormatting sqref="F72">
    <cfRule type="dataBar" priority="297">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K63:BN64">
    <cfRule type="expression" dxfId="143" priority="312">
      <formula>AND(TODAY()&gt;=K$5,TODAY()&lt;L$5)</formula>
    </cfRule>
  </conditionalFormatting>
  <conditionalFormatting sqref="K63:BN64">
    <cfRule type="expression" dxfId="142" priority="310">
      <formula>AND(タスク_開始&lt;=K$5,ROUNDDOWN((タスク_終了-タスク_開始+1)*タスク_進捗状況,0)+タスク_開始-1&gt;=K$5)</formula>
    </cfRule>
    <cfRule type="expression" dxfId="141" priority="311" stopIfTrue="1">
      <formula>AND(タスク_終了&gt;=K$5,タスク_開始&lt;L$5)</formula>
    </cfRule>
  </conditionalFormatting>
  <conditionalFormatting sqref="F71 F73">
    <cfRule type="dataBar" priority="308">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K73:BN73">
    <cfRule type="expression" dxfId="140" priority="515">
      <formula>AND(TODAY()&gt;=K$5,TODAY()&lt;L$5)</formula>
    </cfRule>
  </conditionalFormatting>
  <conditionalFormatting sqref="K73:BN73">
    <cfRule type="expression" dxfId="139" priority="306">
      <formula>AND(タスク_開始&lt;=K$5,ROUNDDOWN((タスク_終了-タスク_開始+1)*タスク_進捗状況,0)+タスク_開始-1&gt;=K$5)</formula>
    </cfRule>
    <cfRule type="expression" dxfId="138" priority="516" stopIfTrue="1">
      <formula>AND(タスク_終了&gt;=K$5,タスク_開始&lt;L$5)</formula>
    </cfRule>
  </conditionalFormatting>
  <conditionalFormatting sqref="K71:BN71 K73:BN73">
    <cfRule type="expression" dxfId="137" priority="304">
      <formula>AND(TODAY()&gt;=K$5,TODAY()&lt;L$5)</formula>
    </cfRule>
  </conditionalFormatting>
  <conditionalFormatting sqref="K71:BN71 K73:BN73">
    <cfRule type="expression" dxfId="136" priority="302">
      <formula>AND(タスク_開始&lt;=K$5,ROUNDDOWN((タスク_終了-タスク_開始+1)*タスク_進捗状況,0)+タスク_開始-1&gt;=K$5)</formula>
    </cfRule>
    <cfRule type="expression" dxfId="135" priority="303" stopIfTrue="1">
      <formula>AND(タスク_終了&gt;=K$5,タスク_開始&lt;L$5)</formula>
    </cfRule>
  </conditionalFormatting>
  <conditionalFormatting sqref="K72:BN72">
    <cfRule type="expression" dxfId="134" priority="300">
      <formula>AND(TODAY()&gt;=K$5,TODAY()&lt;L$5)</formula>
    </cfRule>
  </conditionalFormatting>
  <conditionalFormatting sqref="K72:BN72">
    <cfRule type="expression" dxfId="133" priority="298">
      <formula>AND(タスク_開始&lt;=K$5,ROUNDDOWN((タスク_終了-タスク_開始+1)*タスク_進捗状況,0)+タスク_開始-1&gt;=K$5)</formula>
    </cfRule>
    <cfRule type="expression" dxfId="132" priority="299" stopIfTrue="1">
      <formula>AND(タスク_終了&gt;=K$5,タスク_開始&lt;L$5)</formula>
    </cfRule>
  </conditionalFormatting>
  <conditionalFormatting sqref="F74">
    <cfRule type="dataBar" priority="260">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F74">
    <cfRule type="dataBar" priority="259">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K74:BN74">
    <cfRule type="expression" dxfId="131" priority="258">
      <formula>AND(タスク_開始&lt;=K$5,ROUNDDOWN((タスク_終了-タスク_開始+1)*タスク_進捗状況,0)+タスク_開始-1&gt;=K$5)</formula>
    </cfRule>
  </conditionalFormatting>
  <conditionalFormatting sqref="K74:BN74">
    <cfRule type="expression" dxfId="130" priority="257">
      <formula>AND(TODAY()&gt;=K$5,TODAY()&lt;L$5)</formula>
    </cfRule>
  </conditionalFormatting>
  <conditionalFormatting sqref="K74:BN74">
    <cfRule type="expression" dxfId="129" priority="255">
      <formula>AND(タスク_開始&lt;=K$5,ROUNDDOWN((タスク_終了-タスク_開始+1)*タスク_進捗状況,0)+タスク_開始-1&gt;=K$5)</formula>
    </cfRule>
    <cfRule type="expression" dxfId="128" priority="256" stopIfTrue="1">
      <formula>AND(タスク_終了&gt;=K$5,タスク_開始&lt;L$5)</formula>
    </cfRule>
  </conditionalFormatting>
  <conditionalFormatting sqref="F76">
    <cfRule type="dataBar" priority="247">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F75">
    <cfRule type="dataBar" priority="239">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F76">
    <cfRule type="dataBar" priority="248">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K76:BN76">
    <cfRule type="expression" dxfId="127" priority="249">
      <formula>AND(TODAY()&gt;=K$5,TODAY()&lt;L$5)</formula>
    </cfRule>
  </conditionalFormatting>
  <conditionalFormatting sqref="K76:BN76">
    <cfRule type="expression" dxfId="126" priority="246">
      <formula>AND(タスク_開始&lt;=K$5,ROUNDDOWN((タスク_終了-タスク_開始+1)*タスク_進捗状況,0)+タスク_開始-1&gt;=K$5)</formula>
    </cfRule>
    <cfRule type="expression" dxfId="125" priority="250" stopIfTrue="1">
      <formula>AND(タスク_終了&gt;=K$5,タスク_開始&lt;L$5)</formula>
    </cfRule>
  </conditionalFormatting>
  <conditionalFormatting sqref="K76:BN76">
    <cfRule type="expression" dxfId="124" priority="245">
      <formula>AND(TODAY()&gt;=K$5,TODAY()&lt;L$5)</formula>
    </cfRule>
  </conditionalFormatting>
  <conditionalFormatting sqref="K76:BN76">
    <cfRule type="expression" dxfId="123" priority="243">
      <formula>AND(タスク_開始&lt;=K$5,ROUNDDOWN((タスク_終了-タスク_開始+1)*タスク_進捗状況,0)+タスク_開始-1&gt;=K$5)</formula>
    </cfRule>
    <cfRule type="expression" dxfId="122" priority="244" stopIfTrue="1">
      <formula>AND(タスク_終了&gt;=K$5,タスク_開始&lt;L$5)</formula>
    </cfRule>
  </conditionalFormatting>
  <conditionalFormatting sqref="K75:BN75">
    <cfRule type="expression" dxfId="121" priority="242">
      <formula>AND(TODAY()&gt;=K$5,TODAY()&lt;L$5)</formula>
    </cfRule>
  </conditionalFormatting>
  <conditionalFormatting sqref="K75:BN75">
    <cfRule type="expression" dxfId="120" priority="240">
      <formula>AND(タスク_開始&lt;=K$5,ROUNDDOWN((タスク_終了-タスク_開始+1)*タスク_進捗状況,0)+タスク_開始-1&gt;=K$5)</formula>
    </cfRule>
    <cfRule type="expression" dxfId="119" priority="241" stopIfTrue="1">
      <formula>AND(タスク_終了&gt;=K$5,タスク_開始&lt;L$5)</formula>
    </cfRule>
  </conditionalFormatting>
  <conditionalFormatting sqref="F41">
    <cfRule type="dataBar" priority="229">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K41:BN41">
    <cfRule type="expression" dxfId="118" priority="232">
      <formula>AND(TODAY()&gt;=K$5,TODAY()&lt;L$5)</formula>
    </cfRule>
  </conditionalFormatting>
  <conditionalFormatting sqref="K41:BN41">
    <cfRule type="expression" dxfId="117" priority="230">
      <formula>AND(タスク_開始&lt;=K$5,ROUNDDOWN((タスク_終了-タスク_開始+1)*タスク_進捗状況,0)+タスク_開始-1&gt;=K$5)</formula>
    </cfRule>
    <cfRule type="expression" dxfId="116" priority="231" stopIfTrue="1">
      <formula>AND(タスク_終了&gt;=K$5,タスク_開始&lt;L$5)</formula>
    </cfRule>
  </conditionalFormatting>
  <conditionalFormatting sqref="F41">
    <cfRule type="dataBar" priority="225">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K41:BN41">
    <cfRule type="expression" dxfId="115" priority="228">
      <formula>AND(TODAY()&gt;=K$5,TODAY()&lt;L$5)</formula>
    </cfRule>
  </conditionalFormatting>
  <conditionalFormatting sqref="K41:BN41">
    <cfRule type="expression" dxfId="114" priority="226">
      <formula>AND(タスク_開始&lt;=K$5,ROUNDDOWN((タスク_終了-タスク_開始+1)*タスク_進捗状況,0)+タスク_開始-1&gt;=K$5)</formula>
    </cfRule>
    <cfRule type="expression" dxfId="113" priority="227" stopIfTrue="1">
      <formula>AND(タスク_終了&gt;=K$5,タスク_開始&lt;L$5)</formula>
    </cfRule>
  </conditionalFormatting>
  <conditionalFormatting sqref="F41">
    <cfRule type="dataBar" priority="221">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K41:BN41">
    <cfRule type="expression" dxfId="112" priority="224">
      <formula>AND(TODAY()&gt;=K$5,TODAY()&lt;L$5)</formula>
    </cfRule>
  </conditionalFormatting>
  <conditionalFormatting sqref="K41:BN41">
    <cfRule type="expression" dxfId="111" priority="222">
      <formula>AND(タスク_開始&lt;=K$5,ROUNDDOWN((タスク_終了-タスク_開始+1)*タスク_進捗状況,0)+タスク_開始-1&gt;=K$5)</formula>
    </cfRule>
    <cfRule type="expression" dxfId="110" priority="223" stopIfTrue="1">
      <formula>AND(タスク_終了&gt;=K$5,タスク_開始&lt;L$5)</formula>
    </cfRule>
  </conditionalFormatting>
  <conditionalFormatting sqref="F32:F33">
    <cfRule type="dataBar" priority="207">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K32:BN33">
    <cfRule type="expression" dxfId="109" priority="208">
      <formula>AND(TODAY()&gt;=K$5,TODAY()&lt;L$5)</formula>
    </cfRule>
  </conditionalFormatting>
  <conditionalFormatting sqref="K32:BN33">
    <cfRule type="expression" dxfId="108" priority="205">
      <formula>AND(タスク_開始&lt;=K$5,ROUNDDOWN((タスク_終了-タスク_開始+1)*タスク_進捗状況,0)+タスク_開始-1&gt;=K$5)</formula>
    </cfRule>
    <cfRule type="expression" dxfId="107" priority="206" stopIfTrue="1">
      <formula>AND(タスク_終了&gt;=K$5,タスク_開始&lt;L$5)</formula>
    </cfRule>
  </conditionalFormatting>
  <conditionalFormatting sqref="F22">
    <cfRule type="dataBar" priority="173">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K22:BN22">
    <cfRule type="expression" dxfId="106" priority="176">
      <formula>AND(TODAY()&gt;=K$5,TODAY()&lt;L$5)</formula>
    </cfRule>
  </conditionalFormatting>
  <conditionalFormatting sqref="K22:BN22">
    <cfRule type="expression" dxfId="105" priority="174">
      <formula>AND(タスク_開始&lt;=K$5,ROUNDDOWN((タスク_終了-タスク_開始+1)*タスク_進捗状況,0)+タスク_開始-1&gt;=K$5)</formula>
    </cfRule>
    <cfRule type="expression" dxfId="104" priority="175" stopIfTrue="1">
      <formula>AND(タスク_終了&gt;=K$5,タスク_開始&lt;L$5)</formula>
    </cfRule>
  </conditionalFormatting>
  <conditionalFormatting sqref="K42:BN42">
    <cfRule type="expression" dxfId="103" priority="137">
      <formula>AND(TODAY()&gt;=K$5,TODAY()&lt;L$5)</formula>
    </cfRule>
  </conditionalFormatting>
  <conditionalFormatting sqref="F40">
    <cfRule type="dataBar" priority="142">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K65:BN65">
    <cfRule type="expression" dxfId="102" priority="129">
      <formula>AND(TODAY()&gt;=K$5,TODAY()&lt;L$5)</formula>
    </cfRule>
  </conditionalFormatting>
  <conditionalFormatting sqref="K40:BN40">
    <cfRule type="expression" dxfId="101" priority="143">
      <formula>AND(タスク_開始&lt;=K$5,ROUNDDOWN((タスク_終了-タスク_開始+1)*タスク_進捗状況,0)+タスク_開始-1&gt;=K$5)</formula>
    </cfRule>
    <cfRule type="expression" dxfId="100" priority="144" stopIfTrue="1">
      <formula>AND(タスク_終了&gt;=K$5,タスク_開始&lt;L$5)</formula>
    </cfRule>
  </conditionalFormatting>
  <conditionalFormatting sqref="F29">
    <cfRule type="dataBar" priority="163">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K29:BN29">
    <cfRule type="expression" dxfId="99" priority="164">
      <formula>AND(TODAY()&gt;=K$5,TODAY()&lt;L$5)</formula>
    </cfRule>
  </conditionalFormatting>
  <conditionalFormatting sqref="K29:BN29">
    <cfRule type="expression" dxfId="98" priority="161">
      <formula>AND(タスク_開始&lt;=K$5,ROUNDDOWN((タスク_終了-タスク_開始+1)*タスク_進捗状況,0)+タスク_開始-1&gt;=K$5)</formula>
    </cfRule>
    <cfRule type="expression" dxfId="97" priority="162" stopIfTrue="1">
      <formula>AND(タスク_終了&gt;=K$5,タスク_開始&lt;L$5)</formula>
    </cfRule>
  </conditionalFormatting>
  <conditionalFormatting sqref="F40">
    <cfRule type="dataBar" priority="149">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K40:BN40">
    <cfRule type="expression" dxfId="96" priority="152">
      <formula>AND(TODAY()&gt;=K$5,TODAY()&lt;L$5)</formula>
    </cfRule>
  </conditionalFormatting>
  <conditionalFormatting sqref="K40:BN40">
    <cfRule type="expression" dxfId="95" priority="150">
      <formula>AND(タスク_開始&lt;=K$5,ROUNDDOWN((タスク_終了-タスク_開始+1)*タスク_進捗状況,0)+タスク_開始-1&gt;=K$5)</formula>
    </cfRule>
    <cfRule type="expression" dxfId="94" priority="151" stopIfTrue="1">
      <formula>AND(タスク_終了&gt;=K$5,タスク_開始&lt;L$5)</formula>
    </cfRule>
  </conditionalFormatting>
  <conditionalFormatting sqref="F40">
    <cfRule type="dataBar" priority="145">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K40:BN40">
    <cfRule type="expression" dxfId="93" priority="148">
      <formula>AND(TODAY()&gt;=K$5,TODAY()&lt;L$5)</formula>
    </cfRule>
  </conditionalFormatting>
  <conditionalFormatting sqref="K40:BN40">
    <cfRule type="expression" dxfId="92" priority="146">
      <formula>AND(タスク_開始&lt;=K$5,ROUNDDOWN((タスク_終了-タスク_開始+1)*タスク_進捗状況,0)+タスク_開始-1&gt;=K$5)</formula>
    </cfRule>
    <cfRule type="expression" dxfId="91" priority="147" stopIfTrue="1">
      <formula>AND(タスク_終了&gt;=K$5,タスク_開始&lt;L$5)</formula>
    </cfRule>
  </conditionalFormatting>
  <conditionalFormatting sqref="F42">
    <cfRule type="dataBar" priority="134">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K42:BN42">
    <cfRule type="expression" dxfId="90" priority="135">
      <formula>AND(タスク_開始&lt;=K$5,ROUNDDOWN((タスク_終了-タスク_開始+1)*タスク_進捗状況,0)+タスク_開始-1&gt;=K$5)</formula>
    </cfRule>
    <cfRule type="expression" dxfId="89" priority="136" stopIfTrue="1">
      <formula>AND(タスク_終了&gt;=K$5,タスク_開始&lt;L$5)</formula>
    </cfRule>
  </conditionalFormatting>
  <conditionalFormatting sqref="F42">
    <cfRule type="dataBar" priority="138">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K42:BN42">
    <cfRule type="expression" dxfId="88" priority="141">
      <formula>AND(TODAY()&gt;=K$5,TODAY()&lt;L$5)</formula>
    </cfRule>
  </conditionalFormatting>
  <conditionalFormatting sqref="K42:BN42">
    <cfRule type="expression" dxfId="87" priority="139">
      <formula>AND(タスク_開始&lt;=K$5,ROUNDDOWN((タスク_終了-タスク_開始+1)*タスク_進捗状況,0)+タスク_開始-1&gt;=K$5)</formula>
    </cfRule>
    <cfRule type="expression" dxfId="86" priority="140" stopIfTrue="1">
      <formula>AND(タスク_終了&gt;=K$5,タスク_開始&lt;L$5)</formula>
    </cfRule>
  </conditionalFormatting>
  <conditionalFormatting sqref="F65">
    <cfRule type="dataBar" priority="126">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K68:BN68">
    <cfRule type="expression" dxfId="85" priority="121">
      <formula>AND(TODAY()&gt;=K$5,TODAY()&lt;L$5)</formula>
    </cfRule>
  </conditionalFormatting>
  <conditionalFormatting sqref="K65:BN65">
    <cfRule type="expression" dxfId="84" priority="127">
      <formula>AND(タスク_開始&lt;=K$5,ROUNDDOWN((タスク_終了-タスク_開始+1)*タスク_進捗状況,0)+タスク_開始-1&gt;=K$5)</formula>
    </cfRule>
    <cfRule type="expression" dxfId="83" priority="128" stopIfTrue="1">
      <formula>AND(タスク_終了&gt;=K$5,タスク_開始&lt;L$5)</formula>
    </cfRule>
  </conditionalFormatting>
  <conditionalFormatting sqref="F42">
    <cfRule type="dataBar" priority="130">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K42:BN42">
    <cfRule type="expression" dxfId="82" priority="133">
      <formula>AND(TODAY()&gt;=K$5,TODAY()&lt;L$5)</formula>
    </cfRule>
  </conditionalFormatting>
  <conditionalFormatting sqref="K42:BN42">
    <cfRule type="expression" dxfId="81" priority="131">
      <formula>AND(タスク_開始&lt;=K$5,ROUNDDOWN((タスク_終了-タスク_開始+1)*タスク_進捗状況,0)+タスク_開始-1&gt;=K$5)</formula>
    </cfRule>
    <cfRule type="expression" dxfId="80" priority="132" stopIfTrue="1">
      <formula>AND(タスク_終了&gt;=K$5,タスク_開始&lt;L$5)</formula>
    </cfRule>
  </conditionalFormatting>
  <conditionalFormatting sqref="F65">
    <cfRule type="dataBar" priority="122">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F68">
    <cfRule type="dataBar" priority="118">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K69:BN69">
    <cfRule type="expression" dxfId="79" priority="113">
      <formula>AND(TODAY()&gt;=K$5,TODAY()&lt;L$5)</formula>
    </cfRule>
  </conditionalFormatting>
  <conditionalFormatting sqref="K68:BN68">
    <cfRule type="expression" dxfId="78" priority="119">
      <formula>AND(タスク_開始&lt;=K$5,ROUNDDOWN((タスク_終了-タスク_開始+1)*タスク_進捗状況,0)+タスク_開始-1&gt;=K$5)</formula>
    </cfRule>
    <cfRule type="expression" dxfId="77" priority="120" stopIfTrue="1">
      <formula>AND(タスク_終了&gt;=K$5,タスク_開始&lt;L$5)</formula>
    </cfRule>
  </conditionalFormatting>
  <conditionalFormatting sqref="K65:BN65">
    <cfRule type="expression" dxfId="76" priority="125">
      <formula>AND(TODAY()&gt;=K$5,TODAY()&lt;L$5)</formula>
    </cfRule>
  </conditionalFormatting>
  <conditionalFormatting sqref="K65:BN65">
    <cfRule type="expression" dxfId="75" priority="123">
      <formula>AND(タスク_開始&lt;=K$5,ROUNDDOWN((タスク_終了-タスク_開始+1)*タスク_進捗状況,0)+タスク_開始-1&gt;=K$5)</formula>
    </cfRule>
    <cfRule type="expression" dxfId="74" priority="124" stopIfTrue="1">
      <formula>AND(タスク_終了&gt;=K$5,タスク_開始&lt;L$5)</formula>
    </cfRule>
  </conditionalFormatting>
  <conditionalFormatting sqref="F68">
    <cfRule type="dataBar" priority="114">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F69">
    <cfRule type="dataBar" priority="110">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K66:BN66">
    <cfRule type="expression" dxfId="73" priority="105">
      <formula>AND(TODAY()&gt;=K$5,TODAY()&lt;L$5)</formula>
    </cfRule>
  </conditionalFormatting>
  <conditionalFormatting sqref="K69:BN69">
    <cfRule type="expression" dxfId="72" priority="111">
      <formula>AND(タスク_開始&lt;=K$5,ROUNDDOWN((タスク_終了-タスク_開始+1)*タスク_進捗状況,0)+タスク_開始-1&gt;=K$5)</formula>
    </cfRule>
    <cfRule type="expression" dxfId="71" priority="112" stopIfTrue="1">
      <formula>AND(タスク_終了&gt;=K$5,タスク_開始&lt;L$5)</formula>
    </cfRule>
  </conditionalFormatting>
  <conditionalFormatting sqref="K68:BN68">
    <cfRule type="expression" dxfId="70" priority="117">
      <formula>AND(TODAY()&gt;=K$5,TODAY()&lt;L$5)</formula>
    </cfRule>
  </conditionalFormatting>
  <conditionalFormatting sqref="K68:BN68">
    <cfRule type="expression" dxfId="69" priority="115">
      <formula>AND(タスク_開始&lt;=K$5,ROUNDDOWN((タスク_終了-タスク_開始+1)*タスク_進捗状況,0)+タスク_開始-1&gt;=K$5)</formula>
    </cfRule>
    <cfRule type="expression" dxfId="68" priority="116" stopIfTrue="1">
      <formula>AND(タスク_終了&gt;=K$5,タスク_開始&lt;L$5)</formula>
    </cfRule>
  </conditionalFormatting>
  <conditionalFormatting sqref="F69">
    <cfRule type="dataBar" priority="106">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F66">
    <cfRule type="dataBar" priority="102">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K67:BN67">
    <cfRule type="expression" dxfId="67" priority="97">
      <formula>AND(TODAY()&gt;=K$5,TODAY()&lt;L$5)</formula>
    </cfRule>
  </conditionalFormatting>
  <conditionalFormatting sqref="K66:BN66">
    <cfRule type="expression" dxfId="66" priority="103">
      <formula>AND(タスク_開始&lt;=K$5,ROUNDDOWN((タスク_終了-タスク_開始+1)*タスク_進捗状況,0)+タスク_開始-1&gt;=K$5)</formula>
    </cfRule>
    <cfRule type="expression" dxfId="65" priority="104" stopIfTrue="1">
      <formula>AND(タスク_終了&gt;=K$5,タスク_開始&lt;L$5)</formula>
    </cfRule>
  </conditionalFormatting>
  <conditionalFormatting sqref="K69:BN69">
    <cfRule type="expression" dxfId="64" priority="109">
      <formula>AND(TODAY()&gt;=K$5,TODAY()&lt;L$5)</formula>
    </cfRule>
  </conditionalFormatting>
  <conditionalFormatting sqref="K69:BN69">
    <cfRule type="expression" dxfId="63" priority="107">
      <formula>AND(タスク_開始&lt;=K$5,ROUNDDOWN((タスク_終了-タスク_開始+1)*タスク_進捗状況,0)+タスク_開始-1&gt;=K$5)</formula>
    </cfRule>
    <cfRule type="expression" dxfId="62" priority="108" stopIfTrue="1">
      <formula>AND(タスク_終了&gt;=K$5,タスク_開始&lt;L$5)</formula>
    </cfRule>
  </conditionalFormatting>
  <conditionalFormatting sqref="K67:BN67">
    <cfRule type="expression" dxfId="61" priority="93">
      <formula>AND(TODAY()&gt;=K$5,TODAY()&lt;L$5)</formula>
    </cfRule>
  </conditionalFormatting>
  <conditionalFormatting sqref="F67">
    <cfRule type="dataBar" priority="94">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K67:BN67">
    <cfRule type="expression" dxfId="60" priority="95">
      <formula>AND(タスク_開始&lt;=K$5,ROUNDDOWN((タスク_終了-タスク_開始+1)*タスク_進捗状況,0)+タスク_開始-1&gt;=K$5)</formula>
    </cfRule>
    <cfRule type="expression" dxfId="59" priority="96" stopIfTrue="1">
      <formula>AND(タスク_終了&gt;=K$5,タスク_開始&lt;L$5)</formula>
    </cfRule>
  </conditionalFormatting>
  <conditionalFormatting sqref="F66">
    <cfRule type="dataBar" priority="98">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K66:BN66">
    <cfRule type="expression" dxfId="58" priority="101">
      <formula>AND(TODAY()&gt;=K$5,TODAY()&lt;L$5)</formula>
    </cfRule>
  </conditionalFormatting>
  <conditionalFormatting sqref="K66:BN66">
    <cfRule type="expression" dxfId="57" priority="99">
      <formula>AND(タスク_開始&lt;=K$5,ROUNDDOWN((タスク_終了-タスク_開始+1)*タスク_進捗状況,0)+タスク_開始-1&gt;=K$5)</formula>
    </cfRule>
    <cfRule type="expression" dxfId="56" priority="100" stopIfTrue="1">
      <formula>AND(タスク_終了&gt;=K$5,タスク_開始&lt;L$5)</formula>
    </cfRule>
  </conditionalFormatting>
  <conditionalFormatting sqref="K70:BN70">
    <cfRule type="expression" dxfId="55" priority="89">
      <formula>AND(TODAY()&gt;=K$5,TODAY()&lt;L$5)</formula>
    </cfRule>
  </conditionalFormatting>
  <conditionalFormatting sqref="F67">
    <cfRule type="dataBar" priority="90">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K67:BN67">
    <cfRule type="expression" dxfId="54" priority="91">
      <formula>AND(タスク_開始&lt;=K$5,ROUNDDOWN((タスク_終了-タスク_開始+1)*タスク_進捗状況,0)+タスク_開始-1&gt;=K$5)</formula>
    </cfRule>
    <cfRule type="expression" dxfId="53" priority="92" stopIfTrue="1">
      <formula>AND(タスク_終了&gt;=K$5,タスク_開始&lt;L$5)</formula>
    </cfRule>
  </conditionalFormatting>
  <conditionalFormatting sqref="F70">
    <cfRule type="dataBar" priority="86">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K70:BN70">
    <cfRule type="expression" dxfId="52" priority="87">
      <formula>AND(タスク_開始&lt;=K$5,ROUNDDOWN((タスク_終了-タスク_開始+1)*タスク_進捗状況,0)+タスク_開始-1&gt;=K$5)</formula>
    </cfRule>
    <cfRule type="expression" dxfId="51" priority="88" stopIfTrue="1">
      <formula>AND(タスク_終了&gt;=K$5,タスク_開始&lt;L$5)</formula>
    </cfRule>
  </conditionalFormatting>
  <conditionalFormatting sqref="F70">
    <cfRule type="dataBar" priority="82">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K70:BN70">
    <cfRule type="expression" dxfId="50" priority="85">
      <formula>AND(TODAY()&gt;=K$5,TODAY()&lt;L$5)</formula>
    </cfRule>
  </conditionalFormatting>
  <conditionalFormatting sqref="K70:BN70">
    <cfRule type="expression" dxfId="49" priority="83">
      <formula>AND(タスク_開始&lt;=K$5,ROUNDDOWN((タスク_終了-タスク_開始+1)*タスク_進捗状況,0)+タスク_開始-1&gt;=K$5)</formula>
    </cfRule>
    <cfRule type="expression" dxfId="48" priority="84" stopIfTrue="1">
      <formula>AND(タスク_終了&gt;=K$5,タスク_開始&lt;L$5)</formula>
    </cfRule>
  </conditionalFormatting>
  <conditionalFormatting sqref="F80:F81">
    <cfRule type="dataBar" priority="78">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K80:BN81">
    <cfRule type="expression" dxfId="47" priority="81">
      <formula>AND(TODAY()&gt;=K$5,TODAY()&lt;L$5)</formula>
    </cfRule>
  </conditionalFormatting>
  <conditionalFormatting sqref="K80:BN81">
    <cfRule type="expression" dxfId="46" priority="79">
      <formula>AND(タスク_開始&lt;=K$5,ROUNDDOWN((タスク_終了-タスク_開始+1)*タスク_進捗状況,0)+タスク_開始-1&gt;=K$5)</formula>
    </cfRule>
    <cfRule type="expression" dxfId="45" priority="80" stopIfTrue="1">
      <formula>AND(タスク_終了&gt;=K$5,タスク_開始&lt;L$5)</formula>
    </cfRule>
  </conditionalFormatting>
  <conditionalFormatting sqref="F85:F86">
    <cfRule type="dataBar" priority="74">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K85:BN86">
    <cfRule type="expression" dxfId="44" priority="77">
      <formula>AND(TODAY()&gt;=K$5,TODAY()&lt;L$5)</formula>
    </cfRule>
  </conditionalFormatting>
  <conditionalFormatting sqref="K85:BN86">
    <cfRule type="expression" dxfId="43" priority="75">
      <formula>AND(タスク_開始&lt;=K$5,ROUNDDOWN((タスク_終了-タスク_開始+1)*タスク_進捗状況,0)+タスク_開始-1&gt;=K$5)</formula>
    </cfRule>
    <cfRule type="expression" dxfId="42" priority="76" stopIfTrue="1">
      <formula>AND(タスク_終了&gt;=K$5,タスク_開始&lt;L$5)</formula>
    </cfRule>
  </conditionalFormatting>
  <conditionalFormatting sqref="F87">
    <cfRule type="dataBar" priority="70">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K87:BN87">
    <cfRule type="expression" dxfId="41" priority="73">
      <formula>AND(TODAY()&gt;=K$5,TODAY()&lt;L$5)</formula>
    </cfRule>
  </conditionalFormatting>
  <conditionalFormatting sqref="K87:BN87">
    <cfRule type="expression" dxfId="40" priority="71">
      <formula>AND(タスク_開始&lt;=K$5,ROUNDDOWN((タスク_終了-タスク_開始+1)*タスク_進捗状況,0)+タスク_開始-1&gt;=K$5)</formula>
    </cfRule>
    <cfRule type="expression" dxfId="39" priority="72" stopIfTrue="1">
      <formula>AND(タスク_終了&gt;=K$5,タスク_開始&lt;L$5)</formula>
    </cfRule>
  </conditionalFormatting>
  <conditionalFormatting sqref="F88">
    <cfRule type="dataBar" priority="66">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K88:BN88 M89">
    <cfRule type="expression" dxfId="38" priority="69">
      <formula>AND(TODAY()&gt;=K$5,TODAY()&lt;L$5)</formula>
    </cfRule>
  </conditionalFormatting>
  <conditionalFormatting sqref="K88:BN88 M89">
    <cfRule type="expression" dxfId="37" priority="67">
      <formula>AND(タスク_開始&lt;=K$5,ROUNDDOWN((タスク_終了-タスク_開始+1)*タスク_進捗状況,0)+タスク_開始-1&gt;=K$5)</formula>
    </cfRule>
    <cfRule type="expression" dxfId="36" priority="68" stopIfTrue="1">
      <formula>AND(タスク_終了&gt;=K$5,タスク_開始&lt;L$5)</formula>
    </cfRule>
  </conditionalFormatting>
  <conditionalFormatting sqref="F16">
    <cfRule type="dataBar" priority="62">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K16:BN16">
    <cfRule type="expression" dxfId="35" priority="65">
      <formula>AND(TODAY()&gt;=K$5,TODAY()&lt;L$5)</formula>
    </cfRule>
  </conditionalFormatting>
  <conditionalFormatting sqref="K16:BN16">
    <cfRule type="expression" dxfId="34" priority="63">
      <formula>AND(タスク_開始&lt;=K$5,ROUNDDOWN((タスク_終了-タスク_開始+1)*タスク_進捗状況,0)+タスク_開始-1&gt;=K$5)</formula>
    </cfRule>
    <cfRule type="expression" dxfId="33" priority="64" stopIfTrue="1">
      <formula>AND(タスク_終了&gt;=K$5,タスク_開始&lt;L$5)</formula>
    </cfRule>
  </conditionalFormatting>
  <conditionalFormatting sqref="F18">
    <cfRule type="dataBar" priority="58">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K18:BN18">
    <cfRule type="expression" dxfId="32" priority="61">
      <formula>AND(TODAY()&gt;=K$5,TODAY()&lt;L$5)</formula>
    </cfRule>
  </conditionalFormatting>
  <conditionalFormatting sqref="K18:BN18">
    <cfRule type="expression" dxfId="31" priority="59">
      <formula>AND(タスク_開始&lt;=K$5,ROUNDDOWN((タスク_終了-タスク_開始+1)*タスク_進捗状況,0)+タスク_開始-1&gt;=K$5)</formula>
    </cfRule>
    <cfRule type="expression" dxfId="30" priority="60" stopIfTrue="1">
      <formula>AND(タスク_終了&gt;=K$5,タスク_開始&lt;L$5)</formula>
    </cfRule>
  </conditionalFormatting>
  <conditionalFormatting sqref="F19">
    <cfRule type="dataBar" priority="54">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K19:BN19">
    <cfRule type="expression" dxfId="29" priority="57">
      <formula>AND(TODAY()&gt;=K$5,TODAY()&lt;L$5)</formula>
    </cfRule>
  </conditionalFormatting>
  <conditionalFormatting sqref="K19:BN19">
    <cfRule type="expression" dxfId="28" priority="55">
      <formula>AND(タスク_開始&lt;=K$5,ROUNDDOWN((タスク_終了-タスク_開始+1)*タスク_進捗状況,0)+タスク_開始-1&gt;=K$5)</formula>
    </cfRule>
    <cfRule type="expression" dxfId="27" priority="56" stopIfTrue="1">
      <formula>AND(タスク_終了&gt;=K$5,タスク_開始&lt;L$5)</formula>
    </cfRule>
  </conditionalFormatting>
  <conditionalFormatting sqref="F91">
    <cfRule type="dataBar" priority="53">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G89">
    <cfRule type="dataBar" priority="52">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H89">
    <cfRule type="dataBar" priority="51">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H91">
    <cfRule type="dataBar" priority="50">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F17">
    <cfRule type="dataBar" priority="46">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K17:BN17">
    <cfRule type="expression" dxfId="26" priority="49">
      <formula>AND(TODAY()&gt;=K$5,TODAY()&lt;L$5)</formula>
    </cfRule>
  </conditionalFormatting>
  <conditionalFormatting sqref="K17:BN17">
    <cfRule type="expression" dxfId="25" priority="47">
      <formula>AND(タスク_開始&lt;=K$5,ROUNDDOWN((タスク_終了-タスク_開始+1)*タスク_進捗状況,0)+タスク_開始-1&gt;=K$5)</formula>
    </cfRule>
    <cfRule type="expression" dxfId="24" priority="48" stopIfTrue="1">
      <formula>AND(タスク_終了&gt;=K$5,タスク_開始&lt;L$5)</formula>
    </cfRule>
  </conditionalFormatting>
  <conditionalFormatting sqref="F31">
    <cfRule type="dataBar" priority="42">
      <dataBar>
        <cfvo type="num" val="0"/>
        <cfvo type="num" val="1"/>
        <color theme="0" tint="-0.249977111117893"/>
      </dataBar>
      <extLst>
        <ext xmlns:x14="http://schemas.microsoft.com/office/spreadsheetml/2009/9/main" uri="{B025F937-C7B1-47D3-B67F-A62EFF666E3E}">
          <x14:id>{4A0F5441-0438-8E49-B599-5FADA3D99D56}</x14:id>
        </ext>
      </extLst>
    </cfRule>
  </conditionalFormatting>
  <conditionalFormatting sqref="K31:BN31">
    <cfRule type="expression" dxfId="23" priority="45">
      <formula>AND(TODAY()&gt;=K$5,TODAY()&lt;L$5)</formula>
    </cfRule>
  </conditionalFormatting>
  <conditionalFormatting sqref="K31:BN31">
    <cfRule type="expression" dxfId="22" priority="43">
      <formula>AND(タスク_開始&lt;=K$5,ROUNDDOWN((タスク_終了-タスク_開始+1)*タスク_進捗状況,0)+タスク_開始-1&gt;=K$5)</formula>
    </cfRule>
    <cfRule type="expression" dxfId="21" priority="44" stopIfTrue="1">
      <formula>AND(タスク_終了&gt;=K$5,タスク_開始&lt;L$5)</formula>
    </cfRule>
  </conditionalFormatting>
  <conditionalFormatting sqref="F25">
    <cfRule type="dataBar" priority="33">
      <dataBar>
        <cfvo type="num" val="0"/>
        <cfvo type="num" val="1"/>
        <color theme="0" tint="-0.249977111117893"/>
      </dataBar>
      <extLst>
        <ext xmlns:x14="http://schemas.microsoft.com/office/spreadsheetml/2009/9/main" uri="{B025F937-C7B1-47D3-B67F-A62EFF666E3E}">
          <x14:id>{D6FF4DE1-4BDD-CC4E-BDA9-91C355F7EA80}</x14:id>
        </ext>
      </extLst>
    </cfRule>
  </conditionalFormatting>
  <conditionalFormatting sqref="K25:BN25">
    <cfRule type="expression" dxfId="20" priority="37">
      <formula>AND(TODAY()&gt;=K$5,TODAY()&lt;L$5)</formula>
    </cfRule>
  </conditionalFormatting>
  <conditionalFormatting sqref="K25:BN25">
    <cfRule type="expression" dxfId="19" priority="35">
      <formula>AND(タスク_開始&lt;=K$5,ROUNDDOWN((タスク_終了-タスク_開始+1)*タスク_進捗状況,0)+タスク_開始-1&gt;=K$5)</formula>
    </cfRule>
    <cfRule type="expression" dxfId="18" priority="36" stopIfTrue="1">
      <formula>AND(タスク_終了&gt;=K$5,タスク_開始&lt;L$5)</formula>
    </cfRule>
  </conditionalFormatting>
  <conditionalFormatting sqref="F33">
    <cfRule type="dataBar" priority="21">
      <dataBar>
        <cfvo type="num" val="0"/>
        <cfvo type="num" val="1"/>
        <color theme="0" tint="-0.249977111117893"/>
      </dataBar>
      <extLst>
        <ext xmlns:x14="http://schemas.microsoft.com/office/spreadsheetml/2009/9/main" uri="{B025F937-C7B1-47D3-B67F-A62EFF666E3E}">
          <x14:id>{23ED099E-01F9-9E46-A77D-0A37F8941A77}</x14:id>
        </ext>
      </extLst>
    </cfRule>
  </conditionalFormatting>
  <conditionalFormatting sqref="F34">
    <cfRule type="dataBar" priority="29">
      <dataBar>
        <cfvo type="num" val="0"/>
        <cfvo type="num" val="1"/>
        <color theme="0" tint="-0.249977111117893"/>
      </dataBar>
      <extLst>
        <ext xmlns:x14="http://schemas.microsoft.com/office/spreadsheetml/2009/9/main" uri="{B025F937-C7B1-47D3-B67F-A62EFF666E3E}">
          <x14:id>{93A2B80B-CC05-9248-A22B-7730873193A8}</x14:id>
        </ext>
      </extLst>
    </cfRule>
  </conditionalFormatting>
  <conditionalFormatting sqref="K34:BN34">
    <cfRule type="expression" dxfId="17" priority="32">
      <formula>AND(TODAY()&gt;=K$5,TODAY()&lt;L$5)</formula>
    </cfRule>
  </conditionalFormatting>
  <conditionalFormatting sqref="K34:BN34">
    <cfRule type="expression" dxfId="16" priority="30">
      <formula>AND(タスク_開始&lt;=K$5,ROUNDDOWN((タスク_終了-タスク_開始+1)*タスク_進捗状況,0)+タスク_開始-1&gt;=K$5)</formula>
    </cfRule>
    <cfRule type="expression" dxfId="15" priority="31" stopIfTrue="1">
      <formula>AND(タスク_終了&gt;=K$5,タスク_開始&lt;L$5)</formula>
    </cfRule>
  </conditionalFormatting>
  <conditionalFormatting sqref="F34">
    <cfRule type="dataBar" priority="27">
      <dataBar>
        <cfvo type="num" val="0"/>
        <cfvo type="num" val="1"/>
        <color theme="0" tint="-0.249977111117893"/>
      </dataBar>
      <extLst>
        <ext xmlns:x14="http://schemas.microsoft.com/office/spreadsheetml/2009/9/main" uri="{B025F937-C7B1-47D3-B67F-A62EFF666E3E}">
          <x14:id>{DEF56DD6-2BD8-A649-9E18-9DAF0DAC72BE}</x14:id>
        </ext>
      </extLst>
    </cfRule>
  </conditionalFormatting>
  <conditionalFormatting sqref="K34:BN34">
    <cfRule type="expression" dxfId="14" priority="28">
      <formula>AND(TODAY()&gt;=K$5,TODAY()&lt;L$5)</formula>
    </cfRule>
  </conditionalFormatting>
  <conditionalFormatting sqref="K34:BN34">
    <cfRule type="expression" dxfId="13" priority="25">
      <formula>AND(タスク_開始&lt;=K$5,ROUNDDOWN((タスク_終了-タスク_開始+1)*タスク_進捗状況,0)+タスク_開始-1&gt;=K$5)</formula>
    </cfRule>
    <cfRule type="expression" dxfId="12" priority="26" stopIfTrue="1">
      <formula>AND(タスク_終了&gt;=K$5,タスク_開始&lt;L$5)</formula>
    </cfRule>
  </conditionalFormatting>
  <conditionalFormatting sqref="K33:BN33">
    <cfRule type="expression" dxfId="11" priority="24">
      <formula>AND(TODAY()&gt;=K$5,TODAY()&lt;L$5)</formula>
    </cfRule>
  </conditionalFormatting>
  <conditionalFormatting sqref="K33:BN33">
    <cfRule type="expression" dxfId="10" priority="22">
      <formula>AND(タスク_開始&lt;=K$5,ROUNDDOWN((タスク_終了-タスク_開始+1)*タスク_進捗状況,0)+タスク_開始-1&gt;=K$5)</formula>
    </cfRule>
    <cfRule type="expression" dxfId="9" priority="23" stopIfTrue="1">
      <formula>AND(タスク_終了&gt;=K$5,タスク_開始&lt;L$5)</formula>
    </cfRule>
  </conditionalFormatting>
  <conditionalFormatting sqref="F35">
    <cfRule type="dataBar" priority="17">
      <dataBar>
        <cfvo type="num" val="0"/>
        <cfvo type="num" val="1"/>
        <color theme="0" tint="-0.249977111117893"/>
      </dataBar>
      <extLst>
        <ext xmlns:x14="http://schemas.microsoft.com/office/spreadsheetml/2009/9/main" uri="{B025F937-C7B1-47D3-B67F-A62EFF666E3E}">
          <x14:id>{DF693226-6835-CC43-90DC-98611BE80D6A}</x14:id>
        </ext>
      </extLst>
    </cfRule>
  </conditionalFormatting>
  <conditionalFormatting sqref="K35:BN35">
    <cfRule type="expression" dxfId="8" priority="20">
      <formula>AND(TODAY()&gt;=K$5,TODAY()&lt;L$5)</formula>
    </cfRule>
  </conditionalFormatting>
  <conditionalFormatting sqref="K35:BN35">
    <cfRule type="expression" dxfId="7" priority="18">
      <formula>AND(タスク_開始&lt;=K$5,ROUNDDOWN((タスク_終了-タスク_開始+1)*タスク_進捗状況,0)+タスク_開始-1&gt;=K$5)</formula>
    </cfRule>
    <cfRule type="expression" dxfId="6" priority="19" stopIfTrue="1">
      <formula>AND(タスク_終了&gt;=K$5,タスク_開始&lt;L$5)</formula>
    </cfRule>
  </conditionalFormatting>
  <conditionalFormatting sqref="F35">
    <cfRule type="dataBar" priority="15">
      <dataBar>
        <cfvo type="num" val="0"/>
        <cfvo type="num" val="1"/>
        <color theme="0" tint="-0.249977111117893"/>
      </dataBar>
      <extLst>
        <ext xmlns:x14="http://schemas.microsoft.com/office/spreadsheetml/2009/9/main" uri="{B025F937-C7B1-47D3-B67F-A62EFF666E3E}">
          <x14:id>{C4133C4D-7309-CC4D-AA3F-BB23134E26E0}</x14:id>
        </ext>
      </extLst>
    </cfRule>
  </conditionalFormatting>
  <conditionalFormatting sqref="K35:BN35">
    <cfRule type="expression" dxfId="5" priority="16">
      <formula>AND(TODAY()&gt;=K$5,TODAY()&lt;L$5)</formula>
    </cfRule>
  </conditionalFormatting>
  <conditionalFormatting sqref="K35:BN35">
    <cfRule type="expression" dxfId="4" priority="13">
      <formula>AND(タスク_開始&lt;=K$5,ROUNDDOWN((タスク_終了-タスク_開始+1)*タスク_進捗状況,0)+タスク_開始-1&gt;=K$5)</formula>
    </cfRule>
    <cfRule type="expression" dxfId="3" priority="14" stopIfTrue="1">
      <formula>AND(タスク_終了&gt;=K$5,タスク_開始&lt;L$5)</formula>
    </cfRule>
  </conditionalFormatting>
  <conditionalFormatting sqref="K12:BN12">
    <cfRule type="expression" dxfId="2" priority="4">
      <formula>AND(TODAY()&gt;=K$5,TODAY()&lt;L$5)</formula>
    </cfRule>
  </conditionalFormatting>
  <conditionalFormatting sqref="F12">
    <cfRule type="dataBar" priority="1">
      <dataBar>
        <cfvo type="num" val="0"/>
        <cfvo type="num" val="1"/>
        <color theme="0" tint="-0.249977111117893"/>
      </dataBar>
      <extLst>
        <ext xmlns:x14="http://schemas.microsoft.com/office/spreadsheetml/2009/9/main" uri="{B025F937-C7B1-47D3-B67F-A62EFF666E3E}">
          <x14:id>{EFB62440-25FC-E146-9D87-29BF6B43EE8D}</x14:id>
        </ext>
      </extLst>
    </cfRule>
  </conditionalFormatting>
  <conditionalFormatting sqref="K12:BN12">
    <cfRule type="expression" dxfId="1" priority="2">
      <formula>AND(タスク_開始&lt;=K$5,ROUNDDOWN((タスク_終了-タスク_開始+1)*タスク_進捗状況,0)+タスク_開始-1&gt;=K$5)</formula>
    </cfRule>
    <cfRule type="expression" dxfId="0" priority="3" stopIfTrue="1">
      <formula>AND(タスク_終了&gt;=K$5,タスク_開始&lt;L$5)</formula>
    </cfRule>
  </conditionalFormatting>
  <dataValidations count="1">
    <dataValidation type="whole" operator="greaterThanOrEqual" allowBlank="1" showInputMessage="1" promptTitle="週表示" prompt="この数字を変更すると、ガント チャート ビューがスクロールされます。" sqref="G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F7:F11 F24 F77:F79 F89 F82:F84 F32:F33 F13:F15 F29:F30 F36:F42</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F39</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F23</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F37</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F43</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F45:F47 F50</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F27</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F49</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F26</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F28</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F36</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F55</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F57:F58</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F60</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F58</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F61:F62</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F62</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F63:F64</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F64</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F71 F73</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F41</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F41</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F41</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F32:F33</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F22</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F40</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F29</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F40</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F40</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F42</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F42</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F65</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F42</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F65</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F68</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F68</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F66</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F66</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F80:F81</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F85:F86</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F87</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F88</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F16</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F18</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G89</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F17</xm:sqref>
        </x14:conditionalFormatting>
        <x14:conditionalFormatting xmlns:xm="http://schemas.microsoft.com/office/excel/2006/main">
          <x14:cfRule type="dataBar" id="{4A0F5441-0438-8E49-B599-5FADA3D99D56}">
            <x14:dataBar minLength="0" maxLength="100" gradient="0">
              <x14:cfvo type="num">
                <xm:f>0</xm:f>
              </x14:cfvo>
              <x14:cfvo type="num">
                <xm:f>1</xm:f>
              </x14:cfvo>
              <x14:negativeFillColor rgb="FFFF0000"/>
              <x14:axisColor rgb="FF000000"/>
            </x14:dataBar>
          </x14:cfRule>
          <xm:sqref>F31</xm:sqref>
        </x14:conditionalFormatting>
        <x14:conditionalFormatting xmlns:xm="http://schemas.microsoft.com/office/excel/2006/main">
          <x14:cfRule type="dataBar" id="{D6FF4DE1-4BDD-CC4E-BDA9-91C355F7EA80}">
            <x14:dataBar minLength="0" maxLength="100" gradient="0">
              <x14:cfvo type="num">
                <xm:f>0</xm:f>
              </x14:cfvo>
              <x14:cfvo type="num">
                <xm:f>1</xm:f>
              </x14:cfvo>
              <x14:negativeFillColor rgb="FFFF0000"/>
              <x14:axisColor rgb="FF000000"/>
            </x14:dataBar>
          </x14:cfRule>
          <xm:sqref>F25</xm:sqref>
        </x14:conditionalFormatting>
        <x14:conditionalFormatting xmlns:xm="http://schemas.microsoft.com/office/excel/2006/main">
          <x14:cfRule type="dataBar" id="{23ED099E-01F9-9E46-A77D-0A37F8941A77}">
            <x14:dataBar minLength="0" maxLength="100" gradient="0">
              <x14:cfvo type="num">
                <xm:f>0</xm:f>
              </x14:cfvo>
              <x14:cfvo type="num">
                <xm:f>1</xm:f>
              </x14:cfvo>
              <x14:negativeFillColor rgb="FFFF0000"/>
              <x14:axisColor rgb="FF000000"/>
            </x14:dataBar>
          </x14:cfRule>
          <xm:sqref>F33</xm:sqref>
        </x14:conditionalFormatting>
        <x14:conditionalFormatting xmlns:xm="http://schemas.microsoft.com/office/excel/2006/main">
          <x14:cfRule type="dataBar" id="{93A2B80B-CC05-9248-A22B-7730873193A8}">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DEF56DD6-2BD8-A649-9E18-9DAF0DAC72BE}">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DF693226-6835-CC43-90DC-98611BE80D6A}">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C4133C4D-7309-CC4D-AA3F-BB23134E26E0}">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EFB62440-25FC-E146-9D87-29BF6B43EE8D}">
            <x14:dataBar minLength="0" maxLength="100" gradient="0">
              <x14:cfvo type="num">
                <xm:f>0</xm:f>
              </x14:cfvo>
              <x14:cfvo type="num">
                <xm:f>1</xm:f>
              </x14:cfvo>
              <x14:negativeFillColor rgb="FFFF0000"/>
              <x14:axisColor rgb="FF000000"/>
            </x14:dataBar>
          </x14:cfRule>
          <xm:sqref>F12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3" customWidth="1"/>
    <col min="2" max="16384" width="9.140625" style="24"/>
  </cols>
  <sheetData>
    <row r="1" spans="1:2" ht="46.5" customHeight="1" x14ac:dyDescent="0.2"/>
    <row r="2" spans="1:2" s="26" customFormat="1" ht="18" x14ac:dyDescent="0.2">
      <c r="A2" s="25" t="s">
        <v>15</v>
      </c>
      <c r="B2" s="25"/>
    </row>
    <row r="3" spans="1:2" s="28" customFormat="1" ht="27" customHeight="1" x14ac:dyDescent="0.2">
      <c r="A3" s="27" t="s">
        <v>16</v>
      </c>
      <c r="B3" s="27"/>
    </row>
    <row r="4" spans="1:2" s="30" customFormat="1" ht="27" x14ac:dyDescent="0.3">
      <c r="A4" s="29" t="s">
        <v>17</v>
      </c>
    </row>
    <row r="5" spans="1:2" ht="74" customHeight="1" x14ac:dyDescent="0.2">
      <c r="A5" s="31" t="s">
        <v>18</v>
      </c>
    </row>
    <row r="6" spans="1:2" ht="26.25" customHeight="1" x14ac:dyDescent="0.2">
      <c r="A6" s="29" t="s">
        <v>19</v>
      </c>
    </row>
    <row r="7" spans="1:2" s="23" customFormat="1" ht="205" customHeight="1" x14ac:dyDescent="0.2">
      <c r="A7" s="32" t="s">
        <v>20</v>
      </c>
    </row>
    <row r="8" spans="1:2" s="30" customFormat="1" ht="27" x14ac:dyDescent="0.3">
      <c r="A8" s="29" t="s">
        <v>21</v>
      </c>
    </row>
    <row r="9" spans="1:2" ht="49.5" customHeight="1" x14ac:dyDescent="0.2">
      <c r="A9" s="31" t="s">
        <v>22</v>
      </c>
    </row>
    <row r="10" spans="1:2" s="23" customFormat="1" ht="28" customHeight="1" x14ac:dyDescent="0.2">
      <c r="A10" s="33" t="s">
        <v>23</v>
      </c>
    </row>
    <row r="11" spans="1:2" s="30" customFormat="1" ht="27" x14ac:dyDescent="0.3">
      <c r="A11" s="29" t="s">
        <v>24</v>
      </c>
    </row>
    <row r="12" spans="1:2" ht="36" customHeight="1" x14ac:dyDescent="0.2">
      <c r="A12" s="31" t="s">
        <v>25</v>
      </c>
    </row>
    <row r="13" spans="1:2" s="23" customFormat="1" ht="28" customHeight="1" x14ac:dyDescent="0.2">
      <c r="A13" s="33" t="s">
        <v>26</v>
      </c>
    </row>
    <row r="14" spans="1:2" s="30" customFormat="1" ht="27" x14ac:dyDescent="0.3">
      <c r="A14" s="29" t="s">
        <v>27</v>
      </c>
    </row>
    <row r="15" spans="1:2" ht="58.5" customHeight="1" x14ac:dyDescent="0.2">
      <c r="A15" s="31" t="s">
        <v>28</v>
      </c>
    </row>
    <row r="16" spans="1:2" ht="51" x14ac:dyDescent="0.2">
      <c r="A16" s="31" t="s">
        <v>29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CA2F-179F-394D-80EE-A7399BB1F847}">
  <dimension ref="A1:A2"/>
  <sheetViews>
    <sheetView workbookViewId="0">
      <selection activeCell="A6" sqref="A6"/>
    </sheetView>
  </sheetViews>
  <sheetFormatPr baseColWidth="10" defaultRowHeight="16" x14ac:dyDescent="0.2"/>
  <cols>
    <col min="1" max="1" width="105.7109375" bestFit="1" customWidth="1"/>
  </cols>
  <sheetData>
    <row r="1" spans="1:1" x14ac:dyDescent="0.2">
      <c r="A1" s="102" t="s">
        <v>113</v>
      </c>
    </row>
    <row r="2" spans="1:1" x14ac:dyDescent="0.2">
      <c r="A2" s="102" t="s">
        <v>114</v>
      </c>
    </row>
  </sheetData>
  <phoneticPr fontI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詳細情報</vt:lpstr>
      <vt:lpstr>余力があったらやること</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2021-08-15T08:46:47Z</dcterms:modified>
</cp:coreProperties>
</file>