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filterPrivacy="1" codeName="ThisWorkbook"/>
  <xr:revisionPtr revIDLastSave="27" documentId="8_{BBD790CA-D248-9247-925E-B2B3770F9AFB}" xr6:coauthVersionLast="47" xr6:coauthVersionMax="47" xr10:uidLastSave="{1C368FB1-9A7D-DD4B-92E9-353CFD2BE211}"/>
  <bookViews>
    <workbookView xWindow="0" yWindow="500" windowWidth="35840" windowHeight="20560" xr2:uid="{00000000-000D-0000-FFFF-FFFF00000000}"/>
  </bookViews>
  <sheets>
    <sheet name="プロジェクトのスケジュール" sheetId="11" r:id="rId1"/>
    <sheet name="詳細情報" sheetId="12" r:id="rId2"/>
  </sheets>
  <definedNames>
    <definedName name="_xlnm.Print_Titles" localSheetId="0">プロジェクトのスケジュール!$4:$6</definedName>
    <definedName name="タスク_開始" localSheetId="0">プロジェクトのスケジュール!$I1</definedName>
    <definedName name="タスク_終了" localSheetId="0">プロジェクトのスケジュール!$J1</definedName>
    <definedName name="タスク_進捗状況" localSheetId="0">プロジェクトのスケジュール!$H1</definedName>
    <definedName name="プロジェクト_開始">プロジェクトのスケジュール!$I$3</definedName>
    <definedName name="今日" localSheetId="0">TODAY()</definedName>
    <definedName name="週_表示">プロジェクトのスケジュール!$I$4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1" l="1"/>
  <c r="F40" i="11"/>
  <c r="L39" i="11"/>
  <c r="F39" i="11"/>
  <c r="F59" i="11"/>
  <c r="L60" i="11"/>
  <c r="F57" i="11"/>
  <c r="F56" i="11"/>
  <c r="F54" i="11"/>
  <c r="F53" i="11"/>
  <c r="F52" i="11"/>
  <c r="F51" i="11"/>
  <c r="F50" i="11"/>
  <c r="F48" i="11"/>
  <c r="F42" i="11"/>
  <c r="F49" i="11"/>
  <c r="F47" i="11"/>
  <c r="F46" i="11"/>
  <c r="F44" i="11"/>
  <c r="F43" i="11"/>
  <c r="F34" i="11"/>
  <c r="F33" i="11"/>
  <c r="F31" i="11"/>
  <c r="F30" i="11"/>
  <c r="L28" i="11"/>
  <c r="F28" i="11"/>
  <c r="L27" i="11"/>
  <c r="F27" i="11"/>
  <c r="F25" i="11"/>
  <c r="L25" i="11"/>
  <c r="F15" i="11"/>
  <c r="L15" i="11"/>
  <c r="F16" i="11"/>
  <c r="L16" i="11"/>
  <c r="F17" i="11"/>
  <c r="L17" i="11"/>
  <c r="L37" i="11"/>
  <c r="F38" i="11"/>
  <c r="L38" i="11"/>
  <c r="L23" i="11"/>
  <c r="F23" i="11"/>
  <c r="L22" i="11"/>
  <c r="L19" i="11"/>
  <c r="F21" i="11"/>
  <c r="L21" i="11"/>
  <c r="L18" i="11"/>
  <c r="F18" i="11"/>
  <c r="F36" i="11"/>
  <c r="L36" i="11"/>
  <c r="L35" i="11"/>
  <c r="L63" i="11"/>
  <c r="F63" i="11"/>
  <c r="L62" i="11"/>
  <c r="F62" i="11"/>
  <c r="L61" i="11"/>
  <c r="F61" i="11"/>
  <c r="G66" i="11"/>
  <c r="H66" i="11"/>
  <c r="F64" i="11"/>
  <c r="F65" i="11"/>
  <c r="F13" i="11"/>
  <c r="F10" i="11"/>
  <c r="F11" i="11"/>
  <c r="F9" i="11"/>
  <c r="L7" i="11"/>
  <c r="I10" i="11"/>
  <c r="J10" i="11" s="1"/>
  <c r="M5" i="11"/>
  <c r="M6" i="11" s="1"/>
  <c r="L68" i="11"/>
  <c r="L66" i="11"/>
  <c r="L65" i="11"/>
  <c r="L64" i="11"/>
  <c r="L14" i="11"/>
  <c r="L12" i="11"/>
  <c r="L8" i="11"/>
  <c r="L9" i="11"/>
  <c r="I11" i="11" l="1"/>
  <c r="L10" i="11"/>
  <c r="M4" i="11"/>
  <c r="N5" i="11"/>
  <c r="J11" i="11" l="1"/>
  <c r="L11" i="11" s="1"/>
  <c r="I13" i="11"/>
  <c r="O5" i="11"/>
  <c r="N6" i="11"/>
  <c r="J13" i="11" l="1"/>
  <c r="L13" i="11" s="1"/>
  <c r="P5" i="11"/>
  <c r="O6" i="11"/>
  <c r="Q5" i="11" l="1"/>
  <c r="P6" i="11"/>
  <c r="R5" i="11" l="1"/>
  <c r="Q6" i="11"/>
  <c r="S5" i="11" l="1"/>
  <c r="R6" i="11"/>
  <c r="T5" i="11" l="1"/>
  <c r="S6" i="11"/>
  <c r="T4" i="11" l="1"/>
  <c r="T6" i="11"/>
  <c r="U5" i="11"/>
  <c r="U6" i="11" l="1"/>
  <c r="V5" i="11"/>
  <c r="W5" i="11" l="1"/>
  <c r="V6" i="11"/>
  <c r="W6" i="11" l="1"/>
  <c r="X5" i="11"/>
  <c r="Y5" i="11" l="1"/>
  <c r="X6" i="11"/>
  <c r="Z5" i="11" l="1"/>
  <c r="Y6" i="11"/>
  <c r="Z6" i="11" l="1"/>
  <c r="AA5" i="11"/>
  <c r="AA6" i="11" l="1"/>
  <c r="AB5" i="11"/>
  <c r="AA4" i="11"/>
  <c r="AB6" i="11" l="1"/>
  <c r="AC5" i="11"/>
  <c r="AD5" i="11" l="1"/>
  <c r="AC6" i="11"/>
  <c r="AE5" i="11" l="1"/>
  <c r="AD6" i="11"/>
  <c r="AF5" i="11" l="1"/>
  <c r="AE6" i="11"/>
  <c r="AG5" i="11" l="1"/>
  <c r="AF6" i="11"/>
  <c r="AH5" i="11" l="1"/>
  <c r="AG6" i="11"/>
  <c r="AH6" i="11" l="1"/>
  <c r="AI5" i="11"/>
  <c r="AH4" i="11"/>
  <c r="AJ5" i="11" l="1"/>
  <c r="AI6" i="11"/>
  <c r="AK5" i="11" l="1"/>
  <c r="AJ6" i="11"/>
  <c r="AL5" i="11" l="1"/>
  <c r="AK6" i="11"/>
  <c r="AL6" i="11" l="1"/>
  <c r="AM5" i="11"/>
  <c r="AN5" i="11" l="1"/>
  <c r="AM6" i="11"/>
  <c r="AN6" i="11" l="1"/>
  <c r="AO5" i="11"/>
  <c r="AO6" i="11" l="1"/>
  <c r="AP5" i="11"/>
  <c r="AO4" i="11"/>
  <c r="AQ5" i="11" l="1"/>
  <c r="AP6" i="11"/>
  <c r="AR5" i="11" l="1"/>
  <c r="AQ6" i="11"/>
  <c r="AR6" i="11" l="1"/>
  <c r="AS5" i="11"/>
  <c r="AT5" i="11" l="1"/>
  <c r="AS6" i="11"/>
  <c r="AU5" i="11" l="1"/>
  <c r="AT6" i="11"/>
  <c r="AU6" i="11" l="1"/>
  <c r="AV5" i="11"/>
  <c r="AW5" i="11" l="1"/>
  <c r="AV4" i="11"/>
  <c r="AV6" i="11"/>
  <c r="AW6" i="11" l="1"/>
  <c r="AX5" i="11"/>
  <c r="AX6" i="11" l="1"/>
  <c r="AY5" i="11"/>
  <c r="AY6" i="11" l="1"/>
  <c r="AZ5" i="11"/>
  <c r="AZ6" i="11" l="1"/>
  <c r="BA5" i="11"/>
  <c r="BB5" i="11" l="1"/>
  <c r="BA6" i="11"/>
  <c r="BC5" i="11" l="1"/>
  <c r="BB6" i="11"/>
  <c r="BC6" i="11" l="1"/>
  <c r="BD5" i="11"/>
  <c r="BC4" i="11"/>
  <c r="BD6" i="11" l="1"/>
  <c r="BE5" i="11"/>
  <c r="BF5" i="11" l="1"/>
  <c r="BE6" i="11"/>
  <c r="BG5" i="11" l="1"/>
  <c r="BF6" i="11"/>
  <c r="BG6" i="11" l="1"/>
  <c r="BH5" i="11"/>
  <c r="BH6" i="11" l="1"/>
  <c r="BI5" i="11"/>
  <c r="BI6" i="11" l="1"/>
  <c r="BJ5" i="11"/>
  <c r="BJ6" i="11" l="1"/>
  <c r="BK5" i="11"/>
  <c r="BJ4" i="11"/>
  <c r="BL5" i="11" l="1"/>
  <c r="BK6" i="11"/>
  <c r="BL6" i="11" l="1"/>
  <c r="BM5" i="11"/>
  <c r="BM6" i="11" l="1"/>
  <c r="BN5" i="11"/>
  <c r="BN6" i="11" l="1"/>
  <c r="BO5" i="11"/>
  <c r="BP5" i="11" l="1"/>
  <c r="BP6" i="11" s="1"/>
  <c r="BO6" i="11"/>
</calcChain>
</file>

<file path=xl/sharedStrings.xml><?xml version="1.0" encoding="utf-8"?>
<sst xmlns="http://schemas.openxmlformats.org/spreadsheetml/2006/main" count="170" uniqueCount="97">
  <si>
    <t>タスク</t>
  </si>
  <si>
    <t>タスク 1</t>
  </si>
  <si>
    <t>タスク 2</t>
  </si>
  <si>
    <t>タスク 3</t>
  </si>
  <si>
    <t>タスク 4</t>
  </si>
  <si>
    <t>タスク 5</t>
  </si>
  <si>
    <t>この行の上に新しい行を挿入する</t>
  </si>
  <si>
    <t>プロジェクトの開始:</t>
  </si>
  <si>
    <t>週表示:</t>
  </si>
  <si>
    <t>進捗状況</t>
  </si>
  <si>
    <t>開始</t>
  </si>
  <si>
    <t>日付</t>
  </si>
  <si>
    <t>終了</t>
  </si>
  <si>
    <t>日数</t>
  </si>
  <si>
    <t>シンプル ガント チャート (Vertex42.com)</t>
  </si>
  <si>
    <t>https://www.vertex42.com/ExcelTemplates/simple-gantt-chart.html</t>
  </si>
  <si>
    <t>このテンプレートについて</t>
  </si>
  <si>
    <t>このテンプレートを使用すると、プロジェクトの視覚化と管理に役立つガント チャートを簡単な方法で作成できます。タスクと開始日、終了日を入力するだけです。数式の入力は必要はありません。ガント チャートのバーは、タスクの期間を表し、条件付き書式を使用して表示されます。新しいタスクを挿入するには、新しい行を挿入します。</t>
  </si>
  <si>
    <t>スクリーン リーダーのガイド</t>
  </si>
  <si>
    <t>このブックには 2 つのワークシートがあります。
TimeSheet
詳細情報
各ワークシートの説明は、各ワークシートの A 列のセル A1 から始まります。非表示のテキストで書き込まれます。各手順では、その行に含まれる情報について説明しています。明示的な指示がない限り、後続の各手順はセル A2、セル A3 といった順に格納されています。たとえば、説明テキストに、次の手順について "セル A6 に続く" と記載されている場合があります。
この非表示のテキストは印刷されません。
ワークシートからこれらの説明を削除する場合は、A 列を削除するだけです。</t>
  </si>
  <si>
    <t>その他のヘルプ</t>
  </si>
  <si>
    <t>以下のリンクから Vertex42.com にアクセスし、このテンプレートの使用方法を詳しく学びます。たとえば、日数と稼働日の計算、タスクの依存関係を作成する、バーの色の変更、週表示を簡単に変更するためのスクロール バーを追加する方法、グラフに表示される日付範囲の拡大方法など。</t>
  </si>
  <si>
    <t>シンプル ガント チャートの使用方法</t>
  </si>
  <si>
    <t>その他のプロジェクト管理テンプレート</t>
  </si>
  <si>
    <t>Vertex42.com にアクセスして、さまざまな種類のプロジェクト スケジュール、ガント チャート、タスク リストなどのその他のプロジェクト管理テンプレートをダウンロードしてください。</t>
  </si>
  <si>
    <t>プロジェクト管理テンプレート</t>
  </si>
  <si>
    <t>Vertex42 について</t>
  </si>
  <si>
    <t>Vertex42.com では、企業、家庭、教育用に 300 を超える本格的なデザインのスプレッドシート テンプレートを提供しています。この大部分は無料でダウンロードすることができます。Vertex42.com のコレクションには、各種のカレンダー、プランナー、スケジュールに加えて、予算作成、債務削減、ローン返済用の個人の財務に関するスプレッドシートも含まれています。</t>
  </si>
  <si>
    <t>企業向けには、請求書、タイム シート、在庫管理、財務諸表、プロジェクト計画策定テンプレートがあります。学生と教師向けには、授業計画表、成績表、出席簿などのリソースがあります。献立表、チェックリスト、運動記録を使用して家族の生活を整理しましょう。各テンプレートは、数千のユーザーからのフィードバックを基に時間をかけて十分に研究、調整、改良されたものです。</t>
  </si>
  <si>
    <t>スケジュール作成</t>
    <rPh sb="6" eb="8">
      <t>サクセイ</t>
    </rPh>
    <phoneticPr fontId="37"/>
  </si>
  <si>
    <t>設計・コーディング・デバッグ</t>
    <phoneticPr fontId="37"/>
  </si>
  <si>
    <t>作業開始時間</t>
    <rPh sb="0" eb="2">
      <t>サギョウ</t>
    </rPh>
    <rPh sb="2" eb="4">
      <t>カイシ</t>
    </rPh>
    <rPh sb="4" eb="6">
      <t>ジカン</t>
    </rPh>
    <phoneticPr fontId="37"/>
  </si>
  <si>
    <t>作業終了時間</t>
    <rPh sb="0" eb="2">
      <t>サギョウ</t>
    </rPh>
    <rPh sb="2" eb="4">
      <t>シュウリョウ</t>
    </rPh>
    <rPh sb="4" eb="6">
      <t>ジカン</t>
    </rPh>
    <phoneticPr fontId="37"/>
  </si>
  <si>
    <t>累計作業時間</t>
    <rPh sb="0" eb="2">
      <t>ルイケイ</t>
    </rPh>
    <rPh sb="2" eb="6">
      <t>サギョウジカン</t>
    </rPh>
    <phoneticPr fontId="37"/>
  </si>
  <si>
    <t>タスクの書きだし</t>
    <rPh sb="4" eb="5">
      <t>カ</t>
    </rPh>
    <phoneticPr fontId="37"/>
  </si>
  <si>
    <t>このガントチャートの修正</t>
    <rPh sb="10" eb="12">
      <t>シュウセイ</t>
    </rPh>
    <phoneticPr fontId="37"/>
  </si>
  <si>
    <t>タスクの完了予定設定</t>
    <rPh sb="4" eb="8">
      <t>カンリョウヨテイ</t>
    </rPh>
    <rPh sb="8" eb="10">
      <t>セッテイ</t>
    </rPh>
    <phoneticPr fontId="37"/>
  </si>
  <si>
    <t>プロジェクトの終了予定:</t>
    <rPh sb="7" eb="9">
      <t>シュウリョウ</t>
    </rPh>
    <rPh sb="9" eb="11">
      <t>ヨテイ</t>
    </rPh>
    <phoneticPr fontId="37"/>
  </si>
  <si>
    <t>↑合計作業時間</t>
    <rPh sb="3" eb="5">
      <t>サギョウ</t>
    </rPh>
    <rPh sb="5" eb="7">
      <t>ジカン</t>
    </rPh>
    <phoneticPr fontId="37"/>
  </si>
  <si>
    <t>↑全体進捗時間</t>
    <rPh sb="1" eb="3">
      <t>ゼンタイ</t>
    </rPh>
    <rPh sb="3" eb="5">
      <t>シンチョク</t>
    </rPh>
    <rPh sb="5" eb="7">
      <t>ジカン</t>
    </rPh>
    <phoneticPr fontId="37"/>
  </si>
  <si>
    <t>ゲーム内容をパワポにまとめ</t>
    <rPh sb="3" eb="5">
      <t>ナイヨウ</t>
    </rPh>
    <phoneticPr fontId="37"/>
  </si>
  <si>
    <t>1回作業時間</t>
    <rPh sb="1" eb="2">
      <t>カイ</t>
    </rPh>
    <rPh sb="2" eb="6">
      <t>サギョウジカン</t>
    </rPh>
    <phoneticPr fontId="37"/>
  </si>
  <si>
    <t>しゅりけんざん</t>
    <phoneticPr fontId="37"/>
  </si>
  <si>
    <t>日, 2021/9/30</t>
    <rPh sb="0" eb="1">
      <t>ニチ</t>
    </rPh>
    <phoneticPr fontId="37"/>
  </si>
  <si>
    <t>企画・計画</t>
    <rPh sb="0" eb="2">
      <t>キカク</t>
    </rPh>
    <rPh sb="3" eb="5">
      <t xml:space="preserve">ケイカク </t>
    </rPh>
    <phoneticPr fontId="37"/>
  </si>
  <si>
    <t>リリース</t>
    <phoneticPr fontId="37"/>
  </si>
  <si>
    <t>スワイプ</t>
    <phoneticPr fontId="37"/>
  </si>
  <si>
    <t>制限時間</t>
    <rPh sb="0" eb="4">
      <t xml:space="preserve">セイゲンジカｎ </t>
    </rPh>
    <phoneticPr fontId="37"/>
  </si>
  <si>
    <t>60秒計測</t>
    <rPh sb="2" eb="3">
      <t xml:space="preserve">ビョウ </t>
    </rPh>
    <rPh sb="3" eb="5">
      <t xml:space="preserve">ケイソク </t>
    </rPh>
    <phoneticPr fontId="37"/>
  </si>
  <si>
    <t>得点</t>
    <rPh sb="0" eb="2">
      <t xml:space="preserve">トクテｎ </t>
    </rPh>
    <phoneticPr fontId="37"/>
  </si>
  <si>
    <t>やめるボタン</t>
  </si>
  <si>
    <t>やめるボタン</t>
    <phoneticPr fontId="37"/>
  </si>
  <si>
    <t>もどるボタン</t>
    <phoneticPr fontId="37"/>
  </si>
  <si>
    <t>タップしてポーズダイアログ表示</t>
    <rPh sb="13" eb="15">
      <t xml:space="preserve">ヒョウジ </t>
    </rPh>
    <phoneticPr fontId="37"/>
  </si>
  <si>
    <t>手裏剣の数が0になった場合に元の数字ぶん得点</t>
    <rPh sb="0" eb="3">
      <t>シュリ</t>
    </rPh>
    <rPh sb="4" eb="5">
      <t xml:space="preserve">カズ </t>
    </rPh>
    <rPh sb="14" eb="15">
      <t xml:space="preserve">モト </t>
    </rPh>
    <rPh sb="16" eb="18">
      <t xml:space="preserve">スウジ </t>
    </rPh>
    <rPh sb="20" eb="22">
      <t xml:space="preserve">トクテｎ </t>
    </rPh>
    <phoneticPr fontId="37"/>
  </si>
  <si>
    <t>手裏剣が一定間隔で自動生成される</t>
    <rPh sb="0" eb="1">
      <t>シュリｋ</t>
    </rPh>
    <rPh sb="4" eb="8">
      <t>イッテイカンカク</t>
    </rPh>
    <rPh sb="9" eb="13">
      <t>ジドウセイセイ</t>
    </rPh>
    <phoneticPr fontId="37"/>
  </si>
  <si>
    <t>手裏剣が画面下ランダム方向に飛んでいく</t>
    <rPh sb="0" eb="1">
      <t>シュリｋ</t>
    </rPh>
    <rPh sb="4" eb="7">
      <t xml:space="preserve">ガメンシタ </t>
    </rPh>
    <rPh sb="11" eb="13">
      <t xml:space="preserve">ホウコウ </t>
    </rPh>
    <rPh sb="14" eb="15">
      <t xml:space="preserve">トンデイク </t>
    </rPh>
    <phoneticPr fontId="37"/>
  </si>
  <si>
    <t>ダメージエリア1</t>
    <phoneticPr fontId="37"/>
  </si>
  <si>
    <t>ダメージエリア1内の手裏剣をスワイプすると手裏剣の数字を1減らす</t>
    <rPh sb="0" eb="32">
      <t xml:space="preserve">オウカ モドル </t>
    </rPh>
    <phoneticPr fontId="37"/>
  </si>
  <si>
    <t>切った手裏剣を少し上に飛ばす</t>
    <rPh sb="0" eb="1">
      <t xml:space="preserve">キッタ </t>
    </rPh>
    <rPh sb="3" eb="6">
      <t>シュリｋ</t>
    </rPh>
    <rPh sb="7" eb="8">
      <t xml:space="preserve">スコシ </t>
    </rPh>
    <rPh sb="9" eb="10">
      <t xml:space="preserve">ウエ </t>
    </rPh>
    <rPh sb="11" eb="12">
      <t xml:space="preserve">トバス </t>
    </rPh>
    <phoneticPr fontId="37"/>
  </si>
  <si>
    <t>ダメージエリア2</t>
    <phoneticPr fontId="37"/>
  </si>
  <si>
    <t>ダメージエリア2内の手裏剣をスワイプすると手裏剣の数字を1減らす</t>
    <rPh sb="0" eb="32">
      <t xml:space="preserve">オウカ モドル </t>
    </rPh>
    <phoneticPr fontId="37"/>
  </si>
  <si>
    <t>切った手裏剣を上に飛ばす</t>
    <rPh sb="0" eb="1">
      <t xml:space="preserve">キッタ </t>
    </rPh>
    <rPh sb="3" eb="6">
      <t>シュリｋ</t>
    </rPh>
    <rPh sb="7" eb="8">
      <t xml:space="preserve">ウエ </t>
    </rPh>
    <rPh sb="9" eb="10">
      <t xml:space="preserve">トバス </t>
    </rPh>
    <phoneticPr fontId="37"/>
  </si>
  <si>
    <t>ダメージエリア3</t>
    <phoneticPr fontId="37"/>
  </si>
  <si>
    <t>ダメージエリア3内の手裏剣をスワイプすると手裏剣の数字を1減らす</t>
    <rPh sb="0" eb="32">
      <t xml:space="preserve">オウカ モドル </t>
    </rPh>
    <phoneticPr fontId="37"/>
  </si>
  <si>
    <t>切った手裏剣を大きく上に飛ばす</t>
    <rPh sb="0" eb="1">
      <t xml:space="preserve">キッタ </t>
    </rPh>
    <rPh sb="3" eb="6">
      <t>シュリｋ</t>
    </rPh>
    <rPh sb="7" eb="8">
      <t xml:space="preserve">オオキク </t>
    </rPh>
    <rPh sb="10" eb="11">
      <t xml:space="preserve">ウエ </t>
    </rPh>
    <rPh sb="12" eb="13">
      <t xml:space="preserve">トバス </t>
    </rPh>
    <phoneticPr fontId="37"/>
  </si>
  <si>
    <t>リザルト画面</t>
    <rPh sb="4" eb="6">
      <t xml:space="preserve">ガメｎ </t>
    </rPh>
    <phoneticPr fontId="37"/>
  </si>
  <si>
    <t>「てんすう！」テキストボックス表示</t>
    <rPh sb="15" eb="17">
      <t xml:space="preserve">ヒョウジ オウカ モドル </t>
    </rPh>
    <phoneticPr fontId="37"/>
  </si>
  <si>
    <t>得点アイコンを真ん中上に移動</t>
    <rPh sb="0" eb="1">
      <t xml:space="preserve">トクテｎ </t>
    </rPh>
    <rPh sb="7" eb="8">
      <t xml:space="preserve">マンナカ </t>
    </rPh>
    <rPh sb="10" eb="11">
      <t xml:space="preserve">ウエ </t>
    </rPh>
    <rPh sb="12" eb="14">
      <t xml:space="preserve">イドウ オウカ モドル </t>
    </rPh>
    <phoneticPr fontId="37"/>
  </si>
  <si>
    <t>得点の良し悪しによって5段階で評価</t>
    <rPh sb="0" eb="1">
      <t xml:space="preserve">トクテｎ </t>
    </rPh>
    <rPh sb="3" eb="4">
      <t xml:space="preserve">ヨシアシ </t>
    </rPh>
    <rPh sb="15" eb="17">
      <t xml:space="preserve">ヒョウカ </t>
    </rPh>
    <phoneticPr fontId="37"/>
  </si>
  <si>
    <t>「1ばん」テキストを表示</t>
    <rPh sb="10" eb="12">
      <t xml:space="preserve">ヒョウジ </t>
    </rPh>
    <phoneticPr fontId="37"/>
  </si>
  <si>
    <t>1ばんの点数テキストを表示</t>
    <rPh sb="4" eb="6">
      <t xml:space="preserve">テンスウ </t>
    </rPh>
    <rPh sb="11" eb="13">
      <t xml:space="preserve">ヒョウジ </t>
    </rPh>
    <phoneticPr fontId="37"/>
  </si>
  <si>
    <t>「2ばん」テキストを表示</t>
    <rPh sb="10" eb="12">
      <t xml:space="preserve">ヒョウジ </t>
    </rPh>
    <phoneticPr fontId="37"/>
  </si>
  <si>
    <t>2ばんの点数テキストを表示</t>
    <rPh sb="4" eb="6">
      <t xml:space="preserve">テンスウ </t>
    </rPh>
    <rPh sb="11" eb="13">
      <t xml:space="preserve">ヒョウジ </t>
    </rPh>
    <phoneticPr fontId="37"/>
  </si>
  <si>
    <t>「3ばん」テキストを表示</t>
    <rPh sb="10" eb="12">
      <t xml:space="preserve">ヒョウジ </t>
    </rPh>
    <phoneticPr fontId="37"/>
  </si>
  <si>
    <t>3ばんの点数テキストを表示</t>
    <rPh sb="4" eb="6">
      <t xml:space="preserve">テンスウ </t>
    </rPh>
    <rPh sb="11" eb="13">
      <t xml:space="preserve">ヒョウジ </t>
    </rPh>
    <phoneticPr fontId="37"/>
  </si>
  <si>
    <t>「やめる」テキストを表示</t>
    <rPh sb="10" eb="12">
      <t xml:space="preserve">ヒョウジ </t>
    </rPh>
    <phoneticPr fontId="37"/>
  </si>
  <si>
    <t>ポーズダイアログ</t>
  </si>
  <si>
    <t>やめるボタンを押下するとやめるダイアログ表示</t>
    <rPh sb="7" eb="9">
      <t xml:space="preserve">オウカ </t>
    </rPh>
    <rPh sb="20" eb="22">
      <t xml:space="preserve">ヒョウジ </t>
    </rPh>
    <phoneticPr fontId="37"/>
  </si>
  <si>
    <t>「ほんとうにやめる？」と聞いてはい/いいえで選択</t>
    <rPh sb="12" eb="13">
      <t xml:space="preserve">キイテ </t>
    </rPh>
    <rPh sb="22" eb="24">
      <t xml:space="preserve">センタク </t>
    </rPh>
    <phoneticPr fontId="37"/>
  </si>
  <si>
    <t>もどるボタン押下でメインゲーム画面に戻る</t>
    <rPh sb="6" eb="8">
      <t xml:space="preserve">オウカ </t>
    </rPh>
    <rPh sb="18" eb="19">
      <t xml:space="preserve">モドル </t>
    </rPh>
    <phoneticPr fontId="37"/>
  </si>
  <si>
    <t>「きろく！」巻物画像表示</t>
    <rPh sb="6" eb="8">
      <t xml:space="preserve">マキモノ </t>
    </rPh>
    <rPh sb="8" eb="10">
      <t xml:space="preserve">ガゾウ </t>
    </rPh>
    <rPh sb="10" eb="12">
      <t xml:space="preserve">ヒョウジ オウカ モドル </t>
    </rPh>
    <phoneticPr fontId="37"/>
  </si>
  <si>
    <t>評価アイコン（手裏剣マーク）</t>
    <rPh sb="0" eb="2">
      <t xml:space="preserve">ヒョウカ </t>
    </rPh>
    <rPh sb="7" eb="10">
      <t xml:space="preserve">シュリケｎ </t>
    </rPh>
    <phoneticPr fontId="37"/>
  </si>
  <si>
    <t>記録まきものを表示</t>
    <rPh sb="0" eb="2">
      <t xml:space="preserve">キロク </t>
    </rPh>
    <phoneticPr fontId="37"/>
  </si>
  <si>
    <t>やめるダイアログ（※1）</t>
    <phoneticPr fontId="37"/>
  </si>
  <si>
    <t>やめるボタン押下でやめるダイアログ（上記※1と同じ）を表示</t>
    <rPh sb="6" eb="8">
      <t xml:space="preserve">オウカ </t>
    </rPh>
    <rPh sb="18" eb="20">
      <t xml:space="preserve">ジョウキ </t>
    </rPh>
    <rPh sb="23" eb="24">
      <t xml:space="preserve">オナジ </t>
    </rPh>
    <rPh sb="27" eb="29">
      <t xml:space="preserve">ヒョウジ </t>
    </rPh>
    <phoneticPr fontId="37"/>
  </si>
  <si>
    <t>「もう１かい！」テキストを表示</t>
    <rPh sb="13" eb="15">
      <t xml:space="preserve">ヒョウジ </t>
    </rPh>
    <phoneticPr fontId="37"/>
  </si>
  <si>
    <t>もう１かい！ボタン</t>
    <phoneticPr fontId="37"/>
  </si>
  <si>
    <t>もう１かい！ボタン押下でプレーがもう一回できる</t>
    <rPh sb="9" eb="11">
      <t xml:space="preserve">オウカ </t>
    </rPh>
    <phoneticPr fontId="37"/>
  </si>
  <si>
    <t>60秒経過した場合に「おわり！」と表示</t>
    <rPh sb="2" eb="3">
      <t xml:space="preserve">ビョウ </t>
    </rPh>
    <rPh sb="3" eb="5">
      <t xml:space="preserve">ケイカ </t>
    </rPh>
    <rPh sb="7" eb="9">
      <t xml:space="preserve">バアイニ </t>
    </rPh>
    <rPh sb="17" eb="19">
      <t xml:space="preserve">ヒョウジ </t>
    </rPh>
    <phoneticPr fontId="37"/>
  </si>
  <si>
    <t>画面</t>
    <rPh sb="0" eb="2">
      <t xml:space="preserve">ガメｎ </t>
    </rPh>
    <phoneticPr fontId="37"/>
  </si>
  <si>
    <t>メインゲーム</t>
    <phoneticPr fontId="37"/>
  </si>
  <si>
    <t>リザルト</t>
    <phoneticPr fontId="37"/>
  </si>
  <si>
    <t>オブジェクト</t>
    <phoneticPr fontId="37"/>
  </si>
  <si>
    <t>入力</t>
  </si>
  <si>
    <t>敵手裏剣</t>
  </si>
  <si>
    <t>ポーズボタン（3平行棒ボタン）</t>
    <phoneticPr fontId="3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</si>
</sst>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m/d/yy;@"/>
    <numFmt numFmtId="179" formatCode="aaa\,\ m/d/yyyy"/>
    <numFmt numFmtId="180" formatCode="dd\-mmm\-yyyy;@"/>
    <numFmt numFmtId="181" formatCode="d"/>
  </numFmts>
  <fonts count="40" x14ac:knownFonts="1">
    <font>
      <sz val="11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006100"/>
      <name val="Meiryo UI"/>
      <family val="2"/>
      <charset val="128"/>
    </font>
    <font>
      <sz val="11"/>
      <color rgb="FF9C0006"/>
      <name val="Meiryo UI"/>
      <family val="2"/>
      <charset val="128"/>
    </font>
    <font>
      <u/>
      <sz val="11"/>
      <color theme="11"/>
      <name val="Meiryo UI"/>
      <family val="2"/>
      <charset val="128"/>
    </font>
    <font>
      <b/>
      <sz val="22"/>
      <color theme="1" tint="0.34998626667073579"/>
      <name val="Meiryo UI"/>
      <family val="2"/>
      <charset val="128"/>
    </font>
    <font>
      <sz val="14"/>
      <color theme="1"/>
      <name val="Meiryo UI"/>
      <family val="2"/>
      <charset val="128"/>
    </font>
    <font>
      <b/>
      <sz val="11"/>
      <color theme="3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i/>
      <sz val="11"/>
      <color rgb="FF7F7F7F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u/>
      <sz val="11"/>
      <color indexed="12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b/>
      <sz val="20"/>
      <color theme="4" tint="-0.249977111117893"/>
      <name val="Meiryo UI"/>
      <family val="2"/>
      <charset val="128"/>
    </font>
    <font>
      <sz val="10"/>
      <name val="Meiryo UI"/>
      <family val="2"/>
      <charset val="128"/>
    </font>
    <font>
      <b/>
      <sz val="11"/>
      <color theme="1" tint="0.499984740745262"/>
      <name val="Meiryo UI"/>
      <family val="2"/>
      <charset val="128"/>
    </font>
    <font>
      <sz val="10"/>
      <color theme="1" tint="0.499984740745262"/>
      <name val="Meiryo UI"/>
      <family val="2"/>
      <charset val="128"/>
    </font>
    <font>
      <sz val="9"/>
      <name val="Meiryo UI"/>
      <family val="2"/>
      <charset val="128"/>
    </font>
    <font>
      <b/>
      <sz val="9"/>
      <color theme="0"/>
      <name val="Meiryo UI"/>
      <family val="2"/>
      <charset val="128"/>
    </font>
    <font>
      <sz val="8"/>
      <color theme="0"/>
      <name val="Meiryo UI"/>
      <family val="2"/>
      <charset val="128"/>
    </font>
    <font>
      <sz val="11"/>
      <name val="Meiryo UI"/>
      <family val="2"/>
      <charset val="128"/>
    </font>
    <font>
      <i/>
      <sz val="9"/>
      <color theme="1"/>
      <name val="Meiryo UI"/>
      <family val="2"/>
      <charset val="128"/>
    </font>
    <font>
      <sz val="10"/>
      <name val="Meiryo UI"/>
      <family val="3"/>
      <charset val="128"/>
    </font>
    <font>
      <b/>
      <sz val="12"/>
      <color theme="1" tint="0.34998626667073579"/>
      <name val="Meiryo UI"/>
      <family val="3"/>
      <charset val="128"/>
    </font>
    <font>
      <b/>
      <sz val="10"/>
      <name val="Meiryo UI"/>
      <family val="3"/>
      <charset val="128"/>
    </font>
    <font>
      <sz val="11"/>
      <color theme="1" tint="0.499984740745262"/>
      <name val="Meiryo UI"/>
      <family val="3"/>
      <charset val="128"/>
    </font>
    <font>
      <b/>
      <sz val="16"/>
      <color theme="4" tint="-0.249977111117893"/>
      <name val="Meiryo UI"/>
      <family val="3"/>
      <charset val="128"/>
    </font>
    <font>
      <sz val="20"/>
      <name val="Meiryo UI"/>
      <family val="3"/>
      <charset val="128"/>
    </font>
    <font>
      <sz val="11"/>
      <color rgb="FF1D2129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1"/>
      <color indexed="12"/>
      <name val="Meiryo UI"/>
      <family val="3"/>
      <charset val="128"/>
    </font>
    <font>
      <sz val="6"/>
      <name val="Meiryo UI"/>
      <family val="2"/>
      <charset val="128"/>
    </font>
    <font>
      <sz val="9"/>
      <color theme="1"/>
      <name val="Meiryo UI"/>
      <family val="3"/>
      <charset val="128"/>
    </font>
    <font>
      <u/>
      <sz val="11"/>
      <color theme="1"/>
      <name val="Meiryo UI"/>
      <family val="2"/>
      <charset val="128"/>
    </font>
  </fonts>
  <fills count="4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DFEC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" fillId="0" borderId="0"/>
    <xf numFmtId="177" fontId="1" fillId="0" borderId="3" applyFon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1" fillId="0" borderId="0" applyNumberFormat="0" applyFill="0" applyProtection="0">
      <alignment horizontal="right" indent="1"/>
    </xf>
    <xf numFmtId="179" fontId="1" fillId="0" borderId="3">
      <alignment horizontal="center" vertical="center"/>
    </xf>
    <xf numFmtId="178" fontId="1" fillId="0" borderId="2" applyFill="0">
      <alignment horizontal="center" vertical="center"/>
    </xf>
    <xf numFmtId="0" fontId="1" fillId="0" borderId="2" applyFill="0">
      <alignment horizontal="center" vertical="center"/>
    </xf>
    <xf numFmtId="0" fontId="1" fillId="0" borderId="2" applyFill="0">
      <alignment horizontal="left" vertical="center" indent="2"/>
    </xf>
    <xf numFmtId="0" fontId="5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17" fillId="14" borderId="0" applyNumberFormat="0" applyBorder="0" applyAlignment="0" applyProtection="0"/>
    <xf numFmtId="0" fontId="15" fillId="15" borderId="11" applyNumberFormat="0" applyAlignment="0" applyProtection="0"/>
    <xf numFmtId="0" fontId="16" fillId="16" borderId="12" applyNumberFormat="0" applyAlignment="0" applyProtection="0"/>
    <xf numFmtId="0" fontId="13" fillId="16" borderId="11" applyNumberFormat="0" applyAlignment="0" applyProtection="0"/>
    <xf numFmtId="0" fontId="18" fillId="0" borderId="13" applyNumberFormat="0" applyFill="0" applyAlignment="0" applyProtection="0"/>
    <xf numFmtId="0" fontId="9" fillId="17" borderId="14" applyNumberFormat="0" applyAlignment="0" applyProtection="0"/>
    <xf numFmtId="0" fontId="12" fillId="0" borderId="0" applyNumberFormat="0" applyFill="0" applyBorder="0" applyAlignment="0" applyProtection="0"/>
    <xf numFmtId="0" fontId="1" fillId="18" borderId="15" applyNumberFormat="0" applyFont="0" applyAlignment="0" applyProtection="0"/>
    <xf numFmtId="0" fontId="11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</cellStyleXfs>
  <cellXfs count="1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2" borderId="9" xfId="0" applyFill="1" applyBorder="1" applyAlignment="1">
      <alignment vertical="center"/>
    </xf>
    <xf numFmtId="0" fontId="0" fillId="0" borderId="0" xfId="0" applyAlignment="1">
      <alignment wrapText="1"/>
    </xf>
    <xf numFmtId="0" fontId="6" fillId="0" borderId="0" xfId="5" applyAlignment="1">
      <alignment horizontal="left"/>
    </xf>
    <xf numFmtId="0" fontId="7" fillId="0" borderId="0" xfId="6"/>
    <xf numFmtId="0" fontId="7" fillId="0" borderId="0" xfId="7">
      <alignment vertical="top"/>
    </xf>
    <xf numFmtId="0" fontId="19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1" applyFont="1" applyProtection="1">
      <alignment vertical="top"/>
    </xf>
    <xf numFmtId="0" fontId="24" fillId="11" borderId="1" xfId="0" applyFont="1" applyFill="1" applyBorder="1" applyAlignment="1">
      <alignment horizontal="left" vertical="center" indent="1"/>
    </xf>
    <xf numFmtId="0" fontId="24" fillId="11" borderId="1" xfId="0" applyFont="1" applyFill="1" applyBorder="1" applyAlignment="1">
      <alignment horizontal="center" vertical="center" wrapText="1"/>
    </xf>
    <xf numFmtId="0" fontId="25" fillId="10" borderId="8" xfId="0" applyFont="1" applyFill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178" fontId="26" fillId="2" borderId="2" xfId="0" applyNumberFormat="1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0" xfId="1" applyFont="1" applyAlignment="1" applyProtection="1"/>
    <xf numFmtId="0" fontId="28" fillId="0" borderId="0" xfId="0" applyFont="1" applyAlignment="1">
      <alignment vertical="top"/>
    </xf>
    <xf numFmtId="0" fontId="28" fillId="0" borderId="0" xfId="0" applyFont="1"/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vertical="top"/>
    </xf>
    <xf numFmtId="0" fontId="28" fillId="0" borderId="0" xfId="0" applyFont="1" applyAlignment="1">
      <alignment horizontal="left" vertical="top"/>
    </xf>
    <xf numFmtId="0" fontId="32" fillId="0" borderId="0" xfId="0" applyFont="1" applyAlignment="1">
      <alignment vertical="center"/>
    </xf>
    <xf numFmtId="0" fontId="33" fillId="0" borderId="0" xfId="0" applyFont="1"/>
    <xf numFmtId="0" fontId="34" fillId="0" borderId="0" xfId="0" applyFont="1" applyAlignment="1">
      <alignment horizontal="left" vertical="top" wrapText="1" indent="1"/>
    </xf>
    <xf numFmtId="0" fontId="35" fillId="0" borderId="0" xfId="0" applyFont="1" applyAlignment="1">
      <alignment vertical="top" wrapText="1"/>
    </xf>
    <xf numFmtId="0" fontId="36" fillId="0" borderId="0" xfId="1" applyFont="1" applyAlignment="1" applyProtection="1">
      <alignment horizontal="left" vertical="top"/>
    </xf>
    <xf numFmtId="181" fontId="23" fillId="6" borderId="6" xfId="0" applyNumberFormat="1" applyFont="1" applyFill="1" applyBorder="1" applyAlignment="1">
      <alignment horizontal="center" vertical="center"/>
    </xf>
    <xf numFmtId="181" fontId="23" fillId="6" borderId="0" xfId="0" applyNumberFormat="1" applyFont="1" applyFill="1" applyAlignment="1">
      <alignment horizontal="center" vertical="center"/>
    </xf>
    <xf numFmtId="181" fontId="23" fillId="6" borderId="7" xfId="0" applyNumberFormat="1" applyFont="1" applyFill="1" applyBorder="1" applyAlignment="1">
      <alignment horizontal="center" vertical="center"/>
    </xf>
    <xf numFmtId="178" fontId="1" fillId="2" borderId="2" xfId="10" applyFill="1">
      <alignment horizontal="center" vertical="center"/>
    </xf>
    <xf numFmtId="0" fontId="38" fillId="2" borderId="2" xfId="0" applyFont="1" applyFill="1" applyBorder="1" applyAlignment="1">
      <alignment horizontal="left" vertical="center" indent="1"/>
    </xf>
    <xf numFmtId="0" fontId="38" fillId="2" borderId="19" xfId="0" applyFont="1" applyFill="1" applyBorder="1" applyAlignment="1">
      <alignment horizontal="left" vertical="center" indent="1"/>
    </xf>
    <xf numFmtId="0" fontId="27" fillId="2" borderId="19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left" vertical="center" indent="1"/>
    </xf>
    <xf numFmtId="0" fontId="1" fillId="7" borderId="18" xfId="11" applyFill="1" applyBorder="1">
      <alignment horizontal="center" vertical="center"/>
    </xf>
    <xf numFmtId="9" fontId="26" fillId="7" borderId="18" xfId="2" applyFont="1" applyFill="1" applyBorder="1" applyAlignment="1">
      <alignment horizontal="center" vertical="center"/>
    </xf>
    <xf numFmtId="178" fontId="0" fillId="7" borderId="18" xfId="0" applyNumberFormat="1" applyFill="1" applyBorder="1" applyAlignment="1">
      <alignment horizontal="center" vertical="center"/>
    </xf>
    <xf numFmtId="178" fontId="26" fillId="7" borderId="18" xfId="0" applyNumberFormat="1" applyFont="1" applyFill="1" applyBorder="1" applyAlignment="1">
      <alignment horizontal="center" vertical="center"/>
    </xf>
    <xf numFmtId="0" fontId="1" fillId="3" borderId="17" xfId="12" applyFill="1" applyBorder="1">
      <alignment horizontal="left" vertical="center" indent="2"/>
    </xf>
    <xf numFmtId="9" fontId="26" fillId="3" borderId="17" xfId="2" applyFont="1" applyFill="1" applyBorder="1" applyAlignment="1">
      <alignment horizontal="center" vertical="center"/>
    </xf>
    <xf numFmtId="178" fontId="1" fillId="3" borderId="17" xfId="10" applyFill="1" applyBorder="1">
      <alignment horizontal="center" vertical="center"/>
    </xf>
    <xf numFmtId="0" fontId="10" fillId="8" borderId="0" xfId="0" applyFont="1" applyFill="1" applyBorder="1" applyAlignment="1">
      <alignment horizontal="left" vertical="center" indent="1"/>
    </xf>
    <xf numFmtId="0" fontId="1" fillId="8" borderId="0" xfId="11" applyFill="1" applyBorder="1">
      <alignment horizontal="center" vertical="center"/>
    </xf>
    <xf numFmtId="9" fontId="26" fillId="8" borderId="0" xfId="2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26" fillId="8" borderId="0" xfId="0" applyNumberFormat="1" applyFont="1" applyFill="1" applyBorder="1" applyAlignment="1">
      <alignment horizontal="center" vertical="center"/>
    </xf>
    <xf numFmtId="0" fontId="1" fillId="4" borderId="17" xfId="12" applyFill="1" applyBorder="1">
      <alignment horizontal="left" vertical="center" indent="2"/>
    </xf>
    <xf numFmtId="0" fontId="1" fillId="4" borderId="17" xfId="11" applyFill="1" applyBorder="1">
      <alignment horizontal="center" vertical="center"/>
    </xf>
    <xf numFmtId="9" fontId="26" fillId="4" borderId="17" xfId="2" applyFont="1" applyFill="1" applyBorder="1" applyAlignment="1">
      <alignment horizontal="center" vertical="center"/>
    </xf>
    <xf numFmtId="178" fontId="1" fillId="4" borderId="17" xfId="10" applyFill="1" applyBorder="1">
      <alignment horizontal="center" vertical="center"/>
    </xf>
    <xf numFmtId="0" fontId="10" fillId="5" borderId="0" xfId="0" applyFont="1" applyFill="1" applyBorder="1" applyAlignment="1">
      <alignment horizontal="left" vertical="center" indent="1"/>
    </xf>
    <xf numFmtId="0" fontId="1" fillId="5" borderId="0" xfId="11" applyFill="1" applyBorder="1">
      <alignment horizontal="center" vertical="center"/>
    </xf>
    <xf numFmtId="9" fontId="26" fillId="5" borderId="0" xfId="2" applyFont="1" applyFill="1" applyBorder="1" applyAlignment="1">
      <alignment horizontal="center" vertical="center"/>
    </xf>
    <xf numFmtId="178" fontId="0" fillId="5" borderId="0" xfId="0" applyNumberFormat="1" applyFill="1" applyBorder="1" applyAlignment="1">
      <alignment horizontal="center" vertical="center"/>
    </xf>
    <xf numFmtId="178" fontId="26" fillId="5" borderId="0" xfId="0" applyNumberFormat="1" applyFont="1" applyFill="1" applyBorder="1" applyAlignment="1">
      <alignment horizontal="center" vertical="center"/>
    </xf>
    <xf numFmtId="0" fontId="1" fillId="0" borderId="19" xfId="12" applyBorder="1">
      <alignment horizontal="left" vertical="center" indent="2"/>
    </xf>
    <xf numFmtId="0" fontId="1" fillId="0" borderId="20" xfId="12" applyBorder="1" applyAlignment="1">
      <alignment vertical="center"/>
    </xf>
    <xf numFmtId="178" fontId="1" fillId="0" borderId="19" xfId="10" applyBorder="1">
      <alignment horizontal="center" vertical="center"/>
    </xf>
    <xf numFmtId="0" fontId="1" fillId="9" borderId="17" xfId="12" applyFill="1" applyBorder="1">
      <alignment horizontal="left" vertical="center" indent="2"/>
    </xf>
    <xf numFmtId="0" fontId="1" fillId="9" borderId="17" xfId="11" applyFill="1" applyBorder="1">
      <alignment horizontal="center" vertical="center"/>
    </xf>
    <xf numFmtId="9" fontId="26" fillId="9" borderId="17" xfId="2" applyFont="1" applyFill="1" applyBorder="1" applyAlignment="1">
      <alignment horizontal="center" vertical="center"/>
    </xf>
    <xf numFmtId="178" fontId="1" fillId="9" borderId="17" xfId="10" applyFill="1" applyBorder="1">
      <alignment horizontal="center" vertical="center"/>
    </xf>
    <xf numFmtId="20" fontId="1" fillId="3" borderId="17" xfId="12" applyNumberFormat="1" applyFill="1" applyBorder="1">
      <alignment horizontal="left" vertical="center" indent="2"/>
    </xf>
    <xf numFmtId="20" fontId="1" fillId="3" borderId="17" xfId="11" applyNumberFormat="1" applyFill="1" applyBorder="1">
      <alignment horizontal="center" vertical="center"/>
    </xf>
    <xf numFmtId="20" fontId="1" fillId="0" borderId="20" xfId="11" applyNumberFormat="1" applyBorder="1">
      <alignment horizontal="center" vertical="center"/>
    </xf>
    <xf numFmtId="9" fontId="26" fillId="2" borderId="19" xfId="2" applyFont="1" applyFill="1" applyBorder="1" applyAlignment="1">
      <alignment horizontal="center" vertical="center"/>
    </xf>
    <xf numFmtId="9" fontId="26" fillId="0" borderId="17" xfId="2" applyFont="1" applyBorder="1" applyAlignment="1">
      <alignment horizontal="center" vertical="center"/>
    </xf>
    <xf numFmtId="0" fontId="10" fillId="43" borderId="0" xfId="0" applyFont="1" applyFill="1" applyBorder="1" applyAlignment="1">
      <alignment horizontal="left" vertical="center" indent="1"/>
    </xf>
    <xf numFmtId="0" fontId="1" fillId="43" borderId="0" xfId="11" applyFill="1" applyBorder="1">
      <alignment horizontal="center" vertical="center"/>
    </xf>
    <xf numFmtId="9" fontId="26" fillId="43" borderId="0" xfId="2" applyFont="1" applyFill="1" applyBorder="1" applyAlignment="1">
      <alignment horizontal="center" vertical="center"/>
    </xf>
    <xf numFmtId="178" fontId="0" fillId="43" borderId="0" xfId="0" applyNumberFormat="1" applyFill="1" applyBorder="1" applyAlignment="1">
      <alignment horizontal="center" vertical="center"/>
    </xf>
    <xf numFmtId="178" fontId="26" fillId="43" borderId="0" xfId="0" applyNumberFormat="1" applyFont="1" applyFill="1" applyBorder="1" applyAlignment="1">
      <alignment horizontal="center" vertical="center"/>
    </xf>
    <xf numFmtId="0" fontId="1" fillId="43" borderId="17" xfId="12" applyFill="1" applyBorder="1">
      <alignment horizontal="left" vertical="center" indent="2"/>
    </xf>
    <xf numFmtId="0" fontId="1" fillId="43" borderId="17" xfId="11" applyFill="1" applyBorder="1">
      <alignment horizontal="center" vertical="center"/>
    </xf>
    <xf numFmtId="9" fontId="26" fillId="43" borderId="17" xfId="2" applyFont="1" applyFill="1" applyBorder="1" applyAlignment="1">
      <alignment horizontal="center" vertical="center"/>
    </xf>
    <xf numFmtId="178" fontId="1" fillId="43" borderId="17" xfId="10" applyFill="1" applyBorder="1">
      <alignment horizontal="center" vertical="center"/>
    </xf>
    <xf numFmtId="0" fontId="26" fillId="44" borderId="2" xfId="0" applyFont="1" applyFill="1" applyBorder="1" applyAlignment="1">
      <alignment horizontal="center" vertical="center"/>
    </xf>
    <xf numFmtId="0" fontId="0" fillId="44" borderId="9" xfId="0" applyFill="1" applyBorder="1" applyAlignment="1">
      <alignment vertical="center"/>
    </xf>
    <xf numFmtId="0" fontId="0" fillId="44" borderId="0" xfId="0" applyFill="1" applyAlignment="1">
      <alignment vertical="center"/>
    </xf>
    <xf numFmtId="0" fontId="0" fillId="45" borderId="0" xfId="0" applyFont="1" applyFill="1" applyBorder="1" applyAlignment="1">
      <alignment horizontal="left" vertical="center" indent="1"/>
    </xf>
    <xf numFmtId="0" fontId="10" fillId="45" borderId="0" xfId="0" applyFont="1" applyFill="1" applyBorder="1" applyAlignment="1">
      <alignment horizontal="left" vertical="center" indent="1"/>
    </xf>
    <xf numFmtId="0" fontId="1" fillId="45" borderId="0" xfId="11" applyFill="1" applyBorder="1">
      <alignment horizontal="center" vertical="center"/>
    </xf>
    <xf numFmtId="9" fontId="26" fillId="45" borderId="0" xfId="2" applyFont="1" applyFill="1" applyBorder="1" applyAlignment="1">
      <alignment horizontal="center" vertical="center"/>
    </xf>
    <xf numFmtId="178" fontId="0" fillId="45" borderId="0" xfId="0" applyNumberFormat="1" applyFill="1" applyBorder="1" applyAlignment="1">
      <alignment horizontal="center" vertical="center"/>
    </xf>
    <xf numFmtId="178" fontId="26" fillId="45" borderId="0" xfId="0" applyNumberFormat="1" applyFont="1" applyFill="1" applyBorder="1" applyAlignment="1">
      <alignment horizontal="center" vertical="center"/>
    </xf>
    <xf numFmtId="0" fontId="1" fillId="9" borderId="0" xfId="12" applyFill="1" applyBorder="1">
      <alignment horizontal="left" vertical="center" indent="2"/>
    </xf>
    <xf numFmtId="0" fontId="1" fillId="9" borderId="0" xfId="11" applyFill="1" applyBorder="1">
      <alignment horizontal="center" vertical="center"/>
    </xf>
    <xf numFmtId="9" fontId="26" fillId="9" borderId="0" xfId="2" applyFont="1" applyFill="1" applyBorder="1" applyAlignment="1">
      <alignment horizontal="center" vertical="center"/>
    </xf>
    <xf numFmtId="178" fontId="1" fillId="9" borderId="0" xfId="10" applyFill="1" applyBorder="1">
      <alignment horizontal="center" vertical="center"/>
    </xf>
    <xf numFmtId="0" fontId="0" fillId="45" borderId="17" xfId="0" applyFont="1" applyFill="1" applyBorder="1" applyAlignment="1">
      <alignment horizontal="left" vertical="center" indent="1"/>
    </xf>
    <xf numFmtId="0" fontId="0" fillId="45" borderId="0" xfId="0" applyFont="1" applyFill="1" applyBorder="1" applyAlignment="1">
      <alignment horizontal="left" vertical="center"/>
    </xf>
    <xf numFmtId="0" fontId="39" fillId="45" borderId="0" xfId="0" applyFont="1" applyFill="1" applyBorder="1" applyAlignment="1">
      <alignment horizontal="left" vertical="center" indent="1"/>
    </xf>
    <xf numFmtId="0" fontId="1" fillId="9" borderId="17" xfId="12" applyFill="1" applyBorder="1" applyAlignment="1">
      <alignment horizontal="left" vertical="center"/>
    </xf>
    <xf numFmtId="0" fontId="7" fillId="0" borderId="0" xfId="6" applyAlignment="1">
      <alignment horizontal="left"/>
    </xf>
    <xf numFmtId="0" fontId="7" fillId="0" borderId="0" xfId="7" applyAlignment="1">
      <alignment horizontal="left" vertical="top"/>
    </xf>
    <xf numFmtId="0" fontId="0" fillId="0" borderId="0" xfId="0" applyAlignment="1">
      <alignment horizontal="left"/>
    </xf>
    <xf numFmtId="0" fontId="24" fillId="11" borderId="1" xfId="0" applyFont="1" applyFill="1" applyBorder="1" applyAlignment="1">
      <alignment horizontal="left" vertical="center"/>
    </xf>
    <xf numFmtId="0" fontId="10" fillId="7" borderId="18" xfId="0" applyFont="1" applyFill="1" applyBorder="1" applyAlignment="1">
      <alignment horizontal="left" vertical="center"/>
    </xf>
    <xf numFmtId="0" fontId="1" fillId="3" borderId="17" xfId="12" applyFill="1" applyBorder="1" applyAlignment="1">
      <alignment horizontal="left" vertical="center"/>
    </xf>
    <xf numFmtId="0" fontId="10" fillId="8" borderId="0" xfId="0" applyFont="1" applyFill="1" applyBorder="1" applyAlignment="1">
      <alignment horizontal="left" vertical="center"/>
    </xf>
    <xf numFmtId="0" fontId="1" fillId="4" borderId="17" xfId="12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" fillId="45" borderId="17" xfId="12" applyFill="1" applyBorder="1" applyAlignment="1">
      <alignment horizontal="left" vertical="center"/>
    </xf>
    <xf numFmtId="0" fontId="0" fillId="45" borderId="17" xfId="0" applyFont="1" applyFill="1" applyBorder="1" applyAlignment="1">
      <alignment horizontal="left" vertical="center"/>
    </xf>
    <xf numFmtId="0" fontId="10" fillId="43" borderId="0" xfId="0" applyFont="1" applyFill="1" applyBorder="1" applyAlignment="1">
      <alignment horizontal="left" vertical="center"/>
    </xf>
    <xf numFmtId="0" fontId="1" fillId="43" borderId="17" xfId="12" applyFill="1" applyBorder="1" applyAlignment="1">
      <alignment horizontal="left" vertical="center"/>
    </xf>
    <xf numFmtId="0" fontId="1" fillId="0" borderId="19" xfId="12" applyBorder="1" applyAlignment="1">
      <alignment horizontal="left" vertical="center"/>
    </xf>
    <xf numFmtId="0" fontId="38" fillId="2" borderId="2" xfId="0" applyFont="1" applyFill="1" applyBorder="1" applyAlignment="1">
      <alignment horizontal="left" vertical="center"/>
    </xf>
    <xf numFmtId="0" fontId="39" fillId="45" borderId="0" xfId="0" applyFont="1" applyFill="1" applyBorder="1" applyAlignment="1">
      <alignment horizontal="left" vertical="center" indent="2"/>
    </xf>
    <xf numFmtId="0" fontId="0" fillId="45" borderId="17" xfId="0" applyFont="1" applyFill="1" applyBorder="1" applyAlignment="1">
      <alignment horizontal="left" vertical="center" indent="2"/>
    </xf>
    <xf numFmtId="0" fontId="1" fillId="0" borderId="0" xfId="8">
      <alignment horizontal="right" indent="1"/>
    </xf>
    <xf numFmtId="0" fontId="1" fillId="0" borderId="7" xfId="8" applyBorder="1">
      <alignment horizontal="right" indent="1"/>
    </xf>
    <xf numFmtId="0" fontId="0" fillId="0" borderId="10" xfId="0" applyBorder="1"/>
    <xf numFmtId="180" fontId="0" fillId="6" borderId="4" xfId="0" applyNumberFormat="1" applyFill="1" applyBorder="1" applyAlignment="1">
      <alignment horizontal="left" vertical="center" wrapText="1" indent="1"/>
    </xf>
    <xf numFmtId="180" fontId="0" fillId="6" borderId="1" xfId="0" applyNumberFormat="1" applyFill="1" applyBorder="1" applyAlignment="1">
      <alignment horizontal="left" vertical="center" wrapText="1" indent="1"/>
    </xf>
    <xf numFmtId="180" fontId="0" fillId="6" borderId="5" xfId="0" applyNumberFormat="1" applyFill="1" applyBorder="1" applyAlignment="1">
      <alignment horizontal="left" vertical="center" wrapText="1" indent="1"/>
    </xf>
    <xf numFmtId="0" fontId="0" fillId="0" borderId="10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9" fontId="1" fillId="0" borderId="3" xfId="9">
      <alignment horizontal="center" vertical="center"/>
    </xf>
    <xf numFmtId="180" fontId="0" fillId="6" borderId="6" xfId="0" applyNumberFormat="1" applyFill="1" applyBorder="1" applyAlignment="1">
      <alignment horizontal="left" vertical="center" wrapText="1" indent="1"/>
    </xf>
    <xf numFmtId="180" fontId="0" fillId="6" borderId="0" xfId="0" applyNumberFormat="1" applyFill="1" applyBorder="1" applyAlignment="1">
      <alignment horizontal="left" vertical="center" wrapText="1" indent="1"/>
    </xf>
    <xf numFmtId="180" fontId="0" fillId="6" borderId="7" xfId="0" applyNumberFormat="1" applyFill="1" applyBorder="1" applyAlignment="1">
      <alignment horizontal="left" vertical="center" wrapText="1" indent="1"/>
    </xf>
    <xf numFmtId="0" fontId="1" fillId="9" borderId="17" xfId="12" applyFill="1" applyBorder="1" applyAlignment="1">
      <alignment horizontal="left" vertical="center" indent="1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horizontal="center" vertical="center" wrapText="1"/>
    </xf>
  </cellXfs>
  <cellStyles count="54">
    <cellStyle name="20% - アクセント 1" xfId="31" builtinId="30" customBuiltin="1"/>
    <cellStyle name="20% - アクセント 2" xfId="35" builtinId="34" customBuiltin="1"/>
    <cellStyle name="20% - アクセント 3" xfId="39" builtinId="38" customBuiltin="1"/>
    <cellStyle name="20% - アクセント 4" xfId="43" builtinId="42" customBuiltin="1"/>
    <cellStyle name="20% - アクセント 5" xfId="47" builtinId="46" customBuiltin="1"/>
    <cellStyle name="20% - アクセント 6" xfId="51" builtinId="50" customBuiltin="1"/>
    <cellStyle name="40% - アクセント 1" xfId="32" builtinId="31" customBuiltin="1"/>
    <cellStyle name="40% - アクセント 2" xfId="36" builtinId="35" customBuiltin="1"/>
    <cellStyle name="40% - アクセント 3" xfId="40" builtinId="39" customBuiltin="1"/>
    <cellStyle name="40% - アクセント 4" xfId="44" builtinId="43" customBuiltin="1"/>
    <cellStyle name="40% - アクセント 5" xfId="48" builtinId="47" customBuiltin="1"/>
    <cellStyle name="40% - アクセント 6" xfId="52" builtinId="51" customBuiltin="1"/>
    <cellStyle name="60% - アクセント 1" xfId="33" builtinId="32" customBuiltin="1"/>
    <cellStyle name="60% - アクセント 2" xfId="37" builtinId="36" customBuiltin="1"/>
    <cellStyle name="60% - アクセント 3" xfId="41" builtinId="40" customBuiltin="1"/>
    <cellStyle name="60% - アクセント 4" xfId="45" builtinId="44" customBuiltin="1"/>
    <cellStyle name="60% - アクセント 5" xfId="49" builtinId="48" customBuiltin="1"/>
    <cellStyle name="60% - アクセント 6" xfId="53" builtinId="52" customBuiltin="1"/>
    <cellStyle name="z_非表示_テキスト" xfId="3" xr:uid="{00000000-0005-0000-0000-000012000000}"/>
    <cellStyle name="アクセント 1" xfId="30" builtinId="29" customBuiltin="1"/>
    <cellStyle name="アクセント 2" xfId="34" builtinId="33" customBuiltin="1"/>
    <cellStyle name="アクセント 3" xfId="38" builtinId="37" customBuiltin="1"/>
    <cellStyle name="アクセント 4" xfId="42" builtinId="41" customBuiltin="1"/>
    <cellStyle name="アクセント 5" xfId="46" builtinId="45" customBuiltin="1"/>
    <cellStyle name="アクセント 6" xfId="50" builtinId="49" customBuiltin="1"/>
    <cellStyle name="タイトル" xfId="5" builtinId="15" customBuiltin="1"/>
    <cellStyle name="タスク" xfId="12" xr:uid="{00000000-0005-0000-0000-00001A000000}"/>
    <cellStyle name="チェック セル" xfId="25" builtinId="23" customBuiltin="1"/>
    <cellStyle name="どちらでもない" xfId="20" builtinId="28" customBuiltin="1"/>
    <cellStyle name="パーセント" xfId="2" builtinId="5" customBuiltin="1"/>
    <cellStyle name="ハイパーリンク" xfId="1" builtinId="8" customBuiltin="1"/>
    <cellStyle name="プロジェクトの開始" xfId="9" xr:uid="{00000000-0005-0000-0000-00001F000000}"/>
    <cellStyle name="メモ" xfId="27" builtinId="10" customBuiltin="1"/>
    <cellStyle name="リンク セル" xfId="24" builtinId="24" customBuiltin="1"/>
    <cellStyle name="悪い" xfId="19" builtinId="27" customBuiltin="1"/>
    <cellStyle name="計算" xfId="23" builtinId="22" customBuiltin="1"/>
    <cellStyle name="警告文" xfId="26" builtinId="11" customBuiltin="1"/>
    <cellStyle name="桁区切り" xfId="14" builtinId="6" customBuiltin="1"/>
    <cellStyle name="桁区切り [0.00]" xfId="4" builtinId="3" customBuiltin="1"/>
    <cellStyle name="見出し 1" xfId="6" builtinId="16" customBuiltin="1"/>
    <cellStyle name="見出し 2" xfId="7" builtinId="17" customBuiltin="1"/>
    <cellStyle name="見出し 3" xfId="8" builtinId="18" customBuiltin="1"/>
    <cellStyle name="見出し 4" xfId="17" builtinId="19" customBuiltin="1"/>
    <cellStyle name="集計" xfId="29" builtinId="25" customBuiltin="1"/>
    <cellStyle name="出力" xfId="22" builtinId="21" customBuiltin="1"/>
    <cellStyle name="説明文" xfId="28" builtinId="53" customBuiltin="1"/>
    <cellStyle name="通貨" xfId="16" builtinId="7" customBuiltin="1"/>
    <cellStyle name="通貨 [0.00]" xfId="15" builtinId="4" customBuiltin="1"/>
    <cellStyle name="日付" xfId="10" xr:uid="{00000000-0005-0000-0000-000030000000}"/>
    <cellStyle name="入力" xfId="21" builtinId="20" customBuiltin="1"/>
    <cellStyle name="標準" xfId="0" builtinId="0" customBuiltin="1"/>
    <cellStyle name="表示済みのハイパーリンク" xfId="13" builtinId="9" customBuiltin="1"/>
    <cellStyle name="名前" xfId="11" xr:uid="{00000000-0005-0000-0000-000034000000}"/>
    <cellStyle name="良い" xfId="18" builtinId="26" customBuiltin="1"/>
  </cellStyles>
  <dxfs count="159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_リスト" pivot="0" count="9" xr9:uid="{00000000-0011-0000-FFFF-FFFF00000000}">
      <tableStyleElement type="wholeTable" dxfId="158"/>
      <tableStyleElement type="headerRow" dxfId="157"/>
      <tableStyleElement type="totalRow" dxfId="156"/>
      <tableStyleElement type="firstColumn" dxfId="155"/>
      <tableStyleElement type="lastColumn" dxfId="154"/>
      <tableStyleElement type="firstRowStripe" dxfId="153"/>
      <tableStyleElement type="secondRowStripe" dxfId="152"/>
      <tableStyleElement type="firstColumnStripe" dxfId="151"/>
      <tableStyleElement type="secondColumnStripe" dxfId="15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E4DFEC"/>
      <color rgb="FFD7D900"/>
      <color rgb="FFDBCB75"/>
      <color rgb="FFDAD048"/>
      <color rgb="FF215881"/>
      <color rgb="FF42648A"/>
      <color rgb="FF969696"/>
      <color rgb="FFC0C0C0"/>
      <color rgb="FF427FC2"/>
      <color rgb="FF446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simple-gantt-chart.html?utm_source=ms&amp;utm_medium=file&amp;utm_campaign=office&amp;utm_content=log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1905000</xdr:colOff>
      <xdr:row>0</xdr:row>
      <xdr:rowOff>523875</xdr:rowOff>
    </xdr:to>
    <xdr:pic>
      <xdr:nvPicPr>
        <xdr:cNvPr id="2" name="画像 1" descr="Vertex42 ロゴ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638EF3-2DAE-40BC-A45A-2B8C536FA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0"/>
          <a:ext cx="1905000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simple-gantt-chart.html?utm_source=ms&amp;utm_medium=file&amp;utm_campaign=office&amp;utm_content=url" TargetMode="External"/><Relationship Id="rId2" Type="http://schemas.openxmlformats.org/officeDocument/2006/relationships/hyperlink" Target="https://www.vertex42.com/ExcelTemplates/simple-gantt-chart.html?utm_source=ms&amp;utm_medium=file&amp;utm_campaign=office&amp;utm_content=help" TargetMode="External"/><Relationship Id="rId1" Type="http://schemas.openxmlformats.org/officeDocument/2006/relationships/hyperlink" Target="https://www.vertex42.com/ExcelTemplates/excel-project-management.html?utm_source=ms&amp;utm_medium=file&amp;utm_campaign=office&amp;utm_content=text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vertex42.com/ExcelTemplates/simple-gantt-chart.html?utm_source=ms&amp;utm_medium=file&amp;utm_campaign=office&amp;utm_content=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P71"/>
  <sheetViews>
    <sheetView showGridLines="0" tabSelected="1" showRuler="0" zoomScaleNormal="100" zoomScalePageLayoutView="70" workbookViewId="0">
      <pane ySplit="6" topLeftCell="A8" activePane="bottomLeft" state="frozen"/>
      <selection activeCell="B1" sqref="B1"/>
      <selection pane="bottomLeft" activeCell="B16" sqref="B16:B17"/>
    </sheetView>
  </sheetViews>
  <sheetFormatPr baseColWidth="10" defaultColWidth="8.7109375" defaultRowHeight="30" customHeight="1" x14ac:dyDescent="0.2"/>
  <cols>
    <col min="3" max="3" width="46" style="106" bestFit="1" customWidth="1"/>
    <col min="4" max="5" width="11.28515625" bestFit="1" customWidth="1"/>
    <col min="6" max="6" width="13" bestFit="1" customWidth="1"/>
    <col min="7" max="7" width="13" customWidth="1"/>
    <col min="8" max="8" width="13" bestFit="1" customWidth="1"/>
    <col min="9" max="9" width="10.42578125" style="2" customWidth="1"/>
    <col min="10" max="10" width="10.42578125" customWidth="1"/>
    <col min="11" max="11" width="2.7109375" customWidth="1"/>
    <col min="12" max="12" width="6.28515625" hidden="1" customWidth="1"/>
    <col min="13" max="68" width="2.5703125" customWidth="1"/>
    <col min="70" max="72" width="7"/>
    <col min="73" max="74" width="8"/>
  </cols>
  <sheetData>
    <row r="1" spans="1:68" ht="30" customHeight="1" x14ac:dyDescent="0.35">
      <c r="C1" s="9" t="s">
        <v>42</v>
      </c>
      <c r="D1" s="9"/>
      <c r="E1" s="9"/>
      <c r="F1" s="12"/>
      <c r="G1" s="12"/>
      <c r="H1" s="13"/>
      <c r="I1" s="14"/>
      <c r="J1" s="15"/>
      <c r="L1" s="13"/>
      <c r="M1" s="16"/>
    </row>
    <row r="2" spans="1:68" ht="30" customHeight="1" x14ac:dyDescent="0.25">
      <c r="C2" s="104"/>
      <c r="D2" s="10"/>
      <c r="E2" s="10"/>
      <c r="M2" s="17"/>
    </row>
    <row r="3" spans="1:68" ht="30" customHeight="1" x14ac:dyDescent="0.2">
      <c r="C3" s="105"/>
      <c r="D3" s="11"/>
      <c r="E3" s="11"/>
      <c r="F3" s="121" t="s">
        <v>7</v>
      </c>
      <c r="G3" s="121"/>
      <c r="H3" s="122"/>
      <c r="I3" s="130">
        <v>44387</v>
      </c>
      <c r="J3" s="130"/>
      <c r="M3" s="127" t="s">
        <v>37</v>
      </c>
      <c r="N3" s="127"/>
      <c r="O3" s="127"/>
      <c r="P3" s="127"/>
      <c r="Q3" s="127"/>
      <c r="R3" s="127"/>
      <c r="S3" s="127"/>
      <c r="T3" s="128" t="s">
        <v>43</v>
      </c>
      <c r="U3" s="129"/>
      <c r="V3" s="129"/>
      <c r="W3" s="129"/>
      <c r="X3" s="129"/>
      <c r="Y3" s="129"/>
      <c r="Z3" s="129"/>
    </row>
    <row r="4" spans="1:68" ht="30" customHeight="1" x14ac:dyDescent="0.2">
      <c r="F4" s="121" t="s">
        <v>8</v>
      </c>
      <c r="G4" s="121"/>
      <c r="H4" s="122"/>
      <c r="I4" s="4">
        <v>1</v>
      </c>
      <c r="M4" s="124">
        <f>M5</f>
        <v>44382</v>
      </c>
      <c r="N4" s="125"/>
      <c r="O4" s="125"/>
      <c r="P4" s="125"/>
      <c r="Q4" s="125"/>
      <c r="R4" s="125"/>
      <c r="S4" s="126"/>
      <c r="T4" s="131">
        <f>T5</f>
        <v>44389</v>
      </c>
      <c r="U4" s="132"/>
      <c r="V4" s="132"/>
      <c r="W4" s="132"/>
      <c r="X4" s="132"/>
      <c r="Y4" s="132"/>
      <c r="Z4" s="133"/>
      <c r="AA4" s="124">
        <f>AA5</f>
        <v>44396</v>
      </c>
      <c r="AB4" s="125"/>
      <c r="AC4" s="125"/>
      <c r="AD4" s="125"/>
      <c r="AE4" s="125"/>
      <c r="AF4" s="125"/>
      <c r="AG4" s="126"/>
      <c r="AH4" s="124">
        <f>AH5</f>
        <v>44403</v>
      </c>
      <c r="AI4" s="125"/>
      <c r="AJ4" s="125"/>
      <c r="AK4" s="125"/>
      <c r="AL4" s="125"/>
      <c r="AM4" s="125"/>
      <c r="AN4" s="126"/>
      <c r="AO4" s="124">
        <f>AO5</f>
        <v>44410</v>
      </c>
      <c r="AP4" s="125"/>
      <c r="AQ4" s="125"/>
      <c r="AR4" s="125"/>
      <c r="AS4" s="125"/>
      <c r="AT4" s="125"/>
      <c r="AU4" s="126"/>
      <c r="AV4" s="124">
        <f>AV5</f>
        <v>44417</v>
      </c>
      <c r="AW4" s="125"/>
      <c r="AX4" s="125"/>
      <c r="AY4" s="125"/>
      <c r="AZ4" s="125"/>
      <c r="BA4" s="125"/>
      <c r="BB4" s="126"/>
      <c r="BC4" s="124">
        <f>BC5</f>
        <v>44424</v>
      </c>
      <c r="BD4" s="125"/>
      <c r="BE4" s="125"/>
      <c r="BF4" s="125"/>
      <c r="BG4" s="125"/>
      <c r="BH4" s="125"/>
      <c r="BI4" s="126"/>
      <c r="BJ4" s="124">
        <f>BJ5</f>
        <v>44431</v>
      </c>
      <c r="BK4" s="125"/>
      <c r="BL4" s="125"/>
      <c r="BM4" s="125"/>
      <c r="BN4" s="125"/>
      <c r="BO4" s="125"/>
      <c r="BP4" s="126"/>
    </row>
    <row r="5" spans="1:68" ht="15" customHeight="1" x14ac:dyDescent="0.2">
      <c r="C5" s="123"/>
      <c r="D5" s="123"/>
      <c r="E5" s="123"/>
      <c r="F5" s="123"/>
      <c r="G5" s="123"/>
      <c r="H5" s="123"/>
      <c r="I5" s="123"/>
      <c r="J5" s="123"/>
      <c r="K5" s="123"/>
      <c r="M5" s="37">
        <f>プロジェクト_開始-WEEKDAY(プロジェクト_開始,1)+2+7*(週_表示-1)</f>
        <v>44382</v>
      </c>
      <c r="N5" s="38">
        <f>M5+1</f>
        <v>44383</v>
      </c>
      <c r="O5" s="38">
        <f t="shared" ref="O5:BB5" si="0">N5+1</f>
        <v>44384</v>
      </c>
      <c r="P5" s="38">
        <f t="shared" si="0"/>
        <v>44385</v>
      </c>
      <c r="Q5" s="38">
        <f t="shared" si="0"/>
        <v>44386</v>
      </c>
      <c r="R5" s="38">
        <f t="shared" si="0"/>
        <v>44387</v>
      </c>
      <c r="S5" s="39">
        <f t="shared" si="0"/>
        <v>44388</v>
      </c>
      <c r="T5" s="37">
        <f>S5+1</f>
        <v>44389</v>
      </c>
      <c r="U5" s="38">
        <f>T5+1</f>
        <v>44390</v>
      </c>
      <c r="V5" s="38">
        <f t="shared" si="0"/>
        <v>44391</v>
      </c>
      <c r="W5" s="38">
        <f t="shared" si="0"/>
        <v>44392</v>
      </c>
      <c r="X5" s="38">
        <f t="shared" si="0"/>
        <v>44393</v>
      </c>
      <c r="Y5" s="38">
        <f t="shared" si="0"/>
        <v>44394</v>
      </c>
      <c r="Z5" s="39">
        <f t="shared" si="0"/>
        <v>44395</v>
      </c>
      <c r="AA5" s="37">
        <f>Z5+1</f>
        <v>44396</v>
      </c>
      <c r="AB5" s="38">
        <f>AA5+1</f>
        <v>44397</v>
      </c>
      <c r="AC5" s="38">
        <f t="shared" si="0"/>
        <v>44398</v>
      </c>
      <c r="AD5" s="38">
        <f t="shared" si="0"/>
        <v>44399</v>
      </c>
      <c r="AE5" s="38">
        <f t="shared" si="0"/>
        <v>44400</v>
      </c>
      <c r="AF5" s="38">
        <f t="shared" si="0"/>
        <v>44401</v>
      </c>
      <c r="AG5" s="39">
        <f t="shared" si="0"/>
        <v>44402</v>
      </c>
      <c r="AH5" s="37">
        <f>AG5+1</f>
        <v>44403</v>
      </c>
      <c r="AI5" s="38">
        <f>AH5+1</f>
        <v>44404</v>
      </c>
      <c r="AJ5" s="38">
        <f t="shared" si="0"/>
        <v>44405</v>
      </c>
      <c r="AK5" s="38">
        <f t="shared" si="0"/>
        <v>44406</v>
      </c>
      <c r="AL5" s="38">
        <f t="shared" si="0"/>
        <v>44407</v>
      </c>
      <c r="AM5" s="38">
        <f t="shared" si="0"/>
        <v>44408</v>
      </c>
      <c r="AN5" s="39">
        <f t="shared" si="0"/>
        <v>44409</v>
      </c>
      <c r="AO5" s="37">
        <f>AN5+1</f>
        <v>44410</v>
      </c>
      <c r="AP5" s="38">
        <f>AO5+1</f>
        <v>44411</v>
      </c>
      <c r="AQ5" s="38">
        <f t="shared" si="0"/>
        <v>44412</v>
      </c>
      <c r="AR5" s="38">
        <f t="shared" si="0"/>
        <v>44413</v>
      </c>
      <c r="AS5" s="38">
        <f t="shared" si="0"/>
        <v>44414</v>
      </c>
      <c r="AT5" s="38">
        <f t="shared" si="0"/>
        <v>44415</v>
      </c>
      <c r="AU5" s="39">
        <f t="shared" si="0"/>
        <v>44416</v>
      </c>
      <c r="AV5" s="37">
        <f>AU5+1</f>
        <v>44417</v>
      </c>
      <c r="AW5" s="38">
        <f>AV5+1</f>
        <v>44418</v>
      </c>
      <c r="AX5" s="38">
        <f t="shared" si="0"/>
        <v>44419</v>
      </c>
      <c r="AY5" s="38">
        <f t="shared" si="0"/>
        <v>44420</v>
      </c>
      <c r="AZ5" s="38">
        <f t="shared" si="0"/>
        <v>44421</v>
      </c>
      <c r="BA5" s="38">
        <f t="shared" si="0"/>
        <v>44422</v>
      </c>
      <c r="BB5" s="39">
        <f t="shared" si="0"/>
        <v>44423</v>
      </c>
      <c r="BC5" s="37">
        <f>BB5+1</f>
        <v>44424</v>
      </c>
      <c r="BD5" s="38">
        <f>BC5+1</f>
        <v>44425</v>
      </c>
      <c r="BE5" s="38">
        <f t="shared" ref="BE5:BI5" si="1">BD5+1</f>
        <v>44426</v>
      </c>
      <c r="BF5" s="38">
        <f t="shared" si="1"/>
        <v>44427</v>
      </c>
      <c r="BG5" s="38">
        <f t="shared" si="1"/>
        <v>44428</v>
      </c>
      <c r="BH5" s="38">
        <f t="shared" si="1"/>
        <v>44429</v>
      </c>
      <c r="BI5" s="39">
        <f t="shared" si="1"/>
        <v>44430</v>
      </c>
      <c r="BJ5" s="37">
        <f>BI5+1</f>
        <v>44431</v>
      </c>
      <c r="BK5" s="38">
        <f>BJ5+1</f>
        <v>44432</v>
      </c>
      <c r="BL5" s="38">
        <f t="shared" ref="BL5:BP5" si="2">BK5+1</f>
        <v>44433</v>
      </c>
      <c r="BM5" s="38">
        <f t="shared" si="2"/>
        <v>44434</v>
      </c>
      <c r="BN5" s="38">
        <f t="shared" si="2"/>
        <v>44435</v>
      </c>
      <c r="BO5" s="38">
        <f t="shared" si="2"/>
        <v>44436</v>
      </c>
      <c r="BP5" s="39">
        <f t="shared" si="2"/>
        <v>44437</v>
      </c>
    </row>
    <row r="6" spans="1:68" ht="30" customHeight="1" thickBot="1" x14ac:dyDescent="0.25">
      <c r="C6" s="107" t="s">
        <v>0</v>
      </c>
      <c r="D6" s="18" t="s">
        <v>31</v>
      </c>
      <c r="E6" s="18" t="s">
        <v>32</v>
      </c>
      <c r="F6" s="19" t="s">
        <v>41</v>
      </c>
      <c r="G6" s="19" t="s">
        <v>33</v>
      </c>
      <c r="H6" s="19" t="s">
        <v>9</v>
      </c>
      <c r="I6" s="19" t="s">
        <v>10</v>
      </c>
      <c r="J6" s="19" t="s">
        <v>12</v>
      </c>
      <c r="K6" s="19"/>
      <c r="L6" s="19" t="s">
        <v>13</v>
      </c>
      <c r="M6" s="20" t="str">
        <f t="shared" ref="M6:AR6" si="3">LEFT(TEXT(M5,"aaa"),1)</f>
        <v>月</v>
      </c>
      <c r="N6" s="20" t="str">
        <f t="shared" si="3"/>
        <v>火</v>
      </c>
      <c r="O6" s="20" t="str">
        <f t="shared" si="3"/>
        <v>水</v>
      </c>
      <c r="P6" s="20" t="str">
        <f t="shared" si="3"/>
        <v>木</v>
      </c>
      <c r="Q6" s="20" t="str">
        <f t="shared" si="3"/>
        <v>金</v>
      </c>
      <c r="R6" s="20" t="str">
        <f t="shared" si="3"/>
        <v>土</v>
      </c>
      <c r="S6" s="20" t="str">
        <f t="shared" si="3"/>
        <v>日</v>
      </c>
      <c r="T6" s="20" t="str">
        <f t="shared" si="3"/>
        <v>月</v>
      </c>
      <c r="U6" s="20" t="str">
        <f t="shared" si="3"/>
        <v>火</v>
      </c>
      <c r="V6" s="20" t="str">
        <f t="shared" si="3"/>
        <v>水</v>
      </c>
      <c r="W6" s="20" t="str">
        <f t="shared" si="3"/>
        <v>木</v>
      </c>
      <c r="X6" s="20" t="str">
        <f t="shared" si="3"/>
        <v>金</v>
      </c>
      <c r="Y6" s="20" t="str">
        <f t="shared" si="3"/>
        <v>土</v>
      </c>
      <c r="Z6" s="20" t="str">
        <f t="shared" si="3"/>
        <v>日</v>
      </c>
      <c r="AA6" s="20" t="str">
        <f t="shared" si="3"/>
        <v>月</v>
      </c>
      <c r="AB6" s="20" t="str">
        <f t="shared" si="3"/>
        <v>火</v>
      </c>
      <c r="AC6" s="20" t="str">
        <f t="shared" si="3"/>
        <v>水</v>
      </c>
      <c r="AD6" s="20" t="str">
        <f t="shared" si="3"/>
        <v>木</v>
      </c>
      <c r="AE6" s="20" t="str">
        <f t="shared" si="3"/>
        <v>金</v>
      </c>
      <c r="AF6" s="20" t="str">
        <f t="shared" si="3"/>
        <v>土</v>
      </c>
      <c r="AG6" s="20" t="str">
        <f t="shared" si="3"/>
        <v>日</v>
      </c>
      <c r="AH6" s="20" t="str">
        <f t="shared" si="3"/>
        <v>月</v>
      </c>
      <c r="AI6" s="20" t="str">
        <f t="shared" si="3"/>
        <v>火</v>
      </c>
      <c r="AJ6" s="20" t="str">
        <f t="shared" si="3"/>
        <v>水</v>
      </c>
      <c r="AK6" s="20" t="str">
        <f t="shared" si="3"/>
        <v>木</v>
      </c>
      <c r="AL6" s="20" t="str">
        <f t="shared" si="3"/>
        <v>金</v>
      </c>
      <c r="AM6" s="20" t="str">
        <f t="shared" si="3"/>
        <v>土</v>
      </c>
      <c r="AN6" s="20" t="str">
        <f t="shared" si="3"/>
        <v>日</v>
      </c>
      <c r="AO6" s="20" t="str">
        <f t="shared" si="3"/>
        <v>月</v>
      </c>
      <c r="AP6" s="20" t="str">
        <f t="shared" si="3"/>
        <v>火</v>
      </c>
      <c r="AQ6" s="20" t="str">
        <f t="shared" si="3"/>
        <v>水</v>
      </c>
      <c r="AR6" s="20" t="str">
        <f t="shared" si="3"/>
        <v>木</v>
      </c>
      <c r="AS6" s="20" t="str">
        <f t="shared" ref="AS6:BP6" si="4">LEFT(TEXT(AS5,"aaa"),1)</f>
        <v>金</v>
      </c>
      <c r="AT6" s="20" t="str">
        <f t="shared" si="4"/>
        <v>土</v>
      </c>
      <c r="AU6" s="20" t="str">
        <f t="shared" si="4"/>
        <v>日</v>
      </c>
      <c r="AV6" s="20" t="str">
        <f t="shared" si="4"/>
        <v>月</v>
      </c>
      <c r="AW6" s="20" t="str">
        <f t="shared" si="4"/>
        <v>火</v>
      </c>
      <c r="AX6" s="20" t="str">
        <f t="shared" si="4"/>
        <v>水</v>
      </c>
      <c r="AY6" s="20" t="str">
        <f t="shared" si="4"/>
        <v>木</v>
      </c>
      <c r="AZ6" s="20" t="str">
        <f t="shared" si="4"/>
        <v>金</v>
      </c>
      <c r="BA6" s="20" t="str">
        <f t="shared" si="4"/>
        <v>土</v>
      </c>
      <c r="BB6" s="20" t="str">
        <f t="shared" si="4"/>
        <v>日</v>
      </c>
      <c r="BC6" s="20" t="str">
        <f t="shared" si="4"/>
        <v>月</v>
      </c>
      <c r="BD6" s="20" t="str">
        <f t="shared" si="4"/>
        <v>火</v>
      </c>
      <c r="BE6" s="20" t="str">
        <f t="shared" si="4"/>
        <v>水</v>
      </c>
      <c r="BF6" s="20" t="str">
        <f t="shared" si="4"/>
        <v>木</v>
      </c>
      <c r="BG6" s="20" t="str">
        <f t="shared" si="4"/>
        <v>金</v>
      </c>
      <c r="BH6" s="20" t="str">
        <f t="shared" si="4"/>
        <v>土</v>
      </c>
      <c r="BI6" s="20" t="str">
        <f t="shared" si="4"/>
        <v>日</v>
      </c>
      <c r="BJ6" s="20" t="str">
        <f t="shared" si="4"/>
        <v>月</v>
      </c>
      <c r="BK6" s="20" t="str">
        <f t="shared" si="4"/>
        <v>火</v>
      </c>
      <c r="BL6" s="20" t="str">
        <f t="shared" si="4"/>
        <v>水</v>
      </c>
      <c r="BM6" s="20" t="str">
        <f t="shared" si="4"/>
        <v>木</v>
      </c>
      <c r="BN6" s="20" t="str">
        <f t="shared" si="4"/>
        <v>金</v>
      </c>
      <c r="BO6" s="20" t="str">
        <f t="shared" si="4"/>
        <v>土</v>
      </c>
      <c r="BP6" s="20" t="str">
        <f t="shared" si="4"/>
        <v>日</v>
      </c>
    </row>
    <row r="7" spans="1:68" ht="30" hidden="1" customHeight="1" thickBot="1" x14ac:dyDescent="0.25">
      <c r="F7" s="8"/>
      <c r="G7" s="8"/>
      <c r="I7"/>
      <c r="L7" t="str">
        <f>IF(OR(ISBLANK(タスク_開始),ISBLANK(タスク_終了)),"",タスク_終了-タスク_開始+1)</f>
        <v/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1" customFormat="1" ht="30" customHeight="1" thickBot="1" x14ac:dyDescent="0.25">
      <c r="C8" s="108" t="s">
        <v>29</v>
      </c>
      <c r="D8" s="44"/>
      <c r="E8" s="44"/>
      <c r="F8" s="45"/>
      <c r="G8" s="45"/>
      <c r="H8" s="46"/>
      <c r="I8" s="47"/>
      <c r="J8" s="48"/>
      <c r="K8" s="21"/>
      <c r="L8" s="21" t="str">
        <f t="shared" ref="L8:L68" si="5">IF(OR(ISBLANK(タスク_開始),ISBLANK(タスク_終了)),"",タスク_終了-タスク_開始+1)</f>
        <v/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1" customFormat="1" ht="30" customHeight="1" thickBot="1" x14ac:dyDescent="0.25">
      <c r="C9" s="109" t="s">
        <v>35</v>
      </c>
      <c r="D9" s="73">
        <v>0.42569444444444443</v>
      </c>
      <c r="E9" s="73">
        <v>0.44236111111111115</v>
      </c>
      <c r="F9" s="74">
        <f>E9-D9</f>
        <v>1.6666666666666718E-2</v>
      </c>
      <c r="G9" s="74">
        <v>2.0833333333333332E-2</v>
      </c>
      <c r="H9" s="50">
        <v>1</v>
      </c>
      <c r="I9" s="51">
        <v>44241</v>
      </c>
      <c r="J9" s="51">
        <v>44241</v>
      </c>
      <c r="K9" s="21"/>
      <c r="L9" s="21">
        <f t="shared" si="5"/>
        <v>1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1" customFormat="1" ht="30" customHeight="1" thickBot="1" x14ac:dyDescent="0.25">
      <c r="C10" s="109" t="s">
        <v>34</v>
      </c>
      <c r="D10" s="73"/>
      <c r="E10" s="73"/>
      <c r="F10" s="74">
        <f>E10-D10</f>
        <v>0</v>
      </c>
      <c r="G10" s="74">
        <v>0.20208333333333331</v>
      </c>
      <c r="H10" s="50">
        <v>0.15</v>
      </c>
      <c r="I10" s="51">
        <f>J9</f>
        <v>44241</v>
      </c>
      <c r="J10" s="51">
        <f>I10+2</f>
        <v>44243</v>
      </c>
      <c r="K10" s="21"/>
      <c r="L10" s="21">
        <f t="shared" si="5"/>
        <v>3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6"/>
      <c r="Z10" s="6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1" customFormat="1" ht="30" customHeight="1" thickBot="1" x14ac:dyDescent="0.25">
      <c r="C11" s="109" t="s">
        <v>36</v>
      </c>
      <c r="D11" s="49"/>
      <c r="E11" s="49"/>
      <c r="F11" s="74">
        <f>E11-D11</f>
        <v>0</v>
      </c>
      <c r="G11" s="74"/>
      <c r="H11" s="50">
        <v>0</v>
      </c>
      <c r="I11" s="51">
        <f>J10</f>
        <v>44243</v>
      </c>
      <c r="J11" s="51">
        <f>I11+4</f>
        <v>44247</v>
      </c>
      <c r="K11" s="21"/>
      <c r="L11" s="21">
        <f t="shared" si="5"/>
        <v>5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1" customFormat="1" ht="30" customHeight="1" thickBot="1" x14ac:dyDescent="0.25">
      <c r="C12" s="110" t="s">
        <v>44</v>
      </c>
      <c r="D12" s="52"/>
      <c r="E12" s="52"/>
      <c r="F12" s="53"/>
      <c r="G12" s="53"/>
      <c r="H12" s="54"/>
      <c r="I12" s="55"/>
      <c r="J12" s="56"/>
      <c r="K12" s="21"/>
      <c r="L12" s="21" t="str">
        <f t="shared" si="5"/>
        <v/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1" customFormat="1" ht="30" customHeight="1" thickBot="1" x14ac:dyDescent="0.25">
      <c r="C13" s="111" t="s">
        <v>40</v>
      </c>
      <c r="D13" s="57"/>
      <c r="E13" s="57"/>
      <c r="F13" s="58">
        <f>E13-D13</f>
        <v>0</v>
      </c>
      <c r="G13" s="58"/>
      <c r="H13" s="59">
        <v>1</v>
      </c>
      <c r="I13" s="60">
        <f>I11+1</f>
        <v>44244</v>
      </c>
      <c r="J13" s="60">
        <f>I13+4</f>
        <v>44248</v>
      </c>
      <c r="K13" s="21"/>
      <c r="L13" s="21">
        <f t="shared" si="5"/>
        <v>5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1" customFormat="1" ht="30" customHeight="1" thickBot="1" x14ac:dyDescent="0.25">
      <c r="A14" s="135" t="s">
        <v>90</v>
      </c>
      <c r="B14" s="135" t="s">
        <v>93</v>
      </c>
      <c r="C14" s="112" t="s">
        <v>30</v>
      </c>
      <c r="D14" s="61"/>
      <c r="E14" s="61"/>
      <c r="F14" s="62"/>
      <c r="G14" s="62"/>
      <c r="H14" s="63"/>
      <c r="I14" s="64"/>
      <c r="J14" s="65"/>
      <c r="K14" s="21"/>
      <c r="L14" s="21" t="str">
        <f t="shared" si="5"/>
        <v/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1" customFormat="1" ht="30" customHeight="1" thickBot="1" x14ac:dyDescent="0.25">
      <c r="A15" s="129" t="s">
        <v>91</v>
      </c>
      <c r="B15" s="135" t="s">
        <v>94</v>
      </c>
      <c r="C15" s="113" t="s">
        <v>46</v>
      </c>
      <c r="D15" s="69"/>
      <c r="E15" s="69"/>
      <c r="F15" s="70">
        <f>E15-D15</f>
        <v>0</v>
      </c>
      <c r="G15" s="70"/>
      <c r="H15" s="71">
        <v>0.4</v>
      </c>
      <c r="I15" s="72" t="s">
        <v>11</v>
      </c>
      <c r="J15" s="72" t="s">
        <v>11</v>
      </c>
      <c r="K15" s="21"/>
      <c r="L15" s="21" t="e">
        <f t="shared" si="5"/>
        <v>#VALUE!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1" customFormat="1" ht="30" customHeight="1" thickBot="1" x14ac:dyDescent="0.25">
      <c r="A16" s="129"/>
      <c r="B16" s="129" t="s">
        <v>95</v>
      </c>
      <c r="C16" s="114" t="s">
        <v>55</v>
      </c>
      <c r="D16" s="69"/>
      <c r="E16" s="69"/>
      <c r="F16" s="70">
        <f>E16-D16</f>
        <v>0</v>
      </c>
      <c r="G16" s="70"/>
      <c r="H16" s="71">
        <v>1</v>
      </c>
      <c r="I16" s="72" t="s">
        <v>11</v>
      </c>
      <c r="J16" s="72" t="s">
        <v>11</v>
      </c>
      <c r="K16" s="21"/>
      <c r="L16" s="21" t="e">
        <f t="shared" si="5"/>
        <v>#VALUE!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s="1" customFormat="1" ht="30" customHeight="1" thickBot="1" x14ac:dyDescent="0.25">
      <c r="A17" s="129"/>
      <c r="B17" s="129"/>
      <c r="C17" s="114" t="s">
        <v>56</v>
      </c>
      <c r="D17" s="69"/>
      <c r="E17" s="69"/>
      <c r="F17" s="70">
        <f>E17-D17</f>
        <v>0</v>
      </c>
      <c r="G17" s="70"/>
      <c r="H17" s="71">
        <v>1</v>
      </c>
      <c r="I17" s="72" t="s">
        <v>11</v>
      </c>
      <c r="J17" s="72" t="s">
        <v>11</v>
      </c>
      <c r="K17" s="21"/>
      <c r="L17" s="21" t="e">
        <f t="shared" si="5"/>
        <v>#VALUE!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s="1" customFormat="1" ht="30" customHeight="1" thickBot="1" x14ac:dyDescent="0.25">
      <c r="A18" s="129"/>
      <c r="B18" s="136" t="s">
        <v>96</v>
      </c>
      <c r="C18" s="114" t="s">
        <v>53</v>
      </c>
      <c r="D18" s="69"/>
      <c r="E18" s="69"/>
      <c r="F18" s="70">
        <f>E18-D18</f>
        <v>0</v>
      </c>
      <c r="G18" s="70"/>
      <c r="H18" s="71">
        <v>0</v>
      </c>
      <c r="I18" s="72" t="s">
        <v>11</v>
      </c>
      <c r="J18" s="72" t="s">
        <v>11</v>
      </c>
      <c r="K18" s="21"/>
      <c r="L18" s="21" t="e">
        <f t="shared" si="5"/>
        <v>#VALUE!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s="1" customFormat="1" ht="30" customHeight="1" thickBot="1" x14ac:dyDescent="0.25">
      <c r="A19" s="129"/>
      <c r="B19" s="136"/>
      <c r="C19" s="102" t="s">
        <v>77</v>
      </c>
      <c r="D19" s="91"/>
      <c r="E19" s="91"/>
      <c r="F19" s="92"/>
      <c r="G19" s="92"/>
      <c r="H19" s="93"/>
      <c r="I19" s="94"/>
      <c r="J19" s="95"/>
      <c r="K19" s="21"/>
      <c r="L19" s="21" t="str">
        <f t="shared" si="5"/>
        <v/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s="1" customFormat="1" ht="30" customHeight="1" thickBot="1" x14ac:dyDescent="0.25">
      <c r="A20" s="129"/>
      <c r="B20" s="136"/>
      <c r="C20" s="90" t="s">
        <v>50</v>
      </c>
      <c r="D20" s="91"/>
      <c r="E20" s="91"/>
      <c r="F20" s="92"/>
      <c r="G20" s="92"/>
      <c r="H20" s="93"/>
      <c r="I20" s="94"/>
      <c r="J20" s="95"/>
      <c r="K20" s="21"/>
      <c r="L20" s="21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s="1" customFormat="1" ht="30" customHeight="1" thickBot="1" x14ac:dyDescent="0.25">
      <c r="A21" s="129"/>
      <c r="B21" s="136"/>
      <c r="C21" s="100" t="s">
        <v>78</v>
      </c>
      <c r="D21" s="69"/>
      <c r="E21" s="69"/>
      <c r="F21" s="70">
        <f>E21-D21</f>
        <v>0</v>
      </c>
      <c r="G21" s="70"/>
      <c r="H21" s="71">
        <v>0</v>
      </c>
      <c r="I21" s="72" t="s">
        <v>11</v>
      </c>
      <c r="J21" s="72" t="s">
        <v>11</v>
      </c>
      <c r="K21" s="21"/>
      <c r="L21" s="21" t="e">
        <f t="shared" si="5"/>
        <v>#VALUE!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s="1" customFormat="1" ht="30" customHeight="1" thickBot="1" x14ac:dyDescent="0.25">
      <c r="A22" s="129"/>
      <c r="C22" s="119" t="s">
        <v>84</v>
      </c>
      <c r="D22" s="91"/>
      <c r="E22" s="91"/>
      <c r="F22" s="92"/>
      <c r="G22" s="92"/>
      <c r="H22" s="93"/>
      <c r="I22" s="94"/>
      <c r="J22" s="95"/>
      <c r="K22" s="21"/>
      <c r="L22" s="21" t="str">
        <f t="shared" si="5"/>
        <v/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s="1" customFormat="1" ht="30" customHeight="1" thickBot="1" x14ac:dyDescent="0.25">
      <c r="A23" s="129"/>
      <c r="C23" s="120" t="s">
        <v>79</v>
      </c>
      <c r="D23" s="69"/>
      <c r="E23" s="69"/>
      <c r="F23" s="70">
        <f>E23-D23</f>
        <v>0</v>
      </c>
      <c r="G23" s="70"/>
      <c r="H23" s="71">
        <v>0</v>
      </c>
      <c r="I23" s="72" t="s">
        <v>11</v>
      </c>
      <c r="J23" s="72" t="s">
        <v>11</v>
      </c>
      <c r="K23" s="21"/>
      <c r="L23" s="21" t="e">
        <f t="shared" si="5"/>
        <v>#VALUE!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s="1" customFormat="1" ht="30" customHeight="1" thickBot="1" x14ac:dyDescent="0.25">
      <c r="A24" s="129"/>
      <c r="C24" s="90" t="s">
        <v>52</v>
      </c>
      <c r="D24" s="91"/>
      <c r="E24" s="91"/>
      <c r="F24" s="92"/>
      <c r="G24" s="92"/>
      <c r="H24" s="93"/>
      <c r="I24" s="94"/>
      <c r="J24" s="95"/>
      <c r="K24" s="21"/>
      <c r="L24" s="21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s="1" customFormat="1" ht="30" customHeight="1" thickBot="1" x14ac:dyDescent="0.25">
      <c r="A25" s="129"/>
      <c r="C25" s="100" t="s">
        <v>80</v>
      </c>
      <c r="D25" s="69"/>
      <c r="E25" s="69"/>
      <c r="F25" s="70">
        <f>E25-D25</f>
        <v>0</v>
      </c>
      <c r="G25" s="70"/>
      <c r="H25" s="71">
        <v>0</v>
      </c>
      <c r="I25" s="72" t="s">
        <v>11</v>
      </c>
      <c r="J25" s="72" t="s">
        <v>11</v>
      </c>
      <c r="K25" s="21"/>
      <c r="L25" s="21" t="e">
        <f t="shared" si="5"/>
        <v>#VALUE!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s="1" customFormat="1" ht="30" customHeight="1" thickBot="1" x14ac:dyDescent="0.25">
      <c r="A26" s="129"/>
      <c r="C26" s="101" t="s">
        <v>57</v>
      </c>
      <c r="D26" s="91"/>
      <c r="E26" s="91"/>
      <c r="F26" s="92"/>
      <c r="G26" s="92"/>
      <c r="H26" s="93"/>
      <c r="I26" s="94"/>
      <c r="J26" s="95"/>
      <c r="K26" s="21"/>
      <c r="L26" s="21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 s="1" customFormat="1" ht="30" customHeight="1" thickBot="1" x14ac:dyDescent="0.25">
      <c r="A27" s="129"/>
      <c r="C27" s="114" t="s">
        <v>58</v>
      </c>
      <c r="D27" s="69"/>
      <c r="E27" s="69"/>
      <c r="F27" s="70">
        <f>E27-D27</f>
        <v>0</v>
      </c>
      <c r="G27" s="70"/>
      <c r="H27" s="71">
        <v>0</v>
      </c>
      <c r="I27" s="72" t="s">
        <v>11</v>
      </c>
      <c r="J27" s="72" t="s">
        <v>11</v>
      </c>
      <c r="K27" s="21"/>
      <c r="L27" s="21" t="e">
        <f t="shared" si="5"/>
        <v>#VALUE!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spans="1:68" s="1" customFormat="1" ht="30" customHeight="1" thickBot="1" x14ac:dyDescent="0.25">
      <c r="A28" s="129"/>
      <c r="C28" s="114" t="s">
        <v>59</v>
      </c>
      <c r="D28" s="69"/>
      <c r="E28" s="69"/>
      <c r="F28" s="70">
        <f>E28-D28</f>
        <v>0</v>
      </c>
      <c r="G28" s="70"/>
      <c r="H28" s="71">
        <v>0</v>
      </c>
      <c r="I28" s="72" t="s">
        <v>11</v>
      </c>
      <c r="J28" s="72" t="s">
        <v>11</v>
      </c>
      <c r="K28" s="21"/>
      <c r="L28" s="21" t="e">
        <f t="shared" si="5"/>
        <v>#VALUE!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s="1" customFormat="1" ht="30" customHeight="1" thickBot="1" x14ac:dyDescent="0.25">
      <c r="A29" s="129"/>
      <c r="C29" s="101" t="s">
        <v>60</v>
      </c>
      <c r="D29" s="96"/>
      <c r="E29" s="96"/>
      <c r="F29" s="97"/>
      <c r="G29" s="97"/>
      <c r="H29" s="98"/>
      <c r="I29" s="99"/>
      <c r="J29" s="99"/>
      <c r="K29" s="21"/>
      <c r="L29" s="21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spans="1:68" s="1" customFormat="1" ht="30" customHeight="1" thickBot="1" x14ac:dyDescent="0.25">
      <c r="A30" s="129"/>
      <c r="C30" s="114" t="s">
        <v>61</v>
      </c>
      <c r="D30" s="69"/>
      <c r="E30" s="69"/>
      <c r="F30" s="70">
        <f>E30-D30</f>
        <v>0</v>
      </c>
      <c r="G30" s="70"/>
      <c r="H30" s="71">
        <v>0</v>
      </c>
      <c r="I30" s="72" t="s">
        <v>11</v>
      </c>
      <c r="J30" s="72" t="s">
        <v>11</v>
      </c>
      <c r="K30" s="21"/>
      <c r="L30" s="21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s="1" customFormat="1" ht="30" customHeight="1" thickBot="1" x14ac:dyDescent="0.25">
      <c r="A31" s="129"/>
      <c r="C31" s="114" t="s">
        <v>62</v>
      </c>
      <c r="D31" s="69"/>
      <c r="E31" s="69"/>
      <c r="F31" s="70">
        <f>E31-D31</f>
        <v>0</v>
      </c>
      <c r="G31" s="70"/>
      <c r="H31" s="71">
        <v>0</v>
      </c>
      <c r="I31" s="72" t="s">
        <v>11</v>
      </c>
      <c r="J31" s="72" t="s">
        <v>11</v>
      </c>
      <c r="K31" s="21"/>
      <c r="L31" s="21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s="1" customFormat="1" ht="30" customHeight="1" thickBot="1" x14ac:dyDescent="0.25">
      <c r="A32" s="129"/>
      <c r="C32" s="101" t="s">
        <v>63</v>
      </c>
      <c r="D32" s="96"/>
      <c r="E32" s="96"/>
      <c r="F32" s="97"/>
      <c r="G32" s="97"/>
      <c r="H32" s="98"/>
      <c r="I32" s="99"/>
      <c r="J32" s="99"/>
      <c r="K32" s="21"/>
      <c r="L32" s="21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s="1" customFormat="1" ht="30" customHeight="1" thickBot="1" x14ac:dyDescent="0.25">
      <c r="A33" s="129"/>
      <c r="C33" s="114" t="s">
        <v>64</v>
      </c>
      <c r="D33" s="69"/>
      <c r="E33" s="69"/>
      <c r="F33" s="70">
        <f>E33-D33</f>
        <v>0</v>
      </c>
      <c r="G33" s="70"/>
      <c r="H33" s="71">
        <v>0</v>
      </c>
      <c r="I33" s="72" t="s">
        <v>11</v>
      </c>
      <c r="J33" s="72" t="s">
        <v>11</v>
      </c>
      <c r="K33" s="21"/>
      <c r="L33" s="21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s="1" customFormat="1" ht="30" customHeight="1" thickBot="1" x14ac:dyDescent="0.25">
      <c r="A34" s="129"/>
      <c r="C34" s="114" t="s">
        <v>65</v>
      </c>
      <c r="D34" s="69"/>
      <c r="E34" s="69"/>
      <c r="F34" s="70">
        <f>E34-D34</f>
        <v>0</v>
      </c>
      <c r="G34" s="70"/>
      <c r="H34" s="71">
        <v>0</v>
      </c>
      <c r="I34" s="72" t="s">
        <v>11</v>
      </c>
      <c r="J34" s="72" t="s">
        <v>11</v>
      </c>
      <c r="K34" s="21"/>
      <c r="L34" s="21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s="1" customFormat="1" ht="30" customHeight="1" thickBot="1" x14ac:dyDescent="0.25">
      <c r="A35" s="129"/>
      <c r="C35" s="101" t="s">
        <v>49</v>
      </c>
      <c r="D35" s="91"/>
      <c r="E35" s="91"/>
      <c r="F35" s="92"/>
      <c r="G35" s="92"/>
      <c r="H35" s="93"/>
      <c r="I35" s="94"/>
      <c r="J35" s="95"/>
      <c r="K35" s="21"/>
      <c r="L35" s="21" t="str">
        <f t="shared" si="5"/>
        <v/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s="1" customFormat="1" ht="30" customHeight="1" thickBot="1" x14ac:dyDescent="0.25">
      <c r="A36" s="129"/>
      <c r="C36" s="114" t="s">
        <v>54</v>
      </c>
      <c r="D36" s="69"/>
      <c r="E36" s="69"/>
      <c r="F36" s="70">
        <f>E36-D36</f>
        <v>0</v>
      </c>
      <c r="G36" s="70"/>
      <c r="H36" s="71">
        <v>0</v>
      </c>
      <c r="I36" s="72" t="s">
        <v>11</v>
      </c>
      <c r="J36" s="72" t="s">
        <v>11</v>
      </c>
      <c r="K36" s="21"/>
      <c r="L36" s="21" t="e">
        <f t="shared" si="5"/>
        <v>#VALUE!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s="1" customFormat="1" ht="30" customHeight="1" thickBot="1" x14ac:dyDescent="0.25">
      <c r="A37" s="129"/>
      <c r="C37" s="101" t="s">
        <v>47</v>
      </c>
      <c r="D37" s="91"/>
      <c r="E37" s="91"/>
      <c r="F37" s="92"/>
      <c r="G37" s="92"/>
      <c r="H37" s="93"/>
      <c r="I37" s="94"/>
      <c r="J37" s="95"/>
      <c r="K37" s="21"/>
      <c r="L37" s="21" t="str">
        <f t="shared" si="5"/>
        <v/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s="1" customFormat="1" ht="30" customHeight="1" thickBot="1" x14ac:dyDescent="0.25">
      <c r="A38" s="129"/>
      <c r="C38" s="103" t="s">
        <v>48</v>
      </c>
      <c r="D38" s="69"/>
      <c r="E38" s="69"/>
      <c r="F38" s="70">
        <f>E38-D38</f>
        <v>0</v>
      </c>
      <c r="G38" s="70"/>
      <c r="H38" s="71">
        <v>0</v>
      </c>
      <c r="I38" s="72" t="s">
        <v>11</v>
      </c>
      <c r="J38" s="72" t="s">
        <v>11</v>
      </c>
      <c r="K38" s="21"/>
      <c r="L38" s="21" t="e">
        <f t="shared" si="5"/>
        <v>#VALUE!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s="1" customFormat="1" ht="30" customHeight="1" thickBot="1" x14ac:dyDescent="0.25">
      <c r="A39" s="129"/>
      <c r="C39" s="103" t="s">
        <v>89</v>
      </c>
      <c r="D39" s="69"/>
      <c r="E39" s="69"/>
      <c r="F39" s="70">
        <f>E39-D39</f>
        <v>0</v>
      </c>
      <c r="G39" s="70"/>
      <c r="H39" s="71">
        <v>0</v>
      </c>
      <c r="I39" s="72" t="s">
        <v>11</v>
      </c>
      <c r="J39" s="72" t="s">
        <v>11</v>
      </c>
      <c r="K39" s="21"/>
      <c r="L39" s="21" t="e">
        <f t="shared" si="5"/>
        <v>#VALUE!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s="1" customFormat="1" ht="30" customHeight="1" thickBot="1" x14ac:dyDescent="0.25">
      <c r="A40" s="129"/>
      <c r="C40" s="134"/>
      <c r="D40" s="69"/>
      <c r="E40" s="69"/>
      <c r="F40" s="70">
        <f>E40-D40</f>
        <v>0</v>
      </c>
      <c r="G40" s="70"/>
      <c r="H40" s="71">
        <v>0</v>
      </c>
      <c r="I40" s="72" t="s">
        <v>11</v>
      </c>
      <c r="J40" s="72" t="s">
        <v>11</v>
      </c>
      <c r="K40" s="21"/>
      <c r="L40" s="21" t="e">
        <f t="shared" si="5"/>
        <v>#VALUE!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s="1" customFormat="1" ht="30" customHeight="1" thickBot="1" x14ac:dyDescent="0.25">
      <c r="C41" s="102" t="s">
        <v>66</v>
      </c>
      <c r="D41" s="96"/>
      <c r="E41" s="96"/>
      <c r="F41" s="97"/>
      <c r="G41" s="97"/>
      <c r="H41" s="98"/>
      <c r="I41" s="99"/>
      <c r="J41" s="99"/>
      <c r="K41" s="21"/>
      <c r="L41" s="21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s="1" customFormat="1" ht="30" customHeight="1" thickBot="1" x14ac:dyDescent="0.25">
      <c r="A42" s="1" t="s">
        <v>92</v>
      </c>
      <c r="C42" s="100" t="s">
        <v>81</v>
      </c>
      <c r="D42" s="69"/>
      <c r="E42" s="69"/>
      <c r="F42" s="70">
        <f>E42-D42</f>
        <v>0</v>
      </c>
      <c r="G42" s="70"/>
      <c r="H42" s="71">
        <v>0</v>
      </c>
      <c r="I42" s="72" t="s">
        <v>11</v>
      </c>
      <c r="J42" s="72" t="s">
        <v>11</v>
      </c>
      <c r="K42" s="21"/>
      <c r="L42" s="21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s="1" customFormat="1" ht="30" customHeight="1" thickBot="1" x14ac:dyDescent="0.25">
      <c r="C43" s="100" t="s">
        <v>67</v>
      </c>
      <c r="D43" s="69"/>
      <c r="E43" s="69"/>
      <c r="F43" s="70">
        <f>E43-D43</f>
        <v>0</v>
      </c>
      <c r="G43" s="70"/>
      <c r="H43" s="71">
        <v>0</v>
      </c>
      <c r="I43" s="72" t="s">
        <v>11</v>
      </c>
      <c r="J43" s="72" t="s">
        <v>11</v>
      </c>
      <c r="K43" s="21"/>
      <c r="L43" s="21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s="1" customFormat="1" ht="30" customHeight="1" thickBot="1" x14ac:dyDescent="0.25">
      <c r="C44" s="100" t="s">
        <v>68</v>
      </c>
      <c r="D44" s="69"/>
      <c r="E44" s="69"/>
      <c r="F44" s="70">
        <f>E44-D44</f>
        <v>0</v>
      </c>
      <c r="G44" s="70"/>
      <c r="H44" s="71">
        <v>0</v>
      </c>
      <c r="I44" s="72" t="s">
        <v>11</v>
      </c>
      <c r="J44" s="72" t="s">
        <v>11</v>
      </c>
      <c r="K44" s="21"/>
      <c r="L44" s="21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s="1" customFormat="1" ht="30" customHeight="1" thickBot="1" x14ac:dyDescent="0.25">
      <c r="C45" s="100" t="s">
        <v>82</v>
      </c>
      <c r="D45" s="96"/>
      <c r="E45" s="96"/>
      <c r="F45" s="97"/>
      <c r="G45" s="97"/>
      <c r="H45" s="98"/>
      <c r="I45" s="99"/>
      <c r="J45" s="99"/>
      <c r="K45" s="21"/>
      <c r="L45" s="21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s="1" customFormat="1" ht="30" customHeight="1" thickBot="1" x14ac:dyDescent="0.25">
      <c r="C46" s="100" t="s">
        <v>69</v>
      </c>
      <c r="D46" s="69"/>
      <c r="E46" s="69"/>
      <c r="F46" s="70">
        <f t="shared" ref="F46:F54" si="6">E46-D46</f>
        <v>0</v>
      </c>
      <c r="G46" s="70"/>
      <c r="H46" s="71">
        <v>0</v>
      </c>
      <c r="I46" s="72" t="s">
        <v>11</v>
      </c>
      <c r="J46" s="72" t="s">
        <v>11</v>
      </c>
      <c r="K46" s="21"/>
      <c r="L46" s="21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s="1" customFormat="1" ht="30" customHeight="1" thickBot="1" x14ac:dyDescent="0.25">
      <c r="C47" s="100" t="s">
        <v>83</v>
      </c>
      <c r="D47" s="69"/>
      <c r="E47" s="69"/>
      <c r="F47" s="70">
        <f t="shared" si="6"/>
        <v>0</v>
      </c>
      <c r="G47" s="70"/>
      <c r="H47" s="71">
        <v>0</v>
      </c>
      <c r="I47" s="72" t="s">
        <v>11</v>
      </c>
      <c r="J47" s="72" t="s">
        <v>11</v>
      </c>
      <c r="K47" s="21"/>
      <c r="L47" s="21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s="1" customFormat="1" ht="30" customHeight="1" thickBot="1" x14ac:dyDescent="0.25">
      <c r="C48" s="100" t="s">
        <v>70</v>
      </c>
      <c r="D48" s="69"/>
      <c r="E48" s="69"/>
      <c r="F48" s="70">
        <f t="shared" si="6"/>
        <v>0</v>
      </c>
      <c r="G48" s="70"/>
      <c r="H48" s="71">
        <v>0</v>
      </c>
      <c r="I48" s="72" t="s">
        <v>11</v>
      </c>
      <c r="J48" s="72" t="s">
        <v>11</v>
      </c>
      <c r="K48" s="21"/>
      <c r="L48" s="21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3:68" s="1" customFormat="1" ht="30" customHeight="1" thickBot="1" x14ac:dyDescent="0.25">
      <c r="C49" s="100" t="s">
        <v>71</v>
      </c>
      <c r="D49" s="69"/>
      <c r="E49" s="69"/>
      <c r="F49" s="70">
        <f t="shared" si="6"/>
        <v>0</v>
      </c>
      <c r="G49" s="70"/>
      <c r="H49" s="71">
        <v>0</v>
      </c>
      <c r="I49" s="72" t="s">
        <v>11</v>
      </c>
      <c r="J49" s="72" t="s">
        <v>11</v>
      </c>
      <c r="K49" s="21"/>
      <c r="L49" s="21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3:68" s="1" customFormat="1" ht="30" customHeight="1" thickBot="1" x14ac:dyDescent="0.25">
      <c r="C50" s="100" t="s">
        <v>72</v>
      </c>
      <c r="D50" s="69"/>
      <c r="E50" s="69"/>
      <c r="F50" s="70">
        <f t="shared" si="6"/>
        <v>0</v>
      </c>
      <c r="G50" s="70"/>
      <c r="H50" s="71">
        <v>0</v>
      </c>
      <c r="I50" s="72" t="s">
        <v>11</v>
      </c>
      <c r="J50" s="72" t="s">
        <v>11</v>
      </c>
      <c r="K50" s="21"/>
      <c r="L50" s="21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3:68" s="1" customFormat="1" ht="30" customHeight="1" thickBot="1" x14ac:dyDescent="0.25">
      <c r="C51" s="100" t="s">
        <v>73</v>
      </c>
      <c r="D51" s="69"/>
      <c r="E51" s="69"/>
      <c r="F51" s="70">
        <f t="shared" si="6"/>
        <v>0</v>
      </c>
      <c r="G51" s="70"/>
      <c r="H51" s="71">
        <v>0</v>
      </c>
      <c r="I51" s="72" t="s">
        <v>11</v>
      </c>
      <c r="J51" s="72" t="s">
        <v>11</v>
      </c>
      <c r="K51" s="21"/>
      <c r="L51" s="21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3:68" s="1" customFormat="1" ht="30" customHeight="1" thickBot="1" x14ac:dyDescent="0.25">
      <c r="C52" s="100" t="s">
        <v>74</v>
      </c>
      <c r="D52" s="69"/>
      <c r="E52" s="69"/>
      <c r="F52" s="70">
        <f t="shared" si="6"/>
        <v>0</v>
      </c>
      <c r="G52" s="70"/>
      <c r="H52" s="71">
        <v>0</v>
      </c>
      <c r="I52" s="72" t="s">
        <v>11</v>
      </c>
      <c r="J52" s="72" t="s">
        <v>11</v>
      </c>
      <c r="K52" s="21"/>
      <c r="L52" s="21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3:68" s="1" customFormat="1" ht="30" customHeight="1" thickBot="1" x14ac:dyDescent="0.25">
      <c r="C53" s="100" t="s">
        <v>75</v>
      </c>
      <c r="D53" s="69"/>
      <c r="E53" s="69"/>
      <c r="F53" s="70">
        <f t="shared" si="6"/>
        <v>0</v>
      </c>
      <c r="G53" s="70"/>
      <c r="H53" s="71">
        <v>0</v>
      </c>
      <c r="I53" s="72" t="s">
        <v>11</v>
      </c>
      <c r="J53" s="72" t="s">
        <v>11</v>
      </c>
      <c r="K53" s="21"/>
      <c r="L53" s="21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3:68" s="1" customFormat="1" ht="30" customHeight="1" thickBot="1" x14ac:dyDescent="0.25">
      <c r="C54" s="100" t="s">
        <v>76</v>
      </c>
      <c r="D54" s="69"/>
      <c r="E54" s="69"/>
      <c r="F54" s="70">
        <f t="shared" si="6"/>
        <v>0</v>
      </c>
      <c r="G54" s="70"/>
      <c r="H54" s="71">
        <v>0</v>
      </c>
      <c r="I54" s="72" t="s">
        <v>11</v>
      </c>
      <c r="J54" s="72" t="s">
        <v>11</v>
      </c>
      <c r="K54" s="21"/>
      <c r="L54" s="21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3:68" s="1" customFormat="1" ht="30" customHeight="1" thickBot="1" x14ac:dyDescent="0.25">
      <c r="C55" s="100" t="s">
        <v>51</v>
      </c>
      <c r="D55" s="96"/>
      <c r="E55" s="96"/>
      <c r="F55" s="97"/>
      <c r="G55" s="97"/>
      <c r="H55" s="98"/>
      <c r="I55" s="99"/>
      <c r="J55" s="99"/>
      <c r="K55" s="21"/>
      <c r="L55" s="21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3:68" s="1" customFormat="1" ht="30" customHeight="1" thickBot="1" x14ac:dyDescent="0.25">
      <c r="C56" s="100" t="s">
        <v>85</v>
      </c>
      <c r="D56" s="69"/>
      <c r="E56" s="69"/>
      <c r="F56" s="70">
        <f>E56-D56</f>
        <v>0</v>
      </c>
      <c r="G56" s="70"/>
      <c r="H56" s="71">
        <v>0</v>
      </c>
      <c r="I56" s="72" t="s">
        <v>11</v>
      </c>
      <c r="J56" s="72" t="s">
        <v>11</v>
      </c>
      <c r="K56" s="21"/>
      <c r="L56" s="21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3:68" s="1" customFormat="1" ht="30" customHeight="1" thickBot="1" x14ac:dyDescent="0.25">
      <c r="C57" s="100" t="s">
        <v>86</v>
      </c>
      <c r="D57" s="69"/>
      <c r="E57" s="69"/>
      <c r="F57" s="70">
        <f>E57-D57</f>
        <v>0</v>
      </c>
      <c r="G57" s="70"/>
      <c r="H57" s="71">
        <v>0</v>
      </c>
      <c r="I57" s="72" t="s">
        <v>11</v>
      </c>
      <c r="J57" s="72" t="s">
        <v>11</v>
      </c>
      <c r="K57" s="21"/>
      <c r="L57" s="21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3:68" s="1" customFormat="1" ht="30" customHeight="1" thickBot="1" x14ac:dyDescent="0.25">
      <c r="C58" s="100" t="s">
        <v>87</v>
      </c>
      <c r="D58" s="96"/>
      <c r="E58" s="96"/>
      <c r="F58" s="97"/>
      <c r="G58" s="97"/>
      <c r="H58" s="98"/>
      <c r="I58" s="99"/>
      <c r="J58" s="99"/>
      <c r="K58" s="21"/>
      <c r="L58" s="21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3:68" s="1" customFormat="1" ht="30" customHeight="1" thickBot="1" x14ac:dyDescent="0.25">
      <c r="C59" s="100" t="s">
        <v>88</v>
      </c>
      <c r="D59" s="69"/>
      <c r="E59" s="69"/>
      <c r="F59" s="70">
        <f>E59-D59</f>
        <v>0</v>
      </c>
      <c r="G59" s="70"/>
      <c r="H59" s="71">
        <v>0</v>
      </c>
      <c r="I59" s="72" t="s">
        <v>11</v>
      </c>
      <c r="J59" s="72" t="s">
        <v>11</v>
      </c>
      <c r="K59" s="21"/>
      <c r="L59" s="21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3:68" s="1" customFormat="1" ht="30" customHeight="1" thickBot="1" x14ac:dyDescent="0.25">
      <c r="C60" s="115" t="s">
        <v>45</v>
      </c>
      <c r="D60" s="78"/>
      <c r="E60" s="78"/>
      <c r="F60" s="79"/>
      <c r="G60" s="79"/>
      <c r="H60" s="80"/>
      <c r="I60" s="81"/>
      <c r="J60" s="82"/>
      <c r="K60" s="21"/>
      <c r="L60" s="21" t="str">
        <f t="shared" si="5"/>
        <v/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3:68" s="89" customFormat="1" ht="30" customHeight="1" thickBot="1" x14ac:dyDescent="0.25">
      <c r="C61" s="116" t="s">
        <v>1</v>
      </c>
      <c r="D61" s="83"/>
      <c r="E61" s="83"/>
      <c r="F61" s="84">
        <f>E61-D61</f>
        <v>0</v>
      </c>
      <c r="G61" s="84"/>
      <c r="H61" s="85">
        <v>0</v>
      </c>
      <c r="I61" s="86" t="s">
        <v>11</v>
      </c>
      <c r="J61" s="86" t="s">
        <v>11</v>
      </c>
      <c r="K61" s="87"/>
      <c r="L61" s="87" t="e">
        <f t="shared" si="5"/>
        <v>#VALUE!</v>
      </c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</row>
    <row r="62" spans="3:68" s="89" customFormat="1" ht="30" customHeight="1" thickBot="1" x14ac:dyDescent="0.25">
      <c r="C62" s="116" t="s">
        <v>2</v>
      </c>
      <c r="D62" s="83"/>
      <c r="E62" s="83"/>
      <c r="F62" s="84">
        <f>E62-D62</f>
        <v>0</v>
      </c>
      <c r="G62" s="84"/>
      <c r="H62" s="85">
        <v>0</v>
      </c>
      <c r="I62" s="86" t="s">
        <v>11</v>
      </c>
      <c r="J62" s="86" t="s">
        <v>11</v>
      </c>
      <c r="K62" s="87"/>
      <c r="L62" s="87" t="e">
        <f t="shared" si="5"/>
        <v>#VALUE!</v>
      </c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</row>
    <row r="63" spans="3:68" s="89" customFormat="1" ht="30" customHeight="1" thickBot="1" x14ac:dyDescent="0.25">
      <c r="C63" s="116" t="s">
        <v>3</v>
      </c>
      <c r="D63" s="83"/>
      <c r="E63" s="83"/>
      <c r="F63" s="84">
        <f>E63-D63</f>
        <v>0</v>
      </c>
      <c r="G63" s="84"/>
      <c r="H63" s="85">
        <v>0</v>
      </c>
      <c r="I63" s="86" t="s">
        <v>11</v>
      </c>
      <c r="J63" s="86" t="s">
        <v>11</v>
      </c>
      <c r="K63" s="87"/>
      <c r="L63" s="87" t="e">
        <f t="shared" si="5"/>
        <v>#VALUE!</v>
      </c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</row>
    <row r="64" spans="3:68" s="89" customFormat="1" ht="30" customHeight="1" thickBot="1" x14ac:dyDescent="0.25">
      <c r="C64" s="116" t="s">
        <v>4</v>
      </c>
      <c r="D64" s="83"/>
      <c r="E64" s="83"/>
      <c r="F64" s="84">
        <f>E64-D64</f>
        <v>0</v>
      </c>
      <c r="G64" s="84"/>
      <c r="H64" s="85">
        <v>0</v>
      </c>
      <c r="I64" s="86" t="s">
        <v>11</v>
      </c>
      <c r="J64" s="86" t="s">
        <v>11</v>
      </c>
      <c r="K64" s="87"/>
      <c r="L64" s="87" t="e">
        <f t="shared" si="5"/>
        <v>#VALUE!</v>
      </c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</row>
    <row r="65" spans="3:68" s="89" customFormat="1" ht="30" customHeight="1" thickBot="1" x14ac:dyDescent="0.25">
      <c r="C65" s="116" t="s">
        <v>5</v>
      </c>
      <c r="D65" s="83"/>
      <c r="E65" s="83"/>
      <c r="F65" s="84">
        <f>E65-D65</f>
        <v>0</v>
      </c>
      <c r="G65" s="84"/>
      <c r="H65" s="85">
        <v>0</v>
      </c>
      <c r="I65" s="86" t="s">
        <v>11</v>
      </c>
      <c r="J65" s="86" t="s">
        <v>11</v>
      </c>
      <c r="K65" s="87"/>
      <c r="L65" s="87" t="e">
        <f t="shared" si="5"/>
        <v>#VALUE!</v>
      </c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</row>
    <row r="66" spans="3:68" s="1" customFormat="1" ht="30" customHeight="1" thickBot="1" x14ac:dyDescent="0.25">
      <c r="C66" s="117"/>
      <c r="D66" s="66"/>
      <c r="E66" s="66"/>
      <c r="F66" s="66"/>
      <c r="G66" s="75">
        <f>SUM(G9:G65)</f>
        <v>0.22291666666666665</v>
      </c>
      <c r="H66" s="77">
        <f>AVERAGE(H9:H65)</f>
        <v>0.11097560975609756</v>
      </c>
      <c r="I66" s="68"/>
      <c r="J66" s="68"/>
      <c r="K66" s="21"/>
      <c r="L66" s="21" t="str">
        <f t="shared" si="5"/>
        <v/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3:68" s="1" customFormat="1" ht="30" customHeight="1" thickBot="1" x14ac:dyDescent="0.25">
      <c r="C67" s="117"/>
      <c r="D67" s="66"/>
      <c r="E67" s="66"/>
      <c r="F67" s="66"/>
      <c r="G67" s="67" t="s">
        <v>38</v>
      </c>
      <c r="H67" s="77" t="s">
        <v>39</v>
      </c>
      <c r="I67" s="68"/>
      <c r="J67" s="68"/>
      <c r="K67" s="21"/>
      <c r="L67" s="21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3:68" s="1" customFormat="1" ht="30" customHeight="1" thickBot="1" x14ac:dyDescent="0.25">
      <c r="C68" s="118" t="s">
        <v>6</v>
      </c>
      <c r="D68" s="41"/>
      <c r="E68" s="42"/>
      <c r="F68" s="43"/>
      <c r="G68" s="43"/>
      <c r="H68" s="76"/>
      <c r="I68" s="40"/>
      <c r="J68" s="22"/>
      <c r="K68" s="23"/>
      <c r="L68" s="23" t="str">
        <f t="shared" si="5"/>
        <v/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spans="3:68" ht="30" customHeight="1" x14ac:dyDescent="0.2">
      <c r="C69"/>
      <c r="K69" s="3"/>
    </row>
    <row r="70" spans="3:68" ht="30" customHeight="1" x14ac:dyDescent="0.2">
      <c r="C70"/>
      <c r="F70" s="16"/>
      <c r="G70" s="16"/>
      <c r="J70" s="24"/>
    </row>
    <row r="71" spans="3:68" ht="30" customHeight="1" x14ac:dyDescent="0.2">
      <c r="C71"/>
      <c r="F71" s="25"/>
      <c r="G71" s="25"/>
    </row>
  </sheetData>
  <mergeCells count="17">
    <mergeCell ref="B16:B17"/>
    <mergeCell ref="B18:B21"/>
    <mergeCell ref="A15:A40"/>
    <mergeCell ref="BC4:BI4"/>
    <mergeCell ref="BJ4:BP4"/>
    <mergeCell ref="I3:J3"/>
    <mergeCell ref="M4:S4"/>
    <mergeCell ref="T4:Z4"/>
    <mergeCell ref="AA4:AG4"/>
    <mergeCell ref="AH4:AN4"/>
    <mergeCell ref="F3:H3"/>
    <mergeCell ref="F4:H4"/>
    <mergeCell ref="C5:K5"/>
    <mergeCell ref="AO4:AU4"/>
    <mergeCell ref="AV4:BB4"/>
    <mergeCell ref="M3:S3"/>
    <mergeCell ref="T3:Z3"/>
  </mergeCells>
  <phoneticPr fontId="37"/>
  <conditionalFormatting sqref="H7:H15 H38 H60:H66">
    <cfRule type="dataBar" priority="2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M5:BP15 M38:BP38 M60:BP66">
    <cfRule type="expression" dxfId="149" priority="302">
      <formula>AND(TODAY()&gt;=M$5,TODAY()&lt;N$5)</formula>
    </cfRule>
  </conditionalFormatting>
  <conditionalFormatting sqref="M7:BP15 M38:BP38 M60:BP66">
    <cfRule type="expression" dxfId="148" priority="296">
      <formula>AND(タスク_開始&lt;=M$5,ROUNDDOWN((タスク_終了-タスク_開始+1)*タスク_進捗状況,0)+タスク_開始-1&gt;=M$5)</formula>
    </cfRule>
    <cfRule type="expression" dxfId="147" priority="297" stopIfTrue="1">
      <formula>AND(タスク_終了&gt;=M$5,タスク_開始&lt;N$5)</formula>
    </cfRule>
  </conditionalFormatting>
  <conditionalFormatting sqref="H37">
    <cfRule type="dataBar" priority="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{24F17111-9256-FF47-A90B-BD2748D98F5A}</x14:id>
        </ext>
      </extLst>
    </cfRule>
  </conditionalFormatting>
  <conditionalFormatting sqref="M37:BP37">
    <cfRule type="expression" dxfId="146" priority="257">
      <formula>AND(TODAY()&gt;=M$5,TODAY()&lt;N$5)</formula>
    </cfRule>
  </conditionalFormatting>
  <conditionalFormatting sqref="M37:BP37">
    <cfRule type="expression" dxfId="145" priority="255">
      <formula>AND(タスク_開始&lt;=M$5,ROUNDDOWN((タスク_終了-タスク_開始+1)*タスク_進捗状況,0)+タスク_開始-1&gt;=M$5)</formula>
    </cfRule>
    <cfRule type="expression" dxfId="144" priority="256" stopIfTrue="1">
      <formula>AND(タスク_終了&gt;=M$5,タスク_開始&lt;N$5)</formula>
    </cfRule>
  </conditionalFormatting>
  <conditionalFormatting sqref="H35">
    <cfRule type="dataBar" priority="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{C62FE956-AC41-4E46-82CC-268F01DE7ACD}</x14:id>
        </ext>
      </extLst>
    </cfRule>
  </conditionalFormatting>
  <conditionalFormatting sqref="M35:BP35">
    <cfRule type="expression" dxfId="140" priority="253">
      <formula>AND(TODAY()&gt;=M$5,TODAY()&lt;N$5)</formula>
    </cfRule>
  </conditionalFormatting>
  <conditionalFormatting sqref="M35:BP35">
    <cfRule type="expression" dxfId="139" priority="251">
      <formula>AND(タスク_開始&lt;=M$5,ROUNDDOWN((タスク_終了-タスク_開始+1)*タスク_進捗状況,0)+タスク_開始-1&gt;=M$5)</formula>
    </cfRule>
    <cfRule type="expression" dxfId="138" priority="252" stopIfTrue="1">
      <formula>AND(タスク_終了&gt;=M$5,タスク_開始&lt;N$5)</formula>
    </cfRule>
  </conditionalFormatting>
  <conditionalFormatting sqref="H18">
    <cfRule type="dataBar" priority="2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{1D6361C8-CB7D-8841-8CD8-18871297265B}</x14:id>
        </ext>
      </extLst>
    </cfRule>
  </conditionalFormatting>
  <conditionalFormatting sqref="M18:BP18">
    <cfRule type="expression" dxfId="137" priority="236">
      <formula>AND(TODAY()&gt;=M$5,TODAY()&lt;N$5)</formula>
    </cfRule>
  </conditionalFormatting>
  <conditionalFormatting sqref="M18:BP18">
    <cfRule type="expression" dxfId="136" priority="234">
      <formula>AND(タスク_開始&lt;=M$5,ROUNDDOWN((タスク_終了-タスク_開始+1)*タスク_進捗状況,0)+タスク_開始-1&gt;=M$5)</formula>
    </cfRule>
    <cfRule type="expression" dxfId="135" priority="235" stopIfTrue="1">
      <formula>AND(タスク_終了&gt;=M$5,タスク_開始&lt;N$5)</formula>
    </cfRule>
  </conditionalFormatting>
  <conditionalFormatting sqref="H41">
    <cfRule type="dataBar" priority="1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{95B7E06F-6B9E-6C4B-BC04-3F99AB1A74D4}</x14:id>
        </ext>
      </extLst>
    </cfRule>
  </conditionalFormatting>
  <conditionalFormatting sqref="M43:BP43">
    <cfRule type="expression" dxfId="134" priority="147">
      <formula>AND(タスク_開始&lt;=M$5,ROUNDDOWN((タスク_終了-タスク_開始+1)*タスク_進捗状況,0)+タスク_開始-1&gt;=M$5)</formula>
    </cfRule>
    <cfRule type="expression" dxfId="133" priority="148" stopIfTrue="1">
      <formula>AND(タスク_終了&gt;=M$5,タスク_開始&lt;N$5)</formula>
    </cfRule>
  </conditionalFormatting>
  <conditionalFormatting sqref="H36:H38">
    <cfRule type="dataBar" priority="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{DDBC3935-B3A8-1C47-9427-268B4668901F}</x14:id>
        </ext>
      </extLst>
    </cfRule>
  </conditionalFormatting>
  <conditionalFormatting sqref="M36:BP38">
    <cfRule type="expression" dxfId="132" priority="245">
      <formula>AND(TODAY()&gt;=M$5,TODAY()&lt;N$5)</formula>
    </cfRule>
  </conditionalFormatting>
  <conditionalFormatting sqref="M36:BP38">
    <cfRule type="expression" dxfId="131" priority="243">
      <formula>AND(タスク_開始&lt;=M$5,ROUNDDOWN((タスク_終了-タスク_開始+1)*タスク_進捗状況,0)+タスク_開始-1&gt;=M$5)</formula>
    </cfRule>
    <cfRule type="expression" dxfId="130" priority="244" stopIfTrue="1">
      <formula>AND(タスク_終了&gt;=M$5,タスク_開始&lt;N$5)</formula>
    </cfRule>
  </conditionalFormatting>
  <conditionalFormatting sqref="H33">
    <cfRule type="dataBar" priority="1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{8B4CE50A-8126-9147-8F89-1CD5CF4DF122}</x14:id>
        </ext>
      </extLst>
    </cfRule>
  </conditionalFormatting>
  <conditionalFormatting sqref="H19:H21 H24">
    <cfRule type="dataBar" priority="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{A230EAA4-3BDE-3745-88B4-B68818DC88A3}</x14:id>
        </ext>
      </extLst>
    </cfRule>
  </conditionalFormatting>
  <conditionalFormatting sqref="H21">
    <cfRule type="dataBar" priority="2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{85F05FF5-8C78-5B43-93CB-9F56687B7ED6}</x14:id>
        </ext>
      </extLst>
    </cfRule>
  </conditionalFormatting>
  <conditionalFormatting sqref="M21:BP21">
    <cfRule type="expression" dxfId="126" priority="303">
      <formula>AND(TODAY()&gt;=M$5,TODAY()&lt;N$5)</formula>
    </cfRule>
  </conditionalFormatting>
  <conditionalFormatting sqref="M21:BP21">
    <cfRule type="expression" dxfId="125" priority="230">
      <formula>AND(タスク_開始&lt;=M$5,ROUNDDOWN((タスク_終了-タスク_開始+1)*タスク_進捗状況,0)+タスク_開始-1&gt;=M$5)</formula>
    </cfRule>
    <cfRule type="expression" dxfId="124" priority="231" stopIfTrue="1">
      <formula>AND(タスク_終了&gt;=M$5,タスク_開始&lt;N$5)</formula>
    </cfRule>
  </conditionalFormatting>
  <conditionalFormatting sqref="M19:BP21 M24:BP24">
    <cfRule type="expression" dxfId="123" priority="228">
      <formula>AND(TODAY()&gt;=M$5,TODAY()&lt;N$5)</formula>
    </cfRule>
  </conditionalFormatting>
  <conditionalFormatting sqref="M19:BP21 M24:BP24">
    <cfRule type="expression" dxfId="122" priority="226">
      <formula>AND(タスク_開始&lt;=M$5,ROUNDDOWN((タスク_終了-タスク_開始+1)*タスク_進捗状況,0)+タスク_開始-1&gt;=M$5)</formula>
    </cfRule>
    <cfRule type="expression" dxfId="121" priority="227" stopIfTrue="1">
      <formula>AND(タスク_終了&gt;=M$5,タスク_開始&lt;N$5)</formula>
    </cfRule>
  </conditionalFormatting>
  <conditionalFormatting sqref="H22">
    <cfRule type="dataBar" priority="2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{00D6AEA0-203E-7847-8352-8788688CF8AB}</x14:id>
        </ext>
      </extLst>
    </cfRule>
  </conditionalFormatting>
  <conditionalFormatting sqref="H25">
    <cfRule type="dataBar" priority="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{B4DE69B5-631A-D545-95CA-052B3980E2BD}</x14:id>
        </ext>
      </extLst>
    </cfRule>
  </conditionalFormatting>
  <conditionalFormatting sqref="M25:BP25">
    <cfRule type="expression" dxfId="117" priority="217">
      <formula>AND(タスク_開始&lt;=M$5,ROUNDDOWN((タスク_終了-タスク_開始+1)*タスク_進捗状況,0)+タスク_開始-1&gt;=M$5)</formula>
    </cfRule>
    <cfRule type="expression" dxfId="116" priority="218" stopIfTrue="1">
      <formula>AND(タスク_終了&gt;=M$5,タスク_開始&lt;N$5)</formula>
    </cfRule>
  </conditionalFormatting>
  <conditionalFormatting sqref="H16">
    <cfRule type="dataBar" priority="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{CCE23DF5-CA4C-E24E-A4A2-743C521EC5B4}</x14:id>
        </ext>
      </extLst>
    </cfRule>
  </conditionalFormatting>
  <conditionalFormatting sqref="M22:BP22">
    <cfRule type="expression" dxfId="115" priority="216">
      <formula>AND(TODAY()&gt;=M$5,TODAY()&lt;N$5)</formula>
    </cfRule>
  </conditionalFormatting>
  <conditionalFormatting sqref="M22:BP22">
    <cfRule type="expression" dxfId="114" priority="214">
      <formula>AND(タスク_開始&lt;=M$5,ROUNDDOWN((タスク_終了-タスク_開始+1)*タスク_進捗状況,0)+タスク_開始-1&gt;=M$5)</formula>
    </cfRule>
    <cfRule type="expression" dxfId="113" priority="215" stopIfTrue="1">
      <formula>AND(タスク_終了&gt;=M$5,タスク_開始&lt;N$5)</formula>
    </cfRule>
  </conditionalFormatting>
  <conditionalFormatting sqref="H23">
    <cfRule type="dataBar" priority="2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{AFE04D94-34DE-7049-A203-DF6FCBA27D1D}</x14:id>
        </ext>
      </extLst>
    </cfRule>
  </conditionalFormatting>
  <conditionalFormatting sqref="M23:BP23">
    <cfRule type="expression" dxfId="112" priority="304">
      <formula>AND(TODAY()&gt;=M$5,TODAY()&lt;N$5)</formula>
    </cfRule>
  </conditionalFormatting>
  <conditionalFormatting sqref="M23:BP23">
    <cfRule type="expression" dxfId="111" priority="209">
      <formula>AND(タスク_開始&lt;=M$5,ROUNDDOWN((タスク_終了-タスク_開始+1)*タスク_進捗状況,0)+タスク_開始-1&gt;=M$5)</formula>
    </cfRule>
    <cfRule type="expression" dxfId="110" priority="210" stopIfTrue="1">
      <formula>AND(タスク_終了&gt;=M$5,タスク_開始&lt;N$5)</formula>
    </cfRule>
  </conditionalFormatting>
  <conditionalFormatting sqref="H17">
    <cfRule type="dataBar" priority="1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{6561463E-7433-724A-A679-B2D4ED2402CA}</x14:id>
        </ext>
      </extLst>
    </cfRule>
  </conditionalFormatting>
  <conditionalFormatting sqref="M16:BP16">
    <cfRule type="expression" dxfId="106" priority="204">
      <formula>AND(TODAY()&gt;=M$5,TODAY()&lt;N$5)</formula>
    </cfRule>
  </conditionalFormatting>
  <conditionalFormatting sqref="M16:BP16">
    <cfRule type="expression" dxfId="105" priority="202">
      <formula>AND(タスク_開始&lt;=M$5,ROUNDDOWN((タスク_終了-タスク_開始+1)*タスク_進捗状況,0)+タスク_開始-1&gt;=M$5)</formula>
    </cfRule>
    <cfRule type="expression" dxfId="104" priority="203" stopIfTrue="1">
      <formula>AND(タスク_終了&gt;=M$5,タスク_開始&lt;N$5)</formula>
    </cfRule>
  </conditionalFormatting>
  <conditionalFormatting sqref="H30">
    <cfRule type="dataBar" priority="1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{B2F4ED21-8B25-A446-944B-240813FBF8BB}</x14:id>
        </ext>
      </extLst>
    </cfRule>
  </conditionalFormatting>
  <conditionalFormatting sqref="M17:BP17">
    <cfRule type="expression" dxfId="103" priority="200">
      <formula>AND(TODAY()&gt;=M$5,TODAY()&lt;N$5)</formula>
    </cfRule>
  </conditionalFormatting>
  <conditionalFormatting sqref="M17:BP17">
    <cfRule type="expression" dxfId="102" priority="198">
      <formula>AND(タスク_開始&lt;=M$5,ROUNDDOWN((タスク_終了-タスク_開始+1)*タスク_進捗状況,0)+タスク_開始-1&gt;=M$5)</formula>
    </cfRule>
    <cfRule type="expression" dxfId="101" priority="199" stopIfTrue="1">
      <formula>AND(タスク_終了&gt;=M$5,タスク_開始&lt;N$5)</formula>
    </cfRule>
  </conditionalFormatting>
  <conditionalFormatting sqref="H31">
    <cfRule type="dataBar" priority="1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{3033142A-9472-D349-BADC-540C43F7D4FB}</x14:id>
        </ext>
      </extLst>
    </cfRule>
  </conditionalFormatting>
  <conditionalFormatting sqref="M43:BP43">
    <cfRule type="expression" dxfId="100" priority="152">
      <formula>AND(TODAY()&gt;=M$5,TODAY()&lt;N$5)</formula>
    </cfRule>
  </conditionalFormatting>
  <conditionalFormatting sqref="M33:BP33">
    <cfRule type="expression" dxfId="99" priority="158">
      <formula>AND(タスク_開始&lt;=M$5,ROUNDDOWN((タスク_終了-タスク_開始+1)*タスク_進捗状況,0)+タスク_開始-1&gt;=M$5)</formula>
    </cfRule>
    <cfRule type="expression" dxfId="98" priority="159" stopIfTrue="1">
      <formula>AND(タスク_終了&gt;=M$5,タスク_開始&lt;N$5)</formula>
    </cfRule>
  </conditionalFormatting>
  <conditionalFormatting sqref="H26">
    <cfRule type="dataBar" priority="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{5EF9000B-6040-CE43-94CC-5913F0E8274A}</x14:id>
        </ext>
      </extLst>
    </cfRule>
  </conditionalFormatting>
  <conditionalFormatting sqref="M26:BP26">
    <cfRule type="expression" dxfId="97" priority="191">
      <formula>AND(TODAY()&gt;=M$5,TODAY()&lt;N$5)</formula>
    </cfRule>
  </conditionalFormatting>
  <conditionalFormatting sqref="M26:BP26">
    <cfRule type="expression" dxfId="96" priority="189">
      <formula>AND(タスク_開始&lt;=M$5,ROUNDDOWN((タスク_終了-タスク_開始+1)*タスク_進捗状況,0)+タスク_開始-1&gt;=M$5)</formula>
    </cfRule>
    <cfRule type="expression" dxfId="95" priority="190" stopIfTrue="1">
      <formula>AND(タスク_終了&gt;=M$5,タスク_開始&lt;N$5)</formula>
    </cfRule>
  </conditionalFormatting>
  <conditionalFormatting sqref="H27">
    <cfRule type="dataBar" priority="1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{031E537F-76AB-264A-AE56-DE4BF11ECC6C}</x14:id>
        </ext>
      </extLst>
    </cfRule>
  </conditionalFormatting>
  <conditionalFormatting sqref="M27:BP27">
    <cfRule type="expression" dxfId="94" priority="305">
      <formula>AND(TODAY()&gt;=M$5,TODAY()&lt;N$5)</formula>
    </cfRule>
  </conditionalFormatting>
  <conditionalFormatting sqref="M27:BP27">
    <cfRule type="expression" dxfId="93" priority="185">
      <formula>AND(タスク_開始&lt;=M$5,ROUNDDOWN((タスク_終了-タスク_開始+1)*タスク_進捗状況,0)+タスク_開始-1&gt;=M$5)</formula>
    </cfRule>
    <cfRule type="expression" dxfId="92" priority="186" stopIfTrue="1">
      <formula>AND(タスク_終了&gt;=M$5,タスク_開始&lt;N$5)</formula>
    </cfRule>
  </conditionalFormatting>
  <conditionalFormatting sqref="H28">
    <cfRule type="dataBar" priority="1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{085A9C0F-810A-424C-906A-78B1D17DAE9F}</x14:id>
        </ext>
      </extLst>
    </cfRule>
  </conditionalFormatting>
  <conditionalFormatting sqref="M28:BP28">
    <cfRule type="expression" dxfId="91" priority="306">
      <formula>AND(TODAY()&gt;=M$5,TODAY()&lt;N$5)</formula>
    </cfRule>
  </conditionalFormatting>
  <conditionalFormatting sqref="M28:BP28">
    <cfRule type="expression" dxfId="90" priority="181">
      <formula>AND(タスク_開始&lt;=M$5,ROUNDDOWN((タスク_終了-タスク_開始+1)*タスク_進捗状況,0)+タスク_開始-1&gt;=M$5)</formula>
    </cfRule>
    <cfRule type="expression" dxfId="89" priority="182" stopIfTrue="1">
      <formula>AND(タスク_終了&gt;=M$5,タスク_開始&lt;N$5)</formula>
    </cfRule>
  </conditionalFormatting>
  <conditionalFormatting sqref="H56">
    <cfRule type="dataBar" priority="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{E0CBEC52-D3A6-C74C-97BE-B834893CF553}</x14:id>
        </ext>
      </extLst>
    </cfRule>
  </conditionalFormatting>
  <conditionalFormatting sqref="M29:BP29">
    <cfRule type="expression" dxfId="88" priority="178">
      <formula>AND(TODAY()&gt;=M$5,TODAY()&lt;N$5)</formula>
    </cfRule>
  </conditionalFormatting>
  <conditionalFormatting sqref="M29:BP29">
    <cfRule type="expression" dxfId="87" priority="176">
      <formula>AND(タスク_開始&lt;=M$5,ROUNDDOWN((タスク_終了-タスク_開始+1)*タスク_進捗状況,0)+タスク_開始-1&gt;=M$5)</formula>
    </cfRule>
    <cfRule type="expression" dxfId="86" priority="177" stopIfTrue="1">
      <formula>AND(タスク_終了&gt;=M$5,タスク_開始&lt;N$5)</formula>
    </cfRule>
  </conditionalFormatting>
  <conditionalFormatting sqref="M30:BP30">
    <cfRule type="expression" dxfId="85" priority="172">
      <formula>AND(タスク_開始&lt;=M$5,ROUNDDOWN((タスク_終了-タスク_開始+1)*タスク_進捗状況,0)+タスク_開始-1&gt;=M$5)</formula>
    </cfRule>
    <cfRule type="expression" dxfId="84" priority="173" stopIfTrue="1">
      <formula>AND(タスク_終了&gt;=M$5,タスク_開始&lt;N$5)</formula>
    </cfRule>
  </conditionalFormatting>
  <conditionalFormatting sqref="H32">
    <cfRule type="dataBar" priority="1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{EDE92402-80A6-2443-AE1B-56A2A02D252F}</x14:id>
        </ext>
      </extLst>
    </cfRule>
  </conditionalFormatting>
  <conditionalFormatting sqref="M31:BP31">
    <cfRule type="expression" dxfId="83" priority="169">
      <formula>AND(タスク_開始&lt;=M$5,ROUNDDOWN((タスク_終了-タスク_開始+1)*タスク_進捗状況,0)+タスク_開始-1&gt;=M$5)</formula>
    </cfRule>
    <cfRule type="expression" dxfId="82" priority="170" stopIfTrue="1">
      <formula>AND(タスク_終了&gt;=M$5,タスク_開始&lt;N$5)</formula>
    </cfRule>
  </conditionalFormatting>
  <conditionalFormatting sqref="H29">
    <cfRule type="dataBar" priority="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{8DA15542-D87C-5F43-B42E-CAB26D97D475}</x14:id>
        </ext>
      </extLst>
    </cfRule>
  </conditionalFormatting>
  <conditionalFormatting sqref="H43">
    <cfRule type="dataBar" priority="1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{AD9C13A4-B612-3245-AE76-A8E409F7918F}</x14:id>
        </ext>
      </extLst>
    </cfRule>
  </conditionalFormatting>
  <conditionalFormatting sqref="H34:H38">
    <cfRule type="dataBar" priority="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{E6858852-782F-9C43-B258-3ADBD5C8BBBF}</x14:id>
        </ext>
      </extLst>
    </cfRule>
  </conditionalFormatting>
  <conditionalFormatting sqref="M33:BP38">
    <cfRule type="expression" dxfId="81" priority="163">
      <formula>AND(TODAY()&gt;=M$5,TODAY()&lt;N$5)</formula>
    </cfRule>
  </conditionalFormatting>
  <conditionalFormatting sqref="H44">
    <cfRule type="dataBar" priority="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{A6772426-68EF-A240-800A-5AF7F0F113A9}</x14:id>
        </ext>
      </extLst>
    </cfRule>
  </conditionalFormatting>
  <conditionalFormatting sqref="M32:BP32">
    <cfRule type="expression" dxfId="80" priority="162">
      <formula>AND(TODAY()&gt;=M$5,TODAY()&lt;N$5)</formula>
    </cfRule>
  </conditionalFormatting>
  <conditionalFormatting sqref="M32:BP32">
    <cfRule type="expression" dxfId="79" priority="160">
      <formula>AND(タスク_開始&lt;=M$5,ROUNDDOWN((タスク_終了-タスク_開始+1)*タスク_進捗状況,0)+タスク_開始-1&gt;=M$5)</formula>
    </cfRule>
    <cfRule type="expression" dxfId="78" priority="161" stopIfTrue="1">
      <formula>AND(タスク_終了&gt;=M$5,タスク_開始&lt;N$5)</formula>
    </cfRule>
  </conditionalFormatting>
  <conditionalFormatting sqref="M44:BP44">
    <cfRule type="expression" dxfId="77" priority="142">
      <formula>AND(タスク_開始&lt;=M$5,ROUNDDOWN((タスク_終了-タスク_開始+1)*タスク_進捗状況,0)+タスク_開始-1&gt;=M$5)</formula>
    </cfRule>
    <cfRule type="expression" dxfId="76" priority="143" stopIfTrue="1">
      <formula>AND(タスク_終了&gt;=M$5,タスク_開始&lt;N$5)</formula>
    </cfRule>
  </conditionalFormatting>
  <conditionalFormatting sqref="M34:BP38">
    <cfRule type="expression" dxfId="75" priority="156">
      <formula>AND(タスク_開始&lt;=M$5,ROUNDDOWN((タスク_終了-タスク_開始+1)*タスク_進捗状況,0)+タスク_開始-1&gt;=M$5)</formula>
    </cfRule>
    <cfRule type="expression" dxfId="74" priority="157" stopIfTrue="1">
      <formula>AND(タスク_終了&gt;=M$5,タスク_開始&lt;N$5)</formula>
    </cfRule>
  </conditionalFormatting>
  <conditionalFormatting sqref="M44:BP44">
    <cfRule type="expression" dxfId="73" priority="144">
      <formula>AND(TODAY()&gt;=M$5,TODAY()&lt;N$5)</formula>
    </cfRule>
  </conditionalFormatting>
  <conditionalFormatting sqref="M41:BP41">
    <cfRule type="expression" dxfId="72" priority="151">
      <formula>AND(TODAY()&gt;=M$5,TODAY()&lt;N$5)</formula>
    </cfRule>
  </conditionalFormatting>
  <conditionalFormatting sqref="M41:BP41">
    <cfRule type="expression" dxfId="71" priority="149">
      <formula>AND(タスク_開始&lt;=M$5,ROUNDDOWN((タスク_終了-タスク_開始+1)*タスク_進捗状況,0)+タスク_開始-1&gt;=M$5)</formula>
    </cfRule>
    <cfRule type="expression" dxfId="70" priority="150" stopIfTrue="1">
      <formula>AND(タスク_終了&gt;=M$5,タスク_開始&lt;N$5)</formula>
    </cfRule>
  </conditionalFormatting>
  <conditionalFormatting sqref="H46">
    <cfRule type="dataBar" priority="1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{BC765EC6-6523-504A-AED4-7AEFB62A9DF7}</x14:id>
        </ext>
      </extLst>
    </cfRule>
  </conditionalFormatting>
  <conditionalFormatting sqref="H45">
    <cfRule type="dataBar" priority="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{B401F7C8-BE59-8744-857F-12D198A08AE4}</x14:id>
        </ext>
      </extLst>
    </cfRule>
  </conditionalFormatting>
  <conditionalFormatting sqref="M46:BP46">
    <cfRule type="expression" dxfId="69" priority="140">
      <formula>AND(TODAY()&gt;=M$5,TODAY()&lt;N$5)</formula>
    </cfRule>
  </conditionalFormatting>
  <conditionalFormatting sqref="M46:BP46">
    <cfRule type="expression" dxfId="68" priority="138">
      <formula>AND(タスク_開始&lt;=M$5,ROUNDDOWN((タスク_終了-タスク_開始+1)*タスク_進捗状況,0)+タスク_開始-1&gt;=M$5)</formula>
    </cfRule>
    <cfRule type="expression" dxfId="67" priority="139" stopIfTrue="1">
      <formula>AND(タスク_終了&gt;=M$5,タスク_開始&lt;N$5)</formula>
    </cfRule>
  </conditionalFormatting>
  <conditionalFormatting sqref="H47">
    <cfRule type="dataBar" priority="1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{C2BA0CD1-C384-464E-824F-33069CB207EF}</x14:id>
        </ext>
      </extLst>
    </cfRule>
  </conditionalFormatting>
  <conditionalFormatting sqref="M45:BP45">
    <cfRule type="expression" dxfId="66" priority="136">
      <formula>AND(TODAY()&gt;=M$5,TODAY()&lt;N$5)</formula>
    </cfRule>
  </conditionalFormatting>
  <conditionalFormatting sqref="M45:BP45">
    <cfRule type="expression" dxfId="65" priority="134">
      <formula>AND(タスク_開始&lt;=M$5,ROUNDDOWN((タスク_終了-タスク_開始+1)*タスク_進捗状況,0)+タスク_開始-1&gt;=M$5)</formula>
    </cfRule>
    <cfRule type="expression" dxfId="64" priority="135" stopIfTrue="1">
      <formula>AND(タスク_終了&gt;=M$5,タスク_開始&lt;N$5)</formula>
    </cfRule>
  </conditionalFormatting>
  <conditionalFormatting sqref="H49">
    <cfRule type="dataBar" priority="1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{6CCE1452-5FBC-3F4A-A068-5D75B4B7BCDA}</x14:id>
        </ext>
      </extLst>
    </cfRule>
  </conditionalFormatting>
  <conditionalFormatting sqref="M47:BP47">
    <cfRule type="expression" dxfId="63" priority="132">
      <formula>AND(TODAY()&gt;=M$5,TODAY()&lt;N$5)</formula>
    </cfRule>
  </conditionalFormatting>
  <conditionalFormatting sqref="M47:BP47">
    <cfRule type="expression" dxfId="62" priority="130">
      <formula>AND(タスク_開始&lt;=M$5,ROUNDDOWN((タスク_終了-タスク_開始+1)*タスク_進捗状況,0)+タスク_開始-1&gt;=M$5)</formula>
    </cfRule>
    <cfRule type="expression" dxfId="61" priority="131" stopIfTrue="1">
      <formula>AND(タスク_終了&gt;=M$5,タスク_開始&lt;N$5)</formula>
    </cfRule>
  </conditionalFormatting>
  <conditionalFormatting sqref="H42">
    <cfRule type="dataBar" priority="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{F1706303-4483-6A4F-B5FB-E2CF343EF71C}</x14:id>
        </ext>
      </extLst>
    </cfRule>
  </conditionalFormatting>
  <conditionalFormatting sqref="M49:BP49">
    <cfRule type="expression" dxfId="60" priority="128">
      <formula>AND(TODAY()&gt;=M$5,TODAY()&lt;N$5)</formula>
    </cfRule>
  </conditionalFormatting>
  <conditionalFormatting sqref="M49:BP49">
    <cfRule type="expression" dxfId="59" priority="126">
      <formula>AND(タスク_開始&lt;=M$5,ROUNDDOWN((タスク_終了-タスク_開始+1)*タスク_進捗状況,0)+タスク_開始-1&gt;=M$5)</formula>
    </cfRule>
    <cfRule type="expression" dxfId="58" priority="127" stopIfTrue="1">
      <formula>AND(タスク_終了&gt;=M$5,タスク_開始&lt;N$5)</formula>
    </cfRule>
  </conditionalFormatting>
  <conditionalFormatting sqref="M42:BP42">
    <cfRule type="expression" dxfId="57" priority="122">
      <formula>AND(タスク_開始&lt;=M$5,ROUNDDOWN((タスク_終了-タスク_開始+1)*タスク_進捗状況,0)+タスク_開始-1&gt;=M$5)</formula>
    </cfRule>
    <cfRule type="expression" dxfId="56" priority="123" stopIfTrue="1">
      <formula>AND(タスク_終了&gt;=M$5,タスク_開始&lt;N$5)</formula>
    </cfRule>
  </conditionalFormatting>
  <conditionalFormatting sqref="H48:H49">
    <cfRule type="dataBar" priority="1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{BDACFAD9-3E5D-9B4A-9A81-FF3B6F8CBF64}</x14:id>
        </ext>
      </extLst>
    </cfRule>
  </conditionalFormatting>
  <conditionalFormatting sqref="M42:BP42">
    <cfRule type="expression" dxfId="55" priority="124">
      <formula>AND(TODAY()&gt;=M$5,TODAY()&lt;N$5)</formula>
    </cfRule>
  </conditionalFormatting>
  <conditionalFormatting sqref="H50:H51">
    <cfRule type="dataBar" priority="1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{AA6B7756-C0C2-F243-92BE-6D626EBB0BC5}</x14:id>
        </ext>
      </extLst>
    </cfRule>
  </conditionalFormatting>
  <conditionalFormatting sqref="M48:BP49">
    <cfRule type="expression" dxfId="54" priority="120">
      <formula>AND(TODAY()&gt;=M$5,TODAY()&lt;N$5)</formula>
    </cfRule>
  </conditionalFormatting>
  <conditionalFormatting sqref="M48:BP49">
    <cfRule type="expression" dxfId="53" priority="118">
      <formula>AND(タスク_開始&lt;=M$5,ROUNDDOWN((タスク_終了-タスク_開始+1)*タスク_進捗状況,0)+タスク_開始-1&gt;=M$5)</formula>
    </cfRule>
    <cfRule type="expression" dxfId="52" priority="119" stopIfTrue="1">
      <formula>AND(タスク_終了&gt;=M$5,タスク_開始&lt;N$5)</formula>
    </cfRule>
  </conditionalFormatting>
  <conditionalFormatting sqref="H51">
    <cfRule type="dataBar" priority="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{F2806D69-C8F2-D244-81EA-5357BF3FA7B1}</x14:id>
        </ext>
      </extLst>
    </cfRule>
  </conditionalFormatting>
  <conditionalFormatting sqref="M51:BP51">
    <cfRule type="expression" dxfId="51" priority="116">
      <formula>AND(TODAY()&gt;=M$5,TODAY()&lt;N$5)</formula>
    </cfRule>
  </conditionalFormatting>
  <conditionalFormatting sqref="M51:BP51">
    <cfRule type="expression" dxfId="50" priority="114">
      <formula>AND(タスク_開始&lt;=M$5,ROUNDDOWN((タスク_終了-タスク_開始+1)*タスク_進捗状況,0)+タスク_開始-1&gt;=M$5)</formula>
    </cfRule>
    <cfRule type="expression" dxfId="49" priority="115" stopIfTrue="1">
      <formula>AND(タスク_終了&gt;=M$5,タスク_開始&lt;N$5)</formula>
    </cfRule>
  </conditionalFormatting>
  <conditionalFormatting sqref="H52:H53">
    <cfRule type="dataBar" priority="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{C7B8B9BB-DF62-964E-B36D-3E40DEDE4AAB}</x14:id>
        </ext>
      </extLst>
    </cfRule>
  </conditionalFormatting>
  <conditionalFormatting sqref="M50:BP51">
    <cfRule type="expression" dxfId="48" priority="112">
      <formula>AND(TODAY()&gt;=M$5,TODAY()&lt;N$5)</formula>
    </cfRule>
  </conditionalFormatting>
  <conditionalFormatting sqref="M50:BP51">
    <cfRule type="expression" dxfId="47" priority="110">
      <formula>AND(タスク_開始&lt;=M$5,ROUNDDOWN((タスク_終了-タスク_開始+1)*タスク_進捗状況,0)+タスク_開始-1&gt;=M$5)</formula>
    </cfRule>
    <cfRule type="expression" dxfId="46" priority="111" stopIfTrue="1">
      <formula>AND(タスク_終了&gt;=M$5,タスク_開始&lt;N$5)</formula>
    </cfRule>
  </conditionalFormatting>
  <conditionalFormatting sqref="H53">
    <cfRule type="dataBar" priority="1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{98CD4208-BEBA-F74E-82C6-DC32125D14AC}</x14:id>
        </ext>
      </extLst>
    </cfRule>
  </conditionalFormatting>
  <conditionalFormatting sqref="M53:BP53">
    <cfRule type="expression" dxfId="45" priority="108">
      <formula>AND(TODAY()&gt;=M$5,TODAY()&lt;N$5)</formula>
    </cfRule>
  </conditionalFormatting>
  <conditionalFormatting sqref="M53:BP53">
    <cfRule type="expression" dxfId="44" priority="106">
      <formula>AND(タスク_開始&lt;=M$5,ROUNDDOWN((タスク_終了-タスク_開始+1)*タスク_進捗状況,0)+タスク_開始-1&gt;=M$5)</formula>
    </cfRule>
    <cfRule type="expression" dxfId="43" priority="107" stopIfTrue="1">
      <formula>AND(タスク_終了&gt;=M$5,タスク_開始&lt;N$5)</formula>
    </cfRule>
  </conditionalFormatting>
  <conditionalFormatting sqref="H55">
    <cfRule type="dataBar" priority="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{D0E736E8-06C8-4D41-A71F-BDC7B0EA0160}</x14:id>
        </ext>
      </extLst>
    </cfRule>
  </conditionalFormatting>
  <conditionalFormatting sqref="M52:BP53">
    <cfRule type="expression" dxfId="42" priority="104">
      <formula>AND(TODAY()&gt;=M$5,TODAY()&lt;N$5)</formula>
    </cfRule>
  </conditionalFormatting>
  <conditionalFormatting sqref="M52:BP53">
    <cfRule type="expression" dxfId="41" priority="102">
      <formula>AND(タスク_開始&lt;=M$5,ROUNDDOWN((タスク_終了-タスク_開始+1)*タスク_進捗状況,0)+タスク_開始-1&gt;=M$5)</formula>
    </cfRule>
    <cfRule type="expression" dxfId="40" priority="103" stopIfTrue="1">
      <formula>AND(タスク_終了&gt;=M$5,タスク_開始&lt;N$5)</formula>
    </cfRule>
  </conditionalFormatting>
  <conditionalFormatting sqref="H54 H56">
    <cfRule type="dataBar" priority="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{299B1521-6753-6E49-B368-B60D1EE39BBB}</x14:id>
        </ext>
      </extLst>
    </cfRule>
  </conditionalFormatting>
  <conditionalFormatting sqref="M56:BP56">
    <cfRule type="expression" dxfId="39" priority="307">
      <formula>AND(TODAY()&gt;=M$5,TODAY()&lt;N$5)</formula>
    </cfRule>
  </conditionalFormatting>
  <conditionalFormatting sqref="M56:BP56">
    <cfRule type="expression" dxfId="38" priority="98">
      <formula>AND(タスク_開始&lt;=M$5,ROUNDDOWN((タスク_終了-タスク_開始+1)*タスク_進捗状況,0)+タスク_開始-1&gt;=M$5)</formula>
    </cfRule>
    <cfRule type="expression" dxfId="37" priority="308" stopIfTrue="1">
      <formula>AND(タスク_終了&gt;=M$5,タスク_開始&lt;N$5)</formula>
    </cfRule>
  </conditionalFormatting>
  <conditionalFormatting sqref="M54:BP54 M56:BP56">
    <cfRule type="expression" dxfId="36" priority="96">
      <formula>AND(TODAY()&gt;=M$5,TODAY()&lt;N$5)</formula>
    </cfRule>
  </conditionalFormatting>
  <conditionalFormatting sqref="M54:BP54 M56:BP56">
    <cfRule type="expression" dxfId="35" priority="94">
      <formula>AND(タスク_開始&lt;=M$5,ROUNDDOWN((タスク_終了-タスク_開始+1)*タスク_進捗状況,0)+タスク_開始-1&gt;=M$5)</formula>
    </cfRule>
    <cfRule type="expression" dxfId="34" priority="95" stopIfTrue="1">
      <formula>AND(タスク_終了&gt;=M$5,タスク_開始&lt;N$5)</formula>
    </cfRule>
  </conditionalFormatting>
  <conditionalFormatting sqref="M55:BP55">
    <cfRule type="expression" dxfId="33" priority="92">
      <formula>AND(TODAY()&gt;=M$5,TODAY()&lt;N$5)</formula>
    </cfRule>
  </conditionalFormatting>
  <conditionalFormatting sqref="M55:BP55">
    <cfRule type="expression" dxfId="32" priority="90">
      <formula>AND(タスク_開始&lt;=M$5,ROUNDDOWN((タスク_終了-タスク_開始+1)*タスク_進捗状況,0)+タスク_開始-1&gt;=M$5)</formula>
    </cfRule>
    <cfRule type="expression" dxfId="31" priority="91" stopIfTrue="1">
      <formula>AND(タスク_終了&gt;=M$5,タスク_開始&lt;N$5)</formula>
    </cfRule>
  </conditionalFormatting>
  <conditionalFormatting sqref="H57">
    <cfRule type="dataBar" priority="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{37029FEF-DCD1-5F44-BF01-E7E8FBBEC303}</x14:id>
        </ext>
      </extLst>
    </cfRule>
  </conditionalFormatting>
  <conditionalFormatting sqref="H57">
    <cfRule type="dataBar" priority="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{F01A527D-9F3F-2246-BA2F-16BF59D0B1B0}</x14:id>
        </ext>
      </extLst>
    </cfRule>
  </conditionalFormatting>
  <conditionalFormatting sqref="M57:BP57">
    <cfRule type="expression" dxfId="30" priority="50">
      <formula>AND(タスク_開始&lt;=M$5,ROUNDDOWN((タスク_終了-タスク_開始+1)*タスク_進捗状況,0)+タスク_開始-1&gt;=M$5)</formula>
    </cfRule>
  </conditionalFormatting>
  <conditionalFormatting sqref="M57:BP57">
    <cfRule type="expression" dxfId="29" priority="49">
      <formula>AND(TODAY()&gt;=M$5,TODAY()&lt;N$5)</formula>
    </cfRule>
  </conditionalFormatting>
  <conditionalFormatting sqref="M57:BP57">
    <cfRule type="expression" dxfId="28" priority="47">
      <formula>AND(タスク_開始&lt;=M$5,ROUNDDOWN((タスク_終了-タスク_開始+1)*タスク_進捗状況,0)+タスク_開始-1&gt;=M$5)</formula>
    </cfRule>
    <cfRule type="expression" dxfId="27" priority="48" stopIfTrue="1">
      <formula>AND(タスク_終了&gt;=M$5,タスク_開始&lt;N$5)</formula>
    </cfRule>
  </conditionalFormatting>
  <conditionalFormatting sqref="H59">
    <cfRule type="dataBar" priority="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{680AA153-3270-9046-A64C-8D19EEADC023}</x14:id>
        </ext>
      </extLst>
    </cfRule>
  </conditionalFormatting>
  <conditionalFormatting sqref="H58">
    <cfRule type="dataBar" priority="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{FDF7C793-D057-9049-B6E1-E834A2499378}</x14:id>
        </ext>
      </extLst>
    </cfRule>
  </conditionalFormatting>
  <conditionalFormatting sqref="H59">
    <cfRule type="dataBar" priority="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{F51640C3-D607-B64B-AE9A-67FB162B1792}</x14:id>
        </ext>
      </extLst>
    </cfRule>
  </conditionalFormatting>
  <conditionalFormatting sqref="M59:BP59">
    <cfRule type="expression" dxfId="26" priority="41">
      <formula>AND(TODAY()&gt;=M$5,TODAY()&lt;N$5)</formula>
    </cfRule>
  </conditionalFormatting>
  <conditionalFormatting sqref="M59:BP59">
    <cfRule type="expression" dxfId="25" priority="38">
      <formula>AND(タスク_開始&lt;=M$5,ROUNDDOWN((タスク_終了-タスク_開始+1)*タスク_進捗状況,0)+タスク_開始-1&gt;=M$5)</formula>
    </cfRule>
    <cfRule type="expression" dxfId="24" priority="42" stopIfTrue="1">
      <formula>AND(タスク_終了&gt;=M$5,タスク_開始&lt;N$5)</formula>
    </cfRule>
  </conditionalFormatting>
  <conditionalFormatting sqref="M59:BP59">
    <cfRule type="expression" dxfId="23" priority="37">
      <formula>AND(TODAY()&gt;=M$5,TODAY()&lt;N$5)</formula>
    </cfRule>
  </conditionalFormatting>
  <conditionalFormatting sqref="M59:BP59">
    <cfRule type="expression" dxfId="22" priority="35">
      <formula>AND(タスク_開始&lt;=M$5,ROUNDDOWN((タスク_終了-タスク_開始+1)*タスク_進捗状況,0)+タスク_開始-1&gt;=M$5)</formula>
    </cfRule>
    <cfRule type="expression" dxfId="21" priority="36" stopIfTrue="1">
      <formula>AND(タスク_終了&gt;=M$5,タスク_開始&lt;N$5)</formula>
    </cfRule>
  </conditionalFormatting>
  <conditionalFormatting sqref="M58:BP58">
    <cfRule type="expression" dxfId="20" priority="34">
      <formula>AND(TODAY()&gt;=M$5,TODAY()&lt;N$5)</formula>
    </cfRule>
  </conditionalFormatting>
  <conditionalFormatting sqref="M58:BP58">
    <cfRule type="expression" dxfId="19" priority="32">
      <formula>AND(タスク_開始&lt;=M$5,ROUNDDOWN((タスク_終了-タスク_開始+1)*タスク_進捗状況,0)+タスク_開始-1&gt;=M$5)</formula>
    </cfRule>
    <cfRule type="expression" dxfId="18" priority="33" stopIfTrue="1">
      <formula>AND(タスク_終了&gt;=M$5,タスク_開始&lt;N$5)</formula>
    </cfRule>
  </conditionalFormatting>
  <conditionalFormatting sqref="H39">
    <cfRule type="dataBar" priority="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{1AF9EEB1-188E-D04F-BFC1-EFAEB6262AF9}</x14:id>
        </ext>
      </extLst>
    </cfRule>
  </conditionalFormatting>
  <conditionalFormatting sqref="M39:BP39">
    <cfRule type="expression" dxfId="17" priority="24">
      <formula>AND(TODAY()&gt;=M$5,TODAY()&lt;N$5)</formula>
    </cfRule>
  </conditionalFormatting>
  <conditionalFormatting sqref="M39:BP39">
    <cfRule type="expression" dxfId="16" priority="22">
      <formula>AND(タスク_開始&lt;=M$5,ROUNDDOWN((タスク_終了-タスク_開始+1)*タスク_進捗状況,0)+タスク_開始-1&gt;=M$5)</formula>
    </cfRule>
    <cfRule type="expression" dxfId="15" priority="23" stopIfTrue="1">
      <formula>AND(タスク_終了&gt;=M$5,タスク_開始&lt;N$5)</formula>
    </cfRule>
  </conditionalFormatting>
  <conditionalFormatting sqref="H39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{9CD05753-5724-2C45-B91F-77E4C9EC560D}</x14:id>
        </ext>
      </extLst>
    </cfRule>
  </conditionalFormatting>
  <conditionalFormatting sqref="M39:BP39">
    <cfRule type="expression" dxfId="14" priority="20">
      <formula>AND(TODAY()&gt;=M$5,TODAY()&lt;N$5)</formula>
    </cfRule>
  </conditionalFormatting>
  <conditionalFormatting sqref="M39:BP39">
    <cfRule type="expression" dxfId="13" priority="18">
      <formula>AND(タスク_開始&lt;=M$5,ROUNDDOWN((タスク_終了-タスク_開始+1)*タスク_進捗状況,0)+タスク_開始-1&gt;=M$5)</formula>
    </cfRule>
    <cfRule type="expression" dxfId="12" priority="19" stopIfTrue="1">
      <formula>AND(タスク_終了&gt;=M$5,タスク_開始&lt;N$5)</formula>
    </cfRule>
  </conditionalFormatting>
  <conditionalFormatting sqref="H39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{8B854A83-959A-C440-898C-501D64548932}</x14:id>
        </ext>
      </extLst>
    </cfRule>
  </conditionalFormatting>
  <conditionalFormatting sqref="M39:BP39">
    <cfRule type="expression" dxfId="11" priority="16">
      <formula>AND(TODAY()&gt;=M$5,TODAY()&lt;N$5)</formula>
    </cfRule>
  </conditionalFormatting>
  <conditionalFormatting sqref="M39:BP39">
    <cfRule type="expression" dxfId="10" priority="14">
      <formula>AND(タスク_開始&lt;=M$5,ROUNDDOWN((タスク_終了-タスク_開始+1)*タスク_進捗状況,0)+タスク_開始-1&gt;=M$5)</formula>
    </cfRule>
    <cfRule type="expression" dxfId="9" priority="15" stopIfTrue="1">
      <formula>AND(タスク_終了&gt;=M$5,タスク_開始&lt;N$5)</formula>
    </cfRule>
  </conditionalFormatting>
  <conditionalFormatting sqref="H40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{4D6B16EF-E60F-3041-B595-1048B09D9E7D}</x14:id>
        </ext>
      </extLst>
    </cfRule>
  </conditionalFormatting>
  <conditionalFormatting sqref="M40:BP40">
    <cfRule type="expression" dxfId="8" priority="12">
      <formula>AND(TODAY()&gt;=M$5,TODAY()&lt;N$5)</formula>
    </cfRule>
  </conditionalFormatting>
  <conditionalFormatting sqref="M40:BP40">
    <cfRule type="expression" dxfId="7" priority="10">
      <formula>AND(タスク_開始&lt;=M$5,ROUNDDOWN((タスク_終了-タスク_開始+1)*タスク_進捗状況,0)+タスク_開始-1&gt;=M$5)</formula>
    </cfRule>
    <cfRule type="expression" dxfId="6" priority="11" stopIfTrue="1">
      <formula>AND(タスク_終了&gt;=M$5,タスク_開始&lt;N$5)</formula>
    </cfRule>
  </conditionalFormatting>
  <conditionalFormatting sqref="H40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{91C53314-79F2-1143-8BE2-91D78C83DCA9}</x14:id>
        </ext>
      </extLst>
    </cfRule>
  </conditionalFormatting>
  <conditionalFormatting sqref="M40:BP40">
    <cfRule type="expression" dxfId="5" priority="8">
      <formula>AND(TODAY()&gt;=M$5,TODAY()&lt;N$5)</formula>
    </cfRule>
  </conditionalFormatting>
  <conditionalFormatting sqref="M40:BP40">
    <cfRule type="expression" dxfId="4" priority="6">
      <formula>AND(タスク_開始&lt;=M$5,ROUNDDOWN((タスク_終了-タスク_開始+1)*タスク_進捗状況,0)+タスク_開始-1&gt;=M$5)</formula>
    </cfRule>
    <cfRule type="expression" dxfId="3" priority="7" stopIfTrue="1">
      <formula>AND(タスク_終了&gt;=M$5,タスク_開始&lt;N$5)</formula>
    </cfRule>
  </conditionalFormatting>
  <conditionalFormatting sqref="H40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{2696E29A-B0F7-6047-AB12-6A58E6595876}</x14:id>
        </ext>
      </extLst>
    </cfRule>
  </conditionalFormatting>
  <conditionalFormatting sqref="M40:BP40">
    <cfRule type="expression" dxfId="2" priority="4">
      <formula>AND(TODAY()&gt;=M$5,TODAY()&lt;N$5)</formula>
    </cfRule>
  </conditionalFormatting>
  <conditionalFormatting sqref="M40:BP40">
    <cfRule type="expression" dxfId="1" priority="2">
      <formula>AND(タスク_開始&lt;=M$5,ROUNDDOWN((タスク_終了-タスク_開始+1)*タスク_進捗状況,0)+タスク_開始-1&gt;=M$5)</formula>
    </cfRule>
    <cfRule type="expression" dxfId="0" priority="3" stopIfTrue="1">
      <formula>AND(タスク_終了&gt;=M$5,タスク_開始&lt;N$5)</formula>
    </cfRule>
  </conditionalFormatting>
  <dataValidations count="1">
    <dataValidation type="whole" operator="greaterThanOrEqual" allowBlank="1" showInputMessage="1" promptTitle="週表示" prompt="この数字を変更すると、ガント チャート ビューがスクロールされます。" sqref="I4" xr:uid="{00000000-0002-0000-0000-000000000000}">
      <formula1>1</formula1>
    </dataValidation>
  </dataValidations>
  <printOptions horizontalCentered="1"/>
  <pageMargins left="0.35" right="0.35" top="0.35" bottom="0.5" header="0.3" footer="0.3"/>
  <pageSetup paperSize="9" scale="50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H7:H15 H38 H60:H66</xm:sqref>
        </x14:conditionalFormatting>
        <x14:conditionalFormatting xmlns:xm="http://schemas.microsoft.com/office/excel/2006/main">
          <x14:cfRule type="dataBar" id="{24F17111-9256-FF47-A90B-BD2748D98F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H37</xm:sqref>
        </x14:conditionalFormatting>
        <x14:conditionalFormatting xmlns:xm="http://schemas.microsoft.com/office/excel/2006/main">
          <x14:cfRule type="dataBar" id="{C62FE956-AC41-4E46-82CC-268F01DE7A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1D6361C8-CB7D-8841-8CD8-1887129726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95B7E06F-6B9E-6C4B-BC04-3F99AB1A74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H41</xm:sqref>
        </x14:conditionalFormatting>
        <x14:conditionalFormatting xmlns:xm="http://schemas.microsoft.com/office/excel/2006/main">
          <x14:cfRule type="dataBar" id="{DDBC3935-B3A8-1C47-9427-268B466890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H36:H38</xm:sqref>
        </x14:conditionalFormatting>
        <x14:conditionalFormatting xmlns:xm="http://schemas.microsoft.com/office/excel/2006/main">
          <x14:cfRule type="dataBar" id="{8B4CE50A-8126-9147-8F89-1CD5CF4DF1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H33</xm:sqref>
        </x14:conditionalFormatting>
        <x14:conditionalFormatting xmlns:xm="http://schemas.microsoft.com/office/excel/2006/main">
          <x14:cfRule type="dataBar" id="{A230EAA4-3BDE-3745-88B4-B68818DC88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H19:H21 H24</xm:sqref>
        </x14:conditionalFormatting>
        <x14:conditionalFormatting xmlns:xm="http://schemas.microsoft.com/office/excel/2006/main">
          <x14:cfRule type="dataBar" id="{85F05FF5-8C78-5B43-93CB-9F56687B7E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H21</xm:sqref>
        </x14:conditionalFormatting>
        <x14:conditionalFormatting xmlns:xm="http://schemas.microsoft.com/office/excel/2006/main">
          <x14:cfRule type="dataBar" id="{00D6AEA0-203E-7847-8352-8788688CF8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B4DE69B5-631A-D545-95CA-052B3980E2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CCE23DF5-CA4C-E24E-A4A2-743C521EC5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AFE04D94-34DE-7049-A203-DF6FCBA27D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6561463E-7433-724A-A679-B2D4ED2402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B2F4ED21-8B25-A446-944B-240813FBF8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3033142A-9472-D349-BADC-540C43F7D4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H31</xm:sqref>
        </x14:conditionalFormatting>
        <x14:conditionalFormatting xmlns:xm="http://schemas.microsoft.com/office/excel/2006/main">
          <x14:cfRule type="dataBar" id="{5EF9000B-6040-CE43-94CC-5913F0E827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031E537F-76AB-264A-AE56-DE4BF11ECC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085A9C0F-810A-424C-906A-78B1D17DAE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E0CBEC52-D3A6-C74C-97BE-B834893CF5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H56</xm:sqref>
        </x14:conditionalFormatting>
        <x14:conditionalFormatting xmlns:xm="http://schemas.microsoft.com/office/excel/2006/main">
          <x14:cfRule type="dataBar" id="{EDE92402-80A6-2443-AE1B-56A2A02D25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8DA15542-D87C-5F43-B42E-CAB26D97D4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AD9C13A4-B612-3245-AE76-A8E409F791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E6858852-782F-9C43-B258-3ADBD5C8BB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H34:H38</xm:sqref>
        </x14:conditionalFormatting>
        <x14:conditionalFormatting xmlns:xm="http://schemas.microsoft.com/office/excel/2006/main">
          <x14:cfRule type="dataBar" id="{A6772426-68EF-A240-800A-5AF7F0F113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H44</xm:sqref>
        </x14:conditionalFormatting>
        <x14:conditionalFormatting xmlns:xm="http://schemas.microsoft.com/office/excel/2006/main">
          <x14:cfRule type="dataBar" id="{BC765EC6-6523-504A-AED4-7AEFB62A9D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B401F7C8-BE59-8744-857F-12D198A08A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H45</xm:sqref>
        </x14:conditionalFormatting>
        <x14:conditionalFormatting xmlns:xm="http://schemas.microsoft.com/office/excel/2006/main">
          <x14:cfRule type="dataBar" id="{C2BA0CD1-C384-464E-824F-33069CB207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H47</xm:sqref>
        </x14:conditionalFormatting>
        <x14:conditionalFormatting xmlns:xm="http://schemas.microsoft.com/office/excel/2006/main">
          <x14:cfRule type="dataBar" id="{6CCE1452-5FBC-3F4A-A068-5D75B4B7BC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H49</xm:sqref>
        </x14:conditionalFormatting>
        <x14:conditionalFormatting xmlns:xm="http://schemas.microsoft.com/office/excel/2006/main">
          <x14:cfRule type="dataBar" id="{F1706303-4483-6A4F-B5FB-E2CF343EF7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H42</xm:sqref>
        </x14:conditionalFormatting>
        <x14:conditionalFormatting xmlns:xm="http://schemas.microsoft.com/office/excel/2006/main">
          <x14:cfRule type="dataBar" id="{BDACFAD9-3E5D-9B4A-9A81-FF3B6F8CBF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H48:H49</xm:sqref>
        </x14:conditionalFormatting>
        <x14:conditionalFormatting xmlns:xm="http://schemas.microsoft.com/office/excel/2006/main">
          <x14:cfRule type="dataBar" id="{AA6B7756-C0C2-F243-92BE-6D626EBB0B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H50:H51</xm:sqref>
        </x14:conditionalFormatting>
        <x14:conditionalFormatting xmlns:xm="http://schemas.microsoft.com/office/excel/2006/main">
          <x14:cfRule type="dataBar" id="{F2806D69-C8F2-D244-81EA-5357BF3FA7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H51</xm:sqref>
        </x14:conditionalFormatting>
        <x14:conditionalFormatting xmlns:xm="http://schemas.microsoft.com/office/excel/2006/main">
          <x14:cfRule type="dataBar" id="{C7B8B9BB-DF62-964E-B36D-3E40DEDE4A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H52:H53</xm:sqref>
        </x14:conditionalFormatting>
        <x14:conditionalFormatting xmlns:xm="http://schemas.microsoft.com/office/excel/2006/main">
          <x14:cfRule type="dataBar" id="{98CD4208-BEBA-F74E-82C6-DC32125D14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H53</xm:sqref>
        </x14:conditionalFormatting>
        <x14:conditionalFormatting xmlns:xm="http://schemas.microsoft.com/office/excel/2006/main">
          <x14:cfRule type="dataBar" id="{D0E736E8-06C8-4D41-A71F-BDC7B0EA01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H55</xm:sqref>
        </x14:conditionalFormatting>
        <x14:conditionalFormatting xmlns:xm="http://schemas.microsoft.com/office/excel/2006/main">
          <x14:cfRule type="dataBar" id="{299B1521-6753-6E49-B368-B60D1EE39B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H54 H56</xm:sqref>
        </x14:conditionalFormatting>
        <x14:conditionalFormatting xmlns:xm="http://schemas.microsoft.com/office/excel/2006/main">
          <x14:cfRule type="dataBar" id="{37029FEF-DCD1-5F44-BF01-E7E8FBBEC3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H57</xm:sqref>
        </x14:conditionalFormatting>
        <x14:conditionalFormatting xmlns:xm="http://schemas.microsoft.com/office/excel/2006/main">
          <x14:cfRule type="dataBar" id="{F01A527D-9F3F-2246-BA2F-16BF59D0B1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H57</xm:sqref>
        </x14:conditionalFormatting>
        <x14:conditionalFormatting xmlns:xm="http://schemas.microsoft.com/office/excel/2006/main">
          <x14:cfRule type="dataBar" id="{680AA153-3270-9046-A64C-8D19EEADC0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H59</xm:sqref>
        </x14:conditionalFormatting>
        <x14:conditionalFormatting xmlns:xm="http://schemas.microsoft.com/office/excel/2006/main">
          <x14:cfRule type="dataBar" id="{FDF7C793-D057-9049-B6E1-E834A24993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H58</xm:sqref>
        </x14:conditionalFormatting>
        <x14:conditionalFormatting xmlns:xm="http://schemas.microsoft.com/office/excel/2006/main">
          <x14:cfRule type="dataBar" id="{F51640C3-D607-B64B-AE9A-67FB162B17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H59</xm:sqref>
        </x14:conditionalFormatting>
        <x14:conditionalFormatting xmlns:xm="http://schemas.microsoft.com/office/excel/2006/main">
          <x14:cfRule type="dataBar" id="{1AF9EEB1-188E-D04F-BFC1-EFAEB6262A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9CD05753-5724-2C45-B91F-77E4C9EC56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8B854A83-959A-C440-898C-501D645489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4D6B16EF-E60F-3041-B595-1048B09D9E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H40</xm:sqref>
        </x14:conditionalFormatting>
        <x14:conditionalFormatting xmlns:xm="http://schemas.microsoft.com/office/excel/2006/main">
          <x14:cfRule type="dataBar" id="{91C53314-79F2-1143-8BE2-91D78C83DC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H40</xm:sqref>
        </x14:conditionalFormatting>
        <x14:conditionalFormatting xmlns:xm="http://schemas.microsoft.com/office/excel/2006/main">
          <x14:cfRule type="dataBar" id="{2696E29A-B0F7-6047-AB12-6A58E65958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6"/>
  <sheetViews>
    <sheetView showGridLines="0" topLeftCell="A11" zoomScaleNormal="100" workbookViewId="0"/>
  </sheetViews>
  <sheetFormatPr baseColWidth="10" defaultColWidth="9.140625" defaultRowHeight="15" x14ac:dyDescent="0.2"/>
  <cols>
    <col min="1" max="1" width="87.140625" style="26" customWidth="1"/>
    <col min="2" max="16384" width="9.140625" style="27"/>
  </cols>
  <sheetData>
    <row r="1" spans="1:2" ht="46.5" customHeight="1" x14ac:dyDescent="0.2"/>
    <row r="2" spans="1:2" s="29" customFormat="1" ht="18" x14ac:dyDescent="0.2">
      <c r="A2" s="28" t="s">
        <v>14</v>
      </c>
      <c r="B2" s="28"/>
    </row>
    <row r="3" spans="1:2" s="31" customFormat="1" ht="27" customHeight="1" x14ac:dyDescent="0.2">
      <c r="A3" s="30" t="s">
        <v>15</v>
      </c>
      <c r="B3" s="30"/>
    </row>
    <row r="4" spans="1:2" s="33" customFormat="1" ht="27" x14ac:dyDescent="0.3">
      <c r="A4" s="32" t="s">
        <v>16</v>
      </c>
    </row>
    <row r="5" spans="1:2" ht="74" customHeight="1" x14ac:dyDescent="0.2">
      <c r="A5" s="34" t="s">
        <v>17</v>
      </c>
    </row>
    <row r="6" spans="1:2" ht="26.25" customHeight="1" x14ac:dyDescent="0.2">
      <c r="A6" s="32" t="s">
        <v>18</v>
      </c>
    </row>
    <row r="7" spans="1:2" s="26" customFormat="1" ht="205" customHeight="1" x14ac:dyDescent="0.2">
      <c r="A7" s="35" t="s">
        <v>19</v>
      </c>
    </row>
    <row r="8" spans="1:2" s="33" customFormat="1" ht="27" x14ac:dyDescent="0.3">
      <c r="A8" s="32" t="s">
        <v>20</v>
      </c>
    </row>
    <row r="9" spans="1:2" ht="49.5" customHeight="1" x14ac:dyDescent="0.2">
      <c r="A9" s="34" t="s">
        <v>21</v>
      </c>
    </row>
    <row r="10" spans="1:2" s="26" customFormat="1" ht="28" customHeight="1" x14ac:dyDescent="0.2">
      <c r="A10" s="36" t="s">
        <v>22</v>
      </c>
    </row>
    <row r="11" spans="1:2" s="33" customFormat="1" ht="27" x14ac:dyDescent="0.3">
      <c r="A11" s="32" t="s">
        <v>23</v>
      </c>
    </row>
    <row r="12" spans="1:2" ht="36" customHeight="1" x14ac:dyDescent="0.2">
      <c r="A12" s="34" t="s">
        <v>24</v>
      </c>
    </row>
    <row r="13" spans="1:2" s="26" customFormat="1" ht="28" customHeight="1" x14ac:dyDescent="0.2">
      <c r="A13" s="36" t="s">
        <v>25</v>
      </c>
    </row>
    <row r="14" spans="1:2" s="33" customFormat="1" ht="27" x14ac:dyDescent="0.3">
      <c r="A14" s="32" t="s">
        <v>26</v>
      </c>
    </row>
    <row r="15" spans="1:2" ht="58.5" customHeight="1" x14ac:dyDescent="0.2">
      <c r="A15" s="34" t="s">
        <v>27</v>
      </c>
    </row>
    <row r="16" spans="1:2" ht="51" x14ac:dyDescent="0.2">
      <c r="A16" s="34" t="s">
        <v>28</v>
      </c>
    </row>
  </sheetData>
  <phoneticPr fontId="37"/>
  <hyperlinks>
    <hyperlink ref="A13" r:id="rId1" xr:uid="{00000000-0004-0000-0100-000000000000}"/>
    <hyperlink ref="A10" r:id="rId2" xr:uid="{00000000-0004-0000-0100-000001000000}"/>
    <hyperlink ref="A3" r:id="rId3" xr:uid="{00000000-0004-0000-0100-000002000000}"/>
    <hyperlink ref="A2" r:id="rId4" xr:uid="{00000000-0004-0000-0100-000003000000}"/>
  </hyperlinks>
  <printOptions horizontalCentered="1"/>
  <pageMargins left="0.35" right="0.35" top="0.35" bottom="0.5" header="0.3" footer="0.3"/>
  <pageSetup paperSize="9" fitToHeight="0" orientation="landscape" r:id="rId5"/>
  <headerFooter differentFirst="1" scaleWithDoc="0">
    <oddFooter>Page &amp;P of &amp;N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プロジェクトのスケジュール</vt:lpstr>
      <vt:lpstr>詳細情報</vt:lpstr>
      <vt:lpstr>プロジェクトのスケジュール!Print_Titles</vt:lpstr>
      <vt:lpstr>プロジェクトのスケジュール!タスク_開始</vt:lpstr>
      <vt:lpstr>プロジェクトのスケジュール!タスク_終了</vt:lpstr>
      <vt:lpstr>プロジェクトのスケジュール!タスク_進捗状況</vt:lpstr>
      <vt:lpstr>プロジェクト_開始</vt:lpstr>
      <vt:lpstr>週_表示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2021-07-12T22:25:37Z</dcterms:modified>
</cp:coreProperties>
</file>